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13_ncr:1_{22822337-0AD1-4574-8A9E-655FF93B68F9}" xr6:coauthVersionLast="47" xr6:coauthVersionMax="47" xr10:uidLastSave="{00000000-0000-0000-0000-000000000000}"/>
  <bookViews>
    <workbookView xWindow="-110" yWindow="-110" windowWidth="19420" windowHeight="10420" activeTab="3" xr2:uid="{6C335BBF-2E70-49EF-B0D6-D73806B0F24C}"/>
  </bookViews>
  <sheets>
    <sheet name="Dashboards" sheetId="7" r:id="rId1"/>
    <sheet name="Math shapes" sheetId="3" r:id="rId2"/>
    <sheet name="Data shapes" sheetId="1" r:id="rId3"/>
    <sheet name="Shape Signature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Q26" i="3" s="1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2" i="3"/>
  <c r="B1002" i="6"/>
  <c r="D1002" i="6" s="1"/>
  <c r="B1001" i="6"/>
  <c r="D1001" i="6" s="1"/>
  <c r="B1000" i="6"/>
  <c r="D1000" i="6" s="1"/>
  <c r="B999" i="6"/>
  <c r="D999" i="6" s="1"/>
  <c r="B998" i="6"/>
  <c r="D998" i="6" s="1"/>
  <c r="B997" i="6"/>
  <c r="D997" i="6" s="1"/>
  <c r="B996" i="6"/>
  <c r="D996" i="6" s="1"/>
  <c r="B995" i="6"/>
  <c r="D995" i="6" s="1"/>
  <c r="B994" i="6"/>
  <c r="D994" i="6" s="1"/>
  <c r="B993" i="6"/>
  <c r="D993" i="6" s="1"/>
  <c r="B992" i="6"/>
  <c r="D992" i="6" s="1"/>
  <c r="B991" i="6"/>
  <c r="D991" i="6" s="1"/>
  <c r="B990" i="6"/>
  <c r="D990" i="6" s="1"/>
  <c r="B989" i="6"/>
  <c r="D989" i="6" s="1"/>
  <c r="B988" i="6"/>
  <c r="D988" i="6" s="1"/>
  <c r="B987" i="6"/>
  <c r="D987" i="6" s="1"/>
  <c r="B986" i="6"/>
  <c r="D986" i="6" s="1"/>
  <c r="B985" i="6"/>
  <c r="D985" i="6" s="1"/>
  <c r="B984" i="6"/>
  <c r="D984" i="6" s="1"/>
  <c r="B983" i="6"/>
  <c r="D983" i="6" s="1"/>
  <c r="B982" i="6"/>
  <c r="D982" i="6" s="1"/>
  <c r="B981" i="6"/>
  <c r="D981" i="6" s="1"/>
  <c r="B980" i="6"/>
  <c r="D980" i="6" s="1"/>
  <c r="B979" i="6"/>
  <c r="D979" i="6" s="1"/>
  <c r="B978" i="6"/>
  <c r="D978" i="6" s="1"/>
  <c r="B977" i="6"/>
  <c r="D977" i="6" s="1"/>
  <c r="B976" i="6"/>
  <c r="D976" i="6" s="1"/>
  <c r="B975" i="6"/>
  <c r="D975" i="6" s="1"/>
  <c r="B974" i="6"/>
  <c r="D974" i="6" s="1"/>
  <c r="B973" i="6"/>
  <c r="D973" i="6" s="1"/>
  <c r="B972" i="6"/>
  <c r="D972" i="6" s="1"/>
  <c r="B971" i="6"/>
  <c r="D971" i="6" s="1"/>
  <c r="B970" i="6"/>
  <c r="D970" i="6" s="1"/>
  <c r="B969" i="6"/>
  <c r="D969" i="6" s="1"/>
  <c r="B968" i="6"/>
  <c r="D968" i="6" s="1"/>
  <c r="B967" i="6"/>
  <c r="D967" i="6" s="1"/>
  <c r="B966" i="6"/>
  <c r="D966" i="6" s="1"/>
  <c r="B965" i="6"/>
  <c r="D965" i="6" s="1"/>
  <c r="B964" i="6"/>
  <c r="D964" i="6" s="1"/>
  <c r="B963" i="6"/>
  <c r="D963" i="6" s="1"/>
  <c r="B962" i="6"/>
  <c r="D962" i="6" s="1"/>
  <c r="B961" i="6"/>
  <c r="D961" i="6" s="1"/>
  <c r="B960" i="6"/>
  <c r="D960" i="6" s="1"/>
  <c r="B959" i="6"/>
  <c r="D959" i="6" s="1"/>
  <c r="B958" i="6"/>
  <c r="D958" i="6" s="1"/>
  <c r="B957" i="6"/>
  <c r="D957" i="6" s="1"/>
  <c r="B956" i="6"/>
  <c r="D956" i="6" s="1"/>
  <c r="B955" i="6"/>
  <c r="D955" i="6" s="1"/>
  <c r="B954" i="6"/>
  <c r="D954" i="6" s="1"/>
  <c r="B953" i="6"/>
  <c r="D953" i="6" s="1"/>
  <c r="B952" i="6"/>
  <c r="D952" i="6" s="1"/>
  <c r="B951" i="6"/>
  <c r="D951" i="6" s="1"/>
  <c r="B950" i="6"/>
  <c r="D950" i="6" s="1"/>
  <c r="B949" i="6"/>
  <c r="D949" i="6" s="1"/>
  <c r="B948" i="6"/>
  <c r="D948" i="6" s="1"/>
  <c r="B947" i="6"/>
  <c r="D947" i="6" s="1"/>
  <c r="B946" i="6"/>
  <c r="D946" i="6" s="1"/>
  <c r="B945" i="6"/>
  <c r="D945" i="6" s="1"/>
  <c r="B944" i="6"/>
  <c r="D944" i="6" s="1"/>
  <c r="B943" i="6"/>
  <c r="D943" i="6" s="1"/>
  <c r="B942" i="6"/>
  <c r="D942" i="6" s="1"/>
  <c r="B941" i="6"/>
  <c r="D941" i="6" s="1"/>
  <c r="B940" i="6"/>
  <c r="D940" i="6" s="1"/>
  <c r="B939" i="6"/>
  <c r="D939" i="6" s="1"/>
  <c r="B938" i="6"/>
  <c r="D938" i="6" s="1"/>
  <c r="B937" i="6"/>
  <c r="D937" i="6" s="1"/>
  <c r="B936" i="6"/>
  <c r="D936" i="6" s="1"/>
  <c r="B935" i="6"/>
  <c r="D935" i="6" s="1"/>
  <c r="B934" i="6"/>
  <c r="D934" i="6" s="1"/>
  <c r="B933" i="6"/>
  <c r="D933" i="6" s="1"/>
  <c r="B932" i="6"/>
  <c r="D932" i="6" s="1"/>
  <c r="B931" i="6"/>
  <c r="D931" i="6" s="1"/>
  <c r="B930" i="6"/>
  <c r="D930" i="6" s="1"/>
  <c r="B929" i="6"/>
  <c r="D929" i="6" s="1"/>
  <c r="B928" i="6"/>
  <c r="D928" i="6" s="1"/>
  <c r="B927" i="6"/>
  <c r="D927" i="6" s="1"/>
  <c r="B926" i="6"/>
  <c r="D926" i="6" s="1"/>
  <c r="B925" i="6"/>
  <c r="D925" i="6" s="1"/>
  <c r="B924" i="6"/>
  <c r="D924" i="6" s="1"/>
  <c r="B923" i="6"/>
  <c r="D923" i="6" s="1"/>
  <c r="B922" i="6"/>
  <c r="D922" i="6" s="1"/>
  <c r="B921" i="6"/>
  <c r="D921" i="6" s="1"/>
  <c r="B920" i="6"/>
  <c r="D920" i="6" s="1"/>
  <c r="B919" i="6"/>
  <c r="D919" i="6" s="1"/>
  <c r="B918" i="6"/>
  <c r="D918" i="6" s="1"/>
  <c r="B917" i="6"/>
  <c r="D917" i="6" s="1"/>
  <c r="B916" i="6"/>
  <c r="D916" i="6" s="1"/>
  <c r="B915" i="6"/>
  <c r="D915" i="6" s="1"/>
  <c r="B914" i="6"/>
  <c r="D914" i="6" s="1"/>
  <c r="B913" i="6"/>
  <c r="D913" i="6" s="1"/>
  <c r="B912" i="6"/>
  <c r="D912" i="6" s="1"/>
  <c r="B911" i="6"/>
  <c r="D911" i="6" s="1"/>
  <c r="B910" i="6"/>
  <c r="D910" i="6" s="1"/>
  <c r="B909" i="6"/>
  <c r="D909" i="6" s="1"/>
  <c r="B908" i="6"/>
  <c r="D908" i="6" s="1"/>
  <c r="B907" i="6"/>
  <c r="D907" i="6" s="1"/>
  <c r="B906" i="6"/>
  <c r="D906" i="6" s="1"/>
  <c r="B905" i="6"/>
  <c r="D905" i="6" s="1"/>
  <c r="B904" i="6"/>
  <c r="D904" i="6" s="1"/>
  <c r="B903" i="6"/>
  <c r="D903" i="6" s="1"/>
  <c r="B902" i="6"/>
  <c r="D902" i="6" s="1"/>
  <c r="B901" i="6"/>
  <c r="D901" i="6" s="1"/>
  <c r="B900" i="6"/>
  <c r="D900" i="6" s="1"/>
  <c r="B899" i="6"/>
  <c r="D899" i="6" s="1"/>
  <c r="B898" i="6"/>
  <c r="D898" i="6" s="1"/>
  <c r="B897" i="6"/>
  <c r="D897" i="6" s="1"/>
  <c r="B896" i="6"/>
  <c r="D896" i="6" s="1"/>
  <c r="B895" i="6"/>
  <c r="D895" i="6" s="1"/>
  <c r="B894" i="6"/>
  <c r="D894" i="6" s="1"/>
  <c r="B893" i="6"/>
  <c r="D893" i="6" s="1"/>
  <c r="B892" i="6"/>
  <c r="D892" i="6" s="1"/>
  <c r="B891" i="6"/>
  <c r="D891" i="6" s="1"/>
  <c r="B890" i="6"/>
  <c r="D890" i="6" s="1"/>
  <c r="B889" i="6"/>
  <c r="D889" i="6" s="1"/>
  <c r="B888" i="6"/>
  <c r="D888" i="6" s="1"/>
  <c r="B887" i="6"/>
  <c r="D887" i="6" s="1"/>
  <c r="B886" i="6"/>
  <c r="D886" i="6" s="1"/>
  <c r="B885" i="6"/>
  <c r="D885" i="6" s="1"/>
  <c r="B884" i="6"/>
  <c r="D884" i="6" s="1"/>
  <c r="B883" i="6"/>
  <c r="D883" i="6" s="1"/>
  <c r="B882" i="6"/>
  <c r="D882" i="6" s="1"/>
  <c r="B881" i="6"/>
  <c r="D881" i="6" s="1"/>
  <c r="B880" i="6"/>
  <c r="D880" i="6" s="1"/>
  <c r="B879" i="6"/>
  <c r="D879" i="6" s="1"/>
  <c r="B878" i="6"/>
  <c r="D878" i="6" s="1"/>
  <c r="B877" i="6"/>
  <c r="D877" i="6" s="1"/>
  <c r="B876" i="6"/>
  <c r="D876" i="6" s="1"/>
  <c r="B875" i="6"/>
  <c r="D875" i="6" s="1"/>
  <c r="B874" i="6"/>
  <c r="D874" i="6" s="1"/>
  <c r="B873" i="6"/>
  <c r="D873" i="6" s="1"/>
  <c r="B872" i="6"/>
  <c r="D872" i="6" s="1"/>
  <c r="B871" i="6"/>
  <c r="D871" i="6" s="1"/>
  <c r="B870" i="6"/>
  <c r="D870" i="6" s="1"/>
  <c r="B869" i="6"/>
  <c r="D869" i="6" s="1"/>
  <c r="B868" i="6"/>
  <c r="D868" i="6" s="1"/>
  <c r="B867" i="6"/>
  <c r="D867" i="6" s="1"/>
  <c r="B866" i="6"/>
  <c r="D866" i="6" s="1"/>
  <c r="B865" i="6"/>
  <c r="D865" i="6" s="1"/>
  <c r="B864" i="6"/>
  <c r="D864" i="6" s="1"/>
  <c r="B863" i="6"/>
  <c r="D863" i="6" s="1"/>
  <c r="B862" i="6"/>
  <c r="D862" i="6" s="1"/>
  <c r="B861" i="6"/>
  <c r="D861" i="6" s="1"/>
  <c r="B860" i="6"/>
  <c r="D860" i="6" s="1"/>
  <c r="B859" i="6"/>
  <c r="D859" i="6" s="1"/>
  <c r="B858" i="6"/>
  <c r="D858" i="6" s="1"/>
  <c r="B857" i="6"/>
  <c r="D857" i="6" s="1"/>
  <c r="B856" i="6"/>
  <c r="D856" i="6" s="1"/>
  <c r="B855" i="6"/>
  <c r="D855" i="6" s="1"/>
  <c r="B854" i="6"/>
  <c r="D854" i="6" s="1"/>
  <c r="B853" i="6"/>
  <c r="D853" i="6" s="1"/>
  <c r="B852" i="6"/>
  <c r="D852" i="6" s="1"/>
  <c r="B851" i="6"/>
  <c r="D851" i="6" s="1"/>
  <c r="B850" i="6"/>
  <c r="D850" i="6" s="1"/>
  <c r="B849" i="6"/>
  <c r="D849" i="6" s="1"/>
  <c r="B848" i="6"/>
  <c r="D848" i="6" s="1"/>
  <c r="B847" i="6"/>
  <c r="D847" i="6" s="1"/>
  <c r="B846" i="6"/>
  <c r="D846" i="6" s="1"/>
  <c r="B845" i="6"/>
  <c r="D845" i="6" s="1"/>
  <c r="B844" i="6"/>
  <c r="D844" i="6" s="1"/>
  <c r="B843" i="6"/>
  <c r="D843" i="6" s="1"/>
  <c r="B842" i="6"/>
  <c r="D842" i="6" s="1"/>
  <c r="B841" i="6"/>
  <c r="D841" i="6" s="1"/>
  <c r="B840" i="6"/>
  <c r="D840" i="6" s="1"/>
  <c r="B839" i="6"/>
  <c r="D839" i="6" s="1"/>
  <c r="B838" i="6"/>
  <c r="D838" i="6" s="1"/>
  <c r="B837" i="6"/>
  <c r="D837" i="6" s="1"/>
  <c r="B836" i="6"/>
  <c r="D836" i="6" s="1"/>
  <c r="B835" i="6"/>
  <c r="D835" i="6" s="1"/>
  <c r="B834" i="6"/>
  <c r="D834" i="6" s="1"/>
  <c r="B833" i="6"/>
  <c r="D833" i="6" s="1"/>
  <c r="B832" i="6"/>
  <c r="D832" i="6" s="1"/>
  <c r="B831" i="6"/>
  <c r="D831" i="6" s="1"/>
  <c r="B830" i="6"/>
  <c r="D830" i="6" s="1"/>
  <c r="B829" i="6"/>
  <c r="D829" i="6" s="1"/>
  <c r="B828" i="6"/>
  <c r="D828" i="6" s="1"/>
  <c r="B827" i="6"/>
  <c r="D827" i="6" s="1"/>
  <c r="B826" i="6"/>
  <c r="D826" i="6" s="1"/>
  <c r="B825" i="6"/>
  <c r="D825" i="6" s="1"/>
  <c r="B824" i="6"/>
  <c r="D824" i="6" s="1"/>
  <c r="B823" i="6"/>
  <c r="D823" i="6" s="1"/>
  <c r="B822" i="6"/>
  <c r="D822" i="6" s="1"/>
  <c r="B821" i="6"/>
  <c r="D821" i="6" s="1"/>
  <c r="B820" i="6"/>
  <c r="D820" i="6" s="1"/>
  <c r="B819" i="6"/>
  <c r="D819" i="6" s="1"/>
  <c r="B818" i="6"/>
  <c r="D818" i="6" s="1"/>
  <c r="B817" i="6"/>
  <c r="D817" i="6" s="1"/>
  <c r="B816" i="6"/>
  <c r="D816" i="6" s="1"/>
  <c r="B815" i="6"/>
  <c r="D815" i="6" s="1"/>
  <c r="B814" i="6"/>
  <c r="D814" i="6" s="1"/>
  <c r="B813" i="6"/>
  <c r="D813" i="6" s="1"/>
  <c r="B812" i="6"/>
  <c r="D812" i="6" s="1"/>
  <c r="B811" i="6"/>
  <c r="D811" i="6" s="1"/>
  <c r="B810" i="6"/>
  <c r="D810" i="6" s="1"/>
  <c r="B809" i="6"/>
  <c r="D809" i="6" s="1"/>
  <c r="B808" i="6"/>
  <c r="D808" i="6" s="1"/>
  <c r="B807" i="6"/>
  <c r="D807" i="6" s="1"/>
  <c r="B806" i="6"/>
  <c r="D806" i="6" s="1"/>
  <c r="B805" i="6"/>
  <c r="D805" i="6" s="1"/>
  <c r="B804" i="6"/>
  <c r="D804" i="6" s="1"/>
  <c r="B803" i="6"/>
  <c r="D803" i="6" s="1"/>
  <c r="B802" i="6"/>
  <c r="D802" i="6" s="1"/>
  <c r="B801" i="6"/>
  <c r="D801" i="6" s="1"/>
  <c r="B800" i="6"/>
  <c r="D800" i="6" s="1"/>
  <c r="B799" i="6"/>
  <c r="D799" i="6" s="1"/>
  <c r="B798" i="6"/>
  <c r="D798" i="6" s="1"/>
  <c r="B797" i="6"/>
  <c r="D797" i="6" s="1"/>
  <c r="B796" i="6"/>
  <c r="D796" i="6" s="1"/>
  <c r="B795" i="6"/>
  <c r="D795" i="6" s="1"/>
  <c r="B794" i="6"/>
  <c r="D794" i="6" s="1"/>
  <c r="B793" i="6"/>
  <c r="D793" i="6" s="1"/>
  <c r="B792" i="6"/>
  <c r="D792" i="6" s="1"/>
  <c r="B791" i="6"/>
  <c r="D791" i="6" s="1"/>
  <c r="B790" i="6"/>
  <c r="D790" i="6" s="1"/>
  <c r="B789" i="6"/>
  <c r="D789" i="6" s="1"/>
  <c r="B788" i="6"/>
  <c r="D788" i="6" s="1"/>
  <c r="B787" i="6"/>
  <c r="D787" i="6" s="1"/>
  <c r="B786" i="6"/>
  <c r="D786" i="6" s="1"/>
  <c r="B785" i="6"/>
  <c r="D785" i="6" s="1"/>
  <c r="B784" i="6"/>
  <c r="D784" i="6" s="1"/>
  <c r="B783" i="6"/>
  <c r="D783" i="6" s="1"/>
  <c r="B782" i="6"/>
  <c r="D782" i="6" s="1"/>
  <c r="B781" i="6"/>
  <c r="D781" i="6" s="1"/>
  <c r="B780" i="6"/>
  <c r="D780" i="6" s="1"/>
  <c r="B779" i="6"/>
  <c r="D779" i="6" s="1"/>
  <c r="B778" i="6"/>
  <c r="D778" i="6" s="1"/>
  <c r="B777" i="6"/>
  <c r="D777" i="6" s="1"/>
  <c r="B776" i="6"/>
  <c r="D776" i="6" s="1"/>
  <c r="B775" i="6"/>
  <c r="D775" i="6" s="1"/>
  <c r="B774" i="6"/>
  <c r="D774" i="6" s="1"/>
  <c r="B773" i="6"/>
  <c r="D773" i="6" s="1"/>
  <c r="B772" i="6"/>
  <c r="D772" i="6" s="1"/>
  <c r="B771" i="6"/>
  <c r="D771" i="6" s="1"/>
  <c r="B770" i="6"/>
  <c r="D770" i="6" s="1"/>
  <c r="B769" i="6"/>
  <c r="D769" i="6" s="1"/>
  <c r="B768" i="6"/>
  <c r="D768" i="6" s="1"/>
  <c r="B767" i="6"/>
  <c r="D767" i="6" s="1"/>
  <c r="B766" i="6"/>
  <c r="D766" i="6" s="1"/>
  <c r="B765" i="6"/>
  <c r="D765" i="6" s="1"/>
  <c r="B764" i="6"/>
  <c r="D764" i="6" s="1"/>
  <c r="B763" i="6"/>
  <c r="D763" i="6" s="1"/>
  <c r="B762" i="6"/>
  <c r="D762" i="6" s="1"/>
  <c r="B761" i="6"/>
  <c r="D761" i="6" s="1"/>
  <c r="B760" i="6"/>
  <c r="D760" i="6" s="1"/>
  <c r="B759" i="6"/>
  <c r="D759" i="6" s="1"/>
  <c r="B758" i="6"/>
  <c r="D758" i="6" s="1"/>
  <c r="B757" i="6"/>
  <c r="D757" i="6" s="1"/>
  <c r="B756" i="6"/>
  <c r="D756" i="6" s="1"/>
  <c r="B755" i="6"/>
  <c r="D755" i="6" s="1"/>
  <c r="B754" i="6"/>
  <c r="D754" i="6" s="1"/>
  <c r="B753" i="6"/>
  <c r="D753" i="6" s="1"/>
  <c r="B752" i="6"/>
  <c r="D752" i="6" s="1"/>
  <c r="B751" i="6"/>
  <c r="D751" i="6" s="1"/>
  <c r="B750" i="6"/>
  <c r="D750" i="6" s="1"/>
  <c r="B749" i="6"/>
  <c r="D749" i="6" s="1"/>
  <c r="B748" i="6"/>
  <c r="D748" i="6" s="1"/>
  <c r="B747" i="6"/>
  <c r="D747" i="6" s="1"/>
  <c r="B746" i="6"/>
  <c r="D746" i="6" s="1"/>
  <c r="B745" i="6"/>
  <c r="D745" i="6" s="1"/>
  <c r="B744" i="6"/>
  <c r="D744" i="6" s="1"/>
  <c r="B743" i="6"/>
  <c r="D743" i="6" s="1"/>
  <c r="B742" i="6"/>
  <c r="D742" i="6" s="1"/>
  <c r="B741" i="6"/>
  <c r="D741" i="6" s="1"/>
  <c r="B740" i="6"/>
  <c r="D740" i="6" s="1"/>
  <c r="B739" i="6"/>
  <c r="D739" i="6" s="1"/>
  <c r="B738" i="6"/>
  <c r="D738" i="6" s="1"/>
  <c r="B737" i="6"/>
  <c r="D737" i="6" s="1"/>
  <c r="B736" i="6"/>
  <c r="D736" i="6" s="1"/>
  <c r="B735" i="6"/>
  <c r="D735" i="6" s="1"/>
  <c r="B734" i="6"/>
  <c r="D734" i="6" s="1"/>
  <c r="B733" i="6"/>
  <c r="D733" i="6" s="1"/>
  <c r="B732" i="6"/>
  <c r="D732" i="6" s="1"/>
  <c r="B731" i="6"/>
  <c r="D731" i="6" s="1"/>
  <c r="B730" i="6"/>
  <c r="D730" i="6" s="1"/>
  <c r="B729" i="6"/>
  <c r="D729" i="6" s="1"/>
  <c r="B728" i="6"/>
  <c r="D728" i="6" s="1"/>
  <c r="B727" i="6"/>
  <c r="D727" i="6" s="1"/>
  <c r="B726" i="6"/>
  <c r="D726" i="6" s="1"/>
  <c r="B725" i="6"/>
  <c r="D725" i="6" s="1"/>
  <c r="B724" i="6"/>
  <c r="D724" i="6" s="1"/>
  <c r="B723" i="6"/>
  <c r="D723" i="6" s="1"/>
  <c r="B722" i="6"/>
  <c r="D722" i="6" s="1"/>
  <c r="B721" i="6"/>
  <c r="D721" i="6" s="1"/>
  <c r="B720" i="6"/>
  <c r="D720" i="6" s="1"/>
  <c r="B719" i="6"/>
  <c r="D719" i="6" s="1"/>
  <c r="B718" i="6"/>
  <c r="D718" i="6" s="1"/>
  <c r="B717" i="6"/>
  <c r="D717" i="6" s="1"/>
  <c r="B716" i="6"/>
  <c r="D716" i="6" s="1"/>
  <c r="B715" i="6"/>
  <c r="D715" i="6" s="1"/>
  <c r="B714" i="6"/>
  <c r="D714" i="6" s="1"/>
  <c r="B713" i="6"/>
  <c r="D713" i="6" s="1"/>
  <c r="B712" i="6"/>
  <c r="D712" i="6" s="1"/>
  <c r="B711" i="6"/>
  <c r="D711" i="6" s="1"/>
  <c r="B710" i="6"/>
  <c r="D710" i="6" s="1"/>
  <c r="B709" i="6"/>
  <c r="D709" i="6" s="1"/>
  <c r="B708" i="6"/>
  <c r="D708" i="6" s="1"/>
  <c r="B707" i="6"/>
  <c r="D707" i="6" s="1"/>
  <c r="B706" i="6"/>
  <c r="D706" i="6" s="1"/>
  <c r="B705" i="6"/>
  <c r="D705" i="6" s="1"/>
  <c r="B704" i="6"/>
  <c r="D704" i="6" s="1"/>
  <c r="B703" i="6"/>
  <c r="D703" i="6" s="1"/>
  <c r="B702" i="6"/>
  <c r="D702" i="6" s="1"/>
  <c r="B701" i="6"/>
  <c r="D701" i="6" s="1"/>
  <c r="B700" i="6"/>
  <c r="D700" i="6" s="1"/>
  <c r="B699" i="6"/>
  <c r="D699" i="6" s="1"/>
  <c r="B698" i="6"/>
  <c r="D698" i="6" s="1"/>
  <c r="B697" i="6"/>
  <c r="D697" i="6" s="1"/>
  <c r="B696" i="6"/>
  <c r="D696" i="6" s="1"/>
  <c r="B695" i="6"/>
  <c r="D695" i="6" s="1"/>
  <c r="B694" i="6"/>
  <c r="D694" i="6" s="1"/>
  <c r="B693" i="6"/>
  <c r="D693" i="6" s="1"/>
  <c r="B692" i="6"/>
  <c r="D692" i="6" s="1"/>
  <c r="B691" i="6"/>
  <c r="D691" i="6" s="1"/>
  <c r="B690" i="6"/>
  <c r="D690" i="6" s="1"/>
  <c r="B689" i="6"/>
  <c r="D689" i="6" s="1"/>
  <c r="B688" i="6"/>
  <c r="D688" i="6" s="1"/>
  <c r="B687" i="6"/>
  <c r="D687" i="6" s="1"/>
  <c r="B686" i="6"/>
  <c r="D686" i="6" s="1"/>
  <c r="B685" i="6"/>
  <c r="D685" i="6" s="1"/>
  <c r="B684" i="6"/>
  <c r="D684" i="6" s="1"/>
  <c r="B683" i="6"/>
  <c r="D683" i="6" s="1"/>
  <c r="B682" i="6"/>
  <c r="D682" i="6" s="1"/>
  <c r="B681" i="6"/>
  <c r="D681" i="6" s="1"/>
  <c r="B680" i="6"/>
  <c r="D680" i="6" s="1"/>
  <c r="B679" i="6"/>
  <c r="D679" i="6" s="1"/>
  <c r="B678" i="6"/>
  <c r="D678" i="6" s="1"/>
  <c r="B677" i="6"/>
  <c r="D677" i="6" s="1"/>
  <c r="B676" i="6"/>
  <c r="D676" i="6" s="1"/>
  <c r="B675" i="6"/>
  <c r="D675" i="6" s="1"/>
  <c r="B674" i="6"/>
  <c r="D674" i="6" s="1"/>
  <c r="B673" i="6"/>
  <c r="D673" i="6" s="1"/>
  <c r="B672" i="6"/>
  <c r="D672" i="6" s="1"/>
  <c r="B671" i="6"/>
  <c r="D671" i="6" s="1"/>
  <c r="B670" i="6"/>
  <c r="D670" i="6" s="1"/>
  <c r="B669" i="6"/>
  <c r="D669" i="6" s="1"/>
  <c r="B668" i="6"/>
  <c r="D668" i="6" s="1"/>
  <c r="B667" i="6"/>
  <c r="D667" i="6" s="1"/>
  <c r="B666" i="6"/>
  <c r="D666" i="6" s="1"/>
  <c r="B665" i="6"/>
  <c r="D665" i="6" s="1"/>
  <c r="B664" i="6"/>
  <c r="D664" i="6" s="1"/>
  <c r="B663" i="6"/>
  <c r="D663" i="6" s="1"/>
  <c r="B662" i="6"/>
  <c r="D662" i="6" s="1"/>
  <c r="B661" i="6"/>
  <c r="D661" i="6" s="1"/>
  <c r="B660" i="6"/>
  <c r="D660" i="6" s="1"/>
  <c r="B659" i="6"/>
  <c r="D659" i="6" s="1"/>
  <c r="B658" i="6"/>
  <c r="D658" i="6" s="1"/>
  <c r="B657" i="6"/>
  <c r="D657" i="6" s="1"/>
  <c r="B656" i="6"/>
  <c r="D656" i="6" s="1"/>
  <c r="B655" i="6"/>
  <c r="D655" i="6" s="1"/>
  <c r="B654" i="6"/>
  <c r="D654" i="6" s="1"/>
  <c r="B653" i="6"/>
  <c r="D653" i="6" s="1"/>
  <c r="B652" i="6"/>
  <c r="D652" i="6" s="1"/>
  <c r="B651" i="6"/>
  <c r="D651" i="6" s="1"/>
  <c r="B650" i="6"/>
  <c r="D650" i="6" s="1"/>
  <c r="B649" i="6"/>
  <c r="D649" i="6" s="1"/>
  <c r="B648" i="6"/>
  <c r="D648" i="6" s="1"/>
  <c r="B647" i="6"/>
  <c r="D647" i="6" s="1"/>
  <c r="B646" i="6"/>
  <c r="D646" i="6" s="1"/>
  <c r="B645" i="6"/>
  <c r="D645" i="6" s="1"/>
  <c r="B644" i="6"/>
  <c r="D644" i="6" s="1"/>
  <c r="B643" i="6"/>
  <c r="D643" i="6" s="1"/>
  <c r="B642" i="6"/>
  <c r="D642" i="6" s="1"/>
  <c r="B641" i="6"/>
  <c r="D641" i="6" s="1"/>
  <c r="B640" i="6"/>
  <c r="D640" i="6" s="1"/>
  <c r="B639" i="6"/>
  <c r="D639" i="6" s="1"/>
  <c r="B638" i="6"/>
  <c r="D638" i="6" s="1"/>
  <c r="B637" i="6"/>
  <c r="D637" i="6" s="1"/>
  <c r="B636" i="6"/>
  <c r="D636" i="6" s="1"/>
  <c r="B635" i="6"/>
  <c r="D635" i="6" s="1"/>
  <c r="B634" i="6"/>
  <c r="D634" i="6" s="1"/>
  <c r="B633" i="6"/>
  <c r="D633" i="6" s="1"/>
  <c r="B632" i="6"/>
  <c r="D632" i="6" s="1"/>
  <c r="B631" i="6"/>
  <c r="D631" i="6" s="1"/>
  <c r="B630" i="6"/>
  <c r="D630" i="6" s="1"/>
  <c r="B629" i="6"/>
  <c r="D629" i="6" s="1"/>
  <c r="B628" i="6"/>
  <c r="D628" i="6" s="1"/>
  <c r="B627" i="6"/>
  <c r="D627" i="6" s="1"/>
  <c r="B626" i="6"/>
  <c r="D626" i="6" s="1"/>
  <c r="B625" i="6"/>
  <c r="D625" i="6" s="1"/>
  <c r="B624" i="6"/>
  <c r="D624" i="6" s="1"/>
  <c r="B623" i="6"/>
  <c r="D623" i="6" s="1"/>
  <c r="B622" i="6"/>
  <c r="D622" i="6" s="1"/>
  <c r="B621" i="6"/>
  <c r="D621" i="6" s="1"/>
  <c r="B620" i="6"/>
  <c r="D620" i="6" s="1"/>
  <c r="B619" i="6"/>
  <c r="D619" i="6" s="1"/>
  <c r="B618" i="6"/>
  <c r="D618" i="6" s="1"/>
  <c r="B617" i="6"/>
  <c r="D617" i="6" s="1"/>
  <c r="B616" i="6"/>
  <c r="D616" i="6" s="1"/>
  <c r="B615" i="6"/>
  <c r="D615" i="6" s="1"/>
  <c r="B614" i="6"/>
  <c r="D614" i="6" s="1"/>
  <c r="B613" i="6"/>
  <c r="D613" i="6" s="1"/>
  <c r="B612" i="6"/>
  <c r="D612" i="6" s="1"/>
  <c r="B611" i="6"/>
  <c r="D611" i="6" s="1"/>
  <c r="B610" i="6"/>
  <c r="D610" i="6" s="1"/>
  <c r="B609" i="6"/>
  <c r="D609" i="6" s="1"/>
  <c r="B608" i="6"/>
  <c r="D608" i="6" s="1"/>
  <c r="B607" i="6"/>
  <c r="D607" i="6" s="1"/>
  <c r="B606" i="6"/>
  <c r="D606" i="6" s="1"/>
  <c r="B605" i="6"/>
  <c r="D605" i="6" s="1"/>
  <c r="B604" i="6"/>
  <c r="D604" i="6" s="1"/>
  <c r="B603" i="6"/>
  <c r="D603" i="6" s="1"/>
  <c r="B602" i="6"/>
  <c r="D602" i="6" s="1"/>
  <c r="B601" i="6"/>
  <c r="D601" i="6" s="1"/>
  <c r="B600" i="6"/>
  <c r="D600" i="6" s="1"/>
  <c r="B599" i="6"/>
  <c r="D599" i="6" s="1"/>
  <c r="B598" i="6"/>
  <c r="D598" i="6" s="1"/>
  <c r="B597" i="6"/>
  <c r="D597" i="6" s="1"/>
  <c r="B596" i="6"/>
  <c r="D596" i="6" s="1"/>
  <c r="B595" i="6"/>
  <c r="D595" i="6" s="1"/>
  <c r="B594" i="6"/>
  <c r="D594" i="6" s="1"/>
  <c r="B593" i="6"/>
  <c r="D593" i="6" s="1"/>
  <c r="B592" i="6"/>
  <c r="D592" i="6" s="1"/>
  <c r="B591" i="6"/>
  <c r="D591" i="6" s="1"/>
  <c r="B590" i="6"/>
  <c r="D590" i="6" s="1"/>
  <c r="B589" i="6"/>
  <c r="D589" i="6" s="1"/>
  <c r="B588" i="6"/>
  <c r="D588" i="6" s="1"/>
  <c r="B587" i="6"/>
  <c r="D587" i="6" s="1"/>
  <c r="B586" i="6"/>
  <c r="D586" i="6" s="1"/>
  <c r="B585" i="6"/>
  <c r="D585" i="6" s="1"/>
  <c r="B584" i="6"/>
  <c r="D584" i="6" s="1"/>
  <c r="B583" i="6"/>
  <c r="D583" i="6" s="1"/>
  <c r="B582" i="6"/>
  <c r="D582" i="6" s="1"/>
  <c r="B581" i="6"/>
  <c r="D581" i="6" s="1"/>
  <c r="B580" i="6"/>
  <c r="D580" i="6" s="1"/>
  <c r="B579" i="6"/>
  <c r="D579" i="6" s="1"/>
  <c r="B578" i="6"/>
  <c r="D578" i="6" s="1"/>
  <c r="B577" i="6"/>
  <c r="D577" i="6" s="1"/>
  <c r="B576" i="6"/>
  <c r="D576" i="6" s="1"/>
  <c r="B575" i="6"/>
  <c r="D575" i="6" s="1"/>
  <c r="B574" i="6"/>
  <c r="D574" i="6" s="1"/>
  <c r="B573" i="6"/>
  <c r="D573" i="6" s="1"/>
  <c r="B572" i="6"/>
  <c r="D572" i="6" s="1"/>
  <c r="B571" i="6"/>
  <c r="D571" i="6" s="1"/>
  <c r="B570" i="6"/>
  <c r="D570" i="6" s="1"/>
  <c r="B569" i="6"/>
  <c r="D569" i="6" s="1"/>
  <c r="B568" i="6"/>
  <c r="D568" i="6" s="1"/>
  <c r="B567" i="6"/>
  <c r="D567" i="6" s="1"/>
  <c r="B566" i="6"/>
  <c r="D566" i="6" s="1"/>
  <c r="B565" i="6"/>
  <c r="D565" i="6" s="1"/>
  <c r="B564" i="6"/>
  <c r="D564" i="6" s="1"/>
  <c r="B563" i="6"/>
  <c r="D563" i="6" s="1"/>
  <c r="B562" i="6"/>
  <c r="D562" i="6" s="1"/>
  <c r="B561" i="6"/>
  <c r="D561" i="6" s="1"/>
  <c r="B560" i="6"/>
  <c r="D560" i="6" s="1"/>
  <c r="B559" i="6"/>
  <c r="D559" i="6" s="1"/>
  <c r="B558" i="6"/>
  <c r="D558" i="6" s="1"/>
  <c r="B557" i="6"/>
  <c r="D557" i="6" s="1"/>
  <c r="B556" i="6"/>
  <c r="D556" i="6" s="1"/>
  <c r="B555" i="6"/>
  <c r="D555" i="6" s="1"/>
  <c r="B554" i="6"/>
  <c r="D554" i="6" s="1"/>
  <c r="B553" i="6"/>
  <c r="D553" i="6" s="1"/>
  <c r="B552" i="6"/>
  <c r="D552" i="6" s="1"/>
  <c r="B551" i="6"/>
  <c r="D551" i="6" s="1"/>
  <c r="B550" i="6"/>
  <c r="D550" i="6" s="1"/>
  <c r="B549" i="6"/>
  <c r="D549" i="6" s="1"/>
  <c r="B548" i="6"/>
  <c r="D548" i="6" s="1"/>
  <c r="B547" i="6"/>
  <c r="D547" i="6" s="1"/>
  <c r="B546" i="6"/>
  <c r="D546" i="6" s="1"/>
  <c r="B545" i="6"/>
  <c r="D545" i="6" s="1"/>
  <c r="B544" i="6"/>
  <c r="D544" i="6" s="1"/>
  <c r="B543" i="6"/>
  <c r="D543" i="6" s="1"/>
  <c r="B542" i="6"/>
  <c r="D542" i="6" s="1"/>
  <c r="B541" i="6"/>
  <c r="D541" i="6" s="1"/>
  <c r="B540" i="6"/>
  <c r="D540" i="6" s="1"/>
  <c r="B539" i="6"/>
  <c r="D539" i="6" s="1"/>
  <c r="B538" i="6"/>
  <c r="D538" i="6" s="1"/>
  <c r="B537" i="6"/>
  <c r="D537" i="6" s="1"/>
  <c r="B536" i="6"/>
  <c r="D536" i="6" s="1"/>
  <c r="B535" i="6"/>
  <c r="D535" i="6" s="1"/>
  <c r="B534" i="6"/>
  <c r="D534" i="6" s="1"/>
  <c r="B533" i="6"/>
  <c r="D533" i="6" s="1"/>
  <c r="B532" i="6"/>
  <c r="D532" i="6" s="1"/>
  <c r="B531" i="6"/>
  <c r="D531" i="6" s="1"/>
  <c r="B530" i="6"/>
  <c r="D530" i="6" s="1"/>
  <c r="B529" i="6"/>
  <c r="D529" i="6" s="1"/>
  <c r="B528" i="6"/>
  <c r="D528" i="6" s="1"/>
  <c r="B527" i="6"/>
  <c r="D527" i="6" s="1"/>
  <c r="B526" i="6"/>
  <c r="D526" i="6" s="1"/>
  <c r="B525" i="6"/>
  <c r="D525" i="6" s="1"/>
  <c r="B524" i="6"/>
  <c r="D524" i="6" s="1"/>
  <c r="B523" i="6"/>
  <c r="D523" i="6" s="1"/>
  <c r="B522" i="6"/>
  <c r="D522" i="6" s="1"/>
  <c r="B521" i="6"/>
  <c r="D521" i="6" s="1"/>
  <c r="B520" i="6"/>
  <c r="D520" i="6" s="1"/>
  <c r="B519" i="6"/>
  <c r="D519" i="6" s="1"/>
  <c r="B518" i="6"/>
  <c r="D518" i="6" s="1"/>
  <c r="B517" i="6"/>
  <c r="D517" i="6" s="1"/>
  <c r="B516" i="6"/>
  <c r="D516" i="6" s="1"/>
  <c r="B515" i="6"/>
  <c r="D515" i="6" s="1"/>
  <c r="B514" i="6"/>
  <c r="D514" i="6" s="1"/>
  <c r="B513" i="6"/>
  <c r="D513" i="6" s="1"/>
  <c r="B512" i="6"/>
  <c r="D512" i="6" s="1"/>
  <c r="B511" i="6"/>
  <c r="D511" i="6" s="1"/>
  <c r="B510" i="6"/>
  <c r="D510" i="6" s="1"/>
  <c r="B509" i="6"/>
  <c r="D509" i="6" s="1"/>
  <c r="B508" i="6"/>
  <c r="D508" i="6" s="1"/>
  <c r="B507" i="6"/>
  <c r="D507" i="6" s="1"/>
  <c r="B506" i="6"/>
  <c r="D506" i="6" s="1"/>
  <c r="B505" i="6"/>
  <c r="D505" i="6" s="1"/>
  <c r="B504" i="6"/>
  <c r="D504" i="6" s="1"/>
  <c r="B503" i="6"/>
  <c r="D503" i="6" s="1"/>
  <c r="B502" i="6"/>
  <c r="D502" i="6" s="1"/>
  <c r="B501" i="6"/>
  <c r="D501" i="6" s="1"/>
  <c r="B500" i="6"/>
  <c r="D500" i="6" s="1"/>
  <c r="B499" i="6"/>
  <c r="D499" i="6" s="1"/>
  <c r="B498" i="6"/>
  <c r="D498" i="6" s="1"/>
  <c r="B497" i="6"/>
  <c r="D497" i="6" s="1"/>
  <c r="B496" i="6"/>
  <c r="D496" i="6" s="1"/>
  <c r="B495" i="6"/>
  <c r="D495" i="6" s="1"/>
  <c r="B494" i="6"/>
  <c r="D494" i="6" s="1"/>
  <c r="B493" i="6"/>
  <c r="D493" i="6" s="1"/>
  <c r="B492" i="6"/>
  <c r="D492" i="6" s="1"/>
  <c r="B491" i="6"/>
  <c r="D491" i="6" s="1"/>
  <c r="B490" i="6"/>
  <c r="D490" i="6" s="1"/>
  <c r="B489" i="6"/>
  <c r="D489" i="6" s="1"/>
  <c r="B488" i="6"/>
  <c r="D488" i="6" s="1"/>
  <c r="B487" i="6"/>
  <c r="D487" i="6" s="1"/>
  <c r="B486" i="6"/>
  <c r="D486" i="6" s="1"/>
  <c r="B485" i="6"/>
  <c r="D485" i="6" s="1"/>
  <c r="B484" i="6"/>
  <c r="D484" i="6" s="1"/>
  <c r="B483" i="6"/>
  <c r="D483" i="6" s="1"/>
  <c r="B482" i="6"/>
  <c r="D482" i="6" s="1"/>
  <c r="B481" i="6"/>
  <c r="D481" i="6" s="1"/>
  <c r="B480" i="6"/>
  <c r="D480" i="6" s="1"/>
  <c r="B479" i="6"/>
  <c r="D479" i="6" s="1"/>
  <c r="B478" i="6"/>
  <c r="D478" i="6" s="1"/>
  <c r="B477" i="6"/>
  <c r="D477" i="6" s="1"/>
  <c r="B476" i="6"/>
  <c r="D476" i="6" s="1"/>
  <c r="B475" i="6"/>
  <c r="D475" i="6" s="1"/>
  <c r="B474" i="6"/>
  <c r="D474" i="6" s="1"/>
  <c r="B473" i="6"/>
  <c r="D473" i="6" s="1"/>
  <c r="B472" i="6"/>
  <c r="D472" i="6" s="1"/>
  <c r="B471" i="6"/>
  <c r="D471" i="6" s="1"/>
  <c r="B470" i="6"/>
  <c r="D470" i="6" s="1"/>
  <c r="B469" i="6"/>
  <c r="D469" i="6" s="1"/>
  <c r="B468" i="6"/>
  <c r="D468" i="6" s="1"/>
  <c r="B467" i="6"/>
  <c r="D467" i="6" s="1"/>
  <c r="B466" i="6"/>
  <c r="D466" i="6" s="1"/>
  <c r="B465" i="6"/>
  <c r="D465" i="6" s="1"/>
  <c r="B464" i="6"/>
  <c r="D464" i="6" s="1"/>
  <c r="B463" i="6"/>
  <c r="D463" i="6" s="1"/>
  <c r="B462" i="6"/>
  <c r="D462" i="6" s="1"/>
  <c r="B461" i="6"/>
  <c r="D461" i="6" s="1"/>
  <c r="B460" i="6"/>
  <c r="D460" i="6" s="1"/>
  <c r="B459" i="6"/>
  <c r="D459" i="6" s="1"/>
  <c r="B458" i="6"/>
  <c r="D458" i="6" s="1"/>
  <c r="B457" i="6"/>
  <c r="D457" i="6" s="1"/>
  <c r="B456" i="6"/>
  <c r="D456" i="6" s="1"/>
  <c r="B455" i="6"/>
  <c r="D455" i="6" s="1"/>
  <c r="B454" i="6"/>
  <c r="D454" i="6" s="1"/>
  <c r="B453" i="6"/>
  <c r="D453" i="6" s="1"/>
  <c r="B452" i="6"/>
  <c r="D452" i="6" s="1"/>
  <c r="B451" i="6"/>
  <c r="D451" i="6" s="1"/>
  <c r="B450" i="6"/>
  <c r="D450" i="6" s="1"/>
  <c r="B449" i="6"/>
  <c r="D449" i="6" s="1"/>
  <c r="B448" i="6"/>
  <c r="D448" i="6" s="1"/>
  <c r="B447" i="6"/>
  <c r="D447" i="6" s="1"/>
  <c r="B446" i="6"/>
  <c r="D446" i="6" s="1"/>
  <c r="B445" i="6"/>
  <c r="D445" i="6" s="1"/>
  <c r="B444" i="6"/>
  <c r="D444" i="6" s="1"/>
  <c r="B443" i="6"/>
  <c r="D443" i="6" s="1"/>
  <c r="B442" i="6"/>
  <c r="D442" i="6" s="1"/>
  <c r="B441" i="6"/>
  <c r="D441" i="6" s="1"/>
  <c r="B440" i="6"/>
  <c r="D440" i="6" s="1"/>
  <c r="B439" i="6"/>
  <c r="D439" i="6" s="1"/>
  <c r="B438" i="6"/>
  <c r="D438" i="6" s="1"/>
  <c r="B437" i="6"/>
  <c r="D437" i="6" s="1"/>
  <c r="B436" i="6"/>
  <c r="D436" i="6" s="1"/>
  <c r="B435" i="6"/>
  <c r="D435" i="6" s="1"/>
  <c r="B434" i="6"/>
  <c r="D434" i="6" s="1"/>
  <c r="B433" i="6"/>
  <c r="D433" i="6" s="1"/>
  <c r="B432" i="6"/>
  <c r="D432" i="6" s="1"/>
  <c r="B431" i="6"/>
  <c r="D431" i="6" s="1"/>
  <c r="B430" i="6"/>
  <c r="D430" i="6" s="1"/>
  <c r="B429" i="6"/>
  <c r="D429" i="6" s="1"/>
  <c r="B428" i="6"/>
  <c r="D428" i="6" s="1"/>
  <c r="B427" i="6"/>
  <c r="D427" i="6" s="1"/>
  <c r="B426" i="6"/>
  <c r="D426" i="6" s="1"/>
  <c r="B425" i="6"/>
  <c r="D425" i="6" s="1"/>
  <c r="B424" i="6"/>
  <c r="D424" i="6" s="1"/>
  <c r="B423" i="6"/>
  <c r="D423" i="6" s="1"/>
  <c r="B422" i="6"/>
  <c r="D422" i="6" s="1"/>
  <c r="B421" i="6"/>
  <c r="D421" i="6" s="1"/>
  <c r="B420" i="6"/>
  <c r="D420" i="6" s="1"/>
  <c r="B419" i="6"/>
  <c r="D419" i="6" s="1"/>
  <c r="B418" i="6"/>
  <c r="D418" i="6" s="1"/>
  <c r="B417" i="6"/>
  <c r="D417" i="6" s="1"/>
  <c r="B416" i="6"/>
  <c r="D416" i="6" s="1"/>
  <c r="B415" i="6"/>
  <c r="D415" i="6" s="1"/>
  <c r="B414" i="6"/>
  <c r="D414" i="6" s="1"/>
  <c r="B413" i="6"/>
  <c r="D413" i="6" s="1"/>
  <c r="B412" i="6"/>
  <c r="D412" i="6" s="1"/>
  <c r="B411" i="6"/>
  <c r="D411" i="6" s="1"/>
  <c r="B410" i="6"/>
  <c r="D410" i="6" s="1"/>
  <c r="B409" i="6"/>
  <c r="D409" i="6" s="1"/>
  <c r="B408" i="6"/>
  <c r="D408" i="6" s="1"/>
  <c r="B407" i="6"/>
  <c r="D407" i="6" s="1"/>
  <c r="B406" i="6"/>
  <c r="D406" i="6" s="1"/>
  <c r="B405" i="6"/>
  <c r="D405" i="6" s="1"/>
  <c r="B404" i="6"/>
  <c r="D404" i="6" s="1"/>
  <c r="B403" i="6"/>
  <c r="D403" i="6" s="1"/>
  <c r="B402" i="6"/>
  <c r="D402" i="6" s="1"/>
  <c r="B401" i="6"/>
  <c r="D401" i="6" s="1"/>
  <c r="B400" i="6"/>
  <c r="D400" i="6" s="1"/>
  <c r="B399" i="6"/>
  <c r="D399" i="6" s="1"/>
  <c r="B398" i="6"/>
  <c r="D398" i="6" s="1"/>
  <c r="B397" i="6"/>
  <c r="D397" i="6" s="1"/>
  <c r="B396" i="6"/>
  <c r="D396" i="6" s="1"/>
  <c r="B395" i="6"/>
  <c r="D395" i="6" s="1"/>
  <c r="B394" i="6"/>
  <c r="D394" i="6" s="1"/>
  <c r="B393" i="6"/>
  <c r="D393" i="6" s="1"/>
  <c r="B392" i="6"/>
  <c r="D392" i="6" s="1"/>
  <c r="B391" i="6"/>
  <c r="D391" i="6" s="1"/>
  <c r="B390" i="6"/>
  <c r="D390" i="6" s="1"/>
  <c r="B389" i="6"/>
  <c r="D389" i="6" s="1"/>
  <c r="B388" i="6"/>
  <c r="D388" i="6" s="1"/>
  <c r="B387" i="6"/>
  <c r="D387" i="6" s="1"/>
  <c r="B386" i="6"/>
  <c r="D386" i="6" s="1"/>
  <c r="B385" i="6"/>
  <c r="D385" i="6" s="1"/>
  <c r="B384" i="6"/>
  <c r="D384" i="6" s="1"/>
  <c r="B383" i="6"/>
  <c r="D383" i="6" s="1"/>
  <c r="B382" i="6"/>
  <c r="D382" i="6" s="1"/>
  <c r="B381" i="6"/>
  <c r="D381" i="6" s="1"/>
  <c r="B380" i="6"/>
  <c r="D380" i="6" s="1"/>
  <c r="B379" i="6"/>
  <c r="D379" i="6" s="1"/>
  <c r="B378" i="6"/>
  <c r="D378" i="6" s="1"/>
  <c r="B377" i="6"/>
  <c r="D377" i="6" s="1"/>
  <c r="B376" i="6"/>
  <c r="D376" i="6" s="1"/>
  <c r="B375" i="6"/>
  <c r="D375" i="6" s="1"/>
  <c r="B374" i="6"/>
  <c r="D374" i="6" s="1"/>
  <c r="B373" i="6"/>
  <c r="D373" i="6" s="1"/>
  <c r="B372" i="6"/>
  <c r="D372" i="6" s="1"/>
  <c r="B371" i="6"/>
  <c r="D371" i="6" s="1"/>
  <c r="B370" i="6"/>
  <c r="D370" i="6" s="1"/>
  <c r="B369" i="6"/>
  <c r="D369" i="6" s="1"/>
  <c r="B368" i="6"/>
  <c r="D368" i="6" s="1"/>
  <c r="B367" i="6"/>
  <c r="D367" i="6" s="1"/>
  <c r="B366" i="6"/>
  <c r="D366" i="6" s="1"/>
  <c r="B365" i="6"/>
  <c r="D365" i="6" s="1"/>
  <c r="B364" i="6"/>
  <c r="D364" i="6" s="1"/>
  <c r="B363" i="6"/>
  <c r="D363" i="6" s="1"/>
  <c r="B362" i="6"/>
  <c r="D362" i="6" s="1"/>
  <c r="B361" i="6"/>
  <c r="D361" i="6" s="1"/>
  <c r="B360" i="6"/>
  <c r="D360" i="6" s="1"/>
  <c r="B359" i="6"/>
  <c r="D359" i="6" s="1"/>
  <c r="B358" i="6"/>
  <c r="D358" i="6" s="1"/>
  <c r="B357" i="6"/>
  <c r="D357" i="6" s="1"/>
  <c r="B356" i="6"/>
  <c r="D356" i="6" s="1"/>
  <c r="B355" i="6"/>
  <c r="D355" i="6" s="1"/>
  <c r="B354" i="6"/>
  <c r="D354" i="6" s="1"/>
  <c r="B353" i="6"/>
  <c r="D353" i="6" s="1"/>
  <c r="B352" i="6"/>
  <c r="D352" i="6" s="1"/>
  <c r="B351" i="6"/>
  <c r="D351" i="6" s="1"/>
  <c r="B350" i="6"/>
  <c r="D350" i="6" s="1"/>
  <c r="B349" i="6"/>
  <c r="D349" i="6" s="1"/>
  <c r="B348" i="6"/>
  <c r="D348" i="6" s="1"/>
  <c r="B347" i="6"/>
  <c r="D347" i="6" s="1"/>
  <c r="B346" i="6"/>
  <c r="D346" i="6" s="1"/>
  <c r="B345" i="6"/>
  <c r="D345" i="6" s="1"/>
  <c r="B344" i="6"/>
  <c r="D344" i="6" s="1"/>
  <c r="B343" i="6"/>
  <c r="D343" i="6" s="1"/>
  <c r="B342" i="6"/>
  <c r="D342" i="6" s="1"/>
  <c r="B341" i="6"/>
  <c r="D341" i="6" s="1"/>
  <c r="B340" i="6"/>
  <c r="D340" i="6" s="1"/>
  <c r="B339" i="6"/>
  <c r="D339" i="6" s="1"/>
  <c r="B338" i="6"/>
  <c r="D338" i="6" s="1"/>
  <c r="B337" i="6"/>
  <c r="D337" i="6" s="1"/>
  <c r="B336" i="6"/>
  <c r="D336" i="6" s="1"/>
  <c r="B335" i="6"/>
  <c r="D335" i="6" s="1"/>
  <c r="B334" i="6"/>
  <c r="D334" i="6" s="1"/>
  <c r="B333" i="6"/>
  <c r="D333" i="6" s="1"/>
  <c r="B332" i="6"/>
  <c r="D332" i="6" s="1"/>
  <c r="B331" i="6"/>
  <c r="D331" i="6" s="1"/>
  <c r="B330" i="6"/>
  <c r="D330" i="6" s="1"/>
  <c r="B329" i="6"/>
  <c r="D329" i="6" s="1"/>
  <c r="B328" i="6"/>
  <c r="D328" i="6" s="1"/>
  <c r="B327" i="6"/>
  <c r="D327" i="6" s="1"/>
  <c r="B326" i="6"/>
  <c r="D326" i="6" s="1"/>
  <c r="B325" i="6"/>
  <c r="D325" i="6" s="1"/>
  <c r="B324" i="6"/>
  <c r="D324" i="6" s="1"/>
  <c r="B323" i="6"/>
  <c r="D323" i="6" s="1"/>
  <c r="B322" i="6"/>
  <c r="D322" i="6" s="1"/>
  <c r="B321" i="6"/>
  <c r="D321" i="6" s="1"/>
  <c r="B320" i="6"/>
  <c r="D320" i="6" s="1"/>
  <c r="B319" i="6"/>
  <c r="D319" i="6" s="1"/>
  <c r="B318" i="6"/>
  <c r="D318" i="6" s="1"/>
  <c r="B317" i="6"/>
  <c r="D317" i="6" s="1"/>
  <c r="B316" i="6"/>
  <c r="D316" i="6" s="1"/>
  <c r="B315" i="6"/>
  <c r="D315" i="6" s="1"/>
  <c r="B314" i="6"/>
  <c r="D314" i="6" s="1"/>
  <c r="B313" i="6"/>
  <c r="D313" i="6" s="1"/>
  <c r="B312" i="6"/>
  <c r="D312" i="6" s="1"/>
  <c r="B311" i="6"/>
  <c r="D311" i="6" s="1"/>
  <c r="B310" i="6"/>
  <c r="D310" i="6" s="1"/>
  <c r="B309" i="6"/>
  <c r="D309" i="6" s="1"/>
  <c r="B308" i="6"/>
  <c r="D308" i="6" s="1"/>
  <c r="B307" i="6"/>
  <c r="D307" i="6" s="1"/>
  <c r="B306" i="6"/>
  <c r="D306" i="6" s="1"/>
  <c r="B305" i="6"/>
  <c r="D305" i="6" s="1"/>
  <c r="B304" i="6"/>
  <c r="D304" i="6" s="1"/>
  <c r="B303" i="6"/>
  <c r="D303" i="6" s="1"/>
  <c r="B302" i="6"/>
  <c r="D302" i="6" s="1"/>
  <c r="B301" i="6"/>
  <c r="D301" i="6" s="1"/>
  <c r="B300" i="6"/>
  <c r="D300" i="6" s="1"/>
  <c r="B299" i="6"/>
  <c r="D299" i="6" s="1"/>
  <c r="B298" i="6"/>
  <c r="D298" i="6" s="1"/>
  <c r="B297" i="6"/>
  <c r="D297" i="6" s="1"/>
  <c r="B296" i="6"/>
  <c r="D296" i="6" s="1"/>
  <c r="B295" i="6"/>
  <c r="D295" i="6" s="1"/>
  <c r="B294" i="6"/>
  <c r="D294" i="6" s="1"/>
  <c r="B293" i="6"/>
  <c r="D293" i="6" s="1"/>
  <c r="B292" i="6"/>
  <c r="D292" i="6" s="1"/>
  <c r="B291" i="6"/>
  <c r="D291" i="6" s="1"/>
  <c r="B290" i="6"/>
  <c r="D290" i="6" s="1"/>
  <c r="B289" i="6"/>
  <c r="D289" i="6" s="1"/>
  <c r="B288" i="6"/>
  <c r="D288" i="6" s="1"/>
  <c r="B287" i="6"/>
  <c r="D287" i="6" s="1"/>
  <c r="B286" i="6"/>
  <c r="D286" i="6" s="1"/>
  <c r="B285" i="6"/>
  <c r="D285" i="6" s="1"/>
  <c r="B284" i="6"/>
  <c r="D284" i="6" s="1"/>
  <c r="B283" i="6"/>
  <c r="D283" i="6" s="1"/>
  <c r="B282" i="6"/>
  <c r="D282" i="6" s="1"/>
  <c r="B281" i="6"/>
  <c r="D281" i="6" s="1"/>
  <c r="B280" i="6"/>
  <c r="D280" i="6" s="1"/>
  <c r="B279" i="6"/>
  <c r="D279" i="6" s="1"/>
  <c r="B278" i="6"/>
  <c r="D278" i="6" s="1"/>
  <c r="B277" i="6"/>
  <c r="D277" i="6" s="1"/>
  <c r="B276" i="6"/>
  <c r="D276" i="6" s="1"/>
  <c r="B275" i="6"/>
  <c r="D275" i="6" s="1"/>
  <c r="B274" i="6"/>
  <c r="D274" i="6" s="1"/>
  <c r="B273" i="6"/>
  <c r="D273" i="6" s="1"/>
  <c r="B272" i="6"/>
  <c r="D272" i="6" s="1"/>
  <c r="B271" i="6"/>
  <c r="D271" i="6" s="1"/>
  <c r="B270" i="6"/>
  <c r="D270" i="6" s="1"/>
  <c r="B269" i="6"/>
  <c r="D269" i="6" s="1"/>
  <c r="B268" i="6"/>
  <c r="D268" i="6" s="1"/>
  <c r="B267" i="6"/>
  <c r="D267" i="6" s="1"/>
  <c r="B266" i="6"/>
  <c r="D266" i="6" s="1"/>
  <c r="B265" i="6"/>
  <c r="D265" i="6" s="1"/>
  <c r="B264" i="6"/>
  <c r="D264" i="6" s="1"/>
  <c r="B263" i="6"/>
  <c r="D263" i="6" s="1"/>
  <c r="B262" i="6"/>
  <c r="D262" i="6" s="1"/>
  <c r="B261" i="6"/>
  <c r="D261" i="6" s="1"/>
  <c r="B260" i="6"/>
  <c r="D260" i="6" s="1"/>
  <c r="B259" i="6"/>
  <c r="D259" i="6" s="1"/>
  <c r="B258" i="6"/>
  <c r="D258" i="6" s="1"/>
  <c r="B257" i="6"/>
  <c r="D257" i="6" s="1"/>
  <c r="B256" i="6"/>
  <c r="D256" i="6" s="1"/>
  <c r="B255" i="6"/>
  <c r="D255" i="6" s="1"/>
  <c r="B254" i="6"/>
  <c r="D254" i="6" s="1"/>
  <c r="B253" i="6"/>
  <c r="D253" i="6" s="1"/>
  <c r="B252" i="6"/>
  <c r="D252" i="6" s="1"/>
  <c r="B251" i="6"/>
  <c r="D251" i="6" s="1"/>
  <c r="B250" i="6"/>
  <c r="D250" i="6" s="1"/>
  <c r="B249" i="6"/>
  <c r="D249" i="6" s="1"/>
  <c r="B248" i="6"/>
  <c r="D248" i="6" s="1"/>
  <c r="B247" i="6"/>
  <c r="D247" i="6" s="1"/>
  <c r="B246" i="6"/>
  <c r="D246" i="6" s="1"/>
  <c r="B245" i="6"/>
  <c r="D245" i="6" s="1"/>
  <c r="B244" i="6"/>
  <c r="D244" i="6" s="1"/>
  <c r="B243" i="6"/>
  <c r="D243" i="6" s="1"/>
  <c r="B242" i="6"/>
  <c r="D242" i="6" s="1"/>
  <c r="B241" i="6"/>
  <c r="D241" i="6" s="1"/>
  <c r="B240" i="6"/>
  <c r="D240" i="6" s="1"/>
  <c r="B239" i="6"/>
  <c r="D239" i="6" s="1"/>
  <c r="B238" i="6"/>
  <c r="D238" i="6" s="1"/>
  <c r="B237" i="6"/>
  <c r="D237" i="6" s="1"/>
  <c r="B236" i="6"/>
  <c r="D236" i="6" s="1"/>
  <c r="B235" i="6"/>
  <c r="D235" i="6" s="1"/>
  <c r="B234" i="6"/>
  <c r="D234" i="6" s="1"/>
  <c r="B233" i="6"/>
  <c r="D233" i="6" s="1"/>
  <c r="B232" i="6"/>
  <c r="D232" i="6" s="1"/>
  <c r="B231" i="6"/>
  <c r="D231" i="6" s="1"/>
  <c r="B230" i="6"/>
  <c r="D230" i="6" s="1"/>
  <c r="B229" i="6"/>
  <c r="D229" i="6" s="1"/>
  <c r="B228" i="6"/>
  <c r="D228" i="6" s="1"/>
  <c r="B227" i="6"/>
  <c r="D227" i="6" s="1"/>
  <c r="B226" i="6"/>
  <c r="D226" i="6" s="1"/>
  <c r="B225" i="6"/>
  <c r="D225" i="6" s="1"/>
  <c r="B224" i="6"/>
  <c r="D224" i="6" s="1"/>
  <c r="B223" i="6"/>
  <c r="D223" i="6" s="1"/>
  <c r="B222" i="6"/>
  <c r="D222" i="6" s="1"/>
  <c r="B221" i="6"/>
  <c r="D221" i="6" s="1"/>
  <c r="B220" i="6"/>
  <c r="D220" i="6" s="1"/>
  <c r="B219" i="6"/>
  <c r="D219" i="6" s="1"/>
  <c r="B218" i="6"/>
  <c r="D218" i="6" s="1"/>
  <c r="B217" i="6"/>
  <c r="D217" i="6" s="1"/>
  <c r="B216" i="6"/>
  <c r="D216" i="6" s="1"/>
  <c r="B215" i="6"/>
  <c r="D215" i="6" s="1"/>
  <c r="B214" i="6"/>
  <c r="D214" i="6" s="1"/>
  <c r="B213" i="6"/>
  <c r="D213" i="6" s="1"/>
  <c r="B212" i="6"/>
  <c r="D212" i="6" s="1"/>
  <c r="B211" i="6"/>
  <c r="D211" i="6" s="1"/>
  <c r="B210" i="6"/>
  <c r="D210" i="6" s="1"/>
  <c r="B209" i="6"/>
  <c r="D209" i="6" s="1"/>
  <c r="B208" i="6"/>
  <c r="D208" i="6" s="1"/>
  <c r="B207" i="6"/>
  <c r="D207" i="6" s="1"/>
  <c r="B206" i="6"/>
  <c r="D206" i="6" s="1"/>
  <c r="B205" i="6"/>
  <c r="D205" i="6" s="1"/>
  <c r="B204" i="6"/>
  <c r="D204" i="6" s="1"/>
  <c r="B203" i="6"/>
  <c r="D203" i="6" s="1"/>
  <c r="B202" i="6"/>
  <c r="D202" i="6" s="1"/>
  <c r="B201" i="6"/>
  <c r="D201" i="6" s="1"/>
  <c r="B200" i="6"/>
  <c r="D200" i="6" s="1"/>
  <c r="B199" i="6"/>
  <c r="D199" i="6" s="1"/>
  <c r="B198" i="6"/>
  <c r="D198" i="6" s="1"/>
  <c r="B197" i="6"/>
  <c r="D197" i="6" s="1"/>
  <c r="B196" i="6"/>
  <c r="D196" i="6" s="1"/>
  <c r="B195" i="6"/>
  <c r="D195" i="6" s="1"/>
  <c r="B194" i="6"/>
  <c r="D194" i="6" s="1"/>
  <c r="B193" i="6"/>
  <c r="D193" i="6" s="1"/>
  <c r="B192" i="6"/>
  <c r="D192" i="6" s="1"/>
  <c r="B191" i="6"/>
  <c r="D191" i="6" s="1"/>
  <c r="B190" i="6"/>
  <c r="D190" i="6" s="1"/>
  <c r="B189" i="6"/>
  <c r="D189" i="6" s="1"/>
  <c r="B188" i="6"/>
  <c r="D188" i="6" s="1"/>
  <c r="B187" i="6"/>
  <c r="D187" i="6" s="1"/>
  <c r="B186" i="6"/>
  <c r="D186" i="6" s="1"/>
  <c r="B185" i="6"/>
  <c r="D185" i="6" s="1"/>
  <c r="B184" i="6"/>
  <c r="D184" i="6" s="1"/>
  <c r="B183" i="6"/>
  <c r="D183" i="6" s="1"/>
  <c r="B182" i="6"/>
  <c r="D182" i="6" s="1"/>
  <c r="B181" i="6"/>
  <c r="D181" i="6" s="1"/>
  <c r="B180" i="6"/>
  <c r="D180" i="6" s="1"/>
  <c r="B179" i="6"/>
  <c r="D179" i="6" s="1"/>
  <c r="B178" i="6"/>
  <c r="D178" i="6" s="1"/>
  <c r="B177" i="6"/>
  <c r="D177" i="6" s="1"/>
  <c r="B176" i="6"/>
  <c r="D176" i="6" s="1"/>
  <c r="B175" i="6"/>
  <c r="D175" i="6" s="1"/>
  <c r="B174" i="6"/>
  <c r="D174" i="6" s="1"/>
  <c r="B173" i="6"/>
  <c r="D173" i="6" s="1"/>
  <c r="B172" i="6"/>
  <c r="D172" i="6" s="1"/>
  <c r="B171" i="6"/>
  <c r="D171" i="6" s="1"/>
  <c r="B170" i="6"/>
  <c r="D170" i="6" s="1"/>
  <c r="B169" i="6"/>
  <c r="D169" i="6" s="1"/>
  <c r="B168" i="6"/>
  <c r="D168" i="6" s="1"/>
  <c r="B167" i="6"/>
  <c r="D167" i="6" s="1"/>
  <c r="B166" i="6"/>
  <c r="D166" i="6" s="1"/>
  <c r="B165" i="6"/>
  <c r="D165" i="6" s="1"/>
  <c r="B164" i="6"/>
  <c r="D164" i="6" s="1"/>
  <c r="B163" i="6"/>
  <c r="D163" i="6" s="1"/>
  <c r="B162" i="6"/>
  <c r="D162" i="6" s="1"/>
  <c r="B161" i="6"/>
  <c r="D161" i="6" s="1"/>
  <c r="B160" i="6"/>
  <c r="D160" i="6" s="1"/>
  <c r="B159" i="6"/>
  <c r="D159" i="6" s="1"/>
  <c r="B158" i="6"/>
  <c r="D158" i="6" s="1"/>
  <c r="B157" i="6"/>
  <c r="D157" i="6" s="1"/>
  <c r="B156" i="6"/>
  <c r="D156" i="6" s="1"/>
  <c r="B155" i="6"/>
  <c r="D155" i="6" s="1"/>
  <c r="B154" i="6"/>
  <c r="D154" i="6" s="1"/>
  <c r="B153" i="6"/>
  <c r="D153" i="6" s="1"/>
  <c r="B152" i="6"/>
  <c r="D152" i="6" s="1"/>
  <c r="B151" i="6"/>
  <c r="D151" i="6" s="1"/>
  <c r="B150" i="6"/>
  <c r="D150" i="6" s="1"/>
  <c r="B149" i="6"/>
  <c r="D149" i="6" s="1"/>
  <c r="B148" i="6"/>
  <c r="D148" i="6" s="1"/>
  <c r="B147" i="6"/>
  <c r="D147" i="6" s="1"/>
  <c r="B146" i="6"/>
  <c r="D146" i="6" s="1"/>
  <c r="B145" i="6"/>
  <c r="D145" i="6" s="1"/>
  <c r="B144" i="6"/>
  <c r="D144" i="6" s="1"/>
  <c r="B143" i="6"/>
  <c r="D143" i="6" s="1"/>
  <c r="B142" i="6"/>
  <c r="D142" i="6" s="1"/>
  <c r="B141" i="6"/>
  <c r="D141" i="6" s="1"/>
  <c r="B140" i="6"/>
  <c r="D140" i="6" s="1"/>
  <c r="B139" i="6"/>
  <c r="D139" i="6" s="1"/>
  <c r="B138" i="6"/>
  <c r="D138" i="6" s="1"/>
  <c r="B137" i="6"/>
  <c r="D137" i="6" s="1"/>
  <c r="B136" i="6"/>
  <c r="D136" i="6" s="1"/>
  <c r="B135" i="6"/>
  <c r="D135" i="6" s="1"/>
  <c r="B134" i="6"/>
  <c r="D134" i="6" s="1"/>
  <c r="B133" i="6"/>
  <c r="D133" i="6" s="1"/>
  <c r="B132" i="6"/>
  <c r="D132" i="6" s="1"/>
  <c r="B131" i="6"/>
  <c r="D131" i="6" s="1"/>
  <c r="B130" i="6"/>
  <c r="D130" i="6" s="1"/>
  <c r="B129" i="6"/>
  <c r="D129" i="6" s="1"/>
  <c r="B128" i="6"/>
  <c r="D128" i="6" s="1"/>
  <c r="B127" i="6"/>
  <c r="D127" i="6" s="1"/>
  <c r="B126" i="6"/>
  <c r="D126" i="6" s="1"/>
  <c r="B125" i="6"/>
  <c r="D125" i="6" s="1"/>
  <c r="B124" i="6"/>
  <c r="D124" i="6" s="1"/>
  <c r="B123" i="6"/>
  <c r="D123" i="6" s="1"/>
  <c r="B122" i="6"/>
  <c r="D122" i="6" s="1"/>
  <c r="B121" i="6"/>
  <c r="D121" i="6" s="1"/>
  <c r="B120" i="6"/>
  <c r="D120" i="6" s="1"/>
  <c r="B119" i="6"/>
  <c r="D119" i="6" s="1"/>
  <c r="B118" i="6"/>
  <c r="D118" i="6" s="1"/>
  <c r="B117" i="6"/>
  <c r="D117" i="6" s="1"/>
  <c r="B116" i="6"/>
  <c r="D116" i="6" s="1"/>
  <c r="B115" i="6"/>
  <c r="D115" i="6" s="1"/>
  <c r="B114" i="6"/>
  <c r="D114" i="6" s="1"/>
  <c r="B113" i="6"/>
  <c r="D113" i="6" s="1"/>
  <c r="B112" i="6"/>
  <c r="D112" i="6" s="1"/>
  <c r="B111" i="6"/>
  <c r="D111" i="6" s="1"/>
  <c r="B110" i="6"/>
  <c r="D110" i="6" s="1"/>
  <c r="B109" i="6"/>
  <c r="D109" i="6" s="1"/>
  <c r="B108" i="6"/>
  <c r="D108" i="6" s="1"/>
  <c r="B107" i="6"/>
  <c r="D107" i="6" s="1"/>
  <c r="B106" i="6"/>
  <c r="D106" i="6" s="1"/>
  <c r="B105" i="6"/>
  <c r="D105" i="6" s="1"/>
  <c r="B104" i="6"/>
  <c r="D104" i="6" s="1"/>
  <c r="B103" i="6"/>
  <c r="D103" i="6" s="1"/>
  <c r="B102" i="6"/>
  <c r="D102" i="6" s="1"/>
  <c r="B101" i="6"/>
  <c r="D101" i="6" s="1"/>
  <c r="B100" i="6"/>
  <c r="D100" i="6" s="1"/>
  <c r="B99" i="6"/>
  <c r="D99" i="6" s="1"/>
  <c r="B98" i="6"/>
  <c r="D98" i="6" s="1"/>
  <c r="B97" i="6"/>
  <c r="D97" i="6" s="1"/>
  <c r="B96" i="6"/>
  <c r="D96" i="6" s="1"/>
  <c r="B95" i="6"/>
  <c r="D95" i="6" s="1"/>
  <c r="B94" i="6"/>
  <c r="D94" i="6" s="1"/>
  <c r="B93" i="6"/>
  <c r="D93" i="6" s="1"/>
  <c r="B92" i="6"/>
  <c r="D92" i="6" s="1"/>
  <c r="B91" i="6"/>
  <c r="D91" i="6" s="1"/>
  <c r="B90" i="6"/>
  <c r="D90" i="6" s="1"/>
  <c r="B89" i="6"/>
  <c r="D89" i="6" s="1"/>
  <c r="B88" i="6"/>
  <c r="D88" i="6" s="1"/>
  <c r="B87" i="6"/>
  <c r="D87" i="6" s="1"/>
  <c r="B86" i="6"/>
  <c r="D86" i="6" s="1"/>
  <c r="B85" i="6"/>
  <c r="D85" i="6" s="1"/>
  <c r="B84" i="6"/>
  <c r="D84" i="6" s="1"/>
  <c r="B83" i="6"/>
  <c r="D83" i="6" s="1"/>
  <c r="B82" i="6"/>
  <c r="D82" i="6" s="1"/>
  <c r="B81" i="6"/>
  <c r="D81" i="6" s="1"/>
  <c r="B80" i="6"/>
  <c r="D80" i="6" s="1"/>
  <c r="B79" i="6"/>
  <c r="D79" i="6" s="1"/>
  <c r="B78" i="6"/>
  <c r="D78" i="6" s="1"/>
  <c r="B77" i="6"/>
  <c r="D77" i="6" s="1"/>
  <c r="B76" i="6"/>
  <c r="D76" i="6" s="1"/>
  <c r="B75" i="6"/>
  <c r="D75" i="6" s="1"/>
  <c r="B74" i="6"/>
  <c r="D74" i="6" s="1"/>
  <c r="B73" i="6"/>
  <c r="D73" i="6" s="1"/>
  <c r="B72" i="6"/>
  <c r="D72" i="6" s="1"/>
  <c r="B71" i="6"/>
  <c r="D71" i="6" s="1"/>
  <c r="B70" i="6"/>
  <c r="D70" i="6" s="1"/>
  <c r="B69" i="6"/>
  <c r="D69" i="6" s="1"/>
  <c r="B68" i="6"/>
  <c r="D68" i="6" s="1"/>
  <c r="B67" i="6"/>
  <c r="D67" i="6" s="1"/>
  <c r="B66" i="6"/>
  <c r="D66" i="6" s="1"/>
  <c r="B65" i="6"/>
  <c r="D65" i="6" s="1"/>
  <c r="B64" i="6"/>
  <c r="D64" i="6" s="1"/>
  <c r="B63" i="6"/>
  <c r="D63" i="6" s="1"/>
  <c r="B62" i="6"/>
  <c r="D62" i="6" s="1"/>
  <c r="B61" i="6"/>
  <c r="D61" i="6" s="1"/>
  <c r="B60" i="6"/>
  <c r="D60" i="6" s="1"/>
  <c r="B59" i="6"/>
  <c r="D59" i="6" s="1"/>
  <c r="B58" i="6"/>
  <c r="D58" i="6" s="1"/>
  <c r="B57" i="6"/>
  <c r="D57" i="6" s="1"/>
  <c r="B56" i="6"/>
  <c r="D56" i="6" s="1"/>
  <c r="B55" i="6"/>
  <c r="D55" i="6" s="1"/>
  <c r="B54" i="6"/>
  <c r="D54" i="6" s="1"/>
  <c r="B53" i="6"/>
  <c r="D53" i="6" s="1"/>
  <c r="B52" i="6"/>
  <c r="D52" i="6" s="1"/>
  <c r="B51" i="6"/>
  <c r="D51" i="6" s="1"/>
  <c r="B50" i="6"/>
  <c r="D50" i="6" s="1"/>
  <c r="B49" i="6"/>
  <c r="D49" i="6" s="1"/>
  <c r="B48" i="6"/>
  <c r="D48" i="6" s="1"/>
  <c r="B47" i="6"/>
  <c r="D47" i="6" s="1"/>
  <c r="B46" i="6"/>
  <c r="D46" i="6" s="1"/>
  <c r="B45" i="6"/>
  <c r="D45" i="6" s="1"/>
  <c r="B44" i="6"/>
  <c r="D44" i="6" s="1"/>
  <c r="B43" i="6"/>
  <c r="D43" i="6" s="1"/>
  <c r="B42" i="6"/>
  <c r="D42" i="6" s="1"/>
  <c r="B41" i="6"/>
  <c r="D41" i="6" s="1"/>
  <c r="B40" i="6"/>
  <c r="D40" i="6" s="1"/>
  <c r="B39" i="6"/>
  <c r="D39" i="6" s="1"/>
  <c r="B38" i="6"/>
  <c r="D38" i="6" s="1"/>
  <c r="B37" i="6"/>
  <c r="D37" i="6" s="1"/>
  <c r="B36" i="6"/>
  <c r="D36" i="6" s="1"/>
  <c r="B35" i="6"/>
  <c r="D35" i="6" s="1"/>
  <c r="B34" i="6"/>
  <c r="D34" i="6" s="1"/>
  <c r="B33" i="6"/>
  <c r="D33" i="6" s="1"/>
  <c r="B32" i="6"/>
  <c r="D32" i="6" s="1"/>
  <c r="B31" i="6"/>
  <c r="D31" i="6" s="1"/>
  <c r="B30" i="6"/>
  <c r="D30" i="6" s="1"/>
  <c r="B29" i="6"/>
  <c r="D29" i="6" s="1"/>
  <c r="B28" i="6"/>
  <c r="D28" i="6" s="1"/>
  <c r="B27" i="6"/>
  <c r="D27" i="6" s="1"/>
  <c r="B26" i="6"/>
  <c r="D26" i="6" s="1"/>
  <c r="B25" i="6"/>
  <c r="D25" i="6" s="1"/>
  <c r="B24" i="6"/>
  <c r="D24" i="6" s="1"/>
  <c r="B23" i="6"/>
  <c r="D23" i="6" s="1"/>
  <c r="B22" i="6"/>
  <c r="D22" i="6" s="1"/>
  <c r="B21" i="6"/>
  <c r="D21" i="6" s="1"/>
  <c r="B20" i="6"/>
  <c r="D20" i="6" s="1"/>
  <c r="B19" i="6"/>
  <c r="D19" i="6" s="1"/>
  <c r="B18" i="6"/>
  <c r="D18" i="6" s="1"/>
  <c r="B17" i="6"/>
  <c r="D17" i="6" s="1"/>
  <c r="B16" i="6"/>
  <c r="D16" i="6" s="1"/>
  <c r="B15" i="6"/>
  <c r="D15" i="6" s="1"/>
  <c r="B14" i="6"/>
  <c r="D14" i="6" s="1"/>
  <c r="B13" i="6"/>
  <c r="D13" i="6" s="1"/>
  <c r="B12" i="6"/>
  <c r="D12" i="6" s="1"/>
  <c r="B11" i="6"/>
  <c r="D11" i="6" s="1"/>
  <c r="B10" i="6"/>
  <c r="D10" i="6" s="1"/>
  <c r="B9" i="6"/>
  <c r="D9" i="6" s="1"/>
  <c r="B8" i="6"/>
  <c r="D8" i="6" s="1"/>
  <c r="B7" i="6"/>
  <c r="D7" i="6" s="1"/>
  <c r="B6" i="6"/>
  <c r="D6" i="6" s="1"/>
  <c r="T7" i="6"/>
  <c r="B5" i="6"/>
  <c r="D5" i="6" s="1"/>
  <c r="B4" i="6"/>
  <c r="D4" i="6" s="1"/>
  <c r="B3" i="6"/>
  <c r="D3" i="6" s="1"/>
  <c r="B2" i="6"/>
  <c r="D2" i="6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2" i="3"/>
  <c r="Q6" i="3"/>
  <c r="Q8" i="3"/>
  <c r="Q14" i="3"/>
  <c r="Q15" i="3"/>
  <c r="Q16" i="3"/>
  <c r="Q18" i="3"/>
  <c r="Q22" i="3"/>
  <c r="Q23" i="3"/>
  <c r="Q24" i="3"/>
  <c r="Q30" i="3"/>
  <c r="Q31" i="3"/>
  <c r="Q32" i="3"/>
  <c r="Q38" i="3"/>
  <c r="Q39" i="3"/>
  <c r="Q40" i="3"/>
  <c r="Q47" i="3"/>
  <c r="Q48" i="3"/>
  <c r="Q54" i="3"/>
  <c r="Q55" i="3"/>
  <c r="Q63" i="3"/>
  <c r="Q65" i="3"/>
  <c r="Q70" i="3"/>
  <c r="Q71" i="3"/>
  <c r="Q78" i="3"/>
  <c r="Q80" i="3"/>
  <c r="Q86" i="3"/>
  <c r="Q87" i="3"/>
  <c r="Q96" i="3"/>
  <c r="Q97" i="3"/>
  <c r="Q103" i="3"/>
  <c r="Q104" i="3"/>
  <c r="Q110" i="3"/>
  <c r="Q111" i="3"/>
  <c r="Q112" i="3"/>
  <c r="Q119" i="3"/>
  <c r="Q120" i="3"/>
  <c r="Q126" i="3"/>
  <c r="Q127" i="3"/>
  <c r="Q128" i="3"/>
  <c r="Q129" i="3"/>
  <c r="Q135" i="3"/>
  <c r="Q142" i="3"/>
  <c r="Q143" i="3"/>
  <c r="Q158" i="3"/>
  <c r="Q159" i="3"/>
  <c r="Q161" i="3"/>
  <c r="Q168" i="3"/>
  <c r="Q174" i="3"/>
  <c r="Q175" i="3"/>
  <c r="Q183" i="3"/>
  <c r="Q184" i="3"/>
  <c r="Q190" i="3"/>
  <c r="Q191" i="3"/>
  <c r="Q193" i="3"/>
  <c r="Q199" i="3"/>
  <c r="Q206" i="3"/>
  <c r="Q207" i="3"/>
  <c r="Q215" i="3"/>
  <c r="Q216" i="3"/>
  <c r="Q222" i="3"/>
  <c r="Q223" i="3"/>
  <c r="Q225" i="3"/>
  <c r="Q230" i="3"/>
  <c r="Q231" i="3"/>
  <c r="Q240" i="3"/>
  <c r="Q246" i="3"/>
  <c r="Q247" i="3"/>
  <c r="Q255" i="3"/>
  <c r="Q256" i="3"/>
  <c r="Q257" i="3"/>
  <c r="Q262" i="3"/>
  <c r="Q263" i="3"/>
  <c r="Q271" i="3"/>
  <c r="Q278" i="3"/>
  <c r="Q287" i="3"/>
  <c r="Q289" i="3"/>
  <c r="Q294" i="3"/>
  <c r="Q296" i="3"/>
  <c r="Q303" i="3"/>
  <c r="Q310" i="3"/>
  <c r="Q311" i="3"/>
  <c r="Q312" i="3"/>
  <c r="Q319" i="3"/>
  <c r="Q321" i="3"/>
  <c r="Q326" i="3"/>
  <c r="Q327" i="3"/>
  <c r="Q336" i="3"/>
  <c r="Q342" i="3"/>
  <c r="Q343" i="3"/>
  <c r="Q352" i="3"/>
  <c r="Q353" i="3"/>
  <c r="Q359" i="3"/>
  <c r="Q366" i="3"/>
  <c r="Q367" i="3"/>
  <c r="Q368" i="3"/>
  <c r="Q375" i="3"/>
  <c r="Q382" i="3"/>
  <c r="Q383" i="3"/>
  <c r="Q384" i="3"/>
  <c r="Q385" i="3"/>
  <c r="Q391" i="3"/>
  <c r="Q398" i="3"/>
  <c r="Q399" i="3"/>
  <c r="Q414" i="3"/>
  <c r="Q415" i="3"/>
  <c r="Q417" i="3"/>
  <c r="Q430" i="3"/>
  <c r="Q431" i="3"/>
  <c r="Q440" i="3"/>
  <c r="Q446" i="3"/>
  <c r="Q447" i="3"/>
  <c r="Q449" i="3"/>
  <c r="Q454" i="3"/>
  <c r="Q455" i="3"/>
  <c r="Q463" i="3"/>
  <c r="Q470" i="3"/>
  <c r="Q471" i="3"/>
  <c r="Q479" i="3"/>
  <c r="Q481" i="3"/>
  <c r="Q486" i="3"/>
  <c r="Q487" i="3"/>
  <c r="Q496" i="3"/>
  <c r="Q502" i="3"/>
  <c r="Q503" i="3"/>
  <c r="Q512" i="3"/>
  <c r="Q513" i="3"/>
  <c r="Q519" i="3"/>
  <c r="Q526" i="3"/>
  <c r="Q527" i="3"/>
  <c r="Q535" i="3"/>
  <c r="Q542" i="3"/>
  <c r="Q543" i="3"/>
  <c r="Q545" i="3"/>
  <c r="Q551" i="3"/>
  <c r="Q558" i="3"/>
  <c r="Q559" i="3"/>
  <c r="Q567" i="3"/>
  <c r="Q568" i="3"/>
  <c r="Q574" i="3"/>
  <c r="Q575" i="3"/>
  <c r="Q577" i="3"/>
  <c r="Q582" i="3"/>
  <c r="Q591" i="3"/>
  <c r="Q598" i="3"/>
  <c r="Q607" i="3"/>
  <c r="Q609" i="3"/>
  <c r="Q614" i="3"/>
  <c r="Q615" i="3"/>
  <c r="Q623" i="3"/>
  <c r="Q624" i="3"/>
  <c r="Q630" i="3"/>
  <c r="Q631" i="3"/>
  <c r="Q639" i="3"/>
  <c r="Q640" i="3"/>
  <c r="Q641" i="3"/>
  <c r="Q647" i="3"/>
  <c r="Q654" i="3"/>
  <c r="Q663" i="3"/>
  <c r="Q670" i="3"/>
  <c r="Q673" i="3"/>
  <c r="Q679" i="3"/>
  <c r="Q686" i="3"/>
  <c r="Q695" i="3"/>
  <c r="Q696" i="3"/>
  <c r="Q702" i="3"/>
  <c r="Q705" i="3"/>
  <c r="Q710" i="3"/>
  <c r="Q711" i="3"/>
  <c r="Q719" i="3"/>
  <c r="Q726" i="3"/>
  <c r="Q727" i="3"/>
  <c r="Q735" i="3"/>
  <c r="Q737" i="3"/>
  <c r="Q742" i="3"/>
  <c r="Q751" i="3"/>
  <c r="Q752" i="3"/>
  <c r="Q758" i="3"/>
  <c r="Q767" i="3"/>
  <c r="Q768" i="3"/>
  <c r="Q769" i="3"/>
  <c r="Q782" i="3"/>
  <c r="Q783" i="3"/>
  <c r="Q791" i="3"/>
  <c r="Q798" i="3"/>
  <c r="Q799" i="3"/>
  <c r="Q801" i="3"/>
  <c r="Q807" i="3"/>
  <c r="Q808" i="3"/>
  <c r="Q814" i="3"/>
  <c r="Q823" i="3"/>
  <c r="Q824" i="3"/>
  <c r="Q830" i="3"/>
  <c r="Q833" i="3"/>
  <c r="Q838" i="3"/>
  <c r="Q839" i="3"/>
  <c r="Q847" i="3"/>
  <c r="Q854" i="3"/>
  <c r="Q855" i="3"/>
  <c r="Q863" i="3"/>
  <c r="Q865" i="3"/>
  <c r="Q870" i="3"/>
  <c r="Q871" i="3"/>
  <c r="Q879" i="3"/>
  <c r="Q880" i="3"/>
  <c r="Q886" i="3"/>
  <c r="Q895" i="3"/>
  <c r="Q896" i="3"/>
  <c r="Q897" i="3"/>
  <c r="Q904" i="3"/>
  <c r="Q910" i="3"/>
  <c r="Q911" i="3"/>
  <c r="Q926" i="3"/>
  <c r="Q927" i="3"/>
  <c r="Q929" i="3"/>
  <c r="Q942" i="3"/>
  <c r="Q943" i="3"/>
  <c r="Q951" i="3"/>
  <c r="Q952" i="3"/>
  <c r="Q958" i="3"/>
  <c r="Q959" i="3"/>
  <c r="Q961" i="3"/>
  <c r="Q967" i="3"/>
  <c r="Q982" i="3"/>
  <c r="Q983" i="3"/>
  <c r="Q993" i="3"/>
  <c r="Q999" i="3"/>
  <c r="Q2" i="3"/>
  <c r="L4" i="3"/>
  <c r="Q3" i="3"/>
  <c r="Q4" i="3"/>
  <c r="Q5" i="3"/>
  <c r="Q7" i="3"/>
  <c r="Q9" i="3"/>
  <c r="Q11" i="3"/>
  <c r="Q12" i="3"/>
  <c r="Q13" i="3"/>
  <c r="Q17" i="3"/>
  <c r="Q19" i="3"/>
  <c r="Q20" i="3"/>
  <c r="Q21" i="3"/>
  <c r="Q27" i="3"/>
  <c r="Q28" i="3"/>
  <c r="Q29" i="3"/>
  <c r="Q35" i="3"/>
  <c r="Q36" i="3"/>
  <c r="Q37" i="3"/>
  <c r="Q41" i="3"/>
  <c r="Q43" i="3"/>
  <c r="Q44" i="3"/>
  <c r="Q45" i="3"/>
  <c r="Q51" i="3"/>
  <c r="Q52" i="3"/>
  <c r="Q53" i="3"/>
  <c r="Q59" i="3"/>
  <c r="Q60" i="3"/>
  <c r="Q61" i="3"/>
  <c r="Q67" i="3"/>
  <c r="Q68" i="3"/>
  <c r="Q69" i="3"/>
  <c r="Q73" i="3"/>
  <c r="Q75" i="3"/>
  <c r="Q76" i="3"/>
  <c r="Q77" i="3"/>
  <c r="Q79" i="3"/>
  <c r="Q83" i="3"/>
  <c r="Q84" i="3"/>
  <c r="Q85" i="3"/>
  <c r="Q91" i="3"/>
  <c r="Q92" i="3"/>
  <c r="Q93" i="3"/>
  <c r="Q95" i="3"/>
  <c r="Q99" i="3"/>
  <c r="Q100" i="3"/>
  <c r="Q101" i="3"/>
  <c r="Q105" i="3"/>
  <c r="Q107" i="3"/>
  <c r="Q108" i="3"/>
  <c r="Q109" i="3"/>
  <c r="Q115" i="3"/>
  <c r="Q116" i="3"/>
  <c r="Q117" i="3"/>
  <c r="Q123" i="3"/>
  <c r="Q124" i="3"/>
  <c r="Q125" i="3"/>
  <c r="Q131" i="3"/>
  <c r="Q132" i="3"/>
  <c r="Q133" i="3"/>
  <c r="Q137" i="3"/>
  <c r="Q139" i="3"/>
  <c r="Q140" i="3"/>
  <c r="Q141" i="3"/>
  <c r="Q147" i="3"/>
  <c r="Q148" i="3"/>
  <c r="Q149" i="3"/>
  <c r="Q151" i="3"/>
  <c r="Q155" i="3"/>
  <c r="Q156" i="3"/>
  <c r="Q157" i="3"/>
  <c r="Q163" i="3"/>
  <c r="Q164" i="3"/>
  <c r="Q165" i="3"/>
  <c r="Q167" i="3"/>
  <c r="Q169" i="3"/>
  <c r="Q171" i="3"/>
  <c r="Q172" i="3"/>
  <c r="Q173" i="3"/>
  <c r="Q179" i="3"/>
  <c r="Q180" i="3"/>
  <c r="Q181" i="3"/>
  <c r="Q187" i="3"/>
  <c r="Q188" i="3"/>
  <c r="Q189" i="3"/>
  <c r="Q195" i="3"/>
  <c r="Q196" i="3"/>
  <c r="Q197" i="3"/>
  <c r="Q201" i="3"/>
  <c r="Q203" i="3"/>
  <c r="Q204" i="3"/>
  <c r="Q205" i="3"/>
  <c r="Q211" i="3"/>
  <c r="Q212" i="3"/>
  <c r="Q213" i="3"/>
  <c r="Q219" i="3"/>
  <c r="Q220" i="3"/>
  <c r="Q221" i="3"/>
  <c r="Q227" i="3"/>
  <c r="Q228" i="3"/>
  <c r="Q229" i="3"/>
  <c r="Q233" i="3"/>
  <c r="Q235" i="3"/>
  <c r="Q236" i="3"/>
  <c r="Q237" i="3"/>
  <c r="Q239" i="3"/>
  <c r="Q243" i="3"/>
  <c r="Q244" i="3"/>
  <c r="Q245" i="3"/>
  <c r="Q251" i="3"/>
  <c r="Q252" i="3"/>
  <c r="Q253" i="3"/>
  <c r="Q259" i="3"/>
  <c r="Q260" i="3"/>
  <c r="Q261" i="3"/>
  <c r="Q265" i="3"/>
  <c r="Q267" i="3"/>
  <c r="Q268" i="3"/>
  <c r="Q269" i="3"/>
  <c r="Q275" i="3"/>
  <c r="Q276" i="3"/>
  <c r="Q277" i="3"/>
  <c r="Q279" i="3"/>
  <c r="Q283" i="3"/>
  <c r="Q284" i="3"/>
  <c r="Q285" i="3"/>
  <c r="Q291" i="3"/>
  <c r="Q292" i="3"/>
  <c r="Q293" i="3"/>
  <c r="Q295" i="3"/>
  <c r="Q297" i="3"/>
  <c r="Q299" i="3"/>
  <c r="Q300" i="3"/>
  <c r="Q301" i="3"/>
  <c r="Q307" i="3"/>
  <c r="Q308" i="3"/>
  <c r="Q309" i="3"/>
  <c r="Q315" i="3"/>
  <c r="Q316" i="3"/>
  <c r="Q317" i="3"/>
  <c r="Q323" i="3"/>
  <c r="Q324" i="3"/>
  <c r="Q325" i="3"/>
  <c r="Q329" i="3"/>
  <c r="Q331" i="3"/>
  <c r="Q332" i="3"/>
  <c r="Q333" i="3"/>
  <c r="Q335" i="3"/>
  <c r="Q339" i="3"/>
  <c r="Q340" i="3"/>
  <c r="Q341" i="3"/>
  <c r="Q347" i="3"/>
  <c r="Q348" i="3"/>
  <c r="Q349" i="3"/>
  <c r="Q351" i="3"/>
  <c r="Q355" i="3"/>
  <c r="Q356" i="3"/>
  <c r="Q357" i="3"/>
  <c r="Q361" i="3"/>
  <c r="Q363" i="3"/>
  <c r="Q364" i="3"/>
  <c r="Q365" i="3"/>
  <c r="Q371" i="3"/>
  <c r="Q372" i="3"/>
  <c r="Q373" i="3"/>
  <c r="Q379" i="3"/>
  <c r="Q380" i="3"/>
  <c r="Q381" i="3"/>
  <c r="Q387" i="3"/>
  <c r="Q388" i="3"/>
  <c r="Q389" i="3"/>
  <c r="Q393" i="3"/>
  <c r="Q395" i="3"/>
  <c r="Q396" i="3"/>
  <c r="Q397" i="3"/>
  <c r="Q403" i="3"/>
  <c r="Q404" i="3"/>
  <c r="Q405" i="3"/>
  <c r="Q407" i="3"/>
  <c r="Q411" i="3"/>
  <c r="Q412" i="3"/>
  <c r="Q413" i="3"/>
  <c r="Q419" i="3"/>
  <c r="Q420" i="3"/>
  <c r="Q421" i="3"/>
  <c r="Q423" i="3"/>
  <c r="Q425" i="3"/>
  <c r="Q427" i="3"/>
  <c r="Q428" i="3"/>
  <c r="Q429" i="3"/>
  <c r="Q435" i="3"/>
  <c r="Q436" i="3"/>
  <c r="Q437" i="3"/>
  <c r="Q439" i="3"/>
  <c r="Q443" i="3"/>
  <c r="Q444" i="3"/>
  <c r="Q445" i="3"/>
  <c r="Q451" i="3"/>
  <c r="Q452" i="3"/>
  <c r="Q453" i="3"/>
  <c r="Q457" i="3"/>
  <c r="Q459" i="3"/>
  <c r="Q460" i="3"/>
  <c r="Q461" i="3"/>
  <c r="Q467" i="3"/>
  <c r="Q468" i="3"/>
  <c r="Q469" i="3"/>
  <c r="Q475" i="3"/>
  <c r="Q476" i="3"/>
  <c r="Q477" i="3"/>
  <c r="Q483" i="3"/>
  <c r="Q484" i="3"/>
  <c r="Q485" i="3"/>
  <c r="Q489" i="3"/>
  <c r="Q491" i="3"/>
  <c r="Q492" i="3"/>
  <c r="Q493" i="3"/>
  <c r="Q495" i="3"/>
  <c r="Q499" i="3"/>
  <c r="Q500" i="3"/>
  <c r="Q501" i="3"/>
  <c r="Q507" i="3"/>
  <c r="Q508" i="3"/>
  <c r="Q509" i="3"/>
  <c r="Q511" i="3"/>
  <c r="Q515" i="3"/>
  <c r="Q516" i="3"/>
  <c r="Q517" i="3"/>
  <c r="Q521" i="3"/>
  <c r="Q523" i="3"/>
  <c r="Q524" i="3"/>
  <c r="Q525" i="3"/>
  <c r="Q531" i="3"/>
  <c r="Q532" i="3"/>
  <c r="Q533" i="3"/>
  <c r="Q539" i="3"/>
  <c r="Q540" i="3"/>
  <c r="Q541" i="3"/>
  <c r="Q547" i="3"/>
  <c r="Q548" i="3"/>
  <c r="Q549" i="3"/>
  <c r="Q553" i="3"/>
  <c r="Q555" i="3"/>
  <c r="Q556" i="3"/>
  <c r="Q557" i="3"/>
  <c r="Q563" i="3"/>
  <c r="Q564" i="3"/>
  <c r="Q565" i="3"/>
  <c r="Q571" i="3"/>
  <c r="Q572" i="3"/>
  <c r="Q573" i="3"/>
  <c r="Q579" i="3"/>
  <c r="Q580" i="3"/>
  <c r="Q581" i="3"/>
  <c r="Q583" i="3"/>
  <c r="Q585" i="3"/>
  <c r="Q587" i="3"/>
  <c r="Q588" i="3"/>
  <c r="Q589" i="3"/>
  <c r="Q595" i="3"/>
  <c r="Q596" i="3"/>
  <c r="Q597" i="3"/>
  <c r="Q599" i="3"/>
  <c r="Q603" i="3"/>
  <c r="Q604" i="3"/>
  <c r="Q605" i="3"/>
  <c r="Q611" i="3"/>
  <c r="Q612" i="3"/>
  <c r="Q613" i="3"/>
  <c r="Q617" i="3"/>
  <c r="Q619" i="3"/>
  <c r="Q620" i="3"/>
  <c r="Q621" i="3"/>
  <c r="Q627" i="3"/>
  <c r="Q628" i="3"/>
  <c r="Q629" i="3"/>
  <c r="Q635" i="3"/>
  <c r="Q636" i="3"/>
  <c r="Q637" i="3"/>
  <c r="Q643" i="3"/>
  <c r="Q644" i="3"/>
  <c r="Q645" i="3"/>
  <c r="Q649" i="3"/>
  <c r="Q651" i="3"/>
  <c r="Q652" i="3"/>
  <c r="Q653" i="3"/>
  <c r="Q655" i="3"/>
  <c r="Q659" i="3"/>
  <c r="Q660" i="3"/>
  <c r="Q661" i="3"/>
  <c r="Q667" i="3"/>
  <c r="Q668" i="3"/>
  <c r="Q669" i="3"/>
  <c r="Q671" i="3"/>
  <c r="Q675" i="3"/>
  <c r="Q676" i="3"/>
  <c r="Q677" i="3"/>
  <c r="Q681" i="3"/>
  <c r="Q683" i="3"/>
  <c r="Q684" i="3"/>
  <c r="Q685" i="3"/>
  <c r="Q687" i="3"/>
  <c r="Q691" i="3"/>
  <c r="Q692" i="3"/>
  <c r="Q693" i="3"/>
  <c r="Q699" i="3"/>
  <c r="Q700" i="3"/>
  <c r="Q701" i="3"/>
  <c r="Q703" i="3"/>
  <c r="Q707" i="3"/>
  <c r="Q708" i="3"/>
  <c r="Q709" i="3"/>
  <c r="Q713" i="3"/>
  <c r="Q715" i="3"/>
  <c r="Q716" i="3"/>
  <c r="Q717" i="3"/>
  <c r="Q723" i="3"/>
  <c r="Q724" i="3"/>
  <c r="Q725" i="3"/>
  <c r="Q731" i="3"/>
  <c r="Q732" i="3"/>
  <c r="Q733" i="3"/>
  <c r="Q739" i="3"/>
  <c r="Q740" i="3"/>
  <c r="Q741" i="3"/>
  <c r="Q743" i="3"/>
  <c r="Q745" i="3"/>
  <c r="Q747" i="3"/>
  <c r="Q748" i="3"/>
  <c r="Q749" i="3"/>
  <c r="Q755" i="3"/>
  <c r="Q756" i="3"/>
  <c r="Q757" i="3"/>
  <c r="Q759" i="3"/>
  <c r="Q763" i="3"/>
  <c r="Q764" i="3"/>
  <c r="Q765" i="3"/>
  <c r="Q771" i="3"/>
  <c r="Q772" i="3"/>
  <c r="Q773" i="3"/>
  <c r="Q775" i="3"/>
  <c r="Q777" i="3"/>
  <c r="Q779" i="3"/>
  <c r="Q780" i="3"/>
  <c r="Q781" i="3"/>
  <c r="Q787" i="3"/>
  <c r="Q788" i="3"/>
  <c r="Q789" i="3"/>
  <c r="Q795" i="3"/>
  <c r="Q796" i="3"/>
  <c r="Q797" i="3"/>
  <c r="Q803" i="3"/>
  <c r="Q804" i="3"/>
  <c r="Q805" i="3"/>
  <c r="Q809" i="3"/>
  <c r="Q811" i="3"/>
  <c r="Q812" i="3"/>
  <c r="Q813" i="3"/>
  <c r="Q815" i="3"/>
  <c r="Q819" i="3"/>
  <c r="Q820" i="3"/>
  <c r="Q821" i="3"/>
  <c r="Q827" i="3"/>
  <c r="Q828" i="3"/>
  <c r="Q829" i="3"/>
  <c r="Q831" i="3"/>
  <c r="Q835" i="3"/>
  <c r="Q836" i="3"/>
  <c r="Q837" i="3"/>
  <c r="Q841" i="3"/>
  <c r="Q843" i="3"/>
  <c r="Q844" i="3"/>
  <c r="Q845" i="3"/>
  <c r="Q851" i="3"/>
  <c r="Q852" i="3"/>
  <c r="Q853" i="3"/>
  <c r="Q859" i="3"/>
  <c r="Q860" i="3"/>
  <c r="Q861" i="3"/>
  <c r="Q867" i="3"/>
  <c r="Q868" i="3"/>
  <c r="Q869" i="3"/>
  <c r="Q873" i="3"/>
  <c r="Q875" i="3"/>
  <c r="Q876" i="3"/>
  <c r="Q877" i="3"/>
  <c r="Q883" i="3"/>
  <c r="Q884" i="3"/>
  <c r="Q885" i="3"/>
  <c r="Q887" i="3"/>
  <c r="Q891" i="3"/>
  <c r="Q892" i="3"/>
  <c r="Q893" i="3"/>
  <c r="Q899" i="3"/>
  <c r="Q900" i="3"/>
  <c r="Q901" i="3"/>
  <c r="Q903" i="3"/>
  <c r="Q905" i="3"/>
  <c r="Q907" i="3"/>
  <c r="Q908" i="3"/>
  <c r="Q909" i="3"/>
  <c r="Q915" i="3"/>
  <c r="Q916" i="3"/>
  <c r="Q917" i="3"/>
  <c r="Q919" i="3"/>
  <c r="Q923" i="3"/>
  <c r="Q924" i="3"/>
  <c r="Q925" i="3"/>
  <c r="Q931" i="3"/>
  <c r="Q932" i="3"/>
  <c r="Q933" i="3"/>
  <c r="Q935" i="3"/>
  <c r="Q937" i="3"/>
  <c r="Q939" i="3"/>
  <c r="Q940" i="3"/>
  <c r="Q941" i="3"/>
  <c r="Q947" i="3"/>
  <c r="Q948" i="3"/>
  <c r="Q949" i="3"/>
  <c r="Q955" i="3"/>
  <c r="Q956" i="3"/>
  <c r="Q957" i="3"/>
  <c r="Q963" i="3"/>
  <c r="Q964" i="3"/>
  <c r="Q965" i="3"/>
  <c r="Q966" i="3"/>
  <c r="Q969" i="3"/>
  <c r="Q971" i="3"/>
  <c r="Q972" i="3"/>
  <c r="Q973" i="3"/>
  <c r="Q975" i="3"/>
  <c r="Q979" i="3"/>
  <c r="Q980" i="3"/>
  <c r="Q981" i="3"/>
  <c r="Q987" i="3"/>
  <c r="Q988" i="3"/>
  <c r="Q989" i="3"/>
  <c r="Q991" i="3"/>
  <c r="Q995" i="3"/>
  <c r="Q996" i="3"/>
  <c r="Q997" i="3"/>
  <c r="Q998" i="3"/>
  <c r="Q1001" i="3"/>
  <c r="K4" i="3"/>
  <c r="N4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P23" i="3" l="1"/>
  <c r="P682" i="3"/>
  <c r="P634" i="3"/>
  <c r="P618" i="3"/>
  <c r="P795" i="3"/>
  <c r="S795" i="3" s="1"/>
  <c r="P763" i="3"/>
  <c r="S763" i="3" s="1"/>
  <c r="P987" i="3"/>
  <c r="P731" i="3"/>
  <c r="S731" i="3" s="1"/>
  <c r="P955" i="3"/>
  <c r="R955" i="3" s="1"/>
  <c r="P699" i="3"/>
  <c r="S699" i="3" s="1"/>
  <c r="P923" i="3"/>
  <c r="S923" i="3" s="1"/>
  <c r="P527" i="3"/>
  <c r="R527" i="3" s="1"/>
  <c r="P891" i="3"/>
  <c r="S891" i="3" s="1"/>
  <c r="P399" i="3"/>
  <c r="R399" i="3" s="1"/>
  <c r="P859" i="3"/>
  <c r="P271" i="3"/>
  <c r="R271" i="3" s="1"/>
  <c r="P827" i="3"/>
  <c r="S827" i="3" s="1"/>
  <c r="P143" i="3"/>
  <c r="P985" i="3"/>
  <c r="P953" i="3"/>
  <c r="P921" i="3"/>
  <c r="P889" i="3"/>
  <c r="P857" i="3"/>
  <c r="P825" i="3"/>
  <c r="P793" i="3"/>
  <c r="P761" i="3"/>
  <c r="P729" i="3"/>
  <c r="P679" i="3"/>
  <c r="P519" i="3"/>
  <c r="S519" i="3" s="1"/>
  <c r="P391" i="3"/>
  <c r="R391" i="3" s="1"/>
  <c r="P263" i="3"/>
  <c r="P135" i="3"/>
  <c r="R135" i="3" s="1"/>
  <c r="P656" i="3"/>
  <c r="P13" i="3"/>
  <c r="R13" i="3" s="1"/>
  <c r="P979" i="3"/>
  <c r="S979" i="3" s="1"/>
  <c r="P947" i="3"/>
  <c r="S947" i="3" s="1"/>
  <c r="P915" i="3"/>
  <c r="P883" i="3"/>
  <c r="P851" i="3"/>
  <c r="P819" i="3"/>
  <c r="S819" i="3" s="1"/>
  <c r="P787" i="3"/>
  <c r="S787" i="3" s="1"/>
  <c r="P755" i="3"/>
  <c r="S755" i="3" s="1"/>
  <c r="P723" i="3"/>
  <c r="P663" i="3"/>
  <c r="R663" i="3" s="1"/>
  <c r="P495" i="3"/>
  <c r="S495" i="3" s="1"/>
  <c r="P367" i="3"/>
  <c r="S367" i="3" s="1"/>
  <c r="P239" i="3"/>
  <c r="S239" i="3" s="1"/>
  <c r="P111" i="3"/>
  <c r="R111" i="3" s="1"/>
  <c r="P11" i="3"/>
  <c r="R11" i="3" s="1"/>
  <c r="P977" i="3"/>
  <c r="P945" i="3"/>
  <c r="P913" i="3"/>
  <c r="P881" i="3"/>
  <c r="P849" i="3"/>
  <c r="P817" i="3"/>
  <c r="P785" i="3"/>
  <c r="P753" i="3"/>
  <c r="P721" i="3"/>
  <c r="P615" i="3"/>
  <c r="R615" i="3" s="1"/>
  <c r="P487" i="3"/>
  <c r="S487" i="3" s="1"/>
  <c r="P359" i="3"/>
  <c r="S359" i="3" s="1"/>
  <c r="P231" i="3"/>
  <c r="S231" i="3" s="1"/>
  <c r="P103" i="3"/>
  <c r="P5" i="3"/>
  <c r="P971" i="3"/>
  <c r="R971" i="3" s="1"/>
  <c r="P939" i="3"/>
  <c r="S939" i="3" s="1"/>
  <c r="P907" i="3"/>
  <c r="S907" i="3" s="1"/>
  <c r="P875" i="3"/>
  <c r="R875" i="3" s="1"/>
  <c r="P843" i="3"/>
  <c r="R843" i="3" s="1"/>
  <c r="P811" i="3"/>
  <c r="P779" i="3"/>
  <c r="P747" i="3"/>
  <c r="R747" i="3" s="1"/>
  <c r="P715" i="3"/>
  <c r="S715" i="3" s="1"/>
  <c r="P591" i="3"/>
  <c r="P463" i="3"/>
  <c r="P335" i="3"/>
  <c r="R335" i="3" s="1"/>
  <c r="P207" i="3"/>
  <c r="R207" i="3" s="1"/>
  <c r="P79" i="3"/>
  <c r="S79" i="3" s="1"/>
  <c r="P1001" i="3"/>
  <c r="R1001" i="3" s="1"/>
  <c r="P969" i="3"/>
  <c r="S969" i="3" s="1"/>
  <c r="P937" i="3"/>
  <c r="S937" i="3" s="1"/>
  <c r="P905" i="3"/>
  <c r="S905" i="3" s="1"/>
  <c r="P873" i="3"/>
  <c r="R873" i="3" s="1"/>
  <c r="P841" i="3"/>
  <c r="P809" i="3"/>
  <c r="S809" i="3" s="1"/>
  <c r="P777" i="3"/>
  <c r="S777" i="3" s="1"/>
  <c r="P745" i="3"/>
  <c r="P713" i="3"/>
  <c r="S713" i="3" s="1"/>
  <c r="P583" i="3"/>
  <c r="R583" i="3" s="1"/>
  <c r="P455" i="3"/>
  <c r="S455" i="3" s="1"/>
  <c r="P327" i="3"/>
  <c r="S327" i="3" s="1"/>
  <c r="P199" i="3"/>
  <c r="R199" i="3" s="1"/>
  <c r="P71" i="3"/>
  <c r="R71" i="3" s="1"/>
  <c r="P995" i="3"/>
  <c r="S995" i="3" s="1"/>
  <c r="P963" i="3"/>
  <c r="P931" i="3"/>
  <c r="S931" i="3" s="1"/>
  <c r="P899" i="3"/>
  <c r="S899" i="3" s="1"/>
  <c r="P867" i="3"/>
  <c r="S867" i="3" s="1"/>
  <c r="P835" i="3"/>
  <c r="P803" i="3"/>
  <c r="P771" i="3"/>
  <c r="R771" i="3" s="1"/>
  <c r="P739" i="3"/>
  <c r="R739" i="3" s="1"/>
  <c r="P707" i="3"/>
  <c r="S707" i="3" s="1"/>
  <c r="P559" i="3"/>
  <c r="R559" i="3" s="1"/>
  <c r="P431" i="3"/>
  <c r="R431" i="3" s="1"/>
  <c r="P303" i="3"/>
  <c r="R303" i="3" s="1"/>
  <c r="P175" i="3"/>
  <c r="S175" i="3" s="1"/>
  <c r="P47" i="3"/>
  <c r="P993" i="3"/>
  <c r="R993" i="3" s="1"/>
  <c r="P961" i="3"/>
  <c r="R961" i="3" s="1"/>
  <c r="P929" i="3"/>
  <c r="P897" i="3"/>
  <c r="S897" i="3" s="1"/>
  <c r="P865" i="3"/>
  <c r="S865" i="3" s="1"/>
  <c r="P833" i="3"/>
  <c r="R833" i="3" s="1"/>
  <c r="P801" i="3"/>
  <c r="S801" i="3" s="1"/>
  <c r="P769" i="3"/>
  <c r="R769" i="3" s="1"/>
  <c r="P737" i="3"/>
  <c r="S737" i="3" s="1"/>
  <c r="P705" i="3"/>
  <c r="S705" i="3" s="1"/>
  <c r="P551" i="3"/>
  <c r="P423" i="3"/>
  <c r="R423" i="3" s="1"/>
  <c r="P295" i="3"/>
  <c r="R295" i="3" s="1"/>
  <c r="P167" i="3"/>
  <c r="S167" i="3" s="1"/>
  <c r="P39" i="3"/>
  <c r="P640" i="3"/>
  <c r="P12" i="3"/>
  <c r="S12" i="3" s="1"/>
  <c r="P4" i="3"/>
  <c r="S4" i="3" s="1"/>
  <c r="P994" i="3"/>
  <c r="P986" i="3"/>
  <c r="P978" i="3"/>
  <c r="P970" i="3"/>
  <c r="P962" i="3"/>
  <c r="P954" i="3"/>
  <c r="P946" i="3"/>
  <c r="P938" i="3"/>
  <c r="P930" i="3"/>
  <c r="P922" i="3"/>
  <c r="P914" i="3"/>
  <c r="P906" i="3"/>
  <c r="P898" i="3"/>
  <c r="P890" i="3"/>
  <c r="P882" i="3"/>
  <c r="P874" i="3"/>
  <c r="P866" i="3"/>
  <c r="P858" i="3"/>
  <c r="P850" i="3"/>
  <c r="P842" i="3"/>
  <c r="P834" i="3"/>
  <c r="P826" i="3"/>
  <c r="P818" i="3"/>
  <c r="P810" i="3"/>
  <c r="P802" i="3"/>
  <c r="P794" i="3"/>
  <c r="P786" i="3"/>
  <c r="P778" i="3"/>
  <c r="P770" i="3"/>
  <c r="P762" i="3"/>
  <c r="P754" i="3"/>
  <c r="P746" i="3"/>
  <c r="P738" i="3"/>
  <c r="P730" i="3"/>
  <c r="P722" i="3"/>
  <c r="P714" i="3"/>
  <c r="P706" i="3"/>
  <c r="P698" i="3"/>
  <c r="P680" i="3"/>
  <c r="P658" i="3"/>
  <c r="P639" i="3"/>
  <c r="R639" i="3" s="1"/>
  <c r="P616" i="3"/>
  <c r="P586" i="3"/>
  <c r="P554" i="3"/>
  <c r="P522" i="3"/>
  <c r="P490" i="3"/>
  <c r="P458" i="3"/>
  <c r="P426" i="3"/>
  <c r="P394" i="3"/>
  <c r="P362" i="3"/>
  <c r="P330" i="3"/>
  <c r="P298" i="3"/>
  <c r="P266" i="3"/>
  <c r="P234" i="3"/>
  <c r="P202" i="3"/>
  <c r="P170" i="3"/>
  <c r="P138" i="3"/>
  <c r="P106" i="3"/>
  <c r="P74" i="3"/>
  <c r="P42" i="3"/>
  <c r="P3" i="3"/>
  <c r="S3" i="3" s="1"/>
  <c r="P10" i="3"/>
  <c r="P1000" i="3"/>
  <c r="P992" i="3"/>
  <c r="P984" i="3"/>
  <c r="P976" i="3"/>
  <c r="P968" i="3"/>
  <c r="P960" i="3"/>
  <c r="P952" i="3"/>
  <c r="P944" i="3"/>
  <c r="P936" i="3"/>
  <c r="P928" i="3"/>
  <c r="P920" i="3"/>
  <c r="P912" i="3"/>
  <c r="P904" i="3"/>
  <c r="R904" i="3" s="1"/>
  <c r="P896" i="3"/>
  <c r="R896" i="3" s="1"/>
  <c r="P888" i="3"/>
  <c r="P880" i="3"/>
  <c r="S880" i="3" s="1"/>
  <c r="P872" i="3"/>
  <c r="P864" i="3"/>
  <c r="P856" i="3"/>
  <c r="P848" i="3"/>
  <c r="P840" i="3"/>
  <c r="P832" i="3"/>
  <c r="P824" i="3"/>
  <c r="P816" i="3"/>
  <c r="P808" i="3"/>
  <c r="R808" i="3" s="1"/>
  <c r="P800" i="3"/>
  <c r="P792" i="3"/>
  <c r="P784" i="3"/>
  <c r="P776" i="3"/>
  <c r="P768" i="3"/>
  <c r="R768" i="3" s="1"/>
  <c r="P760" i="3"/>
  <c r="P752" i="3"/>
  <c r="P744" i="3"/>
  <c r="P736" i="3"/>
  <c r="P728" i="3"/>
  <c r="P720" i="3"/>
  <c r="P712" i="3"/>
  <c r="P704" i="3"/>
  <c r="P695" i="3"/>
  <c r="R695" i="3" s="1"/>
  <c r="P674" i="3"/>
  <c r="P655" i="3"/>
  <c r="P632" i="3"/>
  <c r="P610" i="3"/>
  <c r="P578" i="3"/>
  <c r="P546" i="3"/>
  <c r="P514" i="3"/>
  <c r="P482" i="3"/>
  <c r="P450" i="3"/>
  <c r="P418" i="3"/>
  <c r="P386" i="3"/>
  <c r="P354" i="3"/>
  <c r="P322" i="3"/>
  <c r="P290" i="3"/>
  <c r="P258" i="3"/>
  <c r="P226" i="3"/>
  <c r="P194" i="3"/>
  <c r="P162" i="3"/>
  <c r="P130" i="3"/>
  <c r="P98" i="3"/>
  <c r="P66" i="3"/>
  <c r="P34" i="3"/>
  <c r="P696" i="3"/>
  <c r="R696" i="3" s="1"/>
  <c r="P17" i="3"/>
  <c r="R17" i="3" s="1"/>
  <c r="P9" i="3"/>
  <c r="P999" i="3"/>
  <c r="R999" i="3" s="1"/>
  <c r="P991" i="3"/>
  <c r="S991" i="3" s="1"/>
  <c r="P983" i="3"/>
  <c r="S983" i="3" s="1"/>
  <c r="P975" i="3"/>
  <c r="S975" i="3" s="1"/>
  <c r="P967" i="3"/>
  <c r="S967" i="3" s="1"/>
  <c r="P959" i="3"/>
  <c r="S959" i="3" s="1"/>
  <c r="P951" i="3"/>
  <c r="P943" i="3"/>
  <c r="R943" i="3" s="1"/>
  <c r="P935" i="3"/>
  <c r="S935" i="3" s="1"/>
  <c r="P927" i="3"/>
  <c r="S927" i="3" s="1"/>
  <c r="P919" i="3"/>
  <c r="S919" i="3" s="1"/>
  <c r="P911" i="3"/>
  <c r="R911" i="3" s="1"/>
  <c r="P903" i="3"/>
  <c r="S903" i="3" s="1"/>
  <c r="P895" i="3"/>
  <c r="S895" i="3" s="1"/>
  <c r="P887" i="3"/>
  <c r="P879" i="3"/>
  <c r="P871" i="3"/>
  <c r="S871" i="3" s="1"/>
  <c r="P863" i="3"/>
  <c r="P855" i="3"/>
  <c r="S855" i="3" s="1"/>
  <c r="P847" i="3"/>
  <c r="S847" i="3" s="1"/>
  <c r="P839" i="3"/>
  <c r="R839" i="3" s="1"/>
  <c r="P831" i="3"/>
  <c r="S831" i="3" s="1"/>
  <c r="P823" i="3"/>
  <c r="R823" i="3" s="1"/>
  <c r="P815" i="3"/>
  <c r="R815" i="3" s="1"/>
  <c r="P807" i="3"/>
  <c r="P799" i="3"/>
  <c r="S799" i="3" s="1"/>
  <c r="P791" i="3"/>
  <c r="S791" i="3" s="1"/>
  <c r="P783" i="3"/>
  <c r="S783" i="3" s="1"/>
  <c r="P775" i="3"/>
  <c r="S775" i="3" s="1"/>
  <c r="P767" i="3"/>
  <c r="S767" i="3" s="1"/>
  <c r="P759" i="3"/>
  <c r="S759" i="3" s="1"/>
  <c r="P751" i="3"/>
  <c r="S751" i="3" s="1"/>
  <c r="P743" i="3"/>
  <c r="S743" i="3" s="1"/>
  <c r="P735" i="3"/>
  <c r="R735" i="3" s="1"/>
  <c r="P727" i="3"/>
  <c r="S727" i="3" s="1"/>
  <c r="P719" i="3"/>
  <c r="R719" i="3" s="1"/>
  <c r="P711" i="3"/>
  <c r="P703" i="3"/>
  <c r="P694" i="3"/>
  <c r="P672" i="3"/>
  <c r="P650" i="3"/>
  <c r="P631" i="3"/>
  <c r="P607" i="3"/>
  <c r="P575" i="3"/>
  <c r="R575" i="3" s="1"/>
  <c r="P543" i="3"/>
  <c r="R543" i="3" s="1"/>
  <c r="P511" i="3"/>
  <c r="S511" i="3" s="1"/>
  <c r="P479" i="3"/>
  <c r="R479" i="3" s="1"/>
  <c r="P447" i="3"/>
  <c r="P415" i="3"/>
  <c r="S415" i="3" s="1"/>
  <c r="P383" i="3"/>
  <c r="P351" i="3"/>
  <c r="S351" i="3" s="1"/>
  <c r="P319" i="3"/>
  <c r="R319" i="3" s="1"/>
  <c r="P287" i="3"/>
  <c r="S287" i="3" s="1"/>
  <c r="P255" i="3"/>
  <c r="S255" i="3" s="1"/>
  <c r="P223" i="3"/>
  <c r="R223" i="3" s="1"/>
  <c r="P191" i="3"/>
  <c r="S191" i="3" s="1"/>
  <c r="P159" i="3"/>
  <c r="S159" i="3" s="1"/>
  <c r="P127" i="3"/>
  <c r="S127" i="3" s="1"/>
  <c r="P95" i="3"/>
  <c r="P63" i="3"/>
  <c r="S63" i="3" s="1"/>
  <c r="P31" i="3"/>
  <c r="P2" i="3"/>
  <c r="S2" i="3" s="1"/>
  <c r="P16" i="3"/>
  <c r="P8" i="3"/>
  <c r="S8" i="3" s="1"/>
  <c r="P998" i="3"/>
  <c r="P990" i="3"/>
  <c r="P982" i="3"/>
  <c r="S982" i="3" s="1"/>
  <c r="P974" i="3"/>
  <c r="P966" i="3"/>
  <c r="R966" i="3" s="1"/>
  <c r="P958" i="3"/>
  <c r="P950" i="3"/>
  <c r="P942" i="3"/>
  <c r="S942" i="3" s="1"/>
  <c r="P934" i="3"/>
  <c r="P926" i="3"/>
  <c r="P918" i="3"/>
  <c r="P910" i="3"/>
  <c r="S910" i="3" s="1"/>
  <c r="P902" i="3"/>
  <c r="P894" i="3"/>
  <c r="P886" i="3"/>
  <c r="P878" i="3"/>
  <c r="P870" i="3"/>
  <c r="R870" i="3" s="1"/>
  <c r="P862" i="3"/>
  <c r="P854" i="3"/>
  <c r="P846" i="3"/>
  <c r="P838" i="3"/>
  <c r="S838" i="3" s="1"/>
  <c r="P830" i="3"/>
  <c r="P822" i="3"/>
  <c r="P814" i="3"/>
  <c r="R814" i="3" s="1"/>
  <c r="P806" i="3"/>
  <c r="P798" i="3"/>
  <c r="S798" i="3" s="1"/>
  <c r="P790" i="3"/>
  <c r="P782" i="3"/>
  <c r="P774" i="3"/>
  <c r="P766" i="3"/>
  <c r="P758" i="3"/>
  <c r="S758" i="3" s="1"/>
  <c r="P750" i="3"/>
  <c r="P742" i="3"/>
  <c r="R742" i="3" s="1"/>
  <c r="P734" i="3"/>
  <c r="P726" i="3"/>
  <c r="P718" i="3"/>
  <c r="P710" i="3"/>
  <c r="R710" i="3" s="1"/>
  <c r="P702" i="3"/>
  <c r="R702" i="3" s="1"/>
  <c r="P690" i="3"/>
  <c r="P671" i="3"/>
  <c r="P648" i="3"/>
  <c r="P626" i="3"/>
  <c r="P602" i="3"/>
  <c r="P570" i="3"/>
  <c r="P538" i="3"/>
  <c r="P506" i="3"/>
  <c r="P474" i="3"/>
  <c r="P442" i="3"/>
  <c r="P410" i="3"/>
  <c r="P378" i="3"/>
  <c r="P346" i="3"/>
  <c r="P314" i="3"/>
  <c r="P282" i="3"/>
  <c r="P250" i="3"/>
  <c r="P218" i="3"/>
  <c r="P186" i="3"/>
  <c r="P154" i="3"/>
  <c r="P122" i="3"/>
  <c r="P90" i="3"/>
  <c r="P58" i="3"/>
  <c r="P26" i="3"/>
  <c r="P15" i="3"/>
  <c r="P7" i="3"/>
  <c r="S7" i="3" s="1"/>
  <c r="P997" i="3"/>
  <c r="S997" i="3" s="1"/>
  <c r="P989" i="3"/>
  <c r="S989" i="3" s="1"/>
  <c r="P981" i="3"/>
  <c r="S981" i="3" s="1"/>
  <c r="P973" i="3"/>
  <c r="S973" i="3" s="1"/>
  <c r="P965" i="3"/>
  <c r="P957" i="3"/>
  <c r="S957" i="3" s="1"/>
  <c r="P949" i="3"/>
  <c r="R949" i="3" s="1"/>
  <c r="P941" i="3"/>
  <c r="R941" i="3" s="1"/>
  <c r="P933" i="3"/>
  <c r="R933" i="3" s="1"/>
  <c r="P925" i="3"/>
  <c r="S925" i="3" s="1"/>
  <c r="P917" i="3"/>
  <c r="S917" i="3" s="1"/>
  <c r="P909" i="3"/>
  <c r="S909" i="3" s="1"/>
  <c r="P901" i="3"/>
  <c r="R901" i="3" s="1"/>
  <c r="P893" i="3"/>
  <c r="R893" i="3" s="1"/>
  <c r="P885" i="3"/>
  <c r="S885" i="3" s="1"/>
  <c r="P877" i="3"/>
  <c r="R877" i="3" s="1"/>
  <c r="P869" i="3"/>
  <c r="S869" i="3" s="1"/>
  <c r="P861" i="3"/>
  <c r="S861" i="3" s="1"/>
  <c r="P853" i="3"/>
  <c r="R853" i="3" s="1"/>
  <c r="P845" i="3"/>
  <c r="S845" i="3" s="1"/>
  <c r="P837" i="3"/>
  <c r="S837" i="3" s="1"/>
  <c r="P829" i="3"/>
  <c r="P821" i="3"/>
  <c r="S821" i="3" s="1"/>
  <c r="P813" i="3"/>
  <c r="R813" i="3" s="1"/>
  <c r="P805" i="3"/>
  <c r="S805" i="3" s="1"/>
  <c r="P797" i="3"/>
  <c r="S797" i="3" s="1"/>
  <c r="P789" i="3"/>
  <c r="S789" i="3" s="1"/>
  <c r="P781" i="3"/>
  <c r="S781" i="3" s="1"/>
  <c r="P773" i="3"/>
  <c r="S773" i="3" s="1"/>
  <c r="P765" i="3"/>
  <c r="R765" i="3" s="1"/>
  <c r="P757" i="3"/>
  <c r="S757" i="3" s="1"/>
  <c r="P749" i="3"/>
  <c r="S749" i="3" s="1"/>
  <c r="P741" i="3"/>
  <c r="R741" i="3" s="1"/>
  <c r="P733" i="3"/>
  <c r="S733" i="3" s="1"/>
  <c r="P725" i="3"/>
  <c r="S725" i="3" s="1"/>
  <c r="P717" i="3"/>
  <c r="P709" i="3"/>
  <c r="P701" i="3"/>
  <c r="R701" i="3" s="1"/>
  <c r="P688" i="3"/>
  <c r="P666" i="3"/>
  <c r="P647" i="3"/>
  <c r="P624" i="3"/>
  <c r="S624" i="3" s="1"/>
  <c r="P599" i="3"/>
  <c r="S599" i="3" s="1"/>
  <c r="P567" i="3"/>
  <c r="P535" i="3"/>
  <c r="S535" i="3" s="1"/>
  <c r="P503" i="3"/>
  <c r="P471" i="3"/>
  <c r="R471" i="3" s="1"/>
  <c r="P439" i="3"/>
  <c r="R439" i="3" s="1"/>
  <c r="P407" i="3"/>
  <c r="S407" i="3" s="1"/>
  <c r="P375" i="3"/>
  <c r="P343" i="3"/>
  <c r="S343" i="3" s="1"/>
  <c r="P311" i="3"/>
  <c r="P279" i="3"/>
  <c r="S279" i="3" s="1"/>
  <c r="P247" i="3"/>
  <c r="R247" i="3" s="1"/>
  <c r="P215" i="3"/>
  <c r="S215" i="3" s="1"/>
  <c r="P183" i="3"/>
  <c r="S183" i="3" s="1"/>
  <c r="P151" i="3"/>
  <c r="S151" i="3" s="1"/>
  <c r="P119" i="3"/>
  <c r="R119" i="3" s="1"/>
  <c r="P87" i="3"/>
  <c r="R87" i="3" s="1"/>
  <c r="P55" i="3"/>
  <c r="P19" i="3"/>
  <c r="R19" i="3" s="1"/>
  <c r="P27" i="3"/>
  <c r="P35" i="3"/>
  <c r="S35" i="3" s="1"/>
  <c r="P43" i="3"/>
  <c r="P51" i="3"/>
  <c r="R51" i="3" s="1"/>
  <c r="P59" i="3"/>
  <c r="R59" i="3" s="1"/>
  <c r="P67" i="3"/>
  <c r="S67" i="3" s="1"/>
  <c r="P75" i="3"/>
  <c r="P83" i="3"/>
  <c r="S83" i="3" s="1"/>
  <c r="P91" i="3"/>
  <c r="R91" i="3" s="1"/>
  <c r="P99" i="3"/>
  <c r="R99" i="3" s="1"/>
  <c r="P107" i="3"/>
  <c r="P115" i="3"/>
  <c r="P123" i="3"/>
  <c r="S123" i="3" s="1"/>
  <c r="P131" i="3"/>
  <c r="S131" i="3" s="1"/>
  <c r="P139" i="3"/>
  <c r="R139" i="3" s="1"/>
  <c r="P147" i="3"/>
  <c r="P155" i="3"/>
  <c r="S155" i="3" s="1"/>
  <c r="P163" i="3"/>
  <c r="S163" i="3" s="1"/>
  <c r="P171" i="3"/>
  <c r="R171" i="3" s="1"/>
  <c r="P179" i="3"/>
  <c r="S179" i="3" s="1"/>
  <c r="P187" i="3"/>
  <c r="S187" i="3" s="1"/>
  <c r="P195" i="3"/>
  <c r="S195" i="3" s="1"/>
  <c r="P203" i="3"/>
  <c r="P211" i="3"/>
  <c r="R211" i="3" s="1"/>
  <c r="P219" i="3"/>
  <c r="S219" i="3" s="1"/>
  <c r="P227" i="3"/>
  <c r="S227" i="3" s="1"/>
  <c r="P235" i="3"/>
  <c r="R235" i="3" s="1"/>
  <c r="P243" i="3"/>
  <c r="S243" i="3" s="1"/>
  <c r="P251" i="3"/>
  <c r="R251" i="3" s="1"/>
  <c r="P259" i="3"/>
  <c r="S259" i="3" s="1"/>
  <c r="P267" i="3"/>
  <c r="P275" i="3"/>
  <c r="P283" i="3"/>
  <c r="S283" i="3" s="1"/>
  <c r="P291" i="3"/>
  <c r="R291" i="3" s="1"/>
  <c r="P299" i="3"/>
  <c r="S299" i="3" s="1"/>
  <c r="P307" i="3"/>
  <c r="R307" i="3" s="1"/>
  <c r="P315" i="3"/>
  <c r="P323" i="3"/>
  <c r="R323" i="3" s="1"/>
  <c r="P331" i="3"/>
  <c r="S331" i="3" s="1"/>
  <c r="P339" i="3"/>
  <c r="R339" i="3" s="1"/>
  <c r="P347" i="3"/>
  <c r="S347" i="3" s="1"/>
  <c r="P355" i="3"/>
  <c r="R355" i="3" s="1"/>
  <c r="P363" i="3"/>
  <c r="S363" i="3" s="1"/>
  <c r="P371" i="3"/>
  <c r="R371" i="3" s="1"/>
  <c r="P379" i="3"/>
  <c r="S379" i="3" s="1"/>
  <c r="P387" i="3"/>
  <c r="S387" i="3" s="1"/>
  <c r="P395" i="3"/>
  <c r="S395" i="3" s="1"/>
  <c r="P403" i="3"/>
  <c r="S403" i="3" s="1"/>
  <c r="P411" i="3"/>
  <c r="S411" i="3" s="1"/>
  <c r="P419" i="3"/>
  <c r="S419" i="3" s="1"/>
  <c r="P427" i="3"/>
  <c r="S427" i="3" s="1"/>
  <c r="P435" i="3"/>
  <c r="S435" i="3" s="1"/>
  <c r="P443" i="3"/>
  <c r="R443" i="3" s="1"/>
  <c r="P451" i="3"/>
  <c r="R451" i="3" s="1"/>
  <c r="P459" i="3"/>
  <c r="P467" i="3"/>
  <c r="P475" i="3"/>
  <c r="R475" i="3" s="1"/>
  <c r="P483" i="3"/>
  <c r="S483" i="3" s="1"/>
  <c r="P491" i="3"/>
  <c r="P499" i="3"/>
  <c r="R499" i="3" s="1"/>
  <c r="P507" i="3"/>
  <c r="P515" i="3"/>
  <c r="R515" i="3" s="1"/>
  <c r="P523" i="3"/>
  <c r="P531" i="3"/>
  <c r="S531" i="3" s="1"/>
  <c r="P539" i="3"/>
  <c r="P547" i="3"/>
  <c r="S547" i="3" s="1"/>
  <c r="P555" i="3"/>
  <c r="S555" i="3" s="1"/>
  <c r="P563" i="3"/>
  <c r="S563" i="3" s="1"/>
  <c r="P571" i="3"/>
  <c r="P579" i="3"/>
  <c r="S579" i="3" s="1"/>
  <c r="P587" i="3"/>
  <c r="S587" i="3" s="1"/>
  <c r="P595" i="3"/>
  <c r="P603" i="3"/>
  <c r="S603" i="3" s="1"/>
  <c r="P611" i="3"/>
  <c r="R611" i="3" s="1"/>
  <c r="P619" i="3"/>
  <c r="R619" i="3" s="1"/>
  <c r="P627" i="3"/>
  <c r="P635" i="3"/>
  <c r="S635" i="3" s="1"/>
  <c r="P643" i="3"/>
  <c r="R643" i="3" s="1"/>
  <c r="P651" i="3"/>
  <c r="P659" i="3"/>
  <c r="P667" i="3"/>
  <c r="S667" i="3" s="1"/>
  <c r="P675" i="3"/>
  <c r="R675" i="3" s="1"/>
  <c r="P683" i="3"/>
  <c r="P691" i="3"/>
  <c r="P20" i="3"/>
  <c r="S20" i="3" s="1"/>
  <c r="P28" i="3"/>
  <c r="S28" i="3" s="1"/>
  <c r="P36" i="3"/>
  <c r="S36" i="3" s="1"/>
  <c r="P44" i="3"/>
  <c r="R44" i="3" s="1"/>
  <c r="P52" i="3"/>
  <c r="S52" i="3" s="1"/>
  <c r="P60" i="3"/>
  <c r="R60" i="3" s="1"/>
  <c r="P68" i="3"/>
  <c r="R68" i="3" s="1"/>
  <c r="P76" i="3"/>
  <c r="R76" i="3" s="1"/>
  <c r="P84" i="3"/>
  <c r="R84" i="3" s="1"/>
  <c r="P92" i="3"/>
  <c r="S92" i="3" s="1"/>
  <c r="P100" i="3"/>
  <c r="S100" i="3" s="1"/>
  <c r="P108" i="3"/>
  <c r="R108" i="3" s="1"/>
  <c r="P116" i="3"/>
  <c r="S116" i="3" s="1"/>
  <c r="P124" i="3"/>
  <c r="P132" i="3"/>
  <c r="S132" i="3" s="1"/>
  <c r="P140" i="3"/>
  <c r="S140" i="3" s="1"/>
  <c r="P148" i="3"/>
  <c r="P156" i="3"/>
  <c r="R156" i="3" s="1"/>
  <c r="P164" i="3"/>
  <c r="S164" i="3" s="1"/>
  <c r="P172" i="3"/>
  <c r="S172" i="3" s="1"/>
  <c r="P180" i="3"/>
  <c r="S180" i="3" s="1"/>
  <c r="P188" i="3"/>
  <c r="P196" i="3"/>
  <c r="R196" i="3" s="1"/>
  <c r="P204" i="3"/>
  <c r="P212" i="3"/>
  <c r="P220" i="3"/>
  <c r="R220" i="3" s="1"/>
  <c r="P228" i="3"/>
  <c r="R228" i="3" s="1"/>
  <c r="P236" i="3"/>
  <c r="P244" i="3"/>
  <c r="R244" i="3" s="1"/>
  <c r="P252" i="3"/>
  <c r="S252" i="3" s="1"/>
  <c r="P260" i="3"/>
  <c r="S260" i="3" s="1"/>
  <c r="P268" i="3"/>
  <c r="S268" i="3" s="1"/>
  <c r="P276" i="3"/>
  <c r="S276" i="3" s="1"/>
  <c r="P284" i="3"/>
  <c r="P292" i="3"/>
  <c r="R292" i="3" s="1"/>
  <c r="P300" i="3"/>
  <c r="R300" i="3" s="1"/>
  <c r="P308" i="3"/>
  <c r="S308" i="3" s="1"/>
  <c r="P316" i="3"/>
  <c r="P324" i="3"/>
  <c r="S324" i="3" s="1"/>
  <c r="P332" i="3"/>
  <c r="S332" i="3" s="1"/>
  <c r="P340" i="3"/>
  <c r="S340" i="3" s="1"/>
  <c r="P348" i="3"/>
  <c r="R348" i="3" s="1"/>
  <c r="P356" i="3"/>
  <c r="S356" i="3" s="1"/>
  <c r="P364" i="3"/>
  <c r="S364" i="3" s="1"/>
  <c r="P372" i="3"/>
  <c r="R372" i="3" s="1"/>
  <c r="P380" i="3"/>
  <c r="P388" i="3"/>
  <c r="S388" i="3" s="1"/>
  <c r="P396" i="3"/>
  <c r="S396" i="3" s="1"/>
  <c r="P404" i="3"/>
  <c r="S404" i="3" s="1"/>
  <c r="P412" i="3"/>
  <c r="R412" i="3" s="1"/>
  <c r="P420" i="3"/>
  <c r="P428" i="3"/>
  <c r="P436" i="3"/>
  <c r="P444" i="3"/>
  <c r="R444" i="3" s="1"/>
  <c r="P452" i="3"/>
  <c r="R452" i="3" s="1"/>
  <c r="P460" i="3"/>
  <c r="S460" i="3" s="1"/>
  <c r="P468" i="3"/>
  <c r="S468" i="3" s="1"/>
  <c r="P476" i="3"/>
  <c r="R476" i="3" s="1"/>
  <c r="P484" i="3"/>
  <c r="R484" i="3" s="1"/>
  <c r="P492" i="3"/>
  <c r="S492" i="3" s="1"/>
  <c r="P500" i="3"/>
  <c r="S500" i="3" s="1"/>
  <c r="P508" i="3"/>
  <c r="S508" i="3" s="1"/>
  <c r="P516" i="3"/>
  <c r="R516" i="3" s="1"/>
  <c r="P524" i="3"/>
  <c r="P532" i="3"/>
  <c r="R532" i="3" s="1"/>
  <c r="P540" i="3"/>
  <c r="P548" i="3"/>
  <c r="R548" i="3" s="1"/>
  <c r="P556" i="3"/>
  <c r="S556" i="3" s="1"/>
  <c r="P564" i="3"/>
  <c r="S564" i="3" s="1"/>
  <c r="P572" i="3"/>
  <c r="R572" i="3" s="1"/>
  <c r="P580" i="3"/>
  <c r="R580" i="3" s="1"/>
  <c r="P588" i="3"/>
  <c r="S588" i="3" s="1"/>
  <c r="P596" i="3"/>
  <c r="S596" i="3" s="1"/>
  <c r="P604" i="3"/>
  <c r="S604" i="3" s="1"/>
  <c r="P612" i="3"/>
  <c r="R612" i="3" s="1"/>
  <c r="P620" i="3"/>
  <c r="P628" i="3"/>
  <c r="R628" i="3" s="1"/>
  <c r="P636" i="3"/>
  <c r="R636" i="3" s="1"/>
  <c r="P644" i="3"/>
  <c r="R644" i="3" s="1"/>
  <c r="P652" i="3"/>
  <c r="R652" i="3" s="1"/>
  <c r="P660" i="3"/>
  <c r="S660" i="3" s="1"/>
  <c r="P668" i="3"/>
  <c r="S668" i="3" s="1"/>
  <c r="P676" i="3"/>
  <c r="S676" i="3" s="1"/>
  <c r="P684" i="3"/>
  <c r="R684" i="3" s="1"/>
  <c r="P692" i="3"/>
  <c r="S692" i="3" s="1"/>
  <c r="P21" i="3"/>
  <c r="R21" i="3" s="1"/>
  <c r="P29" i="3"/>
  <c r="P37" i="3"/>
  <c r="S37" i="3" s="1"/>
  <c r="P45" i="3"/>
  <c r="R45" i="3" s="1"/>
  <c r="P53" i="3"/>
  <c r="P61" i="3"/>
  <c r="R61" i="3" s="1"/>
  <c r="P69" i="3"/>
  <c r="P77" i="3"/>
  <c r="P85" i="3"/>
  <c r="R85" i="3" s="1"/>
  <c r="P93" i="3"/>
  <c r="P101" i="3"/>
  <c r="P109" i="3"/>
  <c r="P117" i="3"/>
  <c r="P125" i="3"/>
  <c r="P133" i="3"/>
  <c r="S133" i="3" s="1"/>
  <c r="P141" i="3"/>
  <c r="P149" i="3"/>
  <c r="R149" i="3" s="1"/>
  <c r="P157" i="3"/>
  <c r="R157" i="3" s="1"/>
  <c r="P165" i="3"/>
  <c r="R165" i="3" s="1"/>
  <c r="P173" i="3"/>
  <c r="R173" i="3" s="1"/>
  <c r="P181" i="3"/>
  <c r="P189" i="3"/>
  <c r="S189" i="3" s="1"/>
  <c r="P197" i="3"/>
  <c r="P205" i="3"/>
  <c r="R205" i="3" s="1"/>
  <c r="P213" i="3"/>
  <c r="R213" i="3" s="1"/>
  <c r="P221" i="3"/>
  <c r="S221" i="3" s="1"/>
  <c r="P229" i="3"/>
  <c r="R229" i="3" s="1"/>
  <c r="P237" i="3"/>
  <c r="P245" i="3"/>
  <c r="S245" i="3" s="1"/>
  <c r="P253" i="3"/>
  <c r="R253" i="3" s="1"/>
  <c r="P261" i="3"/>
  <c r="R261" i="3" s="1"/>
  <c r="P269" i="3"/>
  <c r="S269" i="3" s="1"/>
  <c r="P277" i="3"/>
  <c r="S277" i="3" s="1"/>
  <c r="P285" i="3"/>
  <c r="R285" i="3" s="1"/>
  <c r="P293" i="3"/>
  <c r="P301" i="3"/>
  <c r="R301" i="3" s="1"/>
  <c r="P309" i="3"/>
  <c r="S309" i="3" s="1"/>
  <c r="P317" i="3"/>
  <c r="S317" i="3" s="1"/>
  <c r="P325" i="3"/>
  <c r="R325" i="3" s="1"/>
  <c r="P333" i="3"/>
  <c r="R333" i="3" s="1"/>
  <c r="P341" i="3"/>
  <c r="R341" i="3" s="1"/>
  <c r="P349" i="3"/>
  <c r="S349" i="3" s="1"/>
  <c r="P357" i="3"/>
  <c r="S357" i="3" s="1"/>
  <c r="P365" i="3"/>
  <c r="S365" i="3" s="1"/>
  <c r="P373" i="3"/>
  <c r="S373" i="3" s="1"/>
  <c r="P381" i="3"/>
  <c r="R381" i="3" s="1"/>
  <c r="P389" i="3"/>
  <c r="S389" i="3" s="1"/>
  <c r="P397" i="3"/>
  <c r="P405" i="3"/>
  <c r="S405" i="3" s="1"/>
  <c r="P413" i="3"/>
  <c r="R413" i="3" s="1"/>
  <c r="P421" i="3"/>
  <c r="S421" i="3" s="1"/>
  <c r="P429" i="3"/>
  <c r="S429" i="3" s="1"/>
  <c r="P437" i="3"/>
  <c r="R437" i="3" s="1"/>
  <c r="P445" i="3"/>
  <c r="S445" i="3" s="1"/>
  <c r="P453" i="3"/>
  <c r="S453" i="3" s="1"/>
  <c r="P461" i="3"/>
  <c r="S461" i="3" s="1"/>
  <c r="P469" i="3"/>
  <c r="R469" i="3" s="1"/>
  <c r="P477" i="3"/>
  <c r="S477" i="3" s="1"/>
  <c r="P485" i="3"/>
  <c r="S485" i="3" s="1"/>
  <c r="P493" i="3"/>
  <c r="S493" i="3" s="1"/>
  <c r="P501" i="3"/>
  <c r="R501" i="3" s="1"/>
  <c r="P509" i="3"/>
  <c r="R509" i="3" s="1"/>
  <c r="P517" i="3"/>
  <c r="S517" i="3" s="1"/>
  <c r="P525" i="3"/>
  <c r="S525" i="3" s="1"/>
  <c r="P533" i="3"/>
  <c r="S533" i="3" s="1"/>
  <c r="P541" i="3"/>
  <c r="S541" i="3" s="1"/>
  <c r="P549" i="3"/>
  <c r="R549" i="3" s="1"/>
  <c r="P557" i="3"/>
  <c r="S557" i="3" s="1"/>
  <c r="P565" i="3"/>
  <c r="S565" i="3" s="1"/>
  <c r="P573" i="3"/>
  <c r="R573" i="3" s="1"/>
  <c r="P581" i="3"/>
  <c r="S581" i="3" s="1"/>
  <c r="P589" i="3"/>
  <c r="R589" i="3" s="1"/>
  <c r="P597" i="3"/>
  <c r="S597" i="3" s="1"/>
  <c r="P605" i="3"/>
  <c r="R605" i="3" s="1"/>
  <c r="P613" i="3"/>
  <c r="P621" i="3"/>
  <c r="P629" i="3"/>
  <c r="P637" i="3"/>
  <c r="R637" i="3" s="1"/>
  <c r="P645" i="3"/>
  <c r="S645" i="3" s="1"/>
  <c r="P653" i="3"/>
  <c r="S653" i="3" s="1"/>
  <c r="P661" i="3"/>
  <c r="R661" i="3" s="1"/>
  <c r="P669" i="3"/>
  <c r="S669" i="3" s="1"/>
  <c r="P677" i="3"/>
  <c r="R677" i="3" s="1"/>
  <c r="P685" i="3"/>
  <c r="R685" i="3" s="1"/>
  <c r="P693" i="3"/>
  <c r="S693" i="3" s="1"/>
  <c r="P22" i="3"/>
  <c r="S22" i="3" s="1"/>
  <c r="P30" i="3"/>
  <c r="P38" i="3"/>
  <c r="R38" i="3" s="1"/>
  <c r="P46" i="3"/>
  <c r="P54" i="3"/>
  <c r="R54" i="3" s="1"/>
  <c r="P62" i="3"/>
  <c r="P70" i="3"/>
  <c r="S70" i="3" s="1"/>
  <c r="P78" i="3"/>
  <c r="P86" i="3"/>
  <c r="P94" i="3"/>
  <c r="P102" i="3"/>
  <c r="P110" i="3"/>
  <c r="R110" i="3" s="1"/>
  <c r="P118" i="3"/>
  <c r="P126" i="3"/>
  <c r="R126" i="3" s="1"/>
  <c r="P134" i="3"/>
  <c r="P142" i="3"/>
  <c r="R142" i="3" s="1"/>
  <c r="P150" i="3"/>
  <c r="P158" i="3"/>
  <c r="S158" i="3" s="1"/>
  <c r="P166" i="3"/>
  <c r="P174" i="3"/>
  <c r="R174" i="3" s="1"/>
  <c r="P182" i="3"/>
  <c r="P190" i="3"/>
  <c r="P198" i="3"/>
  <c r="P206" i="3"/>
  <c r="S206" i="3" s="1"/>
  <c r="P214" i="3"/>
  <c r="P222" i="3"/>
  <c r="R222" i="3" s="1"/>
  <c r="P230" i="3"/>
  <c r="R230" i="3" s="1"/>
  <c r="P238" i="3"/>
  <c r="P246" i="3"/>
  <c r="S246" i="3" s="1"/>
  <c r="P254" i="3"/>
  <c r="P262" i="3"/>
  <c r="S262" i="3" s="1"/>
  <c r="P270" i="3"/>
  <c r="P278" i="3"/>
  <c r="R278" i="3" s="1"/>
  <c r="P286" i="3"/>
  <c r="P294" i="3"/>
  <c r="R294" i="3" s="1"/>
  <c r="P302" i="3"/>
  <c r="P310" i="3"/>
  <c r="R310" i="3" s="1"/>
  <c r="P318" i="3"/>
  <c r="P326" i="3"/>
  <c r="S326" i="3" s="1"/>
  <c r="P334" i="3"/>
  <c r="P342" i="3"/>
  <c r="R342" i="3" s="1"/>
  <c r="P350" i="3"/>
  <c r="P358" i="3"/>
  <c r="P366" i="3"/>
  <c r="R366" i="3" s="1"/>
  <c r="P374" i="3"/>
  <c r="P382" i="3"/>
  <c r="S382" i="3" s="1"/>
  <c r="P390" i="3"/>
  <c r="P398" i="3"/>
  <c r="S398" i="3" s="1"/>
  <c r="P406" i="3"/>
  <c r="P414" i="3"/>
  <c r="R414" i="3" s="1"/>
  <c r="P422" i="3"/>
  <c r="P430" i="3"/>
  <c r="P438" i="3"/>
  <c r="P446" i="3"/>
  <c r="S446" i="3" s="1"/>
  <c r="P454" i="3"/>
  <c r="P462" i="3"/>
  <c r="P470" i="3"/>
  <c r="R470" i="3" s="1"/>
  <c r="P478" i="3"/>
  <c r="P486" i="3"/>
  <c r="R486" i="3" s="1"/>
  <c r="P494" i="3"/>
  <c r="P502" i="3"/>
  <c r="P510" i="3"/>
  <c r="P518" i="3"/>
  <c r="P526" i="3"/>
  <c r="S526" i="3" s="1"/>
  <c r="P534" i="3"/>
  <c r="P542" i="3"/>
  <c r="R542" i="3" s="1"/>
  <c r="P550" i="3"/>
  <c r="P558" i="3"/>
  <c r="P566" i="3"/>
  <c r="P574" i="3"/>
  <c r="R574" i="3" s="1"/>
  <c r="P582" i="3"/>
  <c r="R582" i="3" s="1"/>
  <c r="P590" i="3"/>
  <c r="P598" i="3"/>
  <c r="P606" i="3"/>
  <c r="P614" i="3"/>
  <c r="R614" i="3" s="1"/>
  <c r="P622" i="3"/>
  <c r="P630" i="3"/>
  <c r="P638" i="3"/>
  <c r="P646" i="3"/>
  <c r="P654" i="3"/>
  <c r="S654" i="3" s="1"/>
  <c r="P662" i="3"/>
  <c r="P670" i="3"/>
  <c r="R670" i="3" s="1"/>
  <c r="P678" i="3"/>
  <c r="P686" i="3"/>
  <c r="P24" i="3"/>
  <c r="R24" i="3" s="1"/>
  <c r="P32" i="3"/>
  <c r="S32" i="3" s="1"/>
  <c r="P40" i="3"/>
  <c r="P48" i="3"/>
  <c r="R48" i="3" s="1"/>
  <c r="P56" i="3"/>
  <c r="P64" i="3"/>
  <c r="P72" i="3"/>
  <c r="P80" i="3"/>
  <c r="P88" i="3"/>
  <c r="P96" i="3"/>
  <c r="P104" i="3"/>
  <c r="P112" i="3"/>
  <c r="S112" i="3" s="1"/>
  <c r="P120" i="3"/>
  <c r="R120" i="3" s="1"/>
  <c r="P128" i="3"/>
  <c r="P136" i="3"/>
  <c r="P144" i="3"/>
  <c r="P152" i="3"/>
  <c r="P160" i="3"/>
  <c r="P168" i="3"/>
  <c r="R168" i="3" s="1"/>
  <c r="P176" i="3"/>
  <c r="P184" i="3"/>
  <c r="P192" i="3"/>
  <c r="P200" i="3"/>
  <c r="P208" i="3"/>
  <c r="P216" i="3"/>
  <c r="S216" i="3" s="1"/>
  <c r="P224" i="3"/>
  <c r="P232" i="3"/>
  <c r="P240" i="3"/>
  <c r="P248" i="3"/>
  <c r="P256" i="3"/>
  <c r="S256" i="3" s="1"/>
  <c r="P264" i="3"/>
  <c r="P272" i="3"/>
  <c r="P280" i="3"/>
  <c r="P288" i="3"/>
  <c r="P296" i="3"/>
  <c r="S296" i="3" s="1"/>
  <c r="P304" i="3"/>
  <c r="P312" i="3"/>
  <c r="P320" i="3"/>
  <c r="P328" i="3"/>
  <c r="P336" i="3"/>
  <c r="P344" i="3"/>
  <c r="P352" i="3"/>
  <c r="R352" i="3" s="1"/>
  <c r="P360" i="3"/>
  <c r="P368" i="3"/>
  <c r="S368" i="3" s="1"/>
  <c r="P376" i="3"/>
  <c r="P384" i="3"/>
  <c r="R384" i="3" s="1"/>
  <c r="P392" i="3"/>
  <c r="P400" i="3"/>
  <c r="P408" i="3"/>
  <c r="P416" i="3"/>
  <c r="P424" i="3"/>
  <c r="P432" i="3"/>
  <c r="P440" i="3"/>
  <c r="P448" i="3"/>
  <c r="P456" i="3"/>
  <c r="P464" i="3"/>
  <c r="P472" i="3"/>
  <c r="P480" i="3"/>
  <c r="P488" i="3"/>
  <c r="P496" i="3"/>
  <c r="R496" i="3" s="1"/>
  <c r="P504" i="3"/>
  <c r="P512" i="3"/>
  <c r="S512" i="3" s="1"/>
  <c r="P520" i="3"/>
  <c r="P528" i="3"/>
  <c r="P536" i="3"/>
  <c r="P544" i="3"/>
  <c r="P552" i="3"/>
  <c r="P560" i="3"/>
  <c r="P568" i="3"/>
  <c r="S568" i="3" s="1"/>
  <c r="P576" i="3"/>
  <c r="P584" i="3"/>
  <c r="P592" i="3"/>
  <c r="P600" i="3"/>
  <c r="P608" i="3"/>
  <c r="P25" i="3"/>
  <c r="P33" i="3"/>
  <c r="P41" i="3"/>
  <c r="P49" i="3"/>
  <c r="P57" i="3"/>
  <c r="P65" i="3"/>
  <c r="P73" i="3"/>
  <c r="S73" i="3" s="1"/>
  <c r="P81" i="3"/>
  <c r="P89" i="3"/>
  <c r="P97" i="3"/>
  <c r="S97" i="3" s="1"/>
  <c r="P105" i="3"/>
  <c r="R105" i="3" s="1"/>
  <c r="P113" i="3"/>
  <c r="P121" i="3"/>
  <c r="P129" i="3"/>
  <c r="R129" i="3" s="1"/>
  <c r="P137" i="3"/>
  <c r="R137" i="3" s="1"/>
  <c r="P145" i="3"/>
  <c r="P153" i="3"/>
  <c r="P161" i="3"/>
  <c r="R161" i="3" s="1"/>
  <c r="P169" i="3"/>
  <c r="R169" i="3" s="1"/>
  <c r="P177" i="3"/>
  <c r="P185" i="3"/>
  <c r="P193" i="3"/>
  <c r="R193" i="3" s="1"/>
  <c r="P201" i="3"/>
  <c r="P209" i="3"/>
  <c r="P217" i="3"/>
  <c r="P225" i="3"/>
  <c r="P233" i="3"/>
  <c r="R233" i="3" s="1"/>
  <c r="P241" i="3"/>
  <c r="P249" i="3"/>
  <c r="P257" i="3"/>
  <c r="S257" i="3" s="1"/>
  <c r="P265" i="3"/>
  <c r="S265" i="3" s="1"/>
  <c r="P273" i="3"/>
  <c r="P281" i="3"/>
  <c r="P289" i="3"/>
  <c r="P297" i="3"/>
  <c r="R297" i="3" s="1"/>
  <c r="P305" i="3"/>
  <c r="P313" i="3"/>
  <c r="P321" i="3"/>
  <c r="S321" i="3" s="1"/>
  <c r="P329" i="3"/>
  <c r="R329" i="3" s="1"/>
  <c r="P337" i="3"/>
  <c r="P345" i="3"/>
  <c r="P353" i="3"/>
  <c r="R353" i="3" s="1"/>
  <c r="P361" i="3"/>
  <c r="R361" i="3" s="1"/>
  <c r="P369" i="3"/>
  <c r="P377" i="3"/>
  <c r="P385" i="3"/>
  <c r="R385" i="3" s="1"/>
  <c r="P393" i="3"/>
  <c r="S393" i="3" s="1"/>
  <c r="P401" i="3"/>
  <c r="P409" i="3"/>
  <c r="P417" i="3"/>
  <c r="S417" i="3" s="1"/>
  <c r="P425" i="3"/>
  <c r="S425" i="3" s="1"/>
  <c r="P433" i="3"/>
  <c r="P441" i="3"/>
  <c r="P449" i="3"/>
  <c r="S449" i="3" s="1"/>
  <c r="P457" i="3"/>
  <c r="R457" i="3" s="1"/>
  <c r="P465" i="3"/>
  <c r="P473" i="3"/>
  <c r="P481" i="3"/>
  <c r="S481" i="3" s="1"/>
  <c r="P489" i="3"/>
  <c r="S489" i="3" s="1"/>
  <c r="P497" i="3"/>
  <c r="P505" i="3"/>
  <c r="P513" i="3"/>
  <c r="P521" i="3"/>
  <c r="S521" i="3" s="1"/>
  <c r="P529" i="3"/>
  <c r="P537" i="3"/>
  <c r="P545" i="3"/>
  <c r="R545" i="3" s="1"/>
  <c r="P553" i="3"/>
  <c r="S553" i="3" s="1"/>
  <c r="P561" i="3"/>
  <c r="P569" i="3"/>
  <c r="P577" i="3"/>
  <c r="S577" i="3" s="1"/>
  <c r="P585" i="3"/>
  <c r="P593" i="3"/>
  <c r="P601" i="3"/>
  <c r="P609" i="3"/>
  <c r="S609" i="3" s="1"/>
  <c r="P617" i="3"/>
  <c r="R617" i="3" s="1"/>
  <c r="P625" i="3"/>
  <c r="P633" i="3"/>
  <c r="P641" i="3"/>
  <c r="S641" i="3" s="1"/>
  <c r="P649" i="3"/>
  <c r="P657" i="3"/>
  <c r="P665" i="3"/>
  <c r="P673" i="3"/>
  <c r="S673" i="3" s="1"/>
  <c r="P681" i="3"/>
  <c r="S681" i="3" s="1"/>
  <c r="P689" i="3"/>
  <c r="P697" i="3"/>
  <c r="P14" i="3"/>
  <c r="S14" i="3" s="1"/>
  <c r="P6" i="3"/>
  <c r="R6" i="3" s="1"/>
  <c r="P996" i="3"/>
  <c r="S996" i="3" s="1"/>
  <c r="P988" i="3"/>
  <c r="S988" i="3" s="1"/>
  <c r="P980" i="3"/>
  <c r="P972" i="3"/>
  <c r="P964" i="3"/>
  <c r="P956" i="3"/>
  <c r="R956" i="3" s="1"/>
  <c r="P948" i="3"/>
  <c r="S948" i="3" s="1"/>
  <c r="P940" i="3"/>
  <c r="S940" i="3" s="1"/>
  <c r="P932" i="3"/>
  <c r="R932" i="3" s="1"/>
  <c r="P924" i="3"/>
  <c r="S924" i="3" s="1"/>
  <c r="P916" i="3"/>
  <c r="P908" i="3"/>
  <c r="R908" i="3" s="1"/>
  <c r="P900" i="3"/>
  <c r="P892" i="3"/>
  <c r="S892" i="3" s="1"/>
  <c r="P884" i="3"/>
  <c r="S884" i="3" s="1"/>
  <c r="P876" i="3"/>
  <c r="P868" i="3"/>
  <c r="S868" i="3" s="1"/>
  <c r="P860" i="3"/>
  <c r="P852" i="3"/>
  <c r="S852" i="3" s="1"/>
  <c r="P844" i="3"/>
  <c r="R844" i="3" s="1"/>
  <c r="P836" i="3"/>
  <c r="S836" i="3" s="1"/>
  <c r="P828" i="3"/>
  <c r="R828" i="3" s="1"/>
  <c r="P820" i="3"/>
  <c r="P812" i="3"/>
  <c r="R812" i="3" s="1"/>
  <c r="P804" i="3"/>
  <c r="R804" i="3" s="1"/>
  <c r="P796" i="3"/>
  <c r="S796" i="3" s="1"/>
  <c r="P788" i="3"/>
  <c r="R788" i="3" s="1"/>
  <c r="P780" i="3"/>
  <c r="R780" i="3" s="1"/>
  <c r="P772" i="3"/>
  <c r="S772" i="3" s="1"/>
  <c r="P764" i="3"/>
  <c r="R764" i="3" s="1"/>
  <c r="P756" i="3"/>
  <c r="R756" i="3" s="1"/>
  <c r="P748" i="3"/>
  <c r="R748" i="3" s="1"/>
  <c r="P740" i="3"/>
  <c r="P732" i="3"/>
  <c r="R732" i="3" s="1"/>
  <c r="P724" i="3"/>
  <c r="S724" i="3" s="1"/>
  <c r="P716" i="3"/>
  <c r="P708" i="3"/>
  <c r="S708" i="3" s="1"/>
  <c r="P700" i="3"/>
  <c r="S700" i="3" s="1"/>
  <c r="P687" i="3"/>
  <c r="R687" i="3" s="1"/>
  <c r="P664" i="3"/>
  <c r="P642" i="3"/>
  <c r="P623" i="3"/>
  <c r="P594" i="3"/>
  <c r="P562" i="3"/>
  <c r="P530" i="3"/>
  <c r="P498" i="3"/>
  <c r="P466" i="3"/>
  <c r="P434" i="3"/>
  <c r="P402" i="3"/>
  <c r="P370" i="3"/>
  <c r="P338" i="3"/>
  <c r="P306" i="3"/>
  <c r="P274" i="3"/>
  <c r="P242" i="3"/>
  <c r="P210" i="3"/>
  <c r="P178" i="3"/>
  <c r="P146" i="3"/>
  <c r="P114" i="3"/>
  <c r="P82" i="3"/>
  <c r="P50" i="3"/>
  <c r="P18" i="3"/>
  <c r="S18" i="3" s="1"/>
  <c r="Q552" i="3"/>
  <c r="S61" i="3"/>
  <c r="S1001" i="3"/>
  <c r="Q64" i="3"/>
  <c r="Q936" i="3"/>
  <c r="Q680" i="3"/>
  <c r="Q424" i="3"/>
  <c r="Q304" i="3"/>
  <c r="Q200" i="3"/>
  <c r="Q992" i="3"/>
  <c r="Q976" i="3"/>
  <c r="Q920" i="3"/>
  <c r="Q864" i="3"/>
  <c r="Q848" i="3"/>
  <c r="Q792" i="3"/>
  <c r="Q736" i="3"/>
  <c r="Q720" i="3"/>
  <c r="Q664" i="3"/>
  <c r="Q608" i="3"/>
  <c r="Q592" i="3"/>
  <c r="Q536" i="3"/>
  <c r="Q480" i="3"/>
  <c r="Q464" i="3"/>
  <c r="Q408" i="3"/>
  <c r="Q320" i="3"/>
  <c r="Q288" i="3"/>
  <c r="Q272" i="3"/>
  <c r="Q152" i="3"/>
  <c r="Q776" i="3"/>
  <c r="Q648" i="3"/>
  <c r="Q520" i="3"/>
  <c r="Q392" i="3"/>
  <c r="Q376" i="3"/>
  <c r="R376" i="3" s="1"/>
  <c r="Q360" i="3"/>
  <c r="Q136" i="3"/>
  <c r="Q960" i="3"/>
  <c r="Q950" i="3"/>
  <c r="Q944" i="3"/>
  <c r="Q894" i="3"/>
  <c r="Q888" i="3"/>
  <c r="Q878" i="3"/>
  <c r="Q832" i="3"/>
  <c r="Q822" i="3"/>
  <c r="Q816" i="3"/>
  <c r="Q766" i="3"/>
  <c r="Q760" i="3"/>
  <c r="Q750" i="3"/>
  <c r="Q704" i="3"/>
  <c r="Q694" i="3"/>
  <c r="Q688" i="3"/>
  <c r="Q638" i="3"/>
  <c r="Q632" i="3"/>
  <c r="Q622" i="3"/>
  <c r="Q576" i="3"/>
  <c r="Q566" i="3"/>
  <c r="Q560" i="3"/>
  <c r="Q510" i="3"/>
  <c r="Q504" i="3"/>
  <c r="Q494" i="3"/>
  <c r="Q448" i="3"/>
  <c r="Q438" i="3"/>
  <c r="Q432" i="3"/>
  <c r="Q350" i="3"/>
  <c r="Q344" i="3"/>
  <c r="Q334" i="3"/>
  <c r="Q224" i="3"/>
  <c r="Q214" i="3"/>
  <c r="Q208" i="3"/>
  <c r="Q94" i="3"/>
  <c r="Q88" i="3"/>
  <c r="Q72" i="3"/>
  <c r="Q1000" i="3"/>
  <c r="Q934" i="3"/>
  <c r="Q872" i="3"/>
  <c r="Q806" i="3"/>
  <c r="Q744" i="3"/>
  <c r="Q678" i="3"/>
  <c r="Q616" i="3"/>
  <c r="Q550" i="3"/>
  <c r="Q488" i="3"/>
  <c r="Q422" i="3"/>
  <c r="Q328" i="3"/>
  <c r="Q302" i="3"/>
  <c r="Q198" i="3"/>
  <c r="Q182" i="3"/>
  <c r="Q176" i="3"/>
  <c r="Q166" i="3"/>
  <c r="Q62" i="3"/>
  <c r="Q990" i="3"/>
  <c r="Q984" i="3"/>
  <c r="Q974" i="3"/>
  <c r="Q928" i="3"/>
  <c r="Q918" i="3"/>
  <c r="Q912" i="3"/>
  <c r="Q862" i="3"/>
  <c r="Q856" i="3"/>
  <c r="Q846" i="3"/>
  <c r="Q800" i="3"/>
  <c r="Q790" i="3"/>
  <c r="Q784" i="3"/>
  <c r="Q734" i="3"/>
  <c r="Q728" i="3"/>
  <c r="Q718" i="3"/>
  <c r="Q672" i="3"/>
  <c r="Q662" i="3"/>
  <c r="Q656" i="3"/>
  <c r="Q606" i="3"/>
  <c r="Q600" i="3"/>
  <c r="Q590" i="3"/>
  <c r="Q544" i="3"/>
  <c r="Q534" i="3"/>
  <c r="Q528" i="3"/>
  <c r="Q478" i="3"/>
  <c r="Q472" i="3"/>
  <c r="Q462" i="3"/>
  <c r="Q416" i="3"/>
  <c r="Q406" i="3"/>
  <c r="Q400" i="3"/>
  <c r="Q318" i="3"/>
  <c r="Q286" i="3"/>
  <c r="Q280" i="3"/>
  <c r="Q270" i="3"/>
  <c r="Q238" i="3"/>
  <c r="Q192" i="3"/>
  <c r="Q160" i="3"/>
  <c r="Q150" i="3"/>
  <c r="Q144" i="3"/>
  <c r="Q968" i="3"/>
  <c r="Q902" i="3"/>
  <c r="Q840" i="3"/>
  <c r="Q774" i="3"/>
  <c r="Q712" i="3"/>
  <c r="Q646" i="3"/>
  <c r="Q584" i="3"/>
  <c r="Q518" i="3"/>
  <c r="Q456" i="3"/>
  <c r="Q390" i="3"/>
  <c r="Q374" i="3"/>
  <c r="Q358" i="3"/>
  <c r="Q264" i="3"/>
  <c r="Q254" i="3"/>
  <c r="Q248" i="3"/>
  <c r="Q232" i="3"/>
  <c r="Q134" i="3"/>
  <c r="Q118" i="3"/>
  <c r="Q102" i="3"/>
  <c r="Q46" i="3"/>
  <c r="I1002" i="6"/>
  <c r="I81" i="6"/>
  <c r="H130" i="6"/>
  <c r="I933" i="6"/>
  <c r="H996" i="6"/>
  <c r="H893" i="6"/>
  <c r="I820" i="6"/>
  <c r="I745" i="6"/>
  <c r="H672" i="6"/>
  <c r="H619" i="6"/>
  <c r="H530" i="6"/>
  <c r="H485" i="6"/>
  <c r="I630" i="6"/>
  <c r="H436" i="6"/>
  <c r="I317" i="6"/>
  <c r="H116" i="6"/>
  <c r="Q56" i="3"/>
  <c r="Q977" i="3"/>
  <c r="Q945" i="3"/>
  <c r="Q913" i="3"/>
  <c r="Q881" i="3"/>
  <c r="Q849" i="3"/>
  <c r="Q817" i="3"/>
  <c r="Q785" i="3"/>
  <c r="Q753" i="3"/>
  <c r="Q721" i="3"/>
  <c r="Q689" i="3"/>
  <c r="Q657" i="3"/>
  <c r="Q625" i="3"/>
  <c r="Q593" i="3"/>
  <c r="Q561" i="3"/>
  <c r="Q529" i="3"/>
  <c r="Q497" i="3"/>
  <c r="Q465" i="3"/>
  <c r="Q433" i="3"/>
  <c r="Q401" i="3"/>
  <c r="Q369" i="3"/>
  <c r="Q337" i="3"/>
  <c r="Q305" i="3"/>
  <c r="Q273" i="3"/>
  <c r="Q241" i="3"/>
  <c r="Q209" i="3"/>
  <c r="Q177" i="3"/>
  <c r="Q145" i="3"/>
  <c r="Q113" i="3"/>
  <c r="Q81" i="3"/>
  <c r="Q49" i="3"/>
  <c r="Q33" i="3"/>
  <c r="Q985" i="3"/>
  <c r="Q953" i="3"/>
  <c r="Q921" i="3"/>
  <c r="Q889" i="3"/>
  <c r="Q857" i="3"/>
  <c r="Q825" i="3"/>
  <c r="Q793" i="3"/>
  <c r="Q761" i="3"/>
  <c r="Q729" i="3"/>
  <c r="Q697" i="3"/>
  <c r="Q665" i="3"/>
  <c r="Q633" i="3"/>
  <c r="Q601" i="3"/>
  <c r="Q569" i="3"/>
  <c r="Q537" i="3"/>
  <c r="Q505" i="3"/>
  <c r="Q473" i="3"/>
  <c r="Q441" i="3"/>
  <c r="Q409" i="3"/>
  <c r="Q377" i="3"/>
  <c r="Q345" i="3"/>
  <c r="Q313" i="3"/>
  <c r="Q281" i="3"/>
  <c r="Q249" i="3"/>
  <c r="Q217" i="3"/>
  <c r="Q185" i="3"/>
  <c r="Q153" i="3"/>
  <c r="Q121" i="3"/>
  <c r="Q89" i="3"/>
  <c r="Q57" i="3"/>
  <c r="C10" i="3"/>
  <c r="C18" i="3"/>
  <c r="C26" i="3"/>
  <c r="C34" i="3"/>
  <c r="C42" i="3"/>
  <c r="C50" i="3"/>
  <c r="C5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62" i="3"/>
  <c r="C170" i="3"/>
  <c r="C178" i="3"/>
  <c r="C186" i="3"/>
  <c r="C194" i="3"/>
  <c r="C202" i="3"/>
  <c r="C210" i="3"/>
  <c r="C218" i="3"/>
  <c r="C226" i="3"/>
  <c r="C234" i="3"/>
  <c r="C242" i="3"/>
  <c r="C250" i="3"/>
  <c r="C258" i="3"/>
  <c r="C266" i="3"/>
  <c r="C274" i="3"/>
  <c r="C282" i="3"/>
  <c r="C290" i="3"/>
  <c r="C298" i="3"/>
  <c r="C306" i="3"/>
  <c r="C314" i="3"/>
  <c r="C322" i="3"/>
  <c r="C330" i="3"/>
  <c r="C338" i="3"/>
  <c r="C346" i="3"/>
  <c r="C354" i="3"/>
  <c r="C362" i="3"/>
  <c r="C370" i="3"/>
  <c r="C378" i="3"/>
  <c r="C386" i="3"/>
  <c r="C394" i="3"/>
  <c r="C402" i="3"/>
  <c r="C410" i="3"/>
  <c r="C418" i="3"/>
  <c r="C426" i="3"/>
  <c r="C434" i="3"/>
  <c r="C442" i="3"/>
  <c r="C450" i="3"/>
  <c r="C458" i="3"/>
  <c r="C466" i="3"/>
  <c r="C474" i="3"/>
  <c r="C482" i="3"/>
  <c r="C490" i="3"/>
  <c r="C498" i="3"/>
  <c r="C506" i="3"/>
  <c r="C514" i="3"/>
  <c r="C522" i="3"/>
  <c r="C530" i="3"/>
  <c r="C3" i="3"/>
  <c r="C11" i="3"/>
  <c r="C19" i="3"/>
  <c r="C27" i="3"/>
  <c r="C35" i="3"/>
  <c r="C43" i="3"/>
  <c r="C51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163" i="3"/>
  <c r="C171" i="3"/>
  <c r="C179" i="3"/>
  <c r="C187" i="3"/>
  <c r="C195" i="3"/>
  <c r="C203" i="3"/>
  <c r="C211" i="3"/>
  <c r="C219" i="3"/>
  <c r="C227" i="3"/>
  <c r="C235" i="3"/>
  <c r="C243" i="3"/>
  <c r="C251" i="3"/>
  <c r="C259" i="3"/>
  <c r="C267" i="3"/>
  <c r="C275" i="3"/>
  <c r="C283" i="3"/>
  <c r="C291" i="3"/>
  <c r="C299" i="3"/>
  <c r="C307" i="3"/>
  <c r="C315" i="3"/>
  <c r="C323" i="3"/>
  <c r="C331" i="3"/>
  <c r="C339" i="3"/>
  <c r="C347" i="3"/>
  <c r="C355" i="3"/>
  <c r="C363" i="3"/>
  <c r="C371" i="3"/>
  <c r="C379" i="3"/>
  <c r="C387" i="3"/>
  <c r="C395" i="3"/>
  <c r="C403" i="3"/>
  <c r="C411" i="3"/>
  <c r="C419" i="3"/>
  <c r="C427" i="3"/>
  <c r="C435" i="3"/>
  <c r="C443" i="3"/>
  <c r="C451" i="3"/>
  <c r="C459" i="3"/>
  <c r="C467" i="3"/>
  <c r="C475" i="3"/>
  <c r="C483" i="3"/>
  <c r="C491" i="3"/>
  <c r="C499" i="3"/>
  <c r="C507" i="3"/>
  <c r="C515" i="3"/>
  <c r="C523" i="3"/>
  <c r="C531" i="3"/>
  <c r="C4" i="3"/>
  <c r="C12" i="3"/>
  <c r="C20" i="3"/>
  <c r="C28" i="3"/>
  <c r="C36" i="3"/>
  <c r="C44" i="3"/>
  <c r="C52" i="3"/>
  <c r="C60" i="3"/>
  <c r="C68" i="3"/>
  <c r="C76" i="3"/>
  <c r="C84" i="3"/>
  <c r="C92" i="3"/>
  <c r="C100" i="3"/>
  <c r="C108" i="3"/>
  <c r="C116" i="3"/>
  <c r="C124" i="3"/>
  <c r="C132" i="3"/>
  <c r="C140" i="3"/>
  <c r="C148" i="3"/>
  <c r="C156" i="3"/>
  <c r="C164" i="3"/>
  <c r="C172" i="3"/>
  <c r="C180" i="3"/>
  <c r="C188" i="3"/>
  <c r="C196" i="3"/>
  <c r="C204" i="3"/>
  <c r="C212" i="3"/>
  <c r="C220" i="3"/>
  <c r="C228" i="3"/>
  <c r="C236" i="3"/>
  <c r="C244" i="3"/>
  <c r="C252" i="3"/>
  <c r="C260" i="3"/>
  <c r="C268" i="3"/>
  <c r="C276" i="3"/>
  <c r="C284" i="3"/>
  <c r="C292" i="3"/>
  <c r="C300" i="3"/>
  <c r="C308" i="3"/>
  <c r="C316" i="3"/>
  <c r="C324" i="3"/>
  <c r="C332" i="3"/>
  <c r="C340" i="3"/>
  <c r="C348" i="3"/>
  <c r="C356" i="3"/>
  <c r="C364" i="3"/>
  <c r="C372" i="3"/>
  <c r="C380" i="3"/>
  <c r="C388" i="3"/>
  <c r="C396" i="3"/>
  <c r="C404" i="3"/>
  <c r="C412" i="3"/>
  <c r="C420" i="3"/>
  <c r="C428" i="3"/>
  <c r="C436" i="3"/>
  <c r="C444" i="3"/>
  <c r="C452" i="3"/>
  <c r="C460" i="3"/>
  <c r="C468" i="3"/>
  <c r="C476" i="3"/>
  <c r="C484" i="3"/>
  <c r="C492" i="3"/>
  <c r="C500" i="3"/>
  <c r="C508" i="3"/>
  <c r="C516" i="3"/>
  <c r="C524" i="3"/>
  <c r="C532" i="3"/>
  <c r="C540" i="3"/>
  <c r="C548" i="3"/>
  <c r="C556" i="3"/>
  <c r="C564" i="3"/>
  <c r="C572" i="3"/>
  <c r="C580" i="3"/>
  <c r="C588" i="3"/>
  <c r="C596" i="3"/>
  <c r="C604" i="3"/>
  <c r="C612" i="3"/>
  <c r="C620" i="3"/>
  <c r="C628" i="3"/>
  <c r="C636" i="3"/>
  <c r="C644" i="3"/>
  <c r="C652" i="3"/>
  <c r="C660" i="3"/>
  <c r="C668" i="3"/>
  <c r="C676" i="3"/>
  <c r="C5" i="3"/>
  <c r="C13" i="3"/>
  <c r="C21" i="3"/>
  <c r="C29" i="3"/>
  <c r="C37" i="3"/>
  <c r="C45" i="3"/>
  <c r="C53" i="3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165" i="3"/>
  <c r="C173" i="3"/>
  <c r="C181" i="3"/>
  <c r="C189" i="3"/>
  <c r="C197" i="3"/>
  <c r="C205" i="3"/>
  <c r="C213" i="3"/>
  <c r="C221" i="3"/>
  <c r="C229" i="3"/>
  <c r="C237" i="3"/>
  <c r="C245" i="3"/>
  <c r="C253" i="3"/>
  <c r="C261" i="3"/>
  <c r="C269" i="3"/>
  <c r="C277" i="3"/>
  <c r="C285" i="3"/>
  <c r="C293" i="3"/>
  <c r="C301" i="3"/>
  <c r="C309" i="3"/>
  <c r="C317" i="3"/>
  <c r="C325" i="3"/>
  <c r="C333" i="3"/>
  <c r="C341" i="3"/>
  <c r="C349" i="3"/>
  <c r="C357" i="3"/>
  <c r="C365" i="3"/>
  <c r="C373" i="3"/>
  <c r="C381" i="3"/>
  <c r="C389" i="3"/>
  <c r="C397" i="3"/>
  <c r="C405" i="3"/>
  <c r="C413" i="3"/>
  <c r="C421" i="3"/>
  <c r="C429" i="3"/>
  <c r="C437" i="3"/>
  <c r="C445" i="3"/>
  <c r="C453" i="3"/>
  <c r="C461" i="3"/>
  <c r="C469" i="3"/>
  <c r="C477" i="3"/>
  <c r="C485" i="3"/>
  <c r="C493" i="3"/>
  <c r="C501" i="3"/>
  <c r="C509" i="3"/>
  <c r="C517" i="3"/>
  <c r="C525" i="3"/>
  <c r="C533" i="3"/>
  <c r="C6" i="3"/>
  <c r="C14" i="3"/>
  <c r="C22" i="3"/>
  <c r="C30" i="3"/>
  <c r="C38" i="3"/>
  <c r="C46" i="3"/>
  <c r="C54" i="3"/>
  <c r="C62" i="3"/>
  <c r="C70" i="3"/>
  <c r="C78" i="3"/>
  <c r="C86" i="3"/>
  <c r="C94" i="3"/>
  <c r="C102" i="3"/>
  <c r="C110" i="3"/>
  <c r="C118" i="3"/>
  <c r="C126" i="3"/>
  <c r="C134" i="3"/>
  <c r="C142" i="3"/>
  <c r="C150" i="3"/>
  <c r="C158" i="3"/>
  <c r="C166" i="3"/>
  <c r="C174" i="3"/>
  <c r="C182" i="3"/>
  <c r="C190" i="3"/>
  <c r="C198" i="3"/>
  <c r="C206" i="3"/>
  <c r="C214" i="3"/>
  <c r="C222" i="3"/>
  <c r="C230" i="3"/>
  <c r="C238" i="3"/>
  <c r="C246" i="3"/>
  <c r="C254" i="3"/>
  <c r="C262" i="3"/>
  <c r="C270" i="3"/>
  <c r="C278" i="3"/>
  <c r="C286" i="3"/>
  <c r="C294" i="3"/>
  <c r="C302" i="3"/>
  <c r="C310" i="3"/>
  <c r="C318" i="3"/>
  <c r="C326" i="3"/>
  <c r="C334" i="3"/>
  <c r="C342" i="3"/>
  <c r="C350" i="3"/>
  <c r="C358" i="3"/>
  <c r="C366" i="3"/>
  <c r="C374" i="3"/>
  <c r="C382" i="3"/>
  <c r="C390" i="3"/>
  <c r="C398" i="3"/>
  <c r="C406" i="3"/>
  <c r="C414" i="3"/>
  <c r="C422" i="3"/>
  <c r="C430" i="3"/>
  <c r="C438" i="3"/>
  <c r="C446" i="3"/>
  <c r="C454" i="3"/>
  <c r="C462" i="3"/>
  <c r="C470" i="3"/>
  <c r="C478" i="3"/>
  <c r="C486" i="3"/>
  <c r="C494" i="3"/>
  <c r="C502" i="3"/>
  <c r="C510" i="3"/>
  <c r="C518" i="3"/>
  <c r="C526" i="3"/>
  <c r="C7" i="3"/>
  <c r="C15" i="3"/>
  <c r="C23" i="3"/>
  <c r="C31" i="3"/>
  <c r="C39" i="3"/>
  <c r="C47" i="3"/>
  <c r="C55" i="3"/>
  <c r="C63" i="3"/>
  <c r="C71" i="3"/>
  <c r="C79" i="3"/>
  <c r="C87" i="3"/>
  <c r="C95" i="3"/>
  <c r="C103" i="3"/>
  <c r="C111" i="3"/>
  <c r="C119" i="3"/>
  <c r="C127" i="3"/>
  <c r="C135" i="3"/>
  <c r="C143" i="3"/>
  <c r="C151" i="3"/>
  <c r="C159" i="3"/>
  <c r="C167" i="3"/>
  <c r="C175" i="3"/>
  <c r="C183" i="3"/>
  <c r="C191" i="3"/>
  <c r="C199" i="3"/>
  <c r="C207" i="3"/>
  <c r="C215" i="3"/>
  <c r="C223" i="3"/>
  <c r="C231" i="3"/>
  <c r="C239" i="3"/>
  <c r="C247" i="3"/>
  <c r="C255" i="3"/>
  <c r="C263" i="3"/>
  <c r="C271" i="3"/>
  <c r="C279" i="3"/>
  <c r="C287" i="3"/>
  <c r="C295" i="3"/>
  <c r="C303" i="3"/>
  <c r="C311" i="3"/>
  <c r="C319" i="3"/>
  <c r="C327" i="3"/>
  <c r="C335" i="3"/>
  <c r="C343" i="3"/>
  <c r="C351" i="3"/>
  <c r="C359" i="3"/>
  <c r="C367" i="3"/>
  <c r="C375" i="3"/>
  <c r="C383" i="3"/>
  <c r="C391" i="3"/>
  <c r="C399" i="3"/>
  <c r="C407" i="3"/>
  <c r="C415" i="3"/>
  <c r="C423" i="3"/>
  <c r="C431" i="3"/>
  <c r="C439" i="3"/>
  <c r="C447" i="3"/>
  <c r="C455" i="3"/>
  <c r="C463" i="3"/>
  <c r="C471" i="3"/>
  <c r="C479" i="3"/>
  <c r="C487" i="3"/>
  <c r="C495" i="3"/>
  <c r="C503" i="3"/>
  <c r="C511" i="3"/>
  <c r="C519" i="3"/>
  <c r="C527" i="3"/>
  <c r="C535" i="3"/>
  <c r="C8" i="3"/>
  <c r="C16" i="3"/>
  <c r="C24" i="3"/>
  <c r="C32" i="3"/>
  <c r="C40" i="3"/>
  <c r="C48" i="3"/>
  <c r="C56" i="3"/>
  <c r="C64" i="3"/>
  <c r="C72" i="3"/>
  <c r="C80" i="3"/>
  <c r="C88" i="3"/>
  <c r="C96" i="3"/>
  <c r="C104" i="3"/>
  <c r="C112" i="3"/>
  <c r="C120" i="3"/>
  <c r="C128" i="3"/>
  <c r="C136" i="3"/>
  <c r="C144" i="3"/>
  <c r="C152" i="3"/>
  <c r="C160" i="3"/>
  <c r="C168" i="3"/>
  <c r="C176" i="3"/>
  <c r="C184" i="3"/>
  <c r="C192" i="3"/>
  <c r="C200" i="3"/>
  <c r="C208" i="3"/>
  <c r="C216" i="3"/>
  <c r="C224" i="3"/>
  <c r="C232" i="3"/>
  <c r="C240" i="3"/>
  <c r="C248" i="3"/>
  <c r="C256" i="3"/>
  <c r="C264" i="3"/>
  <c r="C272" i="3"/>
  <c r="C280" i="3"/>
  <c r="C288" i="3"/>
  <c r="C296" i="3"/>
  <c r="C304" i="3"/>
  <c r="C312" i="3"/>
  <c r="C320" i="3"/>
  <c r="C328" i="3"/>
  <c r="C336" i="3"/>
  <c r="C344" i="3"/>
  <c r="C352" i="3"/>
  <c r="C360" i="3"/>
  <c r="C368" i="3"/>
  <c r="C376" i="3"/>
  <c r="C384" i="3"/>
  <c r="C392" i="3"/>
  <c r="C400" i="3"/>
  <c r="C408" i="3"/>
  <c r="C416" i="3"/>
  <c r="C424" i="3"/>
  <c r="C432" i="3"/>
  <c r="C440" i="3"/>
  <c r="C448" i="3"/>
  <c r="C456" i="3"/>
  <c r="C464" i="3"/>
  <c r="C472" i="3"/>
  <c r="C480" i="3"/>
  <c r="C488" i="3"/>
  <c r="C496" i="3"/>
  <c r="C504" i="3"/>
  <c r="C512" i="3"/>
  <c r="C520" i="3"/>
  <c r="C528" i="3"/>
  <c r="C9" i="3"/>
  <c r="C17" i="3"/>
  <c r="C25" i="3"/>
  <c r="C33" i="3"/>
  <c r="C41" i="3"/>
  <c r="C49" i="3"/>
  <c r="C57" i="3"/>
  <c r="C65" i="3"/>
  <c r="C73" i="3"/>
  <c r="C81" i="3"/>
  <c r="C89" i="3"/>
  <c r="C97" i="3"/>
  <c r="C105" i="3"/>
  <c r="C113" i="3"/>
  <c r="C121" i="3"/>
  <c r="C129" i="3"/>
  <c r="C137" i="3"/>
  <c r="C145" i="3"/>
  <c r="C153" i="3"/>
  <c r="C161" i="3"/>
  <c r="C169" i="3"/>
  <c r="C177" i="3"/>
  <c r="C185" i="3"/>
  <c r="C193" i="3"/>
  <c r="C201" i="3"/>
  <c r="C209" i="3"/>
  <c r="C217" i="3"/>
  <c r="C225" i="3"/>
  <c r="C233" i="3"/>
  <c r="C241" i="3"/>
  <c r="C249" i="3"/>
  <c r="C257" i="3"/>
  <c r="C265" i="3"/>
  <c r="C273" i="3"/>
  <c r="C281" i="3"/>
  <c r="C289" i="3"/>
  <c r="C297" i="3"/>
  <c r="C305" i="3"/>
  <c r="C313" i="3"/>
  <c r="C321" i="3"/>
  <c r="C329" i="3"/>
  <c r="C337" i="3"/>
  <c r="C345" i="3"/>
  <c r="C353" i="3"/>
  <c r="C361" i="3"/>
  <c r="C369" i="3"/>
  <c r="C377" i="3"/>
  <c r="C385" i="3"/>
  <c r="C393" i="3"/>
  <c r="C401" i="3"/>
  <c r="C409" i="3"/>
  <c r="C417" i="3"/>
  <c r="C425" i="3"/>
  <c r="C433" i="3"/>
  <c r="C441" i="3"/>
  <c r="C449" i="3"/>
  <c r="C457" i="3"/>
  <c r="C465" i="3"/>
  <c r="C473" i="3"/>
  <c r="C481" i="3"/>
  <c r="C489" i="3"/>
  <c r="C497" i="3"/>
  <c r="C505" i="3"/>
  <c r="C513" i="3"/>
  <c r="C521" i="3"/>
  <c r="C529" i="3"/>
  <c r="C537" i="3"/>
  <c r="C1001" i="3"/>
  <c r="C993" i="3"/>
  <c r="C985" i="3"/>
  <c r="C977" i="3"/>
  <c r="C969" i="3"/>
  <c r="C961" i="3"/>
  <c r="C953" i="3"/>
  <c r="C945" i="3"/>
  <c r="C937" i="3"/>
  <c r="C929" i="3"/>
  <c r="C921" i="3"/>
  <c r="C913" i="3"/>
  <c r="C905" i="3"/>
  <c r="C897" i="3"/>
  <c r="C889" i="3"/>
  <c r="C881" i="3"/>
  <c r="C873" i="3"/>
  <c r="C865" i="3"/>
  <c r="C857" i="3"/>
  <c r="C849" i="3"/>
  <c r="C841" i="3"/>
  <c r="C833" i="3"/>
  <c r="C825" i="3"/>
  <c r="C817" i="3"/>
  <c r="C809" i="3"/>
  <c r="C801" i="3"/>
  <c r="C793" i="3"/>
  <c r="C785" i="3"/>
  <c r="C777" i="3"/>
  <c r="C769" i="3"/>
  <c r="C761" i="3"/>
  <c r="C753" i="3"/>
  <c r="C745" i="3"/>
  <c r="C737" i="3"/>
  <c r="C729" i="3"/>
  <c r="C721" i="3"/>
  <c r="C713" i="3"/>
  <c r="C705" i="3"/>
  <c r="C697" i="3"/>
  <c r="C689" i="3"/>
  <c r="C681" i="3"/>
  <c r="C672" i="3"/>
  <c r="C663" i="3"/>
  <c r="C654" i="3"/>
  <c r="C645" i="3"/>
  <c r="C635" i="3"/>
  <c r="C626" i="3"/>
  <c r="C617" i="3"/>
  <c r="C608" i="3"/>
  <c r="C599" i="3"/>
  <c r="C590" i="3"/>
  <c r="C581" i="3"/>
  <c r="C571" i="3"/>
  <c r="C562" i="3"/>
  <c r="C553" i="3"/>
  <c r="C544" i="3"/>
  <c r="C1000" i="3"/>
  <c r="C992" i="3"/>
  <c r="C984" i="3"/>
  <c r="C976" i="3"/>
  <c r="C968" i="3"/>
  <c r="C960" i="3"/>
  <c r="C952" i="3"/>
  <c r="C944" i="3"/>
  <c r="C936" i="3"/>
  <c r="C928" i="3"/>
  <c r="C920" i="3"/>
  <c r="C912" i="3"/>
  <c r="C904" i="3"/>
  <c r="C896" i="3"/>
  <c r="C888" i="3"/>
  <c r="C880" i="3"/>
  <c r="C872" i="3"/>
  <c r="C864" i="3"/>
  <c r="C856" i="3"/>
  <c r="C848" i="3"/>
  <c r="C840" i="3"/>
  <c r="C832" i="3"/>
  <c r="C824" i="3"/>
  <c r="C816" i="3"/>
  <c r="C808" i="3"/>
  <c r="C800" i="3"/>
  <c r="C792" i="3"/>
  <c r="C784" i="3"/>
  <c r="C776" i="3"/>
  <c r="C768" i="3"/>
  <c r="C760" i="3"/>
  <c r="C752" i="3"/>
  <c r="C744" i="3"/>
  <c r="C736" i="3"/>
  <c r="C728" i="3"/>
  <c r="C720" i="3"/>
  <c r="C712" i="3"/>
  <c r="C704" i="3"/>
  <c r="C696" i="3"/>
  <c r="C688" i="3"/>
  <c r="C680" i="3"/>
  <c r="C671" i="3"/>
  <c r="C662" i="3"/>
  <c r="C653" i="3"/>
  <c r="C643" i="3"/>
  <c r="C634" i="3"/>
  <c r="C625" i="3"/>
  <c r="C616" i="3"/>
  <c r="C607" i="3"/>
  <c r="C598" i="3"/>
  <c r="C589" i="3"/>
  <c r="C579" i="3"/>
  <c r="C570" i="3"/>
  <c r="C561" i="3"/>
  <c r="C552" i="3"/>
  <c r="C543" i="3"/>
  <c r="C999" i="3"/>
  <c r="C991" i="3"/>
  <c r="C983" i="3"/>
  <c r="C975" i="3"/>
  <c r="C967" i="3"/>
  <c r="C959" i="3"/>
  <c r="C951" i="3"/>
  <c r="C943" i="3"/>
  <c r="C935" i="3"/>
  <c r="C927" i="3"/>
  <c r="C919" i="3"/>
  <c r="C911" i="3"/>
  <c r="C903" i="3"/>
  <c r="C895" i="3"/>
  <c r="C887" i="3"/>
  <c r="C879" i="3"/>
  <c r="C871" i="3"/>
  <c r="C863" i="3"/>
  <c r="C855" i="3"/>
  <c r="C847" i="3"/>
  <c r="C839" i="3"/>
  <c r="C831" i="3"/>
  <c r="C823" i="3"/>
  <c r="C815" i="3"/>
  <c r="C807" i="3"/>
  <c r="C799" i="3"/>
  <c r="C791" i="3"/>
  <c r="C783" i="3"/>
  <c r="C775" i="3"/>
  <c r="C767" i="3"/>
  <c r="C759" i="3"/>
  <c r="C751" i="3"/>
  <c r="C743" i="3"/>
  <c r="C735" i="3"/>
  <c r="C727" i="3"/>
  <c r="C719" i="3"/>
  <c r="C711" i="3"/>
  <c r="C703" i="3"/>
  <c r="C695" i="3"/>
  <c r="C687" i="3"/>
  <c r="C679" i="3"/>
  <c r="C670" i="3"/>
  <c r="C661" i="3"/>
  <c r="C651" i="3"/>
  <c r="C642" i="3"/>
  <c r="C633" i="3"/>
  <c r="C624" i="3"/>
  <c r="C615" i="3"/>
  <c r="C606" i="3"/>
  <c r="C597" i="3"/>
  <c r="C587" i="3"/>
  <c r="C578" i="3"/>
  <c r="C569" i="3"/>
  <c r="C560" i="3"/>
  <c r="C551" i="3"/>
  <c r="C542" i="3"/>
  <c r="Q25" i="3"/>
  <c r="C998" i="3"/>
  <c r="C990" i="3"/>
  <c r="C982" i="3"/>
  <c r="C974" i="3"/>
  <c r="C966" i="3"/>
  <c r="C958" i="3"/>
  <c r="C950" i="3"/>
  <c r="C942" i="3"/>
  <c r="C934" i="3"/>
  <c r="C926" i="3"/>
  <c r="C918" i="3"/>
  <c r="C910" i="3"/>
  <c r="C902" i="3"/>
  <c r="C894" i="3"/>
  <c r="C886" i="3"/>
  <c r="C878" i="3"/>
  <c r="C870" i="3"/>
  <c r="C862" i="3"/>
  <c r="C854" i="3"/>
  <c r="C846" i="3"/>
  <c r="C838" i="3"/>
  <c r="C830" i="3"/>
  <c r="C822" i="3"/>
  <c r="C814" i="3"/>
  <c r="C806" i="3"/>
  <c r="C798" i="3"/>
  <c r="C790" i="3"/>
  <c r="C782" i="3"/>
  <c r="C774" i="3"/>
  <c r="C766" i="3"/>
  <c r="C758" i="3"/>
  <c r="C750" i="3"/>
  <c r="C742" i="3"/>
  <c r="C734" i="3"/>
  <c r="C726" i="3"/>
  <c r="C718" i="3"/>
  <c r="C710" i="3"/>
  <c r="C702" i="3"/>
  <c r="C694" i="3"/>
  <c r="C686" i="3"/>
  <c r="C678" i="3"/>
  <c r="C669" i="3"/>
  <c r="C659" i="3"/>
  <c r="C650" i="3"/>
  <c r="C641" i="3"/>
  <c r="C632" i="3"/>
  <c r="C623" i="3"/>
  <c r="C614" i="3"/>
  <c r="C605" i="3"/>
  <c r="C595" i="3"/>
  <c r="C586" i="3"/>
  <c r="C577" i="3"/>
  <c r="C568" i="3"/>
  <c r="C559" i="3"/>
  <c r="C550" i="3"/>
  <c r="C541" i="3"/>
  <c r="C997" i="3"/>
  <c r="C989" i="3"/>
  <c r="C981" i="3"/>
  <c r="C973" i="3"/>
  <c r="C965" i="3"/>
  <c r="C957" i="3"/>
  <c r="C949" i="3"/>
  <c r="C941" i="3"/>
  <c r="C933" i="3"/>
  <c r="C925" i="3"/>
  <c r="C917" i="3"/>
  <c r="C909" i="3"/>
  <c r="C901" i="3"/>
  <c r="C893" i="3"/>
  <c r="C885" i="3"/>
  <c r="C877" i="3"/>
  <c r="C869" i="3"/>
  <c r="C861" i="3"/>
  <c r="C853" i="3"/>
  <c r="C845" i="3"/>
  <c r="C837" i="3"/>
  <c r="C829" i="3"/>
  <c r="C821" i="3"/>
  <c r="C813" i="3"/>
  <c r="C805" i="3"/>
  <c r="C797" i="3"/>
  <c r="C789" i="3"/>
  <c r="C781" i="3"/>
  <c r="C773" i="3"/>
  <c r="C765" i="3"/>
  <c r="C757" i="3"/>
  <c r="C749" i="3"/>
  <c r="C741" i="3"/>
  <c r="C733" i="3"/>
  <c r="C725" i="3"/>
  <c r="C717" i="3"/>
  <c r="C709" i="3"/>
  <c r="C701" i="3"/>
  <c r="C693" i="3"/>
  <c r="C685" i="3"/>
  <c r="C677" i="3"/>
  <c r="C667" i="3"/>
  <c r="C658" i="3"/>
  <c r="C649" i="3"/>
  <c r="C640" i="3"/>
  <c r="C631" i="3"/>
  <c r="C622" i="3"/>
  <c r="C613" i="3"/>
  <c r="C603" i="3"/>
  <c r="C594" i="3"/>
  <c r="C585" i="3"/>
  <c r="C576" i="3"/>
  <c r="C567" i="3"/>
  <c r="C558" i="3"/>
  <c r="C549" i="3"/>
  <c r="C539" i="3"/>
  <c r="C996" i="3"/>
  <c r="C988" i="3"/>
  <c r="C980" i="3"/>
  <c r="C972" i="3"/>
  <c r="C964" i="3"/>
  <c r="C956" i="3"/>
  <c r="C948" i="3"/>
  <c r="C940" i="3"/>
  <c r="C932" i="3"/>
  <c r="C924" i="3"/>
  <c r="C916" i="3"/>
  <c r="C908" i="3"/>
  <c r="C900" i="3"/>
  <c r="C892" i="3"/>
  <c r="C884" i="3"/>
  <c r="C876" i="3"/>
  <c r="C868" i="3"/>
  <c r="C860" i="3"/>
  <c r="C852" i="3"/>
  <c r="C844" i="3"/>
  <c r="C836" i="3"/>
  <c r="C828" i="3"/>
  <c r="C820" i="3"/>
  <c r="C812" i="3"/>
  <c r="C804" i="3"/>
  <c r="C796" i="3"/>
  <c r="C788" i="3"/>
  <c r="C780" i="3"/>
  <c r="C772" i="3"/>
  <c r="C764" i="3"/>
  <c r="C756" i="3"/>
  <c r="C748" i="3"/>
  <c r="C740" i="3"/>
  <c r="C732" i="3"/>
  <c r="C724" i="3"/>
  <c r="C716" i="3"/>
  <c r="C708" i="3"/>
  <c r="C700" i="3"/>
  <c r="C692" i="3"/>
  <c r="C684" i="3"/>
  <c r="C675" i="3"/>
  <c r="C666" i="3"/>
  <c r="C657" i="3"/>
  <c r="C648" i="3"/>
  <c r="C639" i="3"/>
  <c r="C630" i="3"/>
  <c r="C621" i="3"/>
  <c r="C611" i="3"/>
  <c r="C602" i="3"/>
  <c r="C593" i="3"/>
  <c r="C584" i="3"/>
  <c r="C575" i="3"/>
  <c r="C566" i="3"/>
  <c r="C557" i="3"/>
  <c r="C547" i="3"/>
  <c r="C538" i="3"/>
  <c r="C995" i="3"/>
  <c r="C987" i="3"/>
  <c r="C979" i="3"/>
  <c r="C971" i="3"/>
  <c r="C963" i="3"/>
  <c r="C955" i="3"/>
  <c r="C947" i="3"/>
  <c r="C939" i="3"/>
  <c r="C931" i="3"/>
  <c r="C923" i="3"/>
  <c r="C915" i="3"/>
  <c r="C907" i="3"/>
  <c r="C899" i="3"/>
  <c r="C891" i="3"/>
  <c r="C883" i="3"/>
  <c r="C875" i="3"/>
  <c r="C867" i="3"/>
  <c r="C859" i="3"/>
  <c r="C851" i="3"/>
  <c r="C843" i="3"/>
  <c r="C835" i="3"/>
  <c r="C827" i="3"/>
  <c r="C819" i="3"/>
  <c r="C811" i="3"/>
  <c r="C803" i="3"/>
  <c r="C795" i="3"/>
  <c r="C787" i="3"/>
  <c r="C779" i="3"/>
  <c r="C771" i="3"/>
  <c r="C763" i="3"/>
  <c r="C755" i="3"/>
  <c r="C747" i="3"/>
  <c r="C739" i="3"/>
  <c r="C731" i="3"/>
  <c r="C723" i="3"/>
  <c r="C715" i="3"/>
  <c r="C707" i="3"/>
  <c r="C699" i="3"/>
  <c r="C691" i="3"/>
  <c r="C683" i="3"/>
  <c r="C674" i="3"/>
  <c r="C665" i="3"/>
  <c r="C656" i="3"/>
  <c r="C647" i="3"/>
  <c r="C638" i="3"/>
  <c r="C629" i="3"/>
  <c r="C619" i="3"/>
  <c r="C610" i="3"/>
  <c r="C601" i="3"/>
  <c r="C592" i="3"/>
  <c r="C583" i="3"/>
  <c r="C574" i="3"/>
  <c r="C565" i="3"/>
  <c r="C555" i="3"/>
  <c r="C546" i="3"/>
  <c r="C536" i="3"/>
  <c r="C2" i="3"/>
  <c r="C994" i="3"/>
  <c r="C986" i="3"/>
  <c r="C978" i="3"/>
  <c r="C970" i="3"/>
  <c r="C962" i="3"/>
  <c r="C954" i="3"/>
  <c r="C946" i="3"/>
  <c r="C938" i="3"/>
  <c r="C930" i="3"/>
  <c r="C922" i="3"/>
  <c r="C914" i="3"/>
  <c r="C906" i="3"/>
  <c r="C898" i="3"/>
  <c r="C890" i="3"/>
  <c r="C882" i="3"/>
  <c r="C874" i="3"/>
  <c r="C866" i="3"/>
  <c r="C858" i="3"/>
  <c r="C850" i="3"/>
  <c r="C842" i="3"/>
  <c r="C834" i="3"/>
  <c r="C826" i="3"/>
  <c r="C818" i="3"/>
  <c r="C810" i="3"/>
  <c r="C802" i="3"/>
  <c r="C794" i="3"/>
  <c r="C786" i="3"/>
  <c r="C778" i="3"/>
  <c r="C770" i="3"/>
  <c r="C762" i="3"/>
  <c r="C754" i="3"/>
  <c r="C746" i="3"/>
  <c r="C738" i="3"/>
  <c r="C730" i="3"/>
  <c r="C722" i="3"/>
  <c r="C714" i="3"/>
  <c r="C706" i="3"/>
  <c r="C698" i="3"/>
  <c r="C690" i="3"/>
  <c r="C682" i="3"/>
  <c r="C673" i="3"/>
  <c r="C664" i="3"/>
  <c r="C655" i="3"/>
  <c r="C646" i="3"/>
  <c r="C637" i="3"/>
  <c r="C627" i="3"/>
  <c r="C618" i="3"/>
  <c r="C609" i="3"/>
  <c r="C600" i="3"/>
  <c r="C591" i="3"/>
  <c r="C582" i="3"/>
  <c r="C573" i="3"/>
  <c r="C563" i="3"/>
  <c r="C554" i="3"/>
  <c r="C545" i="3"/>
  <c r="C534" i="3"/>
  <c r="Q698" i="3"/>
  <c r="Q650" i="3"/>
  <c r="Q602" i="3"/>
  <c r="Q554" i="3"/>
  <c r="Q506" i="3"/>
  <c r="Q450" i="3"/>
  <c r="Q394" i="3"/>
  <c r="Q346" i="3"/>
  <c r="Q282" i="3"/>
  <c r="Q242" i="3"/>
  <c r="Q194" i="3"/>
  <c r="Q138" i="3"/>
  <c r="R138" i="3" s="1"/>
  <c r="Q82" i="3"/>
  <c r="Q10" i="3"/>
  <c r="Q682" i="3"/>
  <c r="Q634" i="3"/>
  <c r="Q586" i="3"/>
  <c r="Q530" i="3"/>
  <c r="Q474" i="3"/>
  <c r="Q426" i="3"/>
  <c r="Q386" i="3"/>
  <c r="Q354" i="3"/>
  <c r="Q322" i="3"/>
  <c r="Q266" i="3"/>
  <c r="Q218" i="3"/>
  <c r="Q178" i="3"/>
  <c r="Q130" i="3"/>
  <c r="Q90" i="3"/>
  <c r="Q706" i="3"/>
  <c r="Q658" i="3"/>
  <c r="Q610" i="3"/>
  <c r="Q570" i="3"/>
  <c r="Q522" i="3"/>
  <c r="Q466" i="3"/>
  <c r="Q402" i="3"/>
  <c r="Q330" i="3"/>
  <c r="Q290" i="3"/>
  <c r="Q250" i="3"/>
  <c r="Q202" i="3"/>
  <c r="Q154" i="3"/>
  <c r="Q98" i="3"/>
  <c r="Q34" i="3"/>
  <c r="Q994" i="3"/>
  <c r="Q986" i="3"/>
  <c r="Q978" i="3"/>
  <c r="Q970" i="3"/>
  <c r="Q962" i="3"/>
  <c r="Q954" i="3"/>
  <c r="Q946" i="3"/>
  <c r="Q938" i="3"/>
  <c r="Q930" i="3"/>
  <c r="Q922" i="3"/>
  <c r="Q914" i="3"/>
  <c r="Q906" i="3"/>
  <c r="Q898" i="3"/>
  <c r="Q890" i="3"/>
  <c r="Q882" i="3"/>
  <c r="Q874" i="3"/>
  <c r="Q866" i="3"/>
  <c r="Q858" i="3"/>
  <c r="Q850" i="3"/>
  <c r="Q842" i="3"/>
  <c r="Q834" i="3"/>
  <c r="Q826" i="3"/>
  <c r="Q818" i="3"/>
  <c r="Q810" i="3"/>
  <c r="Q802" i="3"/>
  <c r="Q794" i="3"/>
  <c r="Q786" i="3"/>
  <c r="Q778" i="3"/>
  <c r="Q770" i="3"/>
  <c r="Q762" i="3"/>
  <c r="Q754" i="3"/>
  <c r="Q746" i="3"/>
  <c r="Q738" i="3"/>
  <c r="Q730" i="3"/>
  <c r="Q722" i="3"/>
  <c r="Q690" i="3"/>
  <c r="Q626" i="3"/>
  <c r="Q578" i="3"/>
  <c r="Q538" i="3"/>
  <c r="Q498" i="3"/>
  <c r="Q458" i="3"/>
  <c r="Q418" i="3"/>
  <c r="Q362" i="3"/>
  <c r="Q298" i="3"/>
  <c r="Q234" i="3"/>
  <c r="Q146" i="3"/>
  <c r="Q58" i="3"/>
  <c r="Q714" i="3"/>
  <c r="Q674" i="3"/>
  <c r="Q642" i="3"/>
  <c r="Q594" i="3"/>
  <c r="Q546" i="3"/>
  <c r="Q482" i="3"/>
  <c r="Q434" i="3"/>
  <c r="Q378" i="3"/>
  <c r="Q338" i="3"/>
  <c r="Q306" i="3"/>
  <c r="Q274" i="3"/>
  <c r="Q226" i="3"/>
  <c r="Q186" i="3"/>
  <c r="Q162" i="3"/>
  <c r="Q122" i="3"/>
  <c r="Q114" i="3"/>
  <c r="Q74" i="3"/>
  <c r="Q66" i="3"/>
  <c r="Q42" i="3"/>
  <c r="Q666" i="3"/>
  <c r="Q618" i="3"/>
  <c r="Q562" i="3"/>
  <c r="Q514" i="3"/>
  <c r="Q490" i="3"/>
  <c r="Q442" i="3"/>
  <c r="Q410" i="3"/>
  <c r="Q370" i="3"/>
  <c r="Q314" i="3"/>
  <c r="Q258" i="3"/>
  <c r="Q210" i="3"/>
  <c r="Q170" i="3"/>
  <c r="Q106" i="3"/>
  <c r="Q50" i="3"/>
  <c r="D2" i="3"/>
  <c r="R781" i="3"/>
  <c r="R929" i="3"/>
  <c r="S311" i="3"/>
  <c r="S598" i="3"/>
  <c r="S726" i="3"/>
  <c r="R189" i="3"/>
  <c r="S851" i="3"/>
  <c r="R95" i="3"/>
  <c r="S292" i="3"/>
  <c r="R267" i="3"/>
  <c r="R395" i="3"/>
  <c r="R717" i="3"/>
  <c r="S745" i="3"/>
  <c r="S484" i="3"/>
  <c r="S859" i="3"/>
  <c r="R859" i="3"/>
  <c r="S987" i="3"/>
  <c r="R987" i="3"/>
  <c r="S926" i="3"/>
  <c r="S854" i="3"/>
  <c r="S963" i="3"/>
  <c r="R982" i="3"/>
  <c r="R963" i="3"/>
  <c r="S75" i="3"/>
  <c r="R75" i="3"/>
  <c r="S95" i="3"/>
  <c r="S139" i="3"/>
  <c r="R239" i="3"/>
  <c r="S267" i="3"/>
  <c r="S476" i="3"/>
  <c r="S523" i="3"/>
  <c r="S551" i="3"/>
  <c r="S567" i="3"/>
  <c r="R523" i="3"/>
  <c r="R551" i="3"/>
  <c r="R567" i="3"/>
  <c r="R705" i="3"/>
  <c r="R727" i="3"/>
  <c r="S929" i="3"/>
  <c r="R845" i="3"/>
  <c r="R909" i="3"/>
  <c r="S739" i="3" l="1"/>
  <c r="R67" i="3"/>
  <c r="S862" i="3"/>
  <c r="R131" i="3"/>
  <c r="R991" i="3"/>
  <c r="S399" i="3"/>
  <c r="R917" i="3"/>
  <c r="R343" i="3"/>
  <c r="R127" i="3"/>
  <c r="S853" i="3"/>
  <c r="R417" i="3"/>
  <c r="R725" i="3"/>
  <c r="S990" i="3"/>
  <c r="R419" i="3"/>
  <c r="R577" i="3"/>
  <c r="R425" i="3"/>
  <c r="S169" i="3"/>
  <c r="R2" i="3"/>
  <c r="S661" i="3"/>
  <c r="S385" i="3"/>
  <c r="S572" i="3"/>
  <c r="R167" i="3"/>
  <c r="S622" i="3"/>
  <c r="S766" i="3"/>
  <c r="R272" i="3"/>
  <c r="S303" i="3"/>
  <c r="R255" i="3"/>
  <c r="S341" i="3"/>
  <c r="R252" i="3"/>
  <c r="R885" i="3"/>
  <c r="R455" i="3"/>
  <c r="S444" i="3"/>
  <c r="R755" i="3"/>
  <c r="S60" i="3"/>
  <c r="R597" i="3"/>
  <c r="R880" i="3"/>
  <c r="R406" i="3"/>
  <c r="S520" i="3"/>
  <c r="R489" i="3"/>
  <c r="S56" i="3"/>
  <c r="S248" i="3"/>
  <c r="S545" i="3"/>
  <c r="R565" i="3"/>
  <c r="R351" i="3"/>
  <c r="S844" i="3"/>
  <c r="R693" i="3"/>
  <c r="S639" i="3"/>
  <c r="R164" i="3"/>
  <c r="R317" i="3"/>
  <c r="S150" i="3"/>
  <c r="R432" i="3"/>
  <c r="R445" i="3"/>
  <c r="R681" i="3"/>
  <c r="R587" i="3"/>
  <c r="R331" i="3"/>
  <c r="S509" i="3"/>
  <c r="S233" i="3"/>
  <c r="S220" i="3"/>
  <c r="S849" i="3"/>
  <c r="S864" i="3"/>
  <c r="S720" i="3"/>
  <c r="S548" i="3"/>
  <c r="R852" i="3"/>
  <c r="R654" i="3"/>
  <c r="R579" i="3"/>
  <c r="S437" i="3"/>
  <c r="S462" i="3"/>
  <c r="R632" i="3"/>
  <c r="R453" i="3"/>
  <c r="S339" i="3"/>
  <c r="S342" i="3"/>
  <c r="S228" i="3"/>
  <c r="S406" i="3"/>
  <c r="S918" i="3"/>
  <c r="S792" i="3"/>
  <c r="S278" i="3"/>
  <c r="S19" i="3"/>
  <c r="S470" i="3"/>
  <c r="R403" i="3"/>
  <c r="R356" i="3"/>
  <c r="S120" i="3"/>
  <c r="R100" i="3"/>
  <c r="S747" i="3"/>
  <c r="R492" i="3"/>
  <c r="S857" i="3"/>
  <c r="S984" i="3"/>
  <c r="S920" i="3"/>
  <c r="S662" i="3"/>
  <c r="S214" i="3"/>
  <c r="S286" i="3"/>
  <c r="R856" i="3"/>
  <c r="S64" i="3"/>
  <c r="R975" i="3"/>
  <c r="R910" i="3"/>
  <c r="R772" i="3"/>
  <c r="S570" i="3"/>
  <c r="R713" i="3"/>
  <c r="S319" i="3"/>
  <c r="S222" i="3"/>
  <c r="S670" i="3"/>
  <c r="R63" i="3"/>
  <c r="S542" i="3"/>
  <c r="S911" i="3"/>
  <c r="S575" i="3"/>
  <c r="R172" i="3"/>
  <c r="R133" i="3"/>
  <c r="R837" i="3"/>
  <c r="S261" i="3"/>
  <c r="S955" i="3"/>
  <c r="R347" i="3"/>
  <c r="R269" i="3"/>
  <c r="R283" i="3"/>
  <c r="R692" i="3"/>
  <c r="S543" i="3"/>
  <c r="S333" i="3"/>
  <c r="S971" i="3"/>
  <c r="S372" i="3"/>
  <c r="S295" i="3"/>
  <c r="R116" i="3"/>
  <c r="S956" i="3"/>
  <c r="R520" i="3"/>
  <c r="S392" i="3"/>
  <c r="R200" i="3"/>
  <c r="S350" i="3"/>
  <c r="R616" i="3"/>
  <c r="R957" i="3"/>
  <c r="R865" i="3"/>
  <c r="S893" i="3"/>
  <c r="R708" i="3"/>
  <c r="S559" i="3"/>
  <c r="S414" i="3"/>
  <c r="R350" i="3"/>
  <c r="S135" i="3"/>
  <c r="R517" i="3"/>
  <c r="R827" i="3"/>
  <c r="R645" i="3"/>
  <c r="S271" i="3"/>
  <c r="S108" i="3"/>
  <c r="S423" i="3"/>
  <c r="R461" i="3"/>
  <c r="R121" i="3"/>
  <c r="R633" i="3"/>
  <c r="R656" i="3"/>
  <c r="S904" i="3"/>
  <c r="R937" i="3"/>
  <c r="S719" i="3"/>
  <c r="R531" i="3"/>
  <c r="R500" i="3"/>
  <c r="S230" i="3"/>
  <c r="S205" i="3"/>
  <c r="S247" i="3"/>
  <c r="R689" i="3"/>
  <c r="S968" i="3"/>
  <c r="S846" i="3"/>
  <c r="S976" i="3"/>
  <c r="S839" i="3"/>
  <c r="S628" i="3"/>
  <c r="R158" i="3"/>
  <c r="R279" i="3"/>
  <c r="R287" i="3"/>
  <c r="S91" i="3"/>
  <c r="R389" i="3"/>
  <c r="R899" i="3"/>
  <c r="S589" i="3"/>
  <c r="R411" i="3"/>
  <c r="S300" i="3"/>
  <c r="S244" i="3"/>
  <c r="R155" i="3"/>
  <c r="R564" i="3"/>
  <c r="S583" i="3"/>
  <c r="S785" i="3"/>
  <c r="S616" i="3"/>
  <c r="R180" i="3"/>
  <c r="R897" i="3"/>
  <c r="R773" i="3"/>
  <c r="S614" i="3"/>
  <c r="S684" i="3"/>
  <c r="R581" i="3"/>
  <c r="S294" i="3"/>
  <c r="R219" i="3"/>
  <c r="R364" i="3"/>
  <c r="R308" i="3"/>
  <c r="R712" i="3"/>
  <c r="R525" i="3"/>
  <c r="S211" i="3"/>
  <c r="R392" i="3"/>
  <c r="S701" i="3"/>
  <c r="R892" i="3"/>
  <c r="S722" i="3"/>
  <c r="S786" i="3"/>
  <c r="S850" i="3"/>
  <c r="R914" i="3"/>
  <c r="R978" i="3"/>
  <c r="S569" i="3"/>
  <c r="R774" i="3"/>
  <c r="S192" i="3"/>
  <c r="R784" i="3"/>
  <c r="S94" i="3"/>
  <c r="S576" i="3"/>
  <c r="S848" i="3"/>
  <c r="S986" i="3"/>
  <c r="R113" i="3"/>
  <c r="S369" i="3"/>
  <c r="S625" i="3"/>
  <c r="S102" i="3"/>
  <c r="S840" i="3"/>
  <c r="R606" i="3"/>
  <c r="S974" i="3"/>
  <c r="R776" i="3"/>
  <c r="S615" i="3"/>
  <c r="R456" i="3"/>
  <c r="R584" i="3"/>
  <c r="R102" i="3"/>
  <c r="S608" i="3"/>
  <c r="R672" i="3"/>
  <c r="R224" i="3"/>
  <c r="R974" i="3"/>
  <c r="R424" i="3"/>
  <c r="S806" i="3"/>
  <c r="S1000" i="3"/>
  <c r="R198" i="3"/>
  <c r="R648" i="3"/>
  <c r="R576" i="3"/>
  <c r="S774" i="3"/>
  <c r="R744" i="3"/>
  <c r="S432" i="3"/>
  <c r="S443" i="3"/>
  <c r="R680" i="3"/>
  <c r="S870" i="3"/>
  <c r="R187" i="3"/>
  <c r="R871" i="3"/>
  <c r="S532" i="3"/>
  <c r="S207" i="3"/>
  <c r="S744" i="3"/>
  <c r="R365" i="3"/>
  <c r="R134" i="3"/>
  <c r="S934" i="3"/>
  <c r="R379" i="3"/>
  <c r="R557" i="3"/>
  <c r="R340" i="3"/>
  <c r="S685" i="3"/>
  <c r="S644" i="3"/>
  <c r="R327" i="3"/>
  <c r="S301" i="3"/>
  <c r="S84" i="3"/>
  <c r="S993" i="3"/>
  <c r="R468" i="3"/>
  <c r="S251" i="3"/>
  <c r="S119" i="3"/>
  <c r="R276" i="3"/>
  <c r="R232" i="3"/>
  <c r="S488" i="3"/>
  <c r="R1000" i="3"/>
  <c r="S936" i="3"/>
  <c r="R416" i="3"/>
  <c r="S288" i="3"/>
  <c r="S944" i="3"/>
  <c r="R861" i="3"/>
  <c r="R519" i="3"/>
  <c r="R924" i="3"/>
  <c r="S999" i="3"/>
  <c r="R809" i="3"/>
  <c r="R415" i="3"/>
  <c r="S168" i="3"/>
  <c r="R25" i="3"/>
  <c r="S281" i="3"/>
  <c r="S537" i="3"/>
  <c r="R326" i="3"/>
  <c r="R359" i="3"/>
  <c r="R935" i="3"/>
  <c r="R733" i="3"/>
  <c r="R797" i="3"/>
  <c r="R646" i="3"/>
  <c r="R592" i="3"/>
  <c r="R404" i="3"/>
  <c r="R262" i="3"/>
  <c r="R159" i="3"/>
  <c r="R891" i="3"/>
  <c r="R296" i="3"/>
  <c r="S173" i="3"/>
  <c r="S601" i="3"/>
  <c r="S582" i="3"/>
  <c r="S771" i="3"/>
  <c r="R429" i="3"/>
  <c r="S198" i="3"/>
  <c r="S648" i="3"/>
  <c r="R493" i="3"/>
  <c r="R988" i="3"/>
  <c r="R920" i="3"/>
  <c r="S742" i="3"/>
  <c r="S59" i="3"/>
  <c r="S665" i="3"/>
  <c r="S843" i="3"/>
  <c r="S390" i="3"/>
  <c r="S424" i="3"/>
  <c r="S552" i="3"/>
  <c r="R62" i="3"/>
  <c r="S672" i="3"/>
  <c r="S593" i="3"/>
  <c r="R318" i="3"/>
  <c r="R488" i="3"/>
  <c r="R588" i="3"/>
  <c r="S371" i="3"/>
  <c r="S376" i="3"/>
  <c r="S452" i="3"/>
  <c r="R759" i="3"/>
  <c r="S856" i="3"/>
  <c r="S335" i="3"/>
  <c r="S118" i="3"/>
  <c r="S560" i="3"/>
  <c r="R462" i="3"/>
  <c r="S334" i="3"/>
  <c r="R736" i="3"/>
  <c r="S928" i="3"/>
  <c r="S992" i="3"/>
  <c r="S76" i="3"/>
  <c r="S479" i="3"/>
  <c r="S813" i="3"/>
  <c r="S812" i="3"/>
  <c r="S652" i="3"/>
  <c r="R477" i="3"/>
  <c r="R221" i="3"/>
  <c r="S528" i="3"/>
  <c r="R751" i="3"/>
  <c r="S416" i="3"/>
  <c r="R396" i="3"/>
  <c r="S741" i="3"/>
  <c r="R907" i="3"/>
  <c r="R923" i="3"/>
  <c r="R140" i="3"/>
  <c r="R268" i="3"/>
  <c r="R401" i="3"/>
  <c r="R913" i="3"/>
  <c r="R151" i="3"/>
  <c r="R286" i="3"/>
  <c r="R175" i="3"/>
  <c r="R435" i="3"/>
  <c r="R407" i="3"/>
  <c r="R382" i="3"/>
  <c r="S584" i="3"/>
  <c r="S527" i="3"/>
  <c r="S307" i="3"/>
  <c r="S933" i="3"/>
  <c r="S501" i="3"/>
  <c r="R191" i="3"/>
  <c r="R936" i="3"/>
  <c r="R526" i="3"/>
  <c r="S353" i="3"/>
  <c r="R387" i="3"/>
  <c r="S126" i="3"/>
  <c r="R97" i="3"/>
  <c r="R243" i="3"/>
  <c r="S426" i="3"/>
  <c r="S638" i="3"/>
  <c r="S496" i="3"/>
  <c r="S499" i="3"/>
  <c r="R460" i="3"/>
  <c r="R259" i="3"/>
  <c r="R79" i="3"/>
  <c r="S814" i="3"/>
  <c r="R288" i="3"/>
  <c r="S161" i="3"/>
  <c r="S142" i="3"/>
  <c r="R481" i="3"/>
  <c r="R254" i="3"/>
  <c r="S176" i="3"/>
  <c r="R334" i="3"/>
  <c r="S510" i="3"/>
  <c r="S878" i="3"/>
  <c r="R552" i="3"/>
  <c r="S961" i="3"/>
  <c r="R953" i="3"/>
  <c r="R590" i="3"/>
  <c r="S734" i="3"/>
  <c r="S272" i="3"/>
  <c r="S46" i="3"/>
  <c r="R4" i="3"/>
  <c r="S677" i="3"/>
  <c r="S412" i="3"/>
  <c r="R569" i="3"/>
  <c r="S549" i="3"/>
  <c r="R398" i="3"/>
  <c r="R195" i="3"/>
  <c r="R231" i="3"/>
  <c r="S87" i="3"/>
  <c r="S875" i="3"/>
  <c r="R799" i="3"/>
  <c r="S815" i="3"/>
  <c r="R609" i="3"/>
  <c r="S451" i="3"/>
  <c r="S391" i="3"/>
  <c r="R673" i="3"/>
  <c r="S348" i="3"/>
  <c r="S229" i="3"/>
  <c r="R179" i="3"/>
  <c r="S954" i="3"/>
  <c r="R869" i="3"/>
  <c r="S574" i="3"/>
  <c r="R485" i="3"/>
  <c r="R373" i="3"/>
  <c r="R332" i="3"/>
  <c r="R92" i="3"/>
  <c r="S156" i="3"/>
  <c r="R367" i="3"/>
  <c r="R599" i="3"/>
  <c r="R245" i="3"/>
  <c r="S33" i="3"/>
  <c r="R944" i="3"/>
  <c r="S323" i="3"/>
  <c r="S663" i="3"/>
  <c r="R608" i="3"/>
  <c r="S456" i="3"/>
  <c r="S800" i="3"/>
  <c r="S480" i="3"/>
  <c r="R664" i="3"/>
  <c r="S600" i="3"/>
  <c r="S88" i="3"/>
  <c r="R566" i="3"/>
  <c r="R704" i="3"/>
  <c r="R304" i="3"/>
  <c r="R767" i="3"/>
  <c r="R511" i="3"/>
  <c r="R533" i="3"/>
  <c r="R227" i="3"/>
  <c r="S99" i="3"/>
  <c r="R35" i="3"/>
  <c r="S696" i="3"/>
  <c r="S366" i="3"/>
  <c r="R277" i="3"/>
  <c r="S960" i="3"/>
  <c r="R800" i="3"/>
  <c r="R547" i="3"/>
  <c r="S291" i="3"/>
  <c r="R984" i="3"/>
  <c r="R321" i="3"/>
  <c r="S213" i="3"/>
  <c r="S355" i="3"/>
  <c r="S174" i="3"/>
  <c r="S721" i="3"/>
  <c r="R494" i="3"/>
  <c r="R939" i="3"/>
  <c r="R831" i="3"/>
  <c r="R483" i="3"/>
  <c r="S149" i="3"/>
  <c r="S656" i="3"/>
  <c r="R832" i="3"/>
  <c r="S360" i="3"/>
  <c r="S592" i="3"/>
  <c r="S469" i="3"/>
  <c r="S400" i="3"/>
  <c r="R215" i="3"/>
  <c r="S896" i="3"/>
  <c r="S193" i="3"/>
  <c r="R678" i="3"/>
  <c r="R72" i="3"/>
  <c r="R405" i="3"/>
  <c r="R449" i="3"/>
  <c r="R257" i="3"/>
  <c r="R46" i="3"/>
  <c r="S358" i="3"/>
  <c r="R238" i="3"/>
  <c r="R438" i="3"/>
  <c r="R374" i="3"/>
  <c r="R118" i="3"/>
  <c r="R950" i="3"/>
  <c r="S760" i="3"/>
  <c r="R600" i="3"/>
  <c r="R555" i="3"/>
  <c r="S632" i="3"/>
  <c r="R760" i="3"/>
  <c r="R363" i="3"/>
  <c r="S374" i="3"/>
  <c r="R324" i="3"/>
  <c r="R536" i="3"/>
  <c r="S310" i="3"/>
  <c r="S941" i="3"/>
  <c r="R388" i="3"/>
  <c r="S223" i="3"/>
  <c r="S695" i="3"/>
  <c r="R88" i="3"/>
  <c r="R132" i="3"/>
  <c r="S413" i="3"/>
  <c r="S566" i="3"/>
  <c r="R226" i="3"/>
  <c r="S580" i="3"/>
  <c r="S235" i="3"/>
  <c r="R669" i="3"/>
  <c r="S439" i="3"/>
  <c r="R64" i="3"/>
  <c r="R299" i="3"/>
  <c r="R694" i="3"/>
  <c r="S516" i="3"/>
  <c r="R521" i="3"/>
  <c r="R968" i="3"/>
  <c r="S605" i="3"/>
  <c r="S285" i="3"/>
  <c r="R182" i="3"/>
  <c r="S664" i="3"/>
  <c r="S457" i="3"/>
  <c r="R427" i="3"/>
  <c r="S438" i="3"/>
  <c r="S157" i="3"/>
  <c r="R183" i="3"/>
  <c r="R541" i="3"/>
  <c r="R56" i="3"/>
  <c r="R940" i="3"/>
  <c r="R400" i="3"/>
  <c r="R358" i="3"/>
  <c r="S182" i="3"/>
  <c r="R878" i="3"/>
  <c r="R170" i="3"/>
  <c r="S370" i="3"/>
  <c r="S514" i="3"/>
  <c r="S42" i="3"/>
  <c r="R122" i="3"/>
  <c r="R274" i="3"/>
  <c r="R434" i="3"/>
  <c r="S642" i="3"/>
  <c r="R146" i="3"/>
  <c r="S418" i="3"/>
  <c r="R578" i="3"/>
  <c r="S994" i="3"/>
  <c r="R202" i="3"/>
  <c r="R402" i="3"/>
  <c r="R610" i="3"/>
  <c r="R130" i="3"/>
  <c r="S322" i="3"/>
  <c r="R474" i="3"/>
  <c r="R682" i="3"/>
  <c r="R194" i="3"/>
  <c r="S394" i="3"/>
  <c r="R176" i="3"/>
  <c r="S590" i="3"/>
  <c r="R918" i="3"/>
  <c r="R662" i="3"/>
  <c r="R368" i="3"/>
  <c r="R192" i="3"/>
  <c r="R360" i="3"/>
  <c r="S678" i="3"/>
  <c r="R946" i="3"/>
  <c r="S978" i="3"/>
  <c r="S536" i="3"/>
  <c r="S633" i="3"/>
  <c r="S38" i="3"/>
  <c r="R568" i="3"/>
  <c r="R793" i="3"/>
  <c r="R52" i="3"/>
  <c r="S914" i="3"/>
  <c r="R848" i="3"/>
  <c r="S57" i="3"/>
  <c r="S313" i="3"/>
  <c r="R905" i="3"/>
  <c r="R777" i="3"/>
  <c r="R960" i="3"/>
  <c r="S304" i="3"/>
  <c r="S44" i="3"/>
  <c r="S137" i="3"/>
  <c r="S606" i="3"/>
  <c r="R393" i="3"/>
  <c r="S238" i="3"/>
  <c r="S48" i="3"/>
  <c r="S134" i="3"/>
  <c r="R697" i="3"/>
  <c r="S977" i="3"/>
  <c r="R857" i="3"/>
  <c r="R246" i="3"/>
  <c r="R216" i="3"/>
  <c r="S938" i="3"/>
  <c r="S985" i="3"/>
  <c r="S401" i="3"/>
  <c r="S254" i="3"/>
  <c r="R785" i="3"/>
  <c r="R390" i="3"/>
  <c r="S49" i="3"/>
  <c r="S305" i="3"/>
  <c r="S561" i="3"/>
  <c r="R665" i="3"/>
  <c r="R214" i="3"/>
  <c r="S617" i="3"/>
  <c r="R601" i="3"/>
  <c r="R369" i="3"/>
  <c r="S297" i="3"/>
  <c r="R720" i="3"/>
  <c r="R256" i="3"/>
  <c r="S646" i="3"/>
  <c r="S494" i="3"/>
  <c r="R150" i="3"/>
  <c r="R37" i="3"/>
  <c r="S465" i="3"/>
  <c r="S409" i="3"/>
  <c r="R792" i="3"/>
  <c r="R553" i="3"/>
  <c r="S232" i="3"/>
  <c r="S113" i="3"/>
  <c r="S753" i="3"/>
  <c r="S505" i="3"/>
  <c r="R817" i="3"/>
  <c r="S6" i="3"/>
  <c r="S657" i="3"/>
  <c r="S873" i="3"/>
  <c r="S249" i="3"/>
  <c r="R505" i="3"/>
  <c r="R112" i="3"/>
  <c r="S825" i="3"/>
  <c r="S81" i="3"/>
  <c r="R337" i="3"/>
  <c r="S729" i="3"/>
  <c r="R73" i="3"/>
  <c r="S817" i="3"/>
  <c r="S962" i="3"/>
  <c r="R994" i="3"/>
  <c r="I681" i="6"/>
  <c r="I209" i="6"/>
  <c r="H983" i="6"/>
  <c r="I954" i="6"/>
  <c r="H922" i="6"/>
  <c r="I767" i="6"/>
  <c r="H209" i="6"/>
  <c r="R602" i="3"/>
  <c r="S730" i="3"/>
  <c r="S794" i="3"/>
  <c r="S858" i="3"/>
  <c r="S922" i="3"/>
  <c r="R409" i="3"/>
  <c r="R433" i="3"/>
  <c r="S185" i="3"/>
  <c r="R529" i="3"/>
  <c r="S105" i="3"/>
  <c r="R185" i="3"/>
  <c r="R441" i="3"/>
  <c r="S754" i="3"/>
  <c r="R818" i="3"/>
  <c r="S529" i="3"/>
  <c r="H1001" i="6"/>
  <c r="I412" i="6"/>
  <c r="I436" i="6"/>
  <c r="H498" i="6"/>
  <c r="I485" i="6"/>
  <c r="I587" i="6"/>
  <c r="I619" i="6"/>
  <c r="H572" i="6"/>
  <c r="H677" i="6"/>
  <c r="I708" i="6"/>
  <c r="I740" i="6"/>
  <c r="H806" i="6"/>
  <c r="I893" i="6"/>
  <c r="H965" i="6"/>
  <c r="I950" i="6"/>
  <c r="H950" i="6"/>
  <c r="H587" i="6"/>
  <c r="H1002" i="6"/>
  <c r="I1001" i="6"/>
  <c r="H174" i="6"/>
  <c r="H294" i="6"/>
  <c r="H412" i="6"/>
  <c r="I129" i="6"/>
  <c r="H231" i="6"/>
  <c r="H336" i="6"/>
  <c r="I385" i="6"/>
  <c r="I453" i="6"/>
  <c r="H298" i="6"/>
  <c r="H330" i="6"/>
  <c r="H351" i="6"/>
  <c r="H440" i="6"/>
  <c r="I466" i="6"/>
  <c r="H553" i="6"/>
  <c r="H542" i="6"/>
  <c r="H447" i="6"/>
  <c r="H566" i="6"/>
  <c r="I598" i="6"/>
  <c r="I591" i="6"/>
  <c r="I644" i="6"/>
  <c r="H676" i="6"/>
  <c r="I649" i="6"/>
  <c r="I707" i="6"/>
  <c r="I712" i="6"/>
  <c r="H804" i="6"/>
  <c r="I781" i="6"/>
  <c r="H774" i="6"/>
  <c r="I844" i="6"/>
  <c r="H819" i="6"/>
  <c r="I851" i="6"/>
  <c r="I904" i="6"/>
  <c r="H959" i="6"/>
  <c r="I886" i="6"/>
  <c r="H951" i="6"/>
  <c r="H907" i="6"/>
  <c r="I936" i="6"/>
  <c r="H960" i="6"/>
  <c r="H937" i="6"/>
  <c r="H969" i="6"/>
  <c r="I922" i="6"/>
  <c r="H954" i="6"/>
  <c r="H984" i="6"/>
  <c r="I819" i="6"/>
  <c r="I446" i="6"/>
  <c r="H2" i="6"/>
  <c r="I984" i="6"/>
  <c r="H886" i="6"/>
  <c r="H446" i="6"/>
  <c r="I937" i="6"/>
  <c r="H95" i="6"/>
  <c r="I31" i="6"/>
  <c r="H187" i="6"/>
  <c r="H230" i="6"/>
  <c r="I261" i="6"/>
  <c r="I227" i="6"/>
  <c r="H335" i="6"/>
  <c r="I332" i="6"/>
  <c r="I364" i="6"/>
  <c r="H396" i="6"/>
  <c r="H510" i="6"/>
  <c r="I417" i="6"/>
  <c r="I358" i="6"/>
  <c r="H390" i="6"/>
  <c r="I634" i="6"/>
  <c r="I562" i="6"/>
  <c r="I594" i="6"/>
  <c r="H713" i="6"/>
  <c r="H745" i="6"/>
  <c r="I777" i="6"/>
  <c r="H770" i="6"/>
  <c r="I763" i="6"/>
  <c r="H794" i="6"/>
  <c r="H820" i="6"/>
  <c r="I881" i="6"/>
  <c r="I900" i="6"/>
  <c r="I939" i="6"/>
  <c r="I932" i="6"/>
  <c r="I996" i="6"/>
  <c r="H933" i="6"/>
  <c r="H153" i="6"/>
  <c r="H262" i="6"/>
  <c r="I95" i="6"/>
  <c r="H362" i="6"/>
  <c r="H394" i="6"/>
  <c r="H844" i="6"/>
  <c r="H767" i="6"/>
  <c r="I883" i="6"/>
  <c r="I897" i="6"/>
  <c r="I959" i="6"/>
  <c r="H936" i="6"/>
  <c r="I396" i="6"/>
  <c r="I462" i="6"/>
  <c r="H379" i="6"/>
  <c r="I390" i="6"/>
  <c r="H181" i="6"/>
  <c r="H462" i="6"/>
  <c r="I153" i="6"/>
  <c r="I181" i="6"/>
  <c r="H932" i="6"/>
  <c r="H900" i="6"/>
  <c r="I923" i="6"/>
  <c r="H701" i="6"/>
  <c r="I770" i="6"/>
  <c r="I701" i="6"/>
  <c r="H763" i="6"/>
  <c r="I738" i="6"/>
  <c r="H536" i="6"/>
  <c r="H539" i="6"/>
  <c r="I475" i="6"/>
  <c r="H417" i="6"/>
  <c r="I335" i="6"/>
  <c r="I347" i="6"/>
  <c r="H323" i="6"/>
  <c r="H261" i="6"/>
  <c r="H358" i="6"/>
  <c r="H193" i="6"/>
  <c r="I187" i="6"/>
  <c r="I230" i="6"/>
  <c r="H216" i="6"/>
  <c r="H956" i="6"/>
  <c r="I806" i="6"/>
  <c r="I713" i="6"/>
  <c r="I645" i="6"/>
  <c r="I624" i="6"/>
  <c r="I536" i="6"/>
  <c r="I510" i="6"/>
  <c r="H332" i="6"/>
  <c r="I323" i="6"/>
  <c r="H317" i="6"/>
  <c r="I193" i="6"/>
  <c r="I918" i="6"/>
  <c r="H939" i="6"/>
  <c r="H881" i="6"/>
  <c r="I794" i="6"/>
  <c r="I677" i="6"/>
  <c r="H562" i="6"/>
  <c r="I572" i="6"/>
  <c r="I414" i="6"/>
  <c r="H414" i="6"/>
  <c r="I381" i="6"/>
  <c r="I379" i="6"/>
  <c r="H275" i="6"/>
  <c r="H268" i="6"/>
  <c r="I262" i="6"/>
  <c r="H31" i="6"/>
  <c r="H903" i="6"/>
  <c r="H863" i="6"/>
  <c r="H830" i="6"/>
  <c r="H764" i="6"/>
  <c r="H695" i="6"/>
  <c r="H777" i="6"/>
  <c r="H640" i="6"/>
  <c r="I555" i="6"/>
  <c r="H381" i="6"/>
  <c r="I349" i="6"/>
  <c r="H364" i="6"/>
  <c r="H227" i="6"/>
  <c r="I275" i="6"/>
  <c r="I268" i="6"/>
  <c r="H289" i="6"/>
  <c r="I326" i="6"/>
  <c r="I903" i="6"/>
  <c r="I863" i="6"/>
  <c r="I847" i="6"/>
  <c r="I815" i="6"/>
  <c r="I882" i="6"/>
  <c r="I695" i="6"/>
  <c r="H624" i="6"/>
  <c r="I640" i="6"/>
  <c r="H634" i="6"/>
  <c r="H490" i="6"/>
  <c r="I539" i="6"/>
  <c r="H507" i="6"/>
  <c r="H349" i="6"/>
  <c r="I439" i="6"/>
  <c r="I289" i="6"/>
  <c r="H300" i="6"/>
  <c r="H248" i="6"/>
  <c r="H151" i="6"/>
  <c r="I868" i="6"/>
  <c r="H923" i="6"/>
  <c r="I837" i="6"/>
  <c r="I672" i="6"/>
  <c r="H594" i="6"/>
  <c r="I507" i="6"/>
  <c r="H475" i="6"/>
  <c r="H439" i="6"/>
  <c r="H347" i="6"/>
  <c r="H326" i="6"/>
  <c r="I198" i="6"/>
  <c r="I151" i="6"/>
  <c r="H14" i="6"/>
  <c r="I127" i="6"/>
  <c r="H824" i="6"/>
  <c r="H836" i="6"/>
  <c r="H796" i="6"/>
  <c r="H712" i="6"/>
  <c r="I731" i="6"/>
  <c r="I768" i="6"/>
  <c r="H662" i="6"/>
  <c r="H742" i="6"/>
  <c r="H715" i="6"/>
  <c r="I508" i="6"/>
  <c r="I479" i="6"/>
  <c r="H353" i="6"/>
  <c r="H433" i="6"/>
  <c r="H304" i="6"/>
  <c r="H7" i="6"/>
  <c r="I88" i="6"/>
  <c r="I824" i="6"/>
  <c r="I836" i="6"/>
  <c r="H781" i="6"/>
  <c r="H768" i="6"/>
  <c r="H649" i="6"/>
  <c r="H681" i="6"/>
  <c r="I715" i="6"/>
  <c r="I433" i="6"/>
  <c r="I394" i="6"/>
  <c r="H321" i="6"/>
  <c r="I234" i="6"/>
  <c r="H904" i="6"/>
  <c r="I796" i="6"/>
  <c r="H707" i="6"/>
  <c r="I774" i="6"/>
  <c r="H598" i="6"/>
  <c r="H591" i="6"/>
  <c r="H453" i="6"/>
  <c r="H534" i="6"/>
  <c r="I351" i="6"/>
  <c r="I951" i="6"/>
  <c r="H897" i="6"/>
  <c r="H865" i="6"/>
  <c r="H883" i="6"/>
  <c r="I804" i="6"/>
  <c r="I749" i="6"/>
  <c r="I676" i="6"/>
  <c r="I576" i="6"/>
  <c r="I566" i="6"/>
  <c r="H585" i="6"/>
  <c r="H466" i="6"/>
  <c r="I447" i="6"/>
  <c r="H418" i="6"/>
  <c r="I440" i="6"/>
  <c r="I266" i="6"/>
  <c r="I841" i="6"/>
  <c r="H644" i="6"/>
  <c r="H710" i="6"/>
  <c r="H559" i="6"/>
  <c r="I511" i="6"/>
  <c r="H546" i="6"/>
  <c r="H443" i="6"/>
  <c r="H385" i="6"/>
  <c r="I362" i="6"/>
  <c r="I279" i="6"/>
  <c r="I353" i="6"/>
  <c r="H220" i="6"/>
  <c r="H90" i="6"/>
  <c r="I907" i="6"/>
  <c r="I872" i="6"/>
  <c r="H731" i="6"/>
  <c r="I662" i="6"/>
  <c r="I542" i="6"/>
  <c r="I559" i="6"/>
  <c r="I480" i="6"/>
  <c r="H511" i="6"/>
  <c r="H480" i="6"/>
  <c r="H508" i="6"/>
  <c r="I546" i="6"/>
  <c r="I418" i="6"/>
  <c r="H479" i="6"/>
  <c r="I383" i="6"/>
  <c r="H88" i="6"/>
  <c r="H516" i="6"/>
  <c r="I378" i="6"/>
  <c r="H560" i="6"/>
  <c r="I434" i="6"/>
  <c r="I614" i="6"/>
  <c r="H793" i="6"/>
  <c r="I506" i="6"/>
  <c r="I946" i="6"/>
  <c r="I229" i="6"/>
  <c r="H282" i="6"/>
  <c r="I488" i="6"/>
  <c r="H632" i="6"/>
  <c r="I726" i="6"/>
  <c r="H783" i="6"/>
  <c r="H920" i="6"/>
  <c r="H895" i="6"/>
  <c r="I575" i="6"/>
  <c r="H215" i="6"/>
  <c r="H314" i="6"/>
  <c r="I835" i="6"/>
  <c r="I633" i="6"/>
  <c r="H401" i="6"/>
  <c r="H729" i="6"/>
  <c r="I728" i="6"/>
  <c r="H810" i="6"/>
  <c r="H857" i="6"/>
  <c r="H869" i="6"/>
  <c r="I902" i="6"/>
  <c r="I40" i="6"/>
  <c r="I250" i="6"/>
  <c r="I660" i="6"/>
  <c r="I765" i="6"/>
  <c r="H976" i="6"/>
  <c r="H994" i="6"/>
  <c r="I987" i="6"/>
  <c r="H4" i="6"/>
  <c r="H309" i="6"/>
  <c r="I854" i="6"/>
  <c r="H854" i="6"/>
  <c r="I952" i="6"/>
  <c r="I875" i="6"/>
  <c r="H875" i="6"/>
  <c r="I888" i="6"/>
  <c r="H888" i="6"/>
  <c r="H902" i="6"/>
  <c r="H921" i="6"/>
  <c r="I921" i="6"/>
  <c r="H970" i="6"/>
  <c r="I970" i="6"/>
  <c r="I295" i="6"/>
  <c r="H295" i="6"/>
  <c r="I891" i="6"/>
  <c r="H891" i="6"/>
  <c r="I425" i="6"/>
  <c r="H425" i="6"/>
  <c r="H504" i="6"/>
  <c r="I665" i="6"/>
  <c r="H665" i="6"/>
  <c r="I915" i="6"/>
  <c r="H915" i="6"/>
  <c r="I963" i="6"/>
  <c r="H963" i="6"/>
  <c r="H953" i="6"/>
  <c r="I953" i="6"/>
  <c r="I504" i="6"/>
  <c r="I399" i="6"/>
  <c r="H399" i="6"/>
  <c r="I463" i="6"/>
  <c r="H463" i="6"/>
  <c r="I816" i="6"/>
  <c r="H816" i="6"/>
  <c r="H803" i="6"/>
  <c r="I803" i="6"/>
  <c r="I938" i="6"/>
  <c r="H938" i="6"/>
  <c r="H952" i="6"/>
  <c r="I110" i="6"/>
  <c r="I59" i="6"/>
  <c r="H48" i="6"/>
  <c r="I290" i="6"/>
  <c r="I432" i="6"/>
  <c r="H535" i="6"/>
  <c r="H583" i="6"/>
  <c r="H889" i="6"/>
  <c r="H971" i="6"/>
  <c r="I978" i="6"/>
  <c r="I535" i="6"/>
  <c r="H65" i="6"/>
  <c r="I54" i="6"/>
  <c r="H29" i="6"/>
  <c r="I14" i="6"/>
  <c r="H125" i="6"/>
  <c r="I63" i="6"/>
  <c r="H127" i="6"/>
  <c r="H52" i="6"/>
  <c r="I84" i="6"/>
  <c r="I116" i="6"/>
  <c r="I166" i="6"/>
  <c r="H198" i="6"/>
  <c r="H184" i="6"/>
  <c r="I216" i="6"/>
  <c r="I248" i="6"/>
  <c r="I241" i="6"/>
  <c r="I300" i="6"/>
  <c r="I294" i="6"/>
  <c r="H630" i="6"/>
  <c r="I490" i="6"/>
  <c r="I498" i="6"/>
  <c r="I530" i="6"/>
  <c r="H555" i="6"/>
  <c r="H645" i="6"/>
  <c r="H708" i="6"/>
  <c r="H740" i="6"/>
  <c r="H738" i="6"/>
  <c r="I830" i="6"/>
  <c r="I764" i="6"/>
  <c r="H837" i="6"/>
  <c r="H815" i="6"/>
  <c r="H847" i="6"/>
  <c r="H868" i="6"/>
  <c r="H882" i="6"/>
  <c r="I956" i="6"/>
  <c r="I965" i="6"/>
  <c r="H918" i="6"/>
  <c r="I130" i="6"/>
  <c r="H28" i="6"/>
  <c r="I98" i="6"/>
  <c r="I9" i="6"/>
  <c r="I154" i="6"/>
  <c r="I183" i="6"/>
  <c r="I258" i="6"/>
  <c r="H551" i="6"/>
  <c r="H711" i="6"/>
  <c r="I704" i="6"/>
  <c r="I828" i="6"/>
  <c r="H766" i="6"/>
  <c r="H843" i="6"/>
  <c r="I899" i="6"/>
  <c r="H946" i="6"/>
  <c r="I102" i="6"/>
  <c r="H61" i="6"/>
  <c r="H50" i="6"/>
  <c r="H12" i="6"/>
  <c r="I90" i="6"/>
  <c r="I7" i="6"/>
  <c r="H129" i="6"/>
  <c r="I155" i="6"/>
  <c r="I185" i="6"/>
  <c r="I35" i="6"/>
  <c r="I67" i="6"/>
  <c r="H99" i="6"/>
  <c r="H131" i="6"/>
  <c r="I159" i="6"/>
  <c r="I191" i="6"/>
  <c r="I56" i="6"/>
  <c r="I120" i="6"/>
  <c r="I195" i="6"/>
  <c r="I170" i="6"/>
  <c r="I202" i="6"/>
  <c r="H234" i="6"/>
  <c r="H265" i="6"/>
  <c r="I231" i="6"/>
  <c r="H279" i="6"/>
  <c r="I327" i="6"/>
  <c r="H188" i="6"/>
  <c r="I220" i="6"/>
  <c r="I252" i="6"/>
  <c r="I213" i="6"/>
  <c r="I245" i="6"/>
  <c r="I293" i="6"/>
  <c r="I272" i="6"/>
  <c r="I304" i="6"/>
  <c r="I336" i="6"/>
  <c r="I368" i="6"/>
  <c r="I400" i="6"/>
  <c r="I321" i="6"/>
  <c r="H266" i="6"/>
  <c r="I298" i="6"/>
  <c r="I330" i="6"/>
  <c r="H383" i="6"/>
  <c r="I585" i="6"/>
  <c r="I443" i="6"/>
  <c r="I553" i="6"/>
  <c r="I534" i="6"/>
  <c r="H576" i="6"/>
  <c r="I710" i="6"/>
  <c r="I742" i="6"/>
  <c r="H749" i="6"/>
  <c r="H841" i="6"/>
  <c r="I865" i="6"/>
  <c r="H851" i="6"/>
  <c r="H872" i="6"/>
  <c r="I960" i="6"/>
  <c r="I969" i="6"/>
  <c r="I983" i="6"/>
  <c r="I122" i="6"/>
  <c r="I24" i="6"/>
  <c r="I85" i="6"/>
  <c r="I6" i="6"/>
  <c r="I2" i="6"/>
  <c r="I15" i="6"/>
  <c r="H80" i="6"/>
  <c r="I226" i="6"/>
  <c r="I30" i="6"/>
  <c r="I142" i="6"/>
  <c r="I94" i="6"/>
  <c r="H57" i="6"/>
  <c r="I78" i="6"/>
  <c r="I45" i="6"/>
  <c r="H21" i="6"/>
  <c r="I42" i="6"/>
  <c r="H189" i="6"/>
  <c r="I39" i="6"/>
  <c r="I163" i="6"/>
  <c r="H311" i="6"/>
  <c r="I92" i="6"/>
  <c r="I174" i="6"/>
  <c r="I249" i="6"/>
  <c r="H372" i="6"/>
  <c r="H389" i="6"/>
  <c r="I366" i="6"/>
  <c r="I437" i="6"/>
  <c r="I422" i="6"/>
  <c r="H524" i="6"/>
  <c r="I557" i="6"/>
  <c r="H580" i="6"/>
  <c r="H648" i="6"/>
  <c r="H733" i="6"/>
  <c r="H709" i="6"/>
  <c r="H666" i="6"/>
  <c r="I750" i="6"/>
  <c r="I753" i="6"/>
  <c r="I778" i="6"/>
  <c r="I812" i="6"/>
  <c r="I842" i="6"/>
  <c r="I871" i="6"/>
  <c r="H855" i="6"/>
  <c r="I908" i="6"/>
  <c r="H901" i="6"/>
  <c r="H924" i="6"/>
  <c r="I911" i="6"/>
  <c r="H940" i="6"/>
  <c r="H964" i="6"/>
  <c r="I973" i="6"/>
  <c r="I958" i="6"/>
  <c r="I988" i="6"/>
  <c r="H989" i="6"/>
  <c r="I20" i="6"/>
  <c r="I3" i="6"/>
  <c r="H69" i="6"/>
  <c r="I82" i="6"/>
  <c r="H53" i="6"/>
  <c r="H74" i="6"/>
  <c r="H8" i="6"/>
  <c r="H37" i="6"/>
  <c r="I105" i="6"/>
  <c r="H137" i="6"/>
  <c r="I161" i="6"/>
  <c r="I205" i="6"/>
  <c r="H43" i="6"/>
  <c r="I75" i="6"/>
  <c r="H107" i="6"/>
  <c r="H139" i="6"/>
  <c r="I167" i="6"/>
  <c r="H32" i="6"/>
  <c r="H64" i="6"/>
  <c r="H96" i="6"/>
  <c r="I128" i="6"/>
  <c r="H156" i="6"/>
  <c r="I210" i="6"/>
  <c r="I242" i="6"/>
  <c r="I273" i="6"/>
  <c r="H239" i="6"/>
  <c r="I287" i="6"/>
  <c r="H164" i="6"/>
  <c r="H196" i="6"/>
  <c r="I228" i="6"/>
  <c r="I331" i="6"/>
  <c r="I221" i="6"/>
  <c r="I253" i="6"/>
  <c r="I301" i="6"/>
  <c r="I280" i="6"/>
  <c r="H312" i="6"/>
  <c r="I344" i="6"/>
  <c r="I376" i="6"/>
  <c r="I408" i="6"/>
  <c r="H416" i="6"/>
  <c r="H329" i="6"/>
  <c r="H361" i="6"/>
  <c r="I393" i="6"/>
  <c r="I429" i="6"/>
  <c r="I274" i="6"/>
  <c r="I370" i="6"/>
  <c r="I402" i="6"/>
  <c r="I359" i="6"/>
  <c r="I391" i="6"/>
  <c r="I528" i="6"/>
  <c r="I448" i="6"/>
  <c r="I441" i="6"/>
  <c r="H474" i="6"/>
  <c r="H426" i="6"/>
  <c r="H484" i="6"/>
  <c r="I419" i="6"/>
  <c r="I543" i="6"/>
  <c r="I569" i="6"/>
  <c r="I581" i="6"/>
  <c r="I455" i="6"/>
  <c r="I487" i="6"/>
  <c r="I519" i="6"/>
  <c r="I573" i="6"/>
  <c r="I574" i="6"/>
  <c r="H606" i="6"/>
  <c r="I567" i="6"/>
  <c r="I599" i="6"/>
  <c r="H719" i="6"/>
  <c r="H584" i="6"/>
  <c r="I689" i="6"/>
  <c r="H652" i="6"/>
  <c r="H684" i="6"/>
  <c r="I751" i="6"/>
  <c r="I657" i="6"/>
  <c r="I705" i="6"/>
  <c r="I739" i="6"/>
  <c r="H720" i="6"/>
  <c r="I846" i="6"/>
  <c r="I718" i="6"/>
  <c r="I747" i="6"/>
  <c r="H757" i="6"/>
  <c r="I789" i="6"/>
  <c r="I782" i="6"/>
  <c r="I826" i="6"/>
  <c r="H775" i="6"/>
  <c r="H800" i="6"/>
  <c r="H744" i="6"/>
  <c r="I776" i="6"/>
  <c r="I840" i="6"/>
  <c r="H849" i="6"/>
  <c r="H873" i="6"/>
  <c r="I795" i="6"/>
  <c r="H827" i="6"/>
  <c r="I867" i="6"/>
  <c r="H880" i="6"/>
  <c r="I919" i="6"/>
  <c r="H905" i="6"/>
  <c r="H862" i="6"/>
  <c r="H894" i="6"/>
  <c r="I931" i="6"/>
  <c r="H944" i="6"/>
  <c r="I968" i="6"/>
  <c r="H913" i="6"/>
  <c r="H945" i="6"/>
  <c r="H977" i="6"/>
  <c r="I930" i="6"/>
  <c r="I962" i="6"/>
  <c r="I998" i="6"/>
  <c r="H993" i="6"/>
  <c r="I106" i="6"/>
  <c r="H81" i="6"/>
  <c r="H58" i="6"/>
  <c r="I177" i="6"/>
  <c r="H123" i="6"/>
  <c r="I112" i="6"/>
  <c r="I551" i="6"/>
  <c r="I134" i="6"/>
  <c r="H49" i="6"/>
  <c r="I70" i="6"/>
  <c r="H33" i="6"/>
  <c r="H109" i="6"/>
  <c r="H141" i="6"/>
  <c r="H165" i="6"/>
  <c r="I207" i="6"/>
  <c r="I47" i="6"/>
  <c r="I79" i="6"/>
  <c r="H111" i="6"/>
  <c r="H143" i="6"/>
  <c r="I171" i="6"/>
  <c r="I36" i="6"/>
  <c r="H68" i="6"/>
  <c r="H100" i="6"/>
  <c r="I132" i="6"/>
  <c r="I197" i="6"/>
  <c r="H214" i="6"/>
  <c r="I246" i="6"/>
  <c r="H319" i="6"/>
  <c r="I243" i="6"/>
  <c r="I291" i="6"/>
  <c r="H168" i="6"/>
  <c r="I200" i="6"/>
  <c r="I232" i="6"/>
  <c r="I259" i="6"/>
  <c r="I225" i="6"/>
  <c r="H257" i="6"/>
  <c r="I307" i="6"/>
  <c r="I284" i="6"/>
  <c r="I316" i="6"/>
  <c r="I348" i="6"/>
  <c r="I380" i="6"/>
  <c r="I413" i="6"/>
  <c r="I496" i="6"/>
  <c r="I333" i="6"/>
  <c r="I365" i="6"/>
  <c r="H397" i="6"/>
  <c r="H450" i="6"/>
  <c r="I278" i="6"/>
  <c r="H310" i="6"/>
  <c r="H342" i="6"/>
  <c r="H374" i="6"/>
  <c r="H406" i="6"/>
  <c r="I363" i="6"/>
  <c r="I395" i="6"/>
  <c r="H420" i="6"/>
  <c r="H452" i="6"/>
  <c r="I500" i="6"/>
  <c r="H478" i="6"/>
  <c r="H430" i="6"/>
  <c r="H486" i="6"/>
  <c r="I423" i="6"/>
  <c r="I577" i="6"/>
  <c r="H621" i="6"/>
  <c r="I459" i="6"/>
  <c r="H491" i="6"/>
  <c r="H523" i="6"/>
  <c r="H578" i="6"/>
  <c r="I610" i="6"/>
  <c r="I571" i="6"/>
  <c r="I603" i="6"/>
  <c r="H556" i="6"/>
  <c r="I588" i="6"/>
  <c r="H693" i="6"/>
  <c r="H656" i="6"/>
  <c r="I727" i="6"/>
  <c r="I629" i="6"/>
  <c r="I661" i="6"/>
  <c r="I735" i="6"/>
  <c r="H741" i="6"/>
  <c r="H724" i="6"/>
  <c r="I690" i="6"/>
  <c r="H746" i="6"/>
  <c r="I761" i="6"/>
  <c r="H814" i="6"/>
  <c r="I786" i="6"/>
  <c r="I832" i="6"/>
  <c r="H779" i="6"/>
  <c r="H802" i="6"/>
  <c r="H748" i="6"/>
  <c r="H780" i="6"/>
  <c r="I852" i="6"/>
  <c r="H853" i="6"/>
  <c r="I916" i="6"/>
  <c r="I799" i="6"/>
  <c r="I831" i="6"/>
  <c r="I859" i="6"/>
  <c r="H884" i="6"/>
  <c r="I935" i="6"/>
  <c r="I909" i="6"/>
  <c r="I866" i="6"/>
  <c r="I898" i="6"/>
  <c r="I887" i="6"/>
  <c r="I943" i="6"/>
  <c r="H948" i="6"/>
  <c r="I972" i="6"/>
  <c r="H917" i="6"/>
  <c r="H949" i="6"/>
  <c r="I981" i="6"/>
  <c r="H934" i="6"/>
  <c r="H966" i="6"/>
  <c r="I992" i="6"/>
  <c r="H997" i="6"/>
  <c r="I97" i="6"/>
  <c r="I86" i="6"/>
  <c r="I16" i="6"/>
  <c r="I19" i="6"/>
  <c r="H89" i="6"/>
  <c r="H11" i="6"/>
  <c r="I971" i="6"/>
  <c r="I843" i="6"/>
  <c r="I126" i="6"/>
  <c r="H77" i="6"/>
  <c r="I26" i="6"/>
  <c r="H66" i="6"/>
  <c r="I5" i="6"/>
  <c r="I46" i="6"/>
  <c r="H113" i="6"/>
  <c r="I145" i="6"/>
  <c r="I169" i="6"/>
  <c r="I211" i="6"/>
  <c r="I51" i="6"/>
  <c r="I83" i="6"/>
  <c r="H115" i="6"/>
  <c r="H147" i="6"/>
  <c r="I175" i="6"/>
  <c r="H40" i="6"/>
  <c r="H72" i="6"/>
  <c r="I104" i="6"/>
  <c r="I136" i="6"/>
  <c r="I199" i="6"/>
  <c r="I218" i="6"/>
  <c r="H250" i="6"/>
  <c r="I215" i="6"/>
  <c r="I247" i="6"/>
  <c r="H172" i="6"/>
  <c r="H204" i="6"/>
  <c r="H236" i="6"/>
  <c r="I263" i="6"/>
  <c r="H229" i="6"/>
  <c r="I277" i="6"/>
  <c r="I339" i="6"/>
  <c r="I288" i="6"/>
  <c r="I320" i="6"/>
  <c r="I352" i="6"/>
  <c r="I384" i="6"/>
  <c r="I305" i="6"/>
  <c r="I337" i="6"/>
  <c r="H369" i="6"/>
  <c r="I401" i="6"/>
  <c r="I520" i="6"/>
  <c r="I282" i="6"/>
  <c r="I314" i="6"/>
  <c r="H346" i="6"/>
  <c r="H378" i="6"/>
  <c r="I421" i="6"/>
  <c r="I367" i="6"/>
  <c r="H424" i="6"/>
  <c r="I492" i="6"/>
  <c r="I516" i="6"/>
  <c r="H434" i="6"/>
  <c r="H488" i="6"/>
  <c r="I427" i="6"/>
  <c r="I518" i="6"/>
  <c r="I548" i="6"/>
  <c r="H495" i="6"/>
  <c r="I527" i="6"/>
  <c r="H625" i="6"/>
  <c r="I550" i="6"/>
  <c r="I582" i="6"/>
  <c r="H614" i="6"/>
  <c r="I758" i="6"/>
  <c r="H575" i="6"/>
  <c r="I607" i="6"/>
  <c r="I721" i="6"/>
  <c r="I560" i="6"/>
  <c r="I592" i="6"/>
  <c r="I632" i="6"/>
  <c r="I697" i="6"/>
  <c r="H660" i="6"/>
  <c r="I729" i="6"/>
  <c r="H633" i="6"/>
  <c r="H737" i="6"/>
  <c r="I754" i="6"/>
  <c r="H728" i="6"/>
  <c r="H694" i="6"/>
  <c r="H726" i="6"/>
  <c r="I810" i="6"/>
  <c r="H765" i="6"/>
  <c r="I856" i="6"/>
  <c r="I790" i="6"/>
  <c r="I783" i="6"/>
  <c r="H752" i="6"/>
  <c r="H784" i="6"/>
  <c r="I793" i="6"/>
  <c r="I857" i="6"/>
  <c r="H835" i="6"/>
  <c r="I869" i="6"/>
  <c r="I920" i="6"/>
  <c r="I976" i="6"/>
  <c r="I994" i="6"/>
  <c r="H987" i="6"/>
  <c r="I17" i="6"/>
  <c r="I27" i="6"/>
  <c r="I118" i="6"/>
  <c r="H73" i="6"/>
  <c r="H22" i="6"/>
  <c r="I62" i="6"/>
  <c r="H41" i="6"/>
  <c r="I117" i="6"/>
  <c r="H201" i="6"/>
  <c r="I173" i="6"/>
  <c r="I150" i="6"/>
  <c r="I55" i="6"/>
  <c r="I87" i="6"/>
  <c r="H119" i="6"/>
  <c r="I148" i="6"/>
  <c r="I179" i="6"/>
  <c r="H44" i="6"/>
  <c r="H76" i="6"/>
  <c r="I108" i="6"/>
  <c r="I140" i="6"/>
  <c r="I158" i="6"/>
  <c r="I222" i="6"/>
  <c r="I254" i="6"/>
  <c r="I219" i="6"/>
  <c r="I251" i="6"/>
  <c r="I299" i="6"/>
  <c r="H176" i="6"/>
  <c r="I208" i="6"/>
  <c r="I240" i="6"/>
  <c r="I267" i="6"/>
  <c r="I233" i="6"/>
  <c r="I281" i="6"/>
  <c r="I260" i="6"/>
  <c r="I292" i="6"/>
  <c r="I324" i="6"/>
  <c r="I356" i="6"/>
  <c r="I388" i="6"/>
  <c r="I445" i="6"/>
  <c r="I309" i="6"/>
  <c r="I341" i="6"/>
  <c r="H373" i="6"/>
  <c r="H405" i="6"/>
  <c r="I549" i="6"/>
  <c r="I286" i="6"/>
  <c r="I318" i="6"/>
  <c r="H350" i="6"/>
  <c r="H382" i="6"/>
  <c r="H449" i="6"/>
  <c r="I371" i="6"/>
  <c r="I403" i="6"/>
  <c r="H428" i="6"/>
  <c r="H506" i="6"/>
  <c r="H532" i="6"/>
  <c r="H438" i="6"/>
  <c r="I494" i="6"/>
  <c r="H431" i="6"/>
  <c r="I522" i="6"/>
  <c r="I552" i="6"/>
  <c r="I467" i="6"/>
  <c r="I499" i="6"/>
  <c r="I531" i="6"/>
  <c r="H638" i="6"/>
  <c r="I554" i="6"/>
  <c r="I586" i="6"/>
  <c r="I618" i="6"/>
  <c r="I547" i="6"/>
  <c r="I579" i="6"/>
  <c r="I611" i="6"/>
  <c r="I850" i="6"/>
  <c r="I564" i="6"/>
  <c r="I646" i="6"/>
  <c r="I723" i="6"/>
  <c r="I664" i="6"/>
  <c r="I685" i="6"/>
  <c r="H637" i="6"/>
  <c r="H669" i="6"/>
  <c r="I687" i="6"/>
  <c r="H650" i="6"/>
  <c r="H700" i="6"/>
  <c r="I732" i="6"/>
  <c r="I698" i="6"/>
  <c r="I730" i="6"/>
  <c r="I818" i="6"/>
  <c r="I769" i="6"/>
  <c r="H762" i="6"/>
  <c r="I808" i="6"/>
  <c r="H755" i="6"/>
  <c r="H787" i="6"/>
  <c r="I834" i="6"/>
  <c r="H756" i="6"/>
  <c r="H788" i="6"/>
  <c r="I797" i="6"/>
  <c r="H860" i="6"/>
  <c r="I877" i="6"/>
  <c r="I807" i="6"/>
  <c r="H839" i="6"/>
  <c r="I955" i="6"/>
  <c r="I892" i="6"/>
  <c r="I947" i="6"/>
  <c r="I927" i="6"/>
  <c r="H874" i="6"/>
  <c r="H906" i="6"/>
  <c r="I895" i="6"/>
  <c r="I967" i="6"/>
  <c r="I975" i="6"/>
  <c r="I980" i="6"/>
  <c r="H925" i="6"/>
  <c r="H957" i="6"/>
  <c r="H1000" i="6"/>
  <c r="I942" i="6"/>
  <c r="H974" i="6"/>
  <c r="H991" i="6"/>
  <c r="I34" i="6"/>
  <c r="I13" i="6"/>
  <c r="I23" i="6"/>
  <c r="I4" i="6"/>
  <c r="H422" i="6"/>
  <c r="H988" i="6"/>
  <c r="H812" i="6"/>
  <c r="I989" i="6"/>
  <c r="H280" i="6"/>
  <c r="H242" i="6"/>
  <c r="H968" i="6"/>
  <c r="I905" i="6"/>
  <c r="H705" i="6"/>
  <c r="I757" i="6"/>
  <c r="H574" i="6"/>
  <c r="H543" i="6"/>
  <c r="H273" i="6"/>
  <c r="I862" i="6"/>
  <c r="H789" i="6"/>
  <c r="H455" i="6"/>
  <c r="H221" i="6"/>
  <c r="I719" i="6"/>
  <c r="I720" i="6"/>
  <c r="H344" i="6"/>
  <c r="H228" i="6"/>
  <c r="I873" i="6"/>
  <c r="H846" i="6"/>
  <c r="I849" i="6"/>
  <c r="I329" i="6"/>
  <c r="I239" i="6"/>
  <c r="I977" i="6"/>
  <c r="H599" i="6"/>
  <c r="H105" i="6"/>
  <c r="I945" i="6"/>
  <c r="H795" i="6"/>
  <c r="H689" i="6"/>
  <c r="I684" i="6"/>
  <c r="H567" i="6"/>
  <c r="I426" i="6"/>
  <c r="H393" i="6"/>
  <c r="H376" i="6"/>
  <c r="H370" i="6"/>
  <c r="I164" i="6"/>
  <c r="I993" i="6"/>
  <c r="I913" i="6"/>
  <c r="H930" i="6"/>
  <c r="H840" i="6"/>
  <c r="H826" i="6"/>
  <c r="H867" i="6"/>
  <c r="I652" i="6"/>
  <c r="H581" i="6"/>
  <c r="H569" i="6"/>
  <c r="H441" i="6"/>
  <c r="I361" i="6"/>
  <c r="H408" i="6"/>
  <c r="H253" i="6"/>
  <c r="H301" i="6"/>
  <c r="I137" i="6"/>
  <c r="H998" i="6"/>
  <c r="H782" i="6"/>
  <c r="I744" i="6"/>
  <c r="I775" i="6"/>
  <c r="I584" i="6"/>
  <c r="H519" i="6"/>
  <c r="H429" i="6"/>
  <c r="H448" i="6"/>
  <c r="H274" i="6"/>
  <c r="H205" i="6"/>
  <c r="I32" i="6"/>
  <c r="H931" i="6"/>
  <c r="H962" i="6"/>
  <c r="I800" i="6"/>
  <c r="H718" i="6"/>
  <c r="I606" i="6"/>
  <c r="I484" i="6"/>
  <c r="H573" i="6"/>
  <c r="H359" i="6"/>
  <c r="H331" i="6"/>
  <c r="I474" i="6"/>
  <c r="H167" i="6"/>
  <c r="H919" i="6"/>
  <c r="H751" i="6"/>
  <c r="H739" i="6"/>
  <c r="H747" i="6"/>
  <c r="H487" i="6"/>
  <c r="H419" i="6"/>
  <c r="H391" i="6"/>
  <c r="H402" i="6"/>
  <c r="I312" i="6"/>
  <c r="H210" i="6"/>
  <c r="H106" i="6"/>
  <c r="I944" i="6"/>
  <c r="I894" i="6"/>
  <c r="H776" i="6"/>
  <c r="I827" i="6"/>
  <c r="H657" i="6"/>
  <c r="H528" i="6"/>
  <c r="I416" i="6"/>
  <c r="H287" i="6"/>
  <c r="I196" i="6"/>
  <c r="I880" i="6"/>
  <c r="H16" i="6"/>
  <c r="I532" i="6"/>
  <c r="H286" i="6"/>
  <c r="H564" i="6"/>
  <c r="H808" i="6"/>
  <c r="I449" i="6"/>
  <c r="I762" i="6"/>
  <c r="H698" i="6"/>
  <c r="I906" i="6"/>
  <c r="H730" i="6"/>
  <c r="I839" i="6"/>
  <c r="I788" i="6"/>
  <c r="I669" i="6"/>
  <c r="I874" i="6"/>
  <c r="H586" i="6"/>
  <c r="I428" i="6"/>
  <c r="H87" i="6"/>
  <c r="I201" i="6"/>
  <c r="H972" i="6"/>
  <c r="H799" i="6"/>
  <c r="H348" i="6"/>
  <c r="I214" i="6"/>
  <c r="I997" i="6"/>
  <c r="I934" i="6"/>
  <c r="H832" i="6"/>
  <c r="H721" i="6"/>
  <c r="H856" i="6"/>
  <c r="I752" i="6"/>
  <c r="H592" i="6"/>
  <c r="H337" i="6"/>
  <c r="H211" i="6"/>
  <c r="H352" i="6"/>
  <c r="H277" i="6"/>
  <c r="I966" i="6"/>
  <c r="H758" i="6"/>
  <c r="H697" i="6"/>
  <c r="I694" i="6"/>
  <c r="H607" i="6"/>
  <c r="H520" i="6"/>
  <c r="H427" i="6"/>
  <c r="I369" i="6"/>
  <c r="H199" i="6"/>
  <c r="H175" i="6"/>
  <c r="H218" i="6"/>
  <c r="H339" i="6"/>
  <c r="H45" i="6"/>
  <c r="I113" i="6"/>
  <c r="H790" i="6"/>
  <c r="I625" i="6"/>
  <c r="H582" i="6"/>
  <c r="H550" i="6"/>
  <c r="H384" i="6"/>
  <c r="I319" i="6"/>
  <c r="I257" i="6"/>
  <c r="I346" i="6"/>
  <c r="H169" i="6"/>
  <c r="H754" i="6"/>
  <c r="H518" i="6"/>
  <c r="H527" i="6"/>
  <c r="H421" i="6"/>
  <c r="I478" i="6"/>
  <c r="H305" i="6"/>
  <c r="H247" i="6"/>
  <c r="H83" i="6"/>
  <c r="H887" i="6"/>
  <c r="I737" i="6"/>
  <c r="I693" i="6"/>
  <c r="I784" i="6"/>
  <c r="H548" i="6"/>
  <c r="H492" i="6"/>
  <c r="I452" i="6"/>
  <c r="I424" i="6"/>
  <c r="H263" i="6"/>
  <c r="H367" i="6"/>
  <c r="H288" i="6"/>
  <c r="H610" i="6"/>
  <c r="I578" i="6"/>
  <c r="I495" i="6"/>
  <c r="H320" i="6"/>
  <c r="H232" i="6"/>
  <c r="H145" i="6"/>
  <c r="H916" i="6"/>
  <c r="I948" i="6"/>
  <c r="I741" i="6"/>
  <c r="H735" i="6"/>
  <c r="H690" i="6"/>
  <c r="H727" i="6"/>
  <c r="I814" i="6"/>
  <c r="H629" i="6"/>
  <c r="H588" i="6"/>
  <c r="I430" i="6"/>
  <c r="I420" i="6"/>
  <c r="H365" i="6"/>
  <c r="H423" i="6"/>
  <c r="H395" i="6"/>
  <c r="I310" i="6"/>
  <c r="H981" i="6"/>
  <c r="H943" i="6"/>
  <c r="H898" i="6"/>
  <c r="I853" i="6"/>
  <c r="H831" i="6"/>
  <c r="H859" i="6"/>
  <c r="H761" i="6"/>
  <c r="I748" i="6"/>
  <c r="H603" i="6"/>
  <c r="I397" i="6"/>
  <c r="H246" i="6"/>
  <c r="H909" i="6"/>
  <c r="H852" i="6"/>
  <c r="I802" i="6"/>
  <c r="I621" i="6"/>
  <c r="I656" i="6"/>
  <c r="H571" i="6"/>
  <c r="I450" i="6"/>
  <c r="H496" i="6"/>
  <c r="H500" i="6"/>
  <c r="I406" i="6"/>
  <c r="I374" i="6"/>
  <c r="I342" i="6"/>
  <c r="H207" i="6"/>
  <c r="H171" i="6"/>
  <c r="H284" i="6"/>
  <c r="I165" i="6"/>
  <c r="I100" i="6"/>
  <c r="H935" i="6"/>
  <c r="I556" i="6"/>
  <c r="H459" i="6"/>
  <c r="H291" i="6"/>
  <c r="H413" i="6"/>
  <c r="H363" i="6"/>
  <c r="H307" i="6"/>
  <c r="H36" i="6"/>
  <c r="H97" i="6"/>
  <c r="I917" i="6"/>
  <c r="I779" i="6"/>
  <c r="H661" i="6"/>
  <c r="I486" i="6"/>
  <c r="H259" i="6"/>
  <c r="H243" i="6"/>
  <c r="H316" i="6"/>
  <c r="H992" i="6"/>
  <c r="I949" i="6"/>
  <c r="H866" i="6"/>
  <c r="H786" i="6"/>
  <c r="I746" i="6"/>
  <c r="I724" i="6"/>
  <c r="I780" i="6"/>
  <c r="H577" i="6"/>
  <c r="I523" i="6"/>
  <c r="I491" i="6"/>
  <c r="H333" i="6"/>
  <c r="H380" i="6"/>
  <c r="H225" i="6"/>
  <c r="H79" i="6"/>
  <c r="H278" i="6"/>
  <c r="H197" i="6"/>
  <c r="I884" i="6"/>
  <c r="H173" i="6"/>
  <c r="I1000" i="6"/>
  <c r="H947" i="6"/>
  <c r="H818" i="6"/>
  <c r="I787" i="6"/>
  <c r="H807" i="6"/>
  <c r="H685" i="6"/>
  <c r="H646" i="6"/>
  <c r="I650" i="6"/>
  <c r="H579" i="6"/>
  <c r="H522" i="6"/>
  <c r="H388" i="6"/>
  <c r="H356" i="6"/>
  <c r="I350" i="6"/>
  <c r="H222" i="6"/>
  <c r="H233" i="6"/>
  <c r="H260" i="6"/>
  <c r="I405" i="6"/>
  <c r="I373" i="6"/>
  <c r="H19" i="6"/>
  <c r="H980" i="6"/>
  <c r="H892" i="6"/>
  <c r="H664" i="6"/>
  <c r="H618" i="6"/>
  <c r="I438" i="6"/>
  <c r="H267" i="6"/>
  <c r="I382" i="6"/>
  <c r="H281" i="6"/>
  <c r="H140" i="6"/>
  <c r="H942" i="6"/>
  <c r="H927" i="6"/>
  <c r="H797" i="6"/>
  <c r="I756" i="6"/>
  <c r="I638" i="6"/>
  <c r="H611" i="6"/>
  <c r="H547" i="6"/>
  <c r="H554" i="6"/>
  <c r="H341" i="6"/>
  <c r="H499" i="6"/>
  <c r="H219" i="6"/>
  <c r="H324" i="6"/>
  <c r="H179" i="6"/>
  <c r="H240" i="6"/>
  <c r="I176" i="6"/>
  <c r="H148" i="6"/>
  <c r="I957" i="6"/>
  <c r="I925" i="6"/>
  <c r="H975" i="6"/>
  <c r="H877" i="6"/>
  <c r="H850" i="6"/>
  <c r="H723" i="6"/>
  <c r="I637" i="6"/>
  <c r="H494" i="6"/>
  <c r="H531" i="6"/>
  <c r="H445" i="6"/>
  <c r="H467" i="6"/>
  <c r="H254" i="6"/>
  <c r="H208" i="6"/>
  <c r="H687" i="6"/>
  <c r="H732" i="6"/>
  <c r="H769" i="6"/>
  <c r="I755" i="6"/>
  <c r="H552" i="6"/>
  <c r="H251" i="6"/>
  <c r="H292" i="6"/>
  <c r="I44" i="6"/>
  <c r="H967" i="6"/>
  <c r="H955" i="6"/>
  <c r="H834" i="6"/>
  <c r="I700" i="6"/>
  <c r="H549" i="6"/>
  <c r="H403" i="6"/>
  <c r="H371" i="6"/>
  <c r="H299" i="6"/>
  <c r="I431" i="6"/>
  <c r="H318" i="6"/>
  <c r="H108" i="6"/>
  <c r="I991" i="6"/>
  <c r="I974" i="6"/>
  <c r="I860" i="6"/>
  <c r="I119" i="6"/>
  <c r="H85" i="6"/>
  <c r="H978" i="6"/>
  <c r="I889" i="6"/>
  <c r="H899" i="6"/>
  <c r="H704" i="6"/>
  <c r="I265" i="6"/>
  <c r="H122" i="6"/>
  <c r="H327" i="6"/>
  <c r="H159" i="6"/>
  <c r="H245" i="6"/>
  <c r="H213" i="6"/>
  <c r="H46" i="6"/>
  <c r="H368" i="6"/>
  <c r="H272" i="6"/>
  <c r="H290" i="6"/>
  <c r="H166" i="6"/>
  <c r="I583" i="6"/>
  <c r="I766" i="6"/>
  <c r="H195" i="6"/>
  <c r="H185" i="6"/>
  <c r="I111" i="6"/>
  <c r="H155" i="6"/>
  <c r="I711" i="6"/>
  <c r="H191" i="6"/>
  <c r="H293" i="6"/>
  <c r="H202" i="6"/>
  <c r="H400" i="6"/>
  <c r="I143" i="6"/>
  <c r="H132" i="6"/>
  <c r="H828" i="6"/>
  <c r="H252" i="6"/>
  <c r="H432" i="6"/>
  <c r="H93" i="6"/>
  <c r="I93" i="6"/>
  <c r="I18" i="6"/>
  <c r="H18" i="6"/>
  <c r="I121" i="6"/>
  <c r="H121" i="6"/>
  <c r="H203" i="6"/>
  <c r="I203" i="6"/>
  <c r="I91" i="6"/>
  <c r="H91" i="6"/>
  <c r="H149" i="6"/>
  <c r="I149" i="6"/>
  <c r="I144" i="6"/>
  <c r="H144" i="6"/>
  <c r="I162" i="6"/>
  <c r="H162" i="6"/>
  <c r="H194" i="6"/>
  <c r="I194" i="6"/>
  <c r="I315" i="6"/>
  <c r="H315" i="6"/>
  <c r="I223" i="6"/>
  <c r="H223" i="6"/>
  <c r="I255" i="6"/>
  <c r="H255" i="6"/>
  <c r="I303" i="6"/>
  <c r="H303" i="6"/>
  <c r="H180" i="6"/>
  <c r="I180" i="6"/>
  <c r="H212" i="6"/>
  <c r="I212" i="6"/>
  <c r="H244" i="6"/>
  <c r="I244" i="6"/>
  <c r="I271" i="6"/>
  <c r="H271" i="6"/>
  <c r="I237" i="6"/>
  <c r="H237" i="6"/>
  <c r="I285" i="6"/>
  <c r="H285" i="6"/>
  <c r="I264" i="6"/>
  <c r="H264" i="6"/>
  <c r="I296" i="6"/>
  <c r="H296" i="6"/>
  <c r="I328" i="6"/>
  <c r="H328" i="6"/>
  <c r="I360" i="6"/>
  <c r="H360" i="6"/>
  <c r="I392" i="6"/>
  <c r="H392" i="6"/>
  <c r="I454" i="6"/>
  <c r="H454" i="6"/>
  <c r="I313" i="6"/>
  <c r="H313" i="6"/>
  <c r="I345" i="6"/>
  <c r="H345" i="6"/>
  <c r="I377" i="6"/>
  <c r="H377" i="6"/>
  <c r="I409" i="6"/>
  <c r="H409" i="6"/>
  <c r="I354" i="6"/>
  <c r="H354" i="6"/>
  <c r="I386" i="6"/>
  <c r="H386" i="6"/>
  <c r="I343" i="6"/>
  <c r="H343" i="6"/>
  <c r="I375" i="6"/>
  <c r="H375" i="6"/>
  <c r="I407" i="6"/>
  <c r="H407" i="6"/>
  <c r="I540" i="6"/>
  <c r="H540" i="6"/>
  <c r="H458" i="6"/>
  <c r="I458" i="6"/>
  <c r="H410" i="6"/>
  <c r="I410" i="6"/>
  <c r="I442" i="6"/>
  <c r="H442" i="6"/>
  <c r="I512" i="6"/>
  <c r="H512" i="6"/>
  <c r="I435" i="6"/>
  <c r="H435" i="6"/>
  <c r="I481" i="6"/>
  <c r="H481" i="6"/>
  <c r="I565" i="6"/>
  <c r="H565" i="6"/>
  <c r="I526" i="6"/>
  <c r="H526" i="6"/>
  <c r="I471" i="6"/>
  <c r="H471" i="6"/>
  <c r="I503" i="6"/>
  <c r="H503" i="6"/>
  <c r="H627" i="6"/>
  <c r="I627" i="6"/>
  <c r="I558" i="6"/>
  <c r="H558" i="6"/>
  <c r="H590" i="6"/>
  <c r="I590" i="6"/>
  <c r="H620" i="6"/>
  <c r="I620" i="6"/>
  <c r="I615" i="6"/>
  <c r="H615" i="6"/>
  <c r="I628" i="6"/>
  <c r="H628" i="6"/>
  <c r="I568" i="6"/>
  <c r="H568" i="6"/>
  <c r="I636" i="6"/>
  <c r="H636" i="6"/>
  <c r="H725" i="6"/>
  <c r="I725" i="6"/>
  <c r="I668" i="6"/>
  <c r="H668" i="6"/>
  <c r="I699" i="6"/>
  <c r="H699" i="6"/>
  <c r="I641" i="6"/>
  <c r="H641" i="6"/>
  <c r="I673" i="6"/>
  <c r="H673" i="6"/>
  <c r="I691" i="6"/>
  <c r="H691" i="6"/>
  <c r="I736" i="6"/>
  <c r="H736" i="6"/>
  <c r="I702" i="6"/>
  <c r="H702" i="6"/>
  <c r="I734" i="6"/>
  <c r="H734" i="6"/>
  <c r="I773" i="6"/>
  <c r="H773" i="6"/>
  <c r="I822" i="6"/>
  <c r="H822" i="6"/>
  <c r="I759" i="6"/>
  <c r="H759" i="6"/>
  <c r="I791" i="6"/>
  <c r="H791" i="6"/>
  <c r="I848" i="6"/>
  <c r="H848" i="6"/>
  <c r="H760" i="6"/>
  <c r="I760" i="6"/>
  <c r="H792" i="6"/>
  <c r="I792" i="6"/>
  <c r="I801" i="6"/>
  <c r="H801" i="6"/>
  <c r="I861" i="6"/>
  <c r="H861" i="6"/>
  <c r="I879" i="6"/>
  <c r="H879" i="6"/>
  <c r="I811" i="6"/>
  <c r="H811" i="6"/>
  <c r="I864" i="6"/>
  <c r="H864" i="6"/>
  <c r="I896" i="6"/>
  <c r="H896" i="6"/>
  <c r="H878" i="6"/>
  <c r="I878" i="6"/>
  <c r="I910" i="6"/>
  <c r="H910" i="6"/>
  <c r="H928" i="6"/>
  <c r="I928" i="6"/>
  <c r="I979" i="6"/>
  <c r="H979" i="6"/>
  <c r="I990" i="6"/>
  <c r="H990" i="6"/>
  <c r="H929" i="6"/>
  <c r="I929" i="6"/>
  <c r="I961" i="6"/>
  <c r="H961" i="6"/>
  <c r="H914" i="6"/>
  <c r="I914" i="6"/>
  <c r="I138" i="6"/>
  <c r="H138" i="6"/>
  <c r="H112" i="6"/>
  <c r="H183" i="6"/>
  <c r="H86" i="6"/>
  <c r="H98" i="6"/>
  <c r="H62" i="6"/>
  <c r="H94" i="6"/>
  <c r="I11" i="6"/>
  <c r="H9" i="6"/>
  <c r="I74" i="6"/>
  <c r="I172" i="6"/>
  <c r="H56" i="6"/>
  <c r="H102" i="6"/>
  <c r="H226" i="6"/>
  <c r="H30" i="6"/>
  <c r="I131" i="6"/>
  <c r="I28" i="6"/>
  <c r="H5" i="6"/>
  <c r="I61" i="6"/>
  <c r="I58" i="6"/>
  <c r="I99" i="6"/>
  <c r="H110" i="6"/>
  <c r="H70" i="6"/>
  <c r="H54" i="6"/>
  <c r="H126" i="6"/>
  <c r="I21" i="6"/>
  <c r="H27" i="6"/>
  <c r="I41" i="6"/>
  <c r="H258" i="6"/>
  <c r="I43" i="6"/>
  <c r="H104" i="6"/>
  <c r="H13" i="6"/>
  <c r="H78" i="6"/>
  <c r="I66" i="6"/>
  <c r="H3" i="6"/>
  <c r="H15" i="6"/>
  <c r="I49" i="6"/>
  <c r="I50" i="6"/>
  <c r="H161" i="6"/>
  <c r="H6" i="6"/>
  <c r="I311" i="6"/>
  <c r="I924" i="6"/>
  <c r="I964" i="6"/>
  <c r="H958" i="6"/>
  <c r="H753" i="6"/>
  <c r="I648" i="6"/>
  <c r="H366" i="6"/>
  <c r="H25" i="6"/>
  <c r="I25" i="6"/>
  <c r="H39" i="6"/>
  <c r="I38" i="6"/>
  <c r="H38" i="6"/>
  <c r="H973" i="6"/>
  <c r="I940" i="6"/>
  <c r="H911" i="6"/>
  <c r="H842" i="6"/>
  <c r="H778" i="6"/>
  <c r="I580" i="6"/>
  <c r="I189" i="6"/>
  <c r="H92" i="6"/>
  <c r="H908" i="6"/>
  <c r="I709" i="6"/>
  <c r="H750" i="6"/>
  <c r="I733" i="6"/>
  <c r="H163" i="6"/>
  <c r="H437" i="6"/>
  <c r="I146" i="6"/>
  <c r="H146" i="6"/>
  <c r="I157" i="6"/>
  <c r="H157" i="6"/>
  <c r="I71" i="6"/>
  <c r="H71" i="6"/>
  <c r="H60" i="6"/>
  <c r="I60" i="6"/>
  <c r="H269" i="6"/>
  <c r="I269" i="6"/>
  <c r="H160" i="6"/>
  <c r="I160" i="6"/>
  <c r="I256" i="6"/>
  <c r="H256" i="6"/>
  <c r="I297" i="6"/>
  <c r="H297" i="6"/>
  <c r="I340" i="6"/>
  <c r="H340" i="6"/>
  <c r="I404" i="6"/>
  <c r="H404" i="6"/>
  <c r="I325" i="6"/>
  <c r="H325" i="6"/>
  <c r="I514" i="6"/>
  <c r="H514" i="6"/>
  <c r="I302" i="6"/>
  <c r="H302" i="6"/>
  <c r="I355" i="6"/>
  <c r="H355" i="6"/>
  <c r="H470" i="6"/>
  <c r="I470" i="6"/>
  <c r="H482" i="6"/>
  <c r="I482" i="6"/>
  <c r="I561" i="6"/>
  <c r="H561" i="6"/>
  <c r="I545" i="6"/>
  <c r="H545" i="6"/>
  <c r="I483" i="6"/>
  <c r="H483" i="6"/>
  <c r="I642" i="6"/>
  <c r="H642" i="6"/>
  <c r="I563" i="6"/>
  <c r="H563" i="6"/>
  <c r="I653" i="6"/>
  <c r="H653" i="6"/>
  <c r="I703" i="6"/>
  <c r="H703" i="6"/>
  <c r="H717" i="6"/>
  <c r="I717" i="6"/>
  <c r="I714" i="6"/>
  <c r="H714" i="6"/>
  <c r="H798" i="6"/>
  <c r="I798" i="6"/>
  <c r="I838" i="6"/>
  <c r="H838" i="6"/>
  <c r="H845" i="6"/>
  <c r="I845" i="6"/>
  <c r="I823" i="6"/>
  <c r="H823" i="6"/>
  <c r="H876" i="6"/>
  <c r="I876" i="6"/>
  <c r="H858" i="6"/>
  <c r="I858" i="6"/>
  <c r="I901" i="6"/>
  <c r="I101" i="6"/>
  <c r="H101" i="6"/>
  <c r="H135" i="6"/>
  <c r="I135" i="6"/>
  <c r="H152" i="6"/>
  <c r="I152" i="6"/>
  <c r="I238" i="6"/>
  <c r="H238" i="6"/>
  <c r="I283" i="6"/>
  <c r="H283" i="6"/>
  <c r="I224" i="6"/>
  <c r="H224" i="6"/>
  <c r="I308" i="6"/>
  <c r="H308" i="6"/>
  <c r="I411" i="6"/>
  <c r="H411" i="6"/>
  <c r="I357" i="6"/>
  <c r="H357" i="6"/>
  <c r="I270" i="6"/>
  <c r="H270" i="6"/>
  <c r="I334" i="6"/>
  <c r="H334" i="6"/>
  <c r="I398" i="6"/>
  <c r="H398" i="6"/>
  <c r="I502" i="6"/>
  <c r="H502" i="6"/>
  <c r="I415" i="6"/>
  <c r="H415" i="6"/>
  <c r="I493" i="6"/>
  <c r="H493" i="6"/>
  <c r="I451" i="6"/>
  <c r="H451" i="6"/>
  <c r="H602" i="6"/>
  <c r="I602" i="6"/>
  <c r="I595" i="6"/>
  <c r="H595" i="6"/>
  <c r="I683" i="6"/>
  <c r="H683" i="6"/>
  <c r="I686" i="6"/>
  <c r="H686" i="6"/>
  <c r="I680" i="6"/>
  <c r="H680" i="6"/>
  <c r="I785" i="6"/>
  <c r="H785" i="6"/>
  <c r="I771" i="6"/>
  <c r="H771" i="6"/>
  <c r="I772" i="6"/>
  <c r="H772" i="6"/>
  <c r="I813" i="6"/>
  <c r="H813" i="6"/>
  <c r="I885" i="6"/>
  <c r="H885" i="6"/>
  <c r="H890" i="6"/>
  <c r="I890" i="6"/>
  <c r="I986" i="6"/>
  <c r="H986" i="6"/>
  <c r="I926" i="6"/>
  <c r="H926" i="6"/>
  <c r="H871" i="6"/>
  <c r="I855" i="6"/>
  <c r="I524" i="6"/>
  <c r="I389" i="6"/>
  <c r="H249" i="6"/>
  <c r="I10" i="6"/>
  <c r="H10" i="6"/>
  <c r="H133" i="6"/>
  <c r="I133" i="6"/>
  <c r="H103" i="6"/>
  <c r="I103" i="6"/>
  <c r="I124" i="6"/>
  <c r="H124" i="6"/>
  <c r="H206" i="6"/>
  <c r="I206" i="6"/>
  <c r="I235" i="6"/>
  <c r="H235" i="6"/>
  <c r="H192" i="6"/>
  <c r="I192" i="6"/>
  <c r="I217" i="6"/>
  <c r="H217" i="6"/>
  <c r="I276" i="6"/>
  <c r="H276" i="6"/>
  <c r="I387" i="6"/>
  <c r="H387" i="6"/>
  <c r="I444" i="6"/>
  <c r="H444" i="6"/>
  <c r="I456" i="6"/>
  <c r="H456" i="6"/>
  <c r="I525" i="6"/>
  <c r="H525" i="6"/>
  <c r="I538" i="6"/>
  <c r="H538" i="6"/>
  <c r="H515" i="6"/>
  <c r="I515" i="6"/>
  <c r="I570" i="6"/>
  <c r="H570" i="6"/>
  <c r="I663" i="6"/>
  <c r="H663" i="6"/>
  <c r="I626" i="6"/>
  <c r="H626" i="6"/>
  <c r="I612" i="6"/>
  <c r="H612" i="6"/>
  <c r="H716" i="6"/>
  <c r="I716" i="6"/>
  <c r="H743" i="6"/>
  <c r="I743" i="6"/>
  <c r="H941" i="6"/>
  <c r="I941" i="6"/>
  <c r="I666" i="6"/>
  <c r="H557" i="6"/>
  <c r="I372" i="6"/>
  <c r="I65" i="6"/>
  <c r="I114" i="6"/>
  <c r="H114" i="6"/>
  <c r="I178" i="6"/>
  <c r="H178" i="6"/>
  <c r="H306" i="6"/>
  <c r="I306" i="6"/>
  <c r="H338" i="6"/>
  <c r="I338" i="6"/>
  <c r="I457" i="6"/>
  <c r="H457" i="6"/>
  <c r="I460" i="6"/>
  <c r="H460" i="6"/>
  <c r="I497" i="6"/>
  <c r="H497" i="6"/>
  <c r="I529" i="6"/>
  <c r="H529" i="6"/>
  <c r="I671" i="6"/>
  <c r="H671" i="6"/>
  <c r="I631" i="6"/>
  <c r="H631" i="6"/>
  <c r="I635" i="6"/>
  <c r="H635" i="6"/>
  <c r="I616" i="6"/>
  <c r="H616" i="6"/>
  <c r="I670" i="6"/>
  <c r="H670" i="6"/>
  <c r="I688" i="6"/>
  <c r="H688" i="6"/>
  <c r="H817" i="6"/>
  <c r="I817" i="6"/>
  <c r="I912" i="6"/>
  <c r="H912" i="6"/>
  <c r="I37" i="6"/>
  <c r="H120" i="6"/>
  <c r="H177" i="6"/>
  <c r="H117" i="6"/>
  <c r="I156" i="6"/>
  <c r="I125" i="6"/>
  <c r="H24" i="6"/>
  <c r="I12" i="6"/>
  <c r="I77" i="6"/>
  <c r="I89" i="6"/>
  <c r="I182" i="6"/>
  <c r="H182" i="6"/>
  <c r="I461" i="6"/>
  <c r="H461" i="6"/>
  <c r="I464" i="6"/>
  <c r="H464" i="6"/>
  <c r="H501" i="6"/>
  <c r="I501" i="6"/>
  <c r="I533" i="6"/>
  <c r="H533" i="6"/>
  <c r="I609" i="6"/>
  <c r="H609" i="6"/>
  <c r="I613" i="6"/>
  <c r="H613" i="6"/>
  <c r="I679" i="6"/>
  <c r="H679" i="6"/>
  <c r="I655" i="6"/>
  <c r="H655" i="6"/>
  <c r="I647" i="6"/>
  <c r="H647" i="6"/>
  <c r="H622" i="6"/>
  <c r="I622" i="6"/>
  <c r="I674" i="6"/>
  <c r="H674" i="6"/>
  <c r="I692" i="6"/>
  <c r="H692" i="6"/>
  <c r="I722" i="6"/>
  <c r="H722" i="6"/>
  <c r="I821" i="6"/>
  <c r="H821" i="6"/>
  <c r="H200" i="6"/>
  <c r="H84" i="6"/>
  <c r="H63" i="6"/>
  <c r="H55" i="6"/>
  <c r="H47" i="6"/>
  <c r="I52" i="6"/>
  <c r="I76" i="6"/>
  <c r="I123" i="6"/>
  <c r="I186" i="6"/>
  <c r="H186" i="6"/>
  <c r="I465" i="6"/>
  <c r="H465" i="6"/>
  <c r="I468" i="6"/>
  <c r="H468" i="6"/>
  <c r="I597" i="6"/>
  <c r="H597" i="6"/>
  <c r="I505" i="6"/>
  <c r="H505" i="6"/>
  <c r="I537" i="6"/>
  <c r="H537" i="6"/>
  <c r="I678" i="6"/>
  <c r="H678" i="6"/>
  <c r="I696" i="6"/>
  <c r="H696" i="6"/>
  <c r="I825" i="6"/>
  <c r="H825" i="6"/>
  <c r="H870" i="6"/>
  <c r="I870" i="6"/>
  <c r="I72" i="6"/>
  <c r="I184" i="6"/>
  <c r="I33" i="6"/>
  <c r="H35" i="6"/>
  <c r="H158" i="6"/>
  <c r="I68" i="6"/>
  <c r="I8" i="6"/>
  <c r="I22" i="6"/>
  <c r="I73" i="6"/>
  <c r="I57" i="6"/>
  <c r="I190" i="6"/>
  <c r="H190" i="6"/>
  <c r="I605" i="6"/>
  <c r="H605" i="6"/>
  <c r="I469" i="6"/>
  <c r="H469" i="6"/>
  <c r="I472" i="6"/>
  <c r="H472" i="6"/>
  <c r="I617" i="6"/>
  <c r="H617" i="6"/>
  <c r="H509" i="6"/>
  <c r="I509" i="6"/>
  <c r="I541" i="6"/>
  <c r="H541" i="6"/>
  <c r="I596" i="6"/>
  <c r="H596" i="6"/>
  <c r="I682" i="6"/>
  <c r="H682" i="6"/>
  <c r="I829" i="6"/>
  <c r="H829" i="6"/>
  <c r="I64" i="6"/>
  <c r="H241" i="6"/>
  <c r="I168" i="6"/>
  <c r="I204" i="6"/>
  <c r="H154" i="6"/>
  <c r="I48" i="6"/>
  <c r="I147" i="6"/>
  <c r="I115" i="6"/>
  <c r="I80" i="6"/>
  <c r="H26" i="6"/>
  <c r="H23" i="6"/>
  <c r="H82" i="6"/>
  <c r="I322" i="6"/>
  <c r="H322" i="6"/>
  <c r="I473" i="6"/>
  <c r="H473" i="6"/>
  <c r="I476" i="6"/>
  <c r="H476" i="6"/>
  <c r="I513" i="6"/>
  <c r="H513" i="6"/>
  <c r="I593" i="6"/>
  <c r="H593" i="6"/>
  <c r="I600" i="6"/>
  <c r="H600" i="6"/>
  <c r="I654" i="6"/>
  <c r="H654" i="6"/>
  <c r="I833" i="6"/>
  <c r="H833" i="6"/>
  <c r="I995" i="6"/>
  <c r="H995" i="6"/>
  <c r="H170" i="6"/>
  <c r="H136" i="6"/>
  <c r="I141" i="6"/>
  <c r="I109" i="6"/>
  <c r="H128" i="6"/>
  <c r="H17" i="6"/>
  <c r="I69" i="6"/>
  <c r="I53" i="6"/>
  <c r="I477" i="6"/>
  <c r="H477" i="6"/>
  <c r="I517" i="6"/>
  <c r="H517" i="6"/>
  <c r="I589" i="6"/>
  <c r="H589" i="6"/>
  <c r="I601" i="6"/>
  <c r="H601" i="6"/>
  <c r="I667" i="6"/>
  <c r="H667" i="6"/>
  <c r="I604" i="6"/>
  <c r="H604" i="6"/>
  <c r="I651" i="6"/>
  <c r="H651" i="6"/>
  <c r="I658" i="6"/>
  <c r="H658" i="6"/>
  <c r="I706" i="6"/>
  <c r="H706" i="6"/>
  <c r="I805" i="6"/>
  <c r="H805" i="6"/>
  <c r="H982" i="6"/>
  <c r="I982" i="6"/>
  <c r="I999" i="6"/>
  <c r="H999" i="6"/>
  <c r="I236" i="6"/>
  <c r="H150" i="6"/>
  <c r="I96" i="6"/>
  <c r="H75" i="6"/>
  <c r="H67" i="6"/>
  <c r="H59" i="6"/>
  <c r="H51" i="6"/>
  <c r="H42" i="6"/>
  <c r="H34" i="6"/>
  <c r="I139" i="6"/>
  <c r="I107" i="6"/>
  <c r="H20" i="6"/>
  <c r="I29" i="6"/>
  <c r="I489" i="6"/>
  <c r="H489" i="6"/>
  <c r="I521" i="6"/>
  <c r="H521" i="6"/>
  <c r="H544" i="6"/>
  <c r="I544" i="6"/>
  <c r="H639" i="6"/>
  <c r="I639" i="6"/>
  <c r="H643" i="6"/>
  <c r="I643" i="6"/>
  <c r="I623" i="6"/>
  <c r="H623" i="6"/>
  <c r="I675" i="6"/>
  <c r="H675" i="6"/>
  <c r="I608" i="6"/>
  <c r="H608" i="6"/>
  <c r="I659" i="6"/>
  <c r="H659" i="6"/>
  <c r="H809" i="6"/>
  <c r="I809" i="6"/>
  <c r="H985" i="6"/>
  <c r="I985" i="6"/>
  <c r="H142" i="6"/>
  <c r="H134" i="6"/>
  <c r="H118" i="6"/>
  <c r="I188" i="6"/>
  <c r="S946" i="3"/>
  <c r="R210" i="3"/>
  <c r="R410" i="3"/>
  <c r="S562" i="3"/>
  <c r="R162" i="3"/>
  <c r="R306" i="3"/>
  <c r="S482" i="3"/>
  <c r="R674" i="3"/>
  <c r="R234" i="3"/>
  <c r="S458" i="3"/>
  <c r="S626" i="3"/>
  <c r="S746" i="3"/>
  <c r="R874" i="3"/>
  <c r="R34" i="3"/>
  <c r="S250" i="3"/>
  <c r="R466" i="3"/>
  <c r="S658" i="3"/>
  <c r="R354" i="3"/>
  <c r="S530" i="3"/>
  <c r="S10" i="3"/>
  <c r="S242" i="3"/>
  <c r="R650" i="3"/>
  <c r="R738" i="3"/>
  <c r="S802" i="3"/>
  <c r="R866" i="3"/>
  <c r="R930" i="3"/>
  <c r="R241" i="3"/>
  <c r="S497" i="3"/>
  <c r="S953" i="3"/>
  <c r="R322" i="3"/>
  <c r="R465" i="3"/>
  <c r="R281" i="3"/>
  <c r="R249" i="3"/>
  <c r="S21" i="3"/>
  <c r="S770" i="3"/>
  <c r="R834" i="3"/>
  <c r="S898" i="3"/>
  <c r="R33" i="3"/>
  <c r="S818" i="3"/>
  <c r="R418" i="3"/>
  <c r="S329" i="3"/>
  <c r="S433" i="3"/>
  <c r="S441" i="3"/>
  <c r="S202" i="3"/>
  <c r="R14" i="3"/>
  <c r="S361" i="3"/>
  <c r="S610" i="3"/>
  <c r="R370" i="3"/>
  <c r="R642" i="3"/>
  <c r="R514" i="3"/>
  <c r="S146" i="3"/>
  <c r="S402" i="3"/>
  <c r="R450" i="3"/>
  <c r="S434" i="3"/>
  <c r="S130" i="3"/>
  <c r="S578" i="3"/>
  <c r="S170" i="3"/>
  <c r="S274" i="3"/>
  <c r="S602" i="3"/>
  <c r="S194" i="3"/>
  <c r="S474" i="3"/>
  <c r="R394" i="3"/>
  <c r="S866" i="3"/>
  <c r="S930" i="3"/>
  <c r="R82" i="3"/>
  <c r="S698" i="3"/>
  <c r="S738" i="3"/>
  <c r="R314" i="3"/>
  <c r="S666" i="3"/>
  <c r="S226" i="3"/>
  <c r="R594" i="3"/>
  <c r="R58" i="3"/>
  <c r="S362" i="3"/>
  <c r="R538" i="3"/>
  <c r="S778" i="3"/>
  <c r="S154" i="3"/>
  <c r="S330" i="3"/>
  <c r="R570" i="3"/>
  <c r="R90" i="3"/>
  <c r="R266" i="3"/>
  <c r="R426" i="3"/>
  <c r="S634" i="3"/>
  <c r="S138" i="3"/>
  <c r="R346" i="3"/>
  <c r="S554" i="3"/>
  <c r="R10" i="3"/>
  <c r="S210" i="3"/>
  <c r="S306" i="3"/>
  <c r="R250" i="3"/>
  <c r="S162" i="3"/>
  <c r="R658" i="3"/>
  <c r="R482" i="3"/>
  <c r="S450" i="3"/>
  <c r="S234" i="3"/>
  <c r="S466" i="3"/>
  <c r="R626" i="3"/>
  <c r="R882" i="3"/>
  <c r="S410" i="3"/>
  <c r="R242" i="3"/>
  <c r="R458" i="3"/>
  <c r="R497" i="3"/>
  <c r="S241" i="3"/>
  <c r="S34" i="3"/>
  <c r="S354" i="3"/>
  <c r="S650" i="3"/>
  <c r="R562" i="3"/>
  <c r="R442" i="3"/>
  <c r="S714" i="3"/>
  <c r="S282" i="3"/>
  <c r="S890" i="3"/>
  <c r="S793" i="3"/>
  <c r="R537" i="3"/>
  <c r="R22" i="3"/>
  <c r="S337" i="3"/>
  <c r="S25" i="3"/>
  <c r="R57" i="3"/>
  <c r="R305" i="3"/>
  <c r="R81" i="3"/>
  <c r="S50" i="3"/>
  <c r="S546" i="3"/>
  <c r="R290" i="3"/>
  <c r="S82" i="3"/>
  <c r="S826" i="3"/>
  <c r="R849" i="3"/>
  <c r="S834" i="3"/>
  <c r="S74" i="3"/>
  <c r="S498" i="3"/>
  <c r="S98" i="3"/>
  <c r="R762" i="3"/>
  <c r="R561" i="3"/>
  <c r="S882" i="3"/>
  <c r="S618" i="3"/>
  <c r="R298" i="3"/>
  <c r="R386" i="3"/>
  <c r="R49" i="3"/>
  <c r="S258" i="3"/>
  <c r="R690" i="3"/>
  <c r="R706" i="3"/>
  <c r="R313" i="3"/>
  <c r="S122" i="3"/>
  <c r="S186" i="3"/>
  <c r="R218" i="3"/>
  <c r="R698" i="3"/>
  <c r="R714" i="3"/>
  <c r="R282" i="3"/>
  <c r="R74" i="3"/>
  <c r="R98" i="3"/>
  <c r="S298" i="3"/>
  <c r="R50" i="3"/>
  <c r="R18" i="3"/>
  <c r="R826" i="3"/>
  <c r="R186" i="3"/>
  <c r="S290" i="3"/>
  <c r="S218" i="3"/>
  <c r="R36" i="3"/>
  <c r="R258" i="3"/>
  <c r="R546" i="3"/>
  <c r="S386" i="3"/>
  <c r="R498" i="3"/>
  <c r="S442" i="3"/>
  <c r="R898" i="3"/>
  <c r="R962" i="3"/>
  <c r="S314" i="3"/>
  <c r="S58" i="3"/>
  <c r="R666" i="3"/>
  <c r="S266" i="3"/>
  <c r="R634" i="3"/>
  <c r="R362" i="3"/>
  <c r="S594" i="3"/>
  <c r="R154" i="3"/>
  <c r="S90" i="3"/>
  <c r="R554" i="3"/>
  <c r="R28" i="3"/>
  <c r="R20" i="3"/>
  <c r="R3" i="3"/>
  <c r="S13" i="3"/>
  <c r="R12" i="3"/>
  <c r="R8" i="3"/>
  <c r="S921" i="3"/>
  <c r="S808" i="3"/>
  <c r="R668" i="3"/>
  <c r="S769" i="3"/>
  <c r="S612" i="3"/>
  <c r="R349" i="3"/>
  <c r="R448" i="3"/>
  <c r="R421" i="3"/>
  <c r="R42" i="3"/>
  <c r="R163" i="3"/>
  <c r="R872" i="3"/>
  <c r="S765" i="3"/>
  <c r="S876" i="3"/>
  <c r="S697" i="3"/>
  <c r="R641" i="3"/>
  <c r="R280" i="3"/>
  <c r="S680" i="3"/>
  <c r="R729" i="3"/>
  <c r="R556" i="3"/>
  <c r="R731" i="3"/>
  <c r="R862" i="3"/>
  <c r="R512" i="3"/>
  <c r="S732" i="3"/>
  <c r="R850" i="3"/>
  <c r="R534" i="3"/>
  <c r="R954" i="3"/>
  <c r="R707" i="3"/>
  <c r="R805" i="3"/>
  <c r="S780" i="3"/>
  <c r="R802" i="3"/>
  <c r="R851" i="3"/>
  <c r="R763" i="3"/>
  <c r="R858" i="3"/>
  <c r="R922" i="3"/>
  <c r="R986" i="3"/>
  <c r="R754" i="3"/>
  <c r="R928" i="3"/>
  <c r="R992" i="3"/>
  <c r="S776" i="3"/>
  <c r="R846" i="3"/>
  <c r="R981" i="3"/>
  <c r="R976" i="3"/>
  <c r="S913" i="3"/>
  <c r="R624" i="3"/>
  <c r="R345" i="3"/>
  <c r="S448" i="3"/>
  <c r="R927" i="3"/>
  <c r="R863" i="3"/>
  <c r="R618" i="3"/>
  <c r="S534" i="3"/>
  <c r="S378" i="3"/>
  <c r="R248" i="3"/>
  <c r="R32" i="3"/>
  <c r="S200" i="3"/>
  <c r="S62" i="3"/>
  <c r="R123" i="3"/>
  <c r="R378" i="3"/>
  <c r="S690" i="3"/>
  <c r="R836" i="3"/>
  <c r="R890" i="3"/>
  <c r="S611" i="3"/>
  <c r="S675" i="3"/>
  <c r="R734" i="3"/>
  <c r="S682" i="3"/>
  <c r="S712" i="3"/>
  <c r="S736" i="3"/>
  <c r="R798" i="3"/>
  <c r="R487" i="3"/>
  <c r="R593" i="3"/>
  <c r="R657" i="3"/>
  <c r="R783" i="3"/>
  <c r="R847" i="3"/>
  <c r="S768" i="3"/>
  <c r="R778" i="3"/>
  <c r="S877" i="3"/>
  <c r="R997" i="3"/>
  <c r="R867" i="3"/>
  <c r="R931" i="3"/>
  <c r="R995" i="3"/>
  <c r="R779" i="3"/>
  <c r="R30" i="3"/>
  <c r="S619" i="3"/>
  <c r="R508" i="3"/>
  <c r="R201" i="3"/>
  <c r="S318" i="3"/>
  <c r="S201" i="3"/>
  <c r="R598" i="3"/>
  <c r="S54" i="3"/>
  <c r="S51" i="3"/>
  <c r="R103" i="3"/>
  <c r="S208" i="3"/>
  <c r="S377" i="3"/>
  <c r="S280" i="3"/>
  <c r="R770" i="3"/>
  <c r="S710" i="3"/>
  <c r="R884" i="3"/>
  <c r="R990" i="3"/>
  <c r="R560" i="3"/>
  <c r="R603" i="3"/>
  <c r="R667" i="3"/>
  <c r="R743" i="3"/>
  <c r="R749" i="3"/>
  <c r="R840" i="3"/>
  <c r="R794" i="3"/>
  <c r="R715" i="3"/>
  <c r="R801" i="3"/>
  <c r="R985" i="3"/>
  <c r="S784" i="3"/>
  <c r="S949" i="3"/>
  <c r="R806" i="3"/>
  <c r="R883" i="3"/>
  <c r="R947" i="3"/>
  <c r="R775" i="3"/>
  <c r="R942" i="3"/>
  <c r="R824" i="3"/>
  <c r="R686" i="3"/>
  <c r="R377" i="3"/>
  <c r="R330" i="3"/>
  <c r="R178" i="3"/>
  <c r="R83" i="3"/>
  <c r="S30" i="3"/>
  <c r="S872" i="3"/>
  <c r="S823" i="3"/>
  <c r="S779" i="3"/>
  <c r="S346" i="3"/>
  <c r="S471" i="3"/>
  <c r="R15" i="3"/>
  <c r="R147" i="3"/>
  <c r="R408" i="3"/>
  <c r="R480" i="3"/>
  <c r="S586" i="3"/>
  <c r="S636" i="3"/>
  <c r="S687" i="3"/>
  <c r="S637" i="3"/>
  <c r="S515" i="3"/>
  <c r="R563" i="3"/>
  <c r="R638" i="3"/>
  <c r="R699" i="3"/>
  <c r="R758" i="3"/>
  <c r="S804" i="3"/>
  <c r="R622" i="3"/>
  <c r="S756" i="3"/>
  <c r="R879" i="3"/>
  <c r="S943" i="3"/>
  <c r="R868" i="3"/>
  <c r="S932" i="3"/>
  <c r="R996" i="3"/>
  <c r="R787" i="3"/>
  <c r="S832" i="3"/>
  <c r="R888" i="3"/>
  <c r="S952" i="3"/>
  <c r="R723" i="3"/>
  <c r="R821" i="3"/>
  <c r="R894" i="3"/>
  <c r="R958" i="3"/>
  <c r="R730" i="3"/>
  <c r="S788" i="3"/>
  <c r="S833" i="3"/>
  <c r="S886" i="3"/>
  <c r="S950" i="3"/>
  <c r="R900" i="3"/>
  <c r="R964" i="3"/>
  <c r="R746" i="3"/>
  <c r="R819" i="3"/>
  <c r="S881" i="3"/>
  <c r="R945" i="3"/>
  <c r="R921" i="3"/>
  <c r="R889" i="3"/>
  <c r="S824" i="3"/>
  <c r="S674" i="3"/>
  <c r="S408" i="3"/>
  <c r="S107" i="3"/>
  <c r="S863" i="3"/>
  <c r="R934" i="3"/>
  <c r="R446" i="3"/>
  <c r="S224" i="3"/>
  <c r="R115" i="3"/>
  <c r="S15" i="3"/>
  <c r="R7" i="3"/>
  <c r="S381" i="3"/>
  <c r="S486" i="3"/>
  <c r="R653" i="3"/>
  <c r="S706" i="3"/>
  <c r="S538" i="3"/>
  <c r="S643" i="3"/>
  <c r="R791" i="3"/>
  <c r="R926" i="3"/>
  <c r="R854" i="3"/>
  <c r="S702" i="3"/>
  <c r="R864" i="3"/>
  <c r="R625" i="3"/>
  <c r="S694" i="3"/>
  <c r="R766" i="3"/>
  <c r="R737" i="3"/>
  <c r="R838" i="3"/>
  <c r="R726" i="3"/>
  <c r="R969" i="3"/>
  <c r="R903" i="3"/>
  <c r="R967" i="3"/>
  <c r="R825" i="3"/>
  <c r="R94" i="3"/>
  <c r="S889" i="3"/>
  <c r="R535" i="3"/>
  <c r="R206" i="3"/>
  <c r="S883" i="3"/>
  <c r="S352" i="3"/>
  <c r="S55" i="3"/>
  <c r="R651" i="3"/>
  <c r="S384" i="3"/>
  <c r="R495" i="3"/>
  <c r="R676" i="3"/>
  <c r="R596" i="3"/>
  <c r="R660" i="3"/>
  <c r="R951" i="3"/>
  <c r="R524" i="3"/>
  <c r="S573" i="3"/>
  <c r="R629" i="3"/>
  <c r="S689" i="3"/>
  <c r="R887" i="3"/>
  <c r="R647" i="3"/>
  <c r="S717" i="3"/>
  <c r="R807" i="3"/>
  <c r="R973" i="3"/>
  <c r="R630" i="3"/>
  <c r="S703" i="3"/>
  <c r="R915" i="3"/>
  <c r="R631" i="3"/>
  <c r="R700" i="3"/>
  <c r="R786" i="3"/>
  <c r="S762" i="3"/>
  <c r="S829" i="3"/>
  <c r="S901" i="3"/>
  <c r="R965" i="3"/>
  <c r="S874" i="3"/>
  <c r="R938" i="3"/>
  <c r="R750" i="3"/>
  <c r="R796" i="3"/>
  <c r="R841" i="3"/>
  <c r="S902" i="3"/>
  <c r="S966" i="3"/>
  <c r="S735" i="3"/>
  <c r="R835" i="3"/>
  <c r="R916" i="3"/>
  <c r="R980" i="3"/>
  <c r="R745" i="3"/>
  <c r="S803" i="3"/>
  <c r="S842" i="3"/>
  <c r="S908" i="3"/>
  <c r="S972" i="3"/>
  <c r="R906" i="3"/>
  <c r="R970" i="3"/>
  <c r="S828" i="3"/>
  <c r="R895" i="3"/>
  <c r="R959" i="3"/>
  <c r="S178" i="3"/>
  <c r="R876" i="3"/>
  <c r="S345" i="3"/>
  <c r="S115" i="3"/>
  <c r="S114" i="3"/>
  <c r="R107" i="3"/>
  <c r="R114" i="3"/>
  <c r="R309" i="3"/>
  <c r="S431" i="3"/>
  <c r="S686" i="3"/>
  <c r="R789" i="3"/>
  <c r="R724" i="3"/>
  <c r="S475" i="3"/>
  <c r="R530" i="3"/>
  <c r="R635" i="3"/>
  <c r="R721" i="3"/>
  <c r="R979" i="3"/>
  <c r="R528" i="3"/>
  <c r="R722" i="3"/>
  <c r="R948" i="3"/>
  <c r="S704" i="3"/>
  <c r="R795" i="3"/>
  <c r="R753" i="3"/>
  <c r="R977" i="3"/>
  <c r="R757" i="3"/>
  <c r="R855" i="3"/>
  <c r="R919" i="3"/>
  <c r="R983" i="3"/>
  <c r="S748" i="3"/>
  <c r="R925" i="3"/>
  <c r="R989" i="3"/>
  <c r="S764" i="3"/>
  <c r="S24" i="3"/>
  <c r="R109" i="3"/>
  <c r="S109" i="3"/>
  <c r="R78" i="3"/>
  <c r="S78" i="3"/>
  <c r="R177" i="3"/>
  <c r="S177" i="3"/>
  <c r="R145" i="3"/>
  <c r="S145" i="3"/>
  <c r="S9" i="3"/>
  <c r="R9" i="3"/>
  <c r="S16" i="3"/>
  <c r="R16" i="3"/>
  <c r="S5" i="3"/>
  <c r="R5" i="3"/>
  <c r="S66" i="3"/>
  <c r="R66" i="3"/>
  <c r="R106" i="3"/>
  <c r="S106" i="3"/>
  <c r="R148" i="3"/>
  <c r="S148" i="3"/>
  <c r="S188" i="3"/>
  <c r="R188" i="3"/>
  <c r="S31" i="3"/>
  <c r="R31" i="3"/>
  <c r="R143" i="3"/>
  <c r="S143" i="3"/>
  <c r="R125" i="3"/>
  <c r="S125" i="3"/>
  <c r="R328" i="3"/>
  <c r="S328" i="3"/>
  <c r="R41" i="3"/>
  <c r="S41" i="3"/>
  <c r="R128" i="3"/>
  <c r="S128" i="3"/>
  <c r="S428" i="3"/>
  <c r="R428" i="3"/>
  <c r="R96" i="3"/>
  <c r="S96" i="3"/>
  <c r="S383" i="3"/>
  <c r="R383" i="3"/>
  <c r="R237" i="3"/>
  <c r="S237" i="3"/>
  <c r="S504" i="3"/>
  <c r="R504" i="3"/>
  <c r="R454" i="3"/>
  <c r="S454" i="3"/>
  <c r="R459" i="3"/>
  <c r="S459" i="3"/>
  <c r="S790" i="3"/>
  <c r="R790" i="3"/>
  <c r="S289" i="3"/>
  <c r="R289" i="3"/>
  <c r="S464" i="3"/>
  <c r="R464" i="3"/>
  <c r="R209" i="3"/>
  <c r="S209" i="3"/>
  <c r="R275" i="3"/>
  <c r="S275" i="3"/>
  <c r="R217" i="3"/>
  <c r="S217" i="3"/>
  <c r="S507" i="3"/>
  <c r="R507" i="3"/>
  <c r="R621" i="3"/>
  <c r="S621" i="3"/>
  <c r="S380" i="3"/>
  <c r="R380" i="3"/>
  <c r="S436" i="3"/>
  <c r="R436" i="3"/>
  <c r="S820" i="3"/>
  <c r="R820" i="3"/>
  <c r="S375" i="3"/>
  <c r="R375" i="3"/>
  <c r="S420" i="3"/>
  <c r="R420" i="3"/>
  <c r="S472" i="3"/>
  <c r="R472" i="3"/>
  <c r="S315" i="3"/>
  <c r="R315" i="3"/>
  <c r="S513" i="3"/>
  <c r="R513" i="3"/>
  <c r="S688" i="3"/>
  <c r="R688" i="3"/>
  <c r="R782" i="3"/>
  <c r="S782" i="3"/>
  <c r="R478" i="3"/>
  <c r="S478" i="3"/>
  <c r="R544" i="3"/>
  <c r="S544" i="3"/>
  <c r="R640" i="3"/>
  <c r="S640" i="3"/>
  <c r="S716" i="3"/>
  <c r="R716" i="3"/>
  <c r="R912" i="3"/>
  <c r="S912" i="3"/>
  <c r="S620" i="3"/>
  <c r="R620" i="3"/>
  <c r="S679" i="3"/>
  <c r="R679" i="3"/>
  <c r="S811" i="3"/>
  <c r="R811" i="3"/>
  <c r="R860" i="3"/>
  <c r="S860" i="3"/>
  <c r="R502" i="3"/>
  <c r="S502" i="3"/>
  <c r="R607" i="3"/>
  <c r="S607" i="3"/>
  <c r="R671" i="3"/>
  <c r="S671" i="3"/>
  <c r="R691" i="3"/>
  <c r="S691" i="3"/>
  <c r="S718" i="3"/>
  <c r="R718" i="3"/>
  <c r="S816" i="3"/>
  <c r="R816" i="3"/>
  <c r="S27" i="3"/>
  <c r="R27" i="3"/>
  <c r="S190" i="3"/>
  <c r="R190" i="3"/>
  <c r="R124" i="3"/>
  <c r="S124" i="3"/>
  <c r="R153" i="3"/>
  <c r="S153" i="3"/>
  <c r="R316" i="3"/>
  <c r="S316" i="3"/>
  <c r="S40" i="3"/>
  <c r="R40" i="3"/>
  <c r="R104" i="3"/>
  <c r="S104" i="3"/>
  <c r="S160" i="3"/>
  <c r="R160" i="3"/>
  <c r="S284" i="3"/>
  <c r="R284" i="3"/>
  <c r="R80" i="3"/>
  <c r="S80" i="3"/>
  <c r="R141" i="3"/>
  <c r="S141" i="3"/>
  <c r="S181" i="3"/>
  <c r="R181" i="3"/>
  <c r="S440" i="3"/>
  <c r="R440" i="3"/>
  <c r="S47" i="3"/>
  <c r="R47" i="3"/>
  <c r="R86" i="3"/>
  <c r="S86" i="3"/>
  <c r="R136" i="3"/>
  <c r="S136" i="3"/>
  <c r="R197" i="3"/>
  <c r="S197" i="3"/>
  <c r="S302" i="3"/>
  <c r="R302" i="3"/>
  <c r="S26" i="3"/>
  <c r="R26" i="3"/>
  <c r="S273" i="3"/>
  <c r="R273" i="3"/>
  <c r="S166" i="3"/>
  <c r="R166" i="3"/>
  <c r="S263" i="3"/>
  <c r="R263" i="3"/>
  <c r="R203" i="3"/>
  <c r="S203" i="3"/>
  <c r="S264" i="3"/>
  <c r="R264" i="3"/>
  <c r="S540" i="3"/>
  <c r="R540" i="3"/>
  <c r="S204" i="3"/>
  <c r="R204" i="3"/>
  <c r="R293" i="3"/>
  <c r="S293" i="3"/>
  <c r="R473" i="3"/>
  <c r="S473" i="3"/>
  <c r="R225" i="3"/>
  <c r="S225" i="3"/>
  <c r="S270" i="3"/>
  <c r="R270" i="3"/>
  <c r="R422" i="3"/>
  <c r="S422" i="3"/>
  <c r="S522" i="3"/>
  <c r="R522" i="3"/>
  <c r="R397" i="3"/>
  <c r="S397" i="3"/>
  <c r="R613" i="3"/>
  <c r="S613" i="3"/>
  <c r="S709" i="3"/>
  <c r="R709" i="3"/>
  <c r="S338" i="3"/>
  <c r="R338" i="3"/>
  <c r="R430" i="3"/>
  <c r="S430" i="3"/>
  <c r="S447" i="3"/>
  <c r="R447" i="3"/>
  <c r="S539" i="3"/>
  <c r="R539" i="3"/>
  <c r="S683" i="3"/>
  <c r="R683" i="3"/>
  <c r="R491" i="3"/>
  <c r="S491" i="3"/>
  <c r="S550" i="3"/>
  <c r="R550" i="3"/>
  <c r="R711" i="3"/>
  <c r="S711" i="3"/>
  <c r="R810" i="3"/>
  <c r="S810" i="3"/>
  <c r="R503" i="3"/>
  <c r="S503" i="3"/>
  <c r="R585" i="3"/>
  <c r="S585" i="3"/>
  <c r="R649" i="3"/>
  <c r="S649" i="3"/>
  <c r="S728" i="3"/>
  <c r="R728" i="3"/>
  <c r="R761" i="3"/>
  <c r="S761" i="3"/>
  <c r="R604" i="3"/>
  <c r="S171" i="3"/>
  <c r="R70" i="3"/>
  <c r="S129" i="3"/>
  <c r="S147" i="3"/>
  <c r="S71" i="3"/>
  <c r="S325" i="3"/>
  <c r="S651" i="3"/>
  <c r="S253" i="3"/>
  <c r="R265" i="3"/>
  <c r="R55" i="3"/>
  <c r="R357" i="3"/>
  <c r="R311" i="3"/>
  <c r="R586" i="3"/>
  <c r="R510" i="3"/>
  <c r="S17" i="3"/>
  <c r="S111" i="3"/>
  <c r="S199" i="3"/>
  <c r="S85" i="3"/>
  <c r="S196" i="3"/>
  <c r="S72" i="3"/>
  <c r="S965" i="3"/>
  <c r="S750" i="3"/>
  <c r="S524" i="3"/>
  <c r="S906" i="3"/>
  <c r="S958" i="3"/>
  <c r="S888" i="3"/>
  <c r="S951" i="3"/>
  <c r="S629" i="3"/>
  <c r="S121" i="3"/>
  <c r="R77" i="3"/>
  <c r="S77" i="3"/>
  <c r="S240" i="3"/>
  <c r="R240" i="3"/>
  <c r="R344" i="3"/>
  <c r="S344" i="3"/>
  <c r="S212" i="3"/>
  <c r="R212" i="3"/>
  <c r="S490" i="3"/>
  <c r="R490" i="3"/>
  <c r="S830" i="3"/>
  <c r="R830" i="3"/>
  <c r="S841" i="3"/>
  <c r="S835" i="3"/>
  <c r="S723" i="3"/>
  <c r="S900" i="3"/>
  <c r="R952" i="3"/>
  <c r="S916" i="3"/>
  <c r="S879" i="3"/>
  <c r="S807" i="3"/>
  <c r="R829" i="3"/>
  <c r="S68" i="3"/>
  <c r="R208" i="3"/>
  <c r="R260" i="3"/>
  <c r="S45" i="3"/>
  <c r="R320" i="3"/>
  <c r="S320" i="3"/>
  <c r="S39" i="3"/>
  <c r="R39" i="3"/>
  <c r="R53" i="3"/>
  <c r="S53" i="3"/>
  <c r="S571" i="3"/>
  <c r="R571" i="3"/>
  <c r="R591" i="3"/>
  <c r="S591" i="3"/>
  <c r="R655" i="3"/>
  <c r="S655" i="3"/>
  <c r="S752" i="3"/>
  <c r="R752" i="3"/>
  <c r="R703" i="3"/>
  <c r="R972" i="3"/>
  <c r="R886" i="3"/>
  <c r="R902" i="3"/>
  <c r="S915" i="3"/>
  <c r="S647" i="3"/>
  <c r="S110" i="3"/>
  <c r="R69" i="3"/>
  <c r="S69" i="3"/>
  <c r="S43" i="3"/>
  <c r="R43" i="3"/>
  <c r="R89" i="3"/>
  <c r="S89" i="3"/>
  <c r="R144" i="3"/>
  <c r="S144" i="3"/>
  <c r="R467" i="3"/>
  <c r="S467" i="3"/>
  <c r="S945" i="3"/>
  <c r="S970" i="3"/>
  <c r="S894" i="3"/>
  <c r="R803" i="3"/>
  <c r="S631" i="3"/>
  <c r="S11" i="3"/>
  <c r="S23" i="3"/>
  <c r="R23" i="3"/>
  <c r="R117" i="3"/>
  <c r="S117" i="3"/>
  <c r="S595" i="3"/>
  <c r="R595" i="3"/>
  <c r="S236" i="3"/>
  <c r="R236" i="3"/>
  <c r="S558" i="3"/>
  <c r="R558" i="3"/>
  <c r="S627" i="3"/>
  <c r="R627" i="3"/>
  <c r="S312" i="3"/>
  <c r="R312" i="3"/>
  <c r="R506" i="3"/>
  <c r="S506" i="3"/>
  <c r="S518" i="3"/>
  <c r="R518" i="3"/>
  <c r="S822" i="3"/>
  <c r="R822" i="3"/>
  <c r="R881" i="3"/>
  <c r="S630" i="3"/>
  <c r="R842" i="3"/>
  <c r="S165" i="3"/>
  <c r="S103" i="3"/>
  <c r="R101" i="3"/>
  <c r="S101" i="3"/>
  <c r="R29" i="3"/>
  <c r="S29" i="3"/>
  <c r="R65" i="3"/>
  <c r="S65" i="3"/>
  <c r="R152" i="3"/>
  <c r="S152" i="3"/>
  <c r="S659" i="3"/>
  <c r="R659" i="3"/>
  <c r="R740" i="3"/>
  <c r="S740" i="3"/>
  <c r="S998" i="3"/>
  <c r="R998" i="3"/>
  <c r="S964" i="3"/>
  <c r="S980" i="3"/>
  <c r="S887" i="3"/>
  <c r="R184" i="3"/>
  <c r="S184" i="3"/>
  <c r="R93" i="3"/>
  <c r="S93" i="3"/>
  <c r="R336" i="3"/>
  <c r="S336" i="3"/>
  <c r="R463" i="3"/>
  <c r="S463" i="3"/>
  <c r="R623" i="3"/>
  <c r="S623" i="3"/>
  <c r="D10" i="7" l="1"/>
  <c r="D13" i="7"/>
  <c r="D11" i="7"/>
  <c r="D12" i="7"/>
  <c r="E892" i="6"/>
  <c r="E554" i="6"/>
  <c r="E943" i="6"/>
  <c r="E962" i="6"/>
  <c r="E776" i="6"/>
  <c r="E267" i="6"/>
  <c r="E348" i="6"/>
  <c r="E840" i="6"/>
  <c r="E15" i="6"/>
  <c r="E150" i="6"/>
  <c r="E158" i="6"/>
  <c r="E494" i="6"/>
  <c r="E722" i="6"/>
  <c r="E461" i="6"/>
  <c r="E683" i="6"/>
  <c r="E308" i="6"/>
  <c r="E870" i="6"/>
  <c r="E226" i="6"/>
  <c r="E249" i="6"/>
  <c r="E128" i="6"/>
  <c r="E94" i="6"/>
  <c r="E303" i="6"/>
  <c r="E535" i="6"/>
  <c r="E86" i="6"/>
  <c r="E288" i="6"/>
  <c r="E108" i="6"/>
  <c r="E878" i="6"/>
  <c r="E202" i="6"/>
  <c r="E259" i="6"/>
  <c r="E916" i="6"/>
  <c r="E391" i="6"/>
  <c r="E334" i="6"/>
  <c r="E75" i="6"/>
  <c r="E163" i="6"/>
  <c r="E30" i="6"/>
  <c r="E219" i="6"/>
  <c r="E233" i="6"/>
  <c r="E935" i="6"/>
  <c r="E210" i="6"/>
  <c r="E728" i="6"/>
  <c r="E996" i="6"/>
  <c r="E902" i="6"/>
  <c r="E805" i="6"/>
  <c r="E604" i="6"/>
  <c r="E513" i="6"/>
  <c r="E404" i="6"/>
  <c r="E432" i="6"/>
  <c r="E368" i="6"/>
  <c r="E552" i="6"/>
  <c r="E445" i="6"/>
  <c r="E421" i="6"/>
  <c r="E919" i="6"/>
  <c r="E718" i="6"/>
  <c r="E932" i="6"/>
  <c r="E639" i="6"/>
  <c r="E706" i="6"/>
  <c r="E654" i="6"/>
  <c r="E541" i="6"/>
  <c r="E622" i="6"/>
  <c r="E912" i="6"/>
  <c r="E529" i="6"/>
  <c r="E570" i="6"/>
  <c r="E456" i="6"/>
  <c r="E217" i="6"/>
  <c r="E823" i="6"/>
  <c r="E714" i="6"/>
  <c r="E563" i="6"/>
  <c r="E561" i="6"/>
  <c r="E302" i="6"/>
  <c r="E340" i="6"/>
  <c r="E842" i="6"/>
  <c r="E928" i="6"/>
  <c r="E725" i="6"/>
  <c r="E180" i="6"/>
  <c r="E149" i="6"/>
  <c r="E290" i="6"/>
  <c r="E980" i="6"/>
  <c r="E79" i="6"/>
  <c r="E367" i="6"/>
  <c r="E582" i="6"/>
  <c r="E721" i="6"/>
  <c r="E408" i="6"/>
  <c r="E574" i="6"/>
  <c r="E373" i="6"/>
  <c r="E44" i="6"/>
  <c r="E633" i="6"/>
  <c r="E495" i="6"/>
  <c r="E424" i="6"/>
  <c r="E763" i="6"/>
  <c r="E42" i="6"/>
  <c r="E170" i="6"/>
  <c r="E154" i="6"/>
  <c r="E647" i="6"/>
  <c r="E126" i="6"/>
  <c r="E454" i="6"/>
  <c r="E293" i="6"/>
  <c r="E331" i="6"/>
  <c r="E82" i="6"/>
  <c r="E245" i="6"/>
  <c r="E59" i="6"/>
  <c r="E509" i="6"/>
  <c r="E761" i="6"/>
  <c r="E247" i="6"/>
  <c r="E378" i="6"/>
  <c r="E129" i="6"/>
  <c r="E118" i="6"/>
  <c r="E760" i="6"/>
  <c r="E590" i="6"/>
  <c r="E244" i="6"/>
  <c r="E252" i="6"/>
  <c r="E173" i="6"/>
  <c r="E739" i="6"/>
  <c r="E134" i="6"/>
  <c r="E643" i="6"/>
  <c r="E136" i="6"/>
  <c r="E472" i="6"/>
  <c r="E501" i="6"/>
  <c r="E120" i="6"/>
  <c r="E670" i="6"/>
  <c r="E671" i="6"/>
  <c r="E457" i="6"/>
  <c r="E525" i="6"/>
  <c r="E276" i="6"/>
  <c r="E10" i="6"/>
  <c r="E602" i="6"/>
  <c r="E545" i="6"/>
  <c r="E157" i="6"/>
  <c r="E39" i="6"/>
  <c r="E958" i="6"/>
  <c r="E98" i="6"/>
  <c r="E914" i="6"/>
  <c r="E212" i="6"/>
  <c r="E828" i="6"/>
  <c r="E899" i="6"/>
  <c r="E549" i="6"/>
  <c r="E499" i="6"/>
  <c r="E197" i="6"/>
  <c r="E577" i="6"/>
  <c r="E316" i="6"/>
  <c r="E909" i="6"/>
  <c r="E610" i="6"/>
  <c r="E384" i="6"/>
  <c r="E218" i="6"/>
  <c r="E799" i="6"/>
  <c r="E429" i="6"/>
  <c r="E376" i="6"/>
  <c r="E105" i="6"/>
  <c r="E273" i="6"/>
  <c r="E637" i="6"/>
  <c r="E176" i="6"/>
  <c r="E172" i="6"/>
  <c r="E779" i="6"/>
  <c r="E556" i="6"/>
  <c r="E993" i="6"/>
  <c r="E944" i="6"/>
  <c r="E775" i="6"/>
  <c r="E851" i="6"/>
  <c r="E738" i="6"/>
  <c r="E803" i="6"/>
  <c r="E358" i="6"/>
  <c r="E969" i="6"/>
  <c r="E542" i="6"/>
  <c r="E209" i="6"/>
  <c r="E750" i="6"/>
  <c r="E278" i="6"/>
  <c r="E550" i="6"/>
  <c r="E142" i="6"/>
  <c r="E667" i="6"/>
  <c r="E477" i="6"/>
  <c r="E26" i="6"/>
  <c r="E241" i="6"/>
  <c r="E469" i="6"/>
  <c r="E616" i="6"/>
  <c r="E124" i="6"/>
  <c r="E627" i="6"/>
  <c r="E978" i="6"/>
  <c r="E834" i="6"/>
  <c r="E769" i="6"/>
  <c r="E140" i="6"/>
  <c r="E356" i="6"/>
  <c r="E363" i="6"/>
  <c r="E284" i="6"/>
  <c r="E588" i="6"/>
  <c r="E518" i="6"/>
  <c r="E199" i="6"/>
  <c r="E730" i="6"/>
  <c r="E113" i="6"/>
  <c r="E89" i="6"/>
  <c r="E934" i="6"/>
  <c r="E873" i="6"/>
  <c r="E64" i="6"/>
  <c r="E69" i="6"/>
  <c r="E940" i="6"/>
  <c r="E188" i="6"/>
  <c r="E766" i="6"/>
  <c r="E65" i="6"/>
  <c r="E504" i="6"/>
  <c r="E875" i="6"/>
  <c r="E810" i="6"/>
  <c r="E516" i="6"/>
  <c r="E31" i="6"/>
  <c r="E675" i="6"/>
  <c r="E13" i="6"/>
  <c r="E102" i="6"/>
  <c r="E641" i="6"/>
  <c r="E481" i="6"/>
  <c r="E296" i="6"/>
  <c r="E91" i="6"/>
  <c r="E213" i="6"/>
  <c r="E318" i="6"/>
  <c r="E55" i="6"/>
  <c r="E3" i="6"/>
  <c r="E380" i="6"/>
  <c r="E192" i="6"/>
  <c r="E103" i="6"/>
  <c r="E845" i="6"/>
  <c r="E208" i="6"/>
  <c r="E395" i="6"/>
  <c r="E727" i="6"/>
  <c r="E747" i="6"/>
  <c r="E651" i="6"/>
  <c r="E589" i="6"/>
  <c r="E995" i="6"/>
  <c r="E593" i="6"/>
  <c r="E322" i="6"/>
  <c r="E682" i="6"/>
  <c r="E190" i="6"/>
  <c r="E688" i="6"/>
  <c r="E631" i="6"/>
  <c r="E460" i="6"/>
  <c r="E178" i="6"/>
  <c r="E538" i="6"/>
  <c r="E387" i="6"/>
  <c r="E871" i="6"/>
  <c r="E838" i="6"/>
  <c r="E703" i="6"/>
  <c r="E483" i="6"/>
  <c r="E325" i="6"/>
  <c r="E256" i="6"/>
  <c r="E71" i="6"/>
  <c r="E110" i="6"/>
  <c r="E458" i="6"/>
  <c r="E292" i="6"/>
  <c r="E859" i="6"/>
  <c r="E45" i="6"/>
  <c r="E795" i="6"/>
  <c r="E846" i="6"/>
  <c r="E789" i="6"/>
  <c r="E762" i="6"/>
  <c r="E921" i="6"/>
  <c r="E712" i="6"/>
  <c r="E517" i="6"/>
  <c r="E833" i="6"/>
  <c r="E23" i="6"/>
  <c r="E596" i="6"/>
  <c r="E663" i="6"/>
  <c r="E653" i="6"/>
  <c r="E355" i="6"/>
  <c r="E927" i="6"/>
  <c r="E664" i="6"/>
  <c r="E222" i="6"/>
  <c r="E685" i="6"/>
  <c r="E36" i="6"/>
  <c r="E500" i="6"/>
  <c r="E697" i="6"/>
  <c r="E564" i="6"/>
  <c r="E528" i="6"/>
  <c r="E301" i="6"/>
  <c r="E867" i="6"/>
  <c r="E228" i="6"/>
  <c r="E280" i="6"/>
  <c r="E812" i="6"/>
  <c r="E925" i="6"/>
  <c r="E788" i="6"/>
  <c r="E428" i="6"/>
  <c r="E73" i="6"/>
  <c r="E625" i="6"/>
  <c r="E72" i="6"/>
  <c r="E77" i="6"/>
  <c r="E741" i="6"/>
  <c r="E621" i="6"/>
  <c r="E420" i="6"/>
  <c r="E450" i="6"/>
  <c r="E168" i="6"/>
  <c r="E100" i="6"/>
  <c r="E827" i="6"/>
  <c r="E720" i="6"/>
  <c r="E584" i="6"/>
  <c r="E474" i="6"/>
  <c r="E196" i="6"/>
  <c r="E43" i="6"/>
  <c r="E53" i="6"/>
  <c r="E733" i="6"/>
  <c r="E389" i="6"/>
  <c r="E189" i="6"/>
  <c r="E99" i="6"/>
  <c r="E12" i="6"/>
  <c r="E630" i="6"/>
  <c r="E29" i="6"/>
  <c r="E889" i="6"/>
  <c r="E665" i="6"/>
  <c r="E888" i="6"/>
  <c r="E869" i="6"/>
  <c r="E314" i="6"/>
  <c r="E560" i="6"/>
  <c r="E508" i="6"/>
  <c r="E443" i="6"/>
  <c r="E453" i="6"/>
  <c r="E321" i="6"/>
  <c r="E836" i="6"/>
  <c r="E439" i="6"/>
  <c r="E151" i="6"/>
  <c r="E490" i="6"/>
  <c r="E863" i="6"/>
  <c r="E414" i="6"/>
  <c r="E536" i="6"/>
  <c r="E844" i="6"/>
  <c r="E2" i="6"/>
  <c r="E587" i="6"/>
  <c r="E677" i="6"/>
  <c r="E1001" i="6"/>
  <c r="E608" i="6"/>
  <c r="E17" i="6"/>
  <c r="E696" i="6"/>
  <c r="E597" i="6"/>
  <c r="E821" i="6"/>
  <c r="E613" i="6"/>
  <c r="E464" i="6"/>
  <c r="E743" i="6"/>
  <c r="E206" i="6"/>
  <c r="E986" i="6"/>
  <c r="E772" i="6"/>
  <c r="E686" i="6"/>
  <c r="E451" i="6"/>
  <c r="E398" i="6"/>
  <c r="E411" i="6"/>
  <c r="E238" i="6"/>
  <c r="E876" i="6"/>
  <c r="E798" i="6"/>
  <c r="E160" i="6"/>
  <c r="E778" i="6"/>
  <c r="E27" i="6"/>
  <c r="E183" i="6"/>
  <c r="E961" i="6"/>
  <c r="E864" i="6"/>
  <c r="E801" i="6"/>
  <c r="E791" i="6"/>
  <c r="E734" i="6"/>
  <c r="E673" i="6"/>
  <c r="E672" i="6"/>
  <c r="E615" i="6"/>
  <c r="E565" i="6"/>
  <c r="E442" i="6"/>
  <c r="E407" i="6"/>
  <c r="E354" i="6"/>
  <c r="E313" i="6"/>
  <c r="E328" i="6"/>
  <c r="E237" i="6"/>
  <c r="E315" i="6"/>
  <c r="E18" i="6"/>
  <c r="E894" i="6"/>
  <c r="E893" i="6"/>
  <c r="E841" i="6"/>
  <c r="E868" i="6"/>
  <c r="E976" i="6"/>
  <c r="E678" i="6"/>
  <c r="E468" i="6"/>
  <c r="E47" i="6"/>
  <c r="E609" i="6"/>
  <c r="E24" i="6"/>
  <c r="E338" i="6"/>
  <c r="E716" i="6"/>
  <c r="E771" i="6"/>
  <c r="E493" i="6"/>
  <c r="E269" i="6"/>
  <c r="E908" i="6"/>
  <c r="E911" i="6"/>
  <c r="E112" i="6"/>
  <c r="E910" i="6"/>
  <c r="E811" i="6"/>
  <c r="E759" i="6"/>
  <c r="E702" i="6"/>
  <c r="E636" i="6"/>
  <c r="E503" i="6"/>
  <c r="E375" i="6"/>
  <c r="E409" i="6"/>
  <c r="E271" i="6"/>
  <c r="E132" i="6"/>
  <c r="E185" i="6"/>
  <c r="E195" i="6"/>
  <c r="E476" i="6"/>
  <c r="E985" i="6"/>
  <c r="E544" i="6"/>
  <c r="E20" i="6"/>
  <c r="E51" i="6"/>
  <c r="E999" i="6"/>
  <c r="E658" i="6"/>
  <c r="E601" i="6"/>
  <c r="E600" i="6"/>
  <c r="E473" i="6"/>
  <c r="E829" i="6"/>
  <c r="E605" i="6"/>
  <c r="E117" i="6"/>
  <c r="E635" i="6"/>
  <c r="E497" i="6"/>
  <c r="E557" i="6"/>
  <c r="E612" i="6"/>
  <c r="E444" i="6"/>
  <c r="E890" i="6"/>
  <c r="E152" i="6"/>
  <c r="E642" i="6"/>
  <c r="E514" i="6"/>
  <c r="E297" i="6"/>
  <c r="E146" i="6"/>
  <c r="E25" i="6"/>
  <c r="E6" i="6"/>
  <c r="E104" i="6"/>
  <c r="E54" i="6"/>
  <c r="E5" i="6"/>
  <c r="E929" i="6"/>
  <c r="E792" i="6"/>
  <c r="E620" i="6"/>
  <c r="E619" i="6"/>
  <c r="E410" i="6"/>
  <c r="E194" i="6"/>
  <c r="E148" i="6"/>
  <c r="E201" i="6"/>
  <c r="E623" i="6"/>
  <c r="E521" i="6"/>
  <c r="E35" i="6"/>
  <c r="E537" i="6"/>
  <c r="E465" i="6"/>
  <c r="E63" i="6"/>
  <c r="E692" i="6"/>
  <c r="E655" i="6"/>
  <c r="E533" i="6"/>
  <c r="E182" i="6"/>
  <c r="E817" i="6"/>
  <c r="E306" i="6"/>
  <c r="E515" i="6"/>
  <c r="E885" i="6"/>
  <c r="E785" i="6"/>
  <c r="E595" i="6"/>
  <c r="E415" i="6"/>
  <c r="E270" i="6"/>
  <c r="E224" i="6"/>
  <c r="E717" i="6"/>
  <c r="E482" i="6"/>
  <c r="E60" i="6"/>
  <c r="E92" i="6"/>
  <c r="E973" i="6"/>
  <c r="E366" i="6"/>
  <c r="E161" i="6"/>
  <c r="E70" i="6"/>
  <c r="E9" i="6"/>
  <c r="E62" i="6"/>
  <c r="E138" i="6"/>
  <c r="E990" i="6"/>
  <c r="E879" i="6"/>
  <c r="E822" i="6"/>
  <c r="E736" i="6"/>
  <c r="E699" i="6"/>
  <c r="E568" i="6"/>
  <c r="E471" i="6"/>
  <c r="E435" i="6"/>
  <c r="E343" i="6"/>
  <c r="E377" i="6"/>
  <c r="E392" i="6"/>
  <c r="E264" i="6"/>
  <c r="E255" i="6"/>
  <c r="E162" i="6"/>
  <c r="E191" i="6"/>
  <c r="E155" i="6"/>
  <c r="E159" i="6"/>
  <c r="E122" i="6"/>
  <c r="E85" i="6"/>
  <c r="E299" i="6"/>
  <c r="E850" i="6"/>
  <c r="E179" i="6"/>
  <c r="E579" i="6"/>
  <c r="E78" i="6"/>
  <c r="E580" i="6"/>
  <c r="E708" i="6"/>
  <c r="E809" i="6"/>
  <c r="E67" i="6"/>
  <c r="E617" i="6"/>
  <c r="E84" i="6"/>
  <c r="E626" i="6"/>
  <c r="E235" i="6"/>
  <c r="E135" i="6"/>
  <c r="E437" i="6"/>
  <c r="E436" i="6"/>
  <c r="E38" i="6"/>
  <c r="E258" i="6"/>
  <c r="E203" i="6"/>
  <c r="E93" i="6"/>
  <c r="E272" i="6"/>
  <c r="E371" i="6"/>
  <c r="E254" i="6"/>
  <c r="E877" i="6"/>
  <c r="E324" i="6"/>
  <c r="E260" i="6"/>
  <c r="E423" i="6"/>
  <c r="E690" i="6"/>
  <c r="E492" i="6"/>
  <c r="E305" i="6"/>
  <c r="E607" i="6"/>
  <c r="E337" i="6"/>
  <c r="E287" i="6"/>
  <c r="E106" i="6"/>
  <c r="E141" i="6"/>
  <c r="E21" i="6"/>
  <c r="E659" i="6"/>
  <c r="E489" i="6"/>
  <c r="E34" i="6"/>
  <c r="E982" i="6"/>
  <c r="E825" i="6"/>
  <c r="E505" i="6"/>
  <c r="E186" i="6"/>
  <c r="E200" i="6"/>
  <c r="E674" i="6"/>
  <c r="E679" i="6"/>
  <c r="E177" i="6"/>
  <c r="E114" i="6"/>
  <c r="E941" i="6"/>
  <c r="E133" i="6"/>
  <c r="E926" i="6"/>
  <c r="E813" i="6"/>
  <c r="E680" i="6"/>
  <c r="E502" i="6"/>
  <c r="E357" i="6"/>
  <c r="E283" i="6"/>
  <c r="E101" i="6"/>
  <c r="E858" i="6"/>
  <c r="E470" i="6"/>
  <c r="E753" i="6"/>
  <c r="E56" i="6"/>
  <c r="E979" i="6"/>
  <c r="E896" i="6"/>
  <c r="E861" i="6"/>
  <c r="E848" i="6"/>
  <c r="E773" i="6"/>
  <c r="E691" i="6"/>
  <c r="E668" i="6"/>
  <c r="E628" i="6"/>
  <c r="E558" i="6"/>
  <c r="E526" i="6"/>
  <c r="E512" i="6"/>
  <c r="E540" i="6"/>
  <c r="E386" i="6"/>
  <c r="E345" i="6"/>
  <c r="E360" i="6"/>
  <c r="E285" i="6"/>
  <c r="E223" i="6"/>
  <c r="E144" i="6"/>
  <c r="E121" i="6"/>
  <c r="E403" i="6"/>
  <c r="E251" i="6"/>
  <c r="E467" i="6"/>
  <c r="E975" i="6"/>
  <c r="E797" i="6"/>
  <c r="E618" i="6"/>
  <c r="E646" i="6"/>
  <c r="E992" i="6"/>
  <c r="E97" i="6"/>
  <c r="E852" i="6"/>
  <c r="E831" i="6"/>
  <c r="E365" i="6"/>
  <c r="E735" i="6"/>
  <c r="E548" i="6"/>
  <c r="E339" i="6"/>
  <c r="E592" i="6"/>
  <c r="E808" i="6"/>
  <c r="E130" i="6"/>
  <c r="E116" i="6"/>
  <c r="E400" i="6"/>
  <c r="E166" i="6"/>
  <c r="E46" i="6"/>
  <c r="E704" i="6"/>
  <c r="E531" i="6"/>
  <c r="E341" i="6"/>
  <c r="E942" i="6"/>
  <c r="E807" i="6"/>
  <c r="E243" i="6"/>
  <c r="E307" i="6"/>
  <c r="E496" i="6"/>
  <c r="E246" i="6"/>
  <c r="E898" i="6"/>
  <c r="E527" i="6"/>
  <c r="E175" i="6"/>
  <c r="E758" i="6"/>
  <c r="E856" i="6"/>
  <c r="E972" i="6"/>
  <c r="E286" i="6"/>
  <c r="E657" i="6"/>
  <c r="E402" i="6"/>
  <c r="E167" i="6"/>
  <c r="E519" i="6"/>
  <c r="E253" i="6"/>
  <c r="E826" i="6"/>
  <c r="E393" i="6"/>
  <c r="E599" i="6"/>
  <c r="E344" i="6"/>
  <c r="E543" i="6"/>
  <c r="E756" i="6"/>
  <c r="E405" i="6"/>
  <c r="E76" i="6"/>
  <c r="E737" i="6"/>
  <c r="E40" i="6"/>
  <c r="E11" i="6"/>
  <c r="E966" i="6"/>
  <c r="E397" i="6"/>
  <c r="E68" i="6"/>
  <c r="E165" i="6"/>
  <c r="E719" i="6"/>
  <c r="E312" i="6"/>
  <c r="E164" i="6"/>
  <c r="E96" i="6"/>
  <c r="E964" i="6"/>
  <c r="E648" i="6"/>
  <c r="E372" i="6"/>
  <c r="E50" i="6"/>
  <c r="E843" i="6"/>
  <c r="E882" i="6"/>
  <c r="E740" i="6"/>
  <c r="E583" i="6"/>
  <c r="E816" i="6"/>
  <c r="E994" i="6"/>
  <c r="E857" i="6"/>
  <c r="E215" i="6"/>
  <c r="E282" i="6"/>
  <c r="E480" i="6"/>
  <c r="E546" i="6"/>
  <c r="E418" i="6"/>
  <c r="E591" i="6"/>
  <c r="E715" i="6"/>
  <c r="E824" i="6"/>
  <c r="E475" i="6"/>
  <c r="E248" i="6"/>
  <c r="E634" i="6"/>
  <c r="E381" i="6"/>
  <c r="E903" i="6"/>
  <c r="E261" i="6"/>
  <c r="E181" i="6"/>
  <c r="E394" i="6"/>
  <c r="E820" i="6"/>
  <c r="E937" i="6"/>
  <c r="E553" i="6"/>
  <c r="E336" i="6"/>
  <c r="E572" i="6"/>
  <c r="E530" i="6"/>
  <c r="E511" i="6"/>
  <c r="E90" i="6"/>
  <c r="E883" i="6"/>
  <c r="E598" i="6"/>
  <c r="E742" i="6"/>
  <c r="E300" i="6"/>
  <c r="E317" i="6"/>
  <c r="E323" i="6"/>
  <c r="E362" i="6"/>
  <c r="E794" i="6"/>
  <c r="E335" i="6"/>
  <c r="E960" i="6"/>
  <c r="E819" i="6"/>
  <c r="E676" i="6"/>
  <c r="E231" i="6"/>
  <c r="E922" i="6"/>
  <c r="E955" i="6"/>
  <c r="E732" i="6"/>
  <c r="E547" i="6"/>
  <c r="E281" i="6"/>
  <c r="E19" i="6"/>
  <c r="E388" i="6"/>
  <c r="E818" i="6"/>
  <c r="E225" i="6"/>
  <c r="E413" i="6"/>
  <c r="E171" i="6"/>
  <c r="E571" i="6"/>
  <c r="E603" i="6"/>
  <c r="E981" i="6"/>
  <c r="E629" i="6"/>
  <c r="E145" i="6"/>
  <c r="E263" i="6"/>
  <c r="E887" i="6"/>
  <c r="E754" i="6"/>
  <c r="E277" i="6"/>
  <c r="E832" i="6"/>
  <c r="E87" i="6"/>
  <c r="E16" i="6"/>
  <c r="E419" i="6"/>
  <c r="E931" i="6"/>
  <c r="E930" i="6"/>
  <c r="E567" i="6"/>
  <c r="E991" i="6"/>
  <c r="E839" i="6"/>
  <c r="E787" i="6"/>
  <c r="E431" i="6"/>
  <c r="E449" i="6"/>
  <c r="E835" i="6"/>
  <c r="E765" i="6"/>
  <c r="E575" i="6"/>
  <c r="E369" i="6"/>
  <c r="E250" i="6"/>
  <c r="E147" i="6"/>
  <c r="E853" i="6"/>
  <c r="E814" i="6"/>
  <c r="E486" i="6"/>
  <c r="E406" i="6"/>
  <c r="E257" i="6"/>
  <c r="E319" i="6"/>
  <c r="E109" i="6"/>
  <c r="E123" i="6"/>
  <c r="E862" i="6"/>
  <c r="E849" i="6"/>
  <c r="E361" i="6"/>
  <c r="E239" i="6"/>
  <c r="E32" i="6"/>
  <c r="E137" i="6"/>
  <c r="E749" i="6"/>
  <c r="E383" i="6"/>
  <c r="E61" i="6"/>
  <c r="E847" i="6"/>
  <c r="E645" i="6"/>
  <c r="E52" i="6"/>
  <c r="E952" i="6"/>
  <c r="E463" i="6"/>
  <c r="E953" i="6"/>
  <c r="E425" i="6"/>
  <c r="E895" i="6"/>
  <c r="E88" i="6"/>
  <c r="E220" i="6"/>
  <c r="E559" i="6"/>
  <c r="E466" i="6"/>
  <c r="E865" i="6"/>
  <c r="E7" i="6"/>
  <c r="E662" i="6"/>
  <c r="E14" i="6"/>
  <c r="E594" i="6"/>
  <c r="E624" i="6"/>
  <c r="E289" i="6"/>
  <c r="E640" i="6"/>
  <c r="E562" i="6"/>
  <c r="E956" i="6"/>
  <c r="E379" i="6"/>
  <c r="E936" i="6"/>
  <c r="E933" i="6"/>
  <c r="E390" i="6"/>
  <c r="E95" i="6"/>
  <c r="E984" i="6"/>
  <c r="E440" i="6"/>
  <c r="E965" i="6"/>
  <c r="E327" i="6"/>
  <c r="E967" i="6"/>
  <c r="E687" i="6"/>
  <c r="E723" i="6"/>
  <c r="E240" i="6"/>
  <c r="E611" i="6"/>
  <c r="E522" i="6"/>
  <c r="E947" i="6"/>
  <c r="E786" i="6"/>
  <c r="E661" i="6"/>
  <c r="E291" i="6"/>
  <c r="E207" i="6"/>
  <c r="E232" i="6"/>
  <c r="E83" i="6"/>
  <c r="E169" i="6"/>
  <c r="E790" i="6"/>
  <c r="E427" i="6"/>
  <c r="E352" i="6"/>
  <c r="E698" i="6"/>
  <c r="E487" i="6"/>
  <c r="E359" i="6"/>
  <c r="E441" i="6"/>
  <c r="E221" i="6"/>
  <c r="E705" i="6"/>
  <c r="E974" i="6"/>
  <c r="E755" i="6"/>
  <c r="E700" i="6"/>
  <c r="E382" i="6"/>
  <c r="E660" i="6"/>
  <c r="E229" i="6"/>
  <c r="E115" i="6"/>
  <c r="E949" i="6"/>
  <c r="E578" i="6"/>
  <c r="E430" i="6"/>
  <c r="E374" i="6"/>
  <c r="E143" i="6"/>
  <c r="E33" i="6"/>
  <c r="E977" i="6"/>
  <c r="E905" i="6"/>
  <c r="E757" i="6"/>
  <c r="E606" i="6"/>
  <c r="E329" i="6"/>
  <c r="E924" i="6"/>
  <c r="E524" i="6"/>
  <c r="E279" i="6"/>
  <c r="E28" i="6"/>
  <c r="E815" i="6"/>
  <c r="E555" i="6"/>
  <c r="E127" i="6"/>
  <c r="E963" i="6"/>
  <c r="E970" i="6"/>
  <c r="E854" i="6"/>
  <c r="E729" i="6"/>
  <c r="E920" i="6"/>
  <c r="E710" i="6"/>
  <c r="E585" i="6"/>
  <c r="E897" i="6"/>
  <c r="E707" i="6"/>
  <c r="E681" i="6"/>
  <c r="E304" i="6"/>
  <c r="E777" i="6"/>
  <c r="E268" i="6"/>
  <c r="E332" i="6"/>
  <c r="E216" i="6"/>
  <c r="E262" i="6"/>
  <c r="E770" i="6"/>
  <c r="E907" i="6"/>
  <c r="E774" i="6"/>
  <c r="E351" i="6"/>
  <c r="E950" i="6"/>
  <c r="E983" i="6"/>
  <c r="E333" i="6"/>
  <c r="E866" i="6"/>
  <c r="E459" i="6"/>
  <c r="E320" i="6"/>
  <c r="E520" i="6"/>
  <c r="E211" i="6"/>
  <c r="E586" i="6"/>
  <c r="E573" i="6"/>
  <c r="E205" i="6"/>
  <c r="E782" i="6"/>
  <c r="E569" i="6"/>
  <c r="E689" i="6"/>
  <c r="E455" i="6"/>
  <c r="E906" i="6"/>
  <c r="E650" i="6"/>
  <c r="E638" i="6"/>
  <c r="E438" i="6"/>
  <c r="E350" i="6"/>
  <c r="E119" i="6"/>
  <c r="E41" i="6"/>
  <c r="E726" i="6"/>
  <c r="E614" i="6"/>
  <c r="E66" i="6"/>
  <c r="E917" i="6"/>
  <c r="E780" i="6"/>
  <c r="E746" i="6"/>
  <c r="E656" i="6"/>
  <c r="E523" i="6"/>
  <c r="E478" i="6"/>
  <c r="E342" i="6"/>
  <c r="E214" i="6"/>
  <c r="E111" i="6"/>
  <c r="E58" i="6"/>
  <c r="E945" i="6"/>
  <c r="E684" i="6"/>
  <c r="E416" i="6"/>
  <c r="E139" i="6"/>
  <c r="E37" i="6"/>
  <c r="E989" i="6"/>
  <c r="E901" i="6"/>
  <c r="E311" i="6"/>
  <c r="E57" i="6"/>
  <c r="E80" i="6"/>
  <c r="E711" i="6"/>
  <c r="E837" i="6"/>
  <c r="E48" i="6"/>
  <c r="E938" i="6"/>
  <c r="E399" i="6"/>
  <c r="E891" i="6"/>
  <c r="E401" i="6"/>
  <c r="E783" i="6"/>
  <c r="E793" i="6"/>
  <c r="E479" i="6"/>
  <c r="E644" i="6"/>
  <c r="E649" i="6"/>
  <c r="E433" i="6"/>
  <c r="E349" i="6"/>
  <c r="E695" i="6"/>
  <c r="E275" i="6"/>
  <c r="E417" i="6"/>
  <c r="E701" i="6"/>
  <c r="E462" i="6"/>
  <c r="E153" i="6"/>
  <c r="E230" i="6"/>
  <c r="E446" i="6"/>
  <c r="E951" i="6"/>
  <c r="E330" i="6"/>
  <c r="E412" i="6"/>
  <c r="E174" i="6"/>
  <c r="E806" i="6"/>
  <c r="E498" i="6"/>
  <c r="E485" i="6"/>
  <c r="E274" i="6"/>
  <c r="E998" i="6"/>
  <c r="E581" i="6"/>
  <c r="E968" i="6"/>
  <c r="E422" i="6"/>
  <c r="E1000" i="6"/>
  <c r="E874" i="6"/>
  <c r="E860" i="6"/>
  <c r="E532" i="6"/>
  <c r="E987" i="6"/>
  <c r="E784" i="6"/>
  <c r="E694" i="6"/>
  <c r="E488" i="6"/>
  <c r="E346" i="6"/>
  <c r="E236" i="6"/>
  <c r="E884" i="6"/>
  <c r="E748" i="6"/>
  <c r="E693" i="6"/>
  <c r="E491" i="6"/>
  <c r="E310" i="6"/>
  <c r="E49" i="6"/>
  <c r="E81" i="6"/>
  <c r="E913" i="6"/>
  <c r="E880" i="6"/>
  <c r="E744" i="6"/>
  <c r="E652" i="6"/>
  <c r="E484" i="6"/>
  <c r="E107" i="6"/>
  <c r="E8" i="6"/>
  <c r="E666" i="6"/>
  <c r="E576" i="6"/>
  <c r="E266" i="6"/>
  <c r="E265" i="6"/>
  <c r="E551" i="6"/>
  <c r="E918" i="6"/>
  <c r="E184" i="6"/>
  <c r="E125" i="6"/>
  <c r="E915" i="6"/>
  <c r="E309" i="6"/>
  <c r="E904" i="6"/>
  <c r="E768" i="6"/>
  <c r="E353" i="6"/>
  <c r="E326" i="6"/>
  <c r="E923" i="6"/>
  <c r="E507" i="6"/>
  <c r="E227" i="6"/>
  <c r="E764" i="6"/>
  <c r="E881" i="6"/>
  <c r="E745" i="6"/>
  <c r="E510" i="6"/>
  <c r="E187" i="6"/>
  <c r="E886" i="6"/>
  <c r="E954" i="6"/>
  <c r="E804" i="6"/>
  <c r="E566" i="6"/>
  <c r="E298" i="6"/>
  <c r="E294" i="6"/>
  <c r="E751" i="6"/>
  <c r="E448" i="6"/>
  <c r="E370" i="6"/>
  <c r="E242" i="6"/>
  <c r="E988" i="6"/>
  <c r="E957" i="6"/>
  <c r="E669" i="6"/>
  <c r="E506" i="6"/>
  <c r="E22" i="6"/>
  <c r="E752" i="6"/>
  <c r="E434" i="6"/>
  <c r="E204" i="6"/>
  <c r="E997" i="6"/>
  <c r="E948" i="6"/>
  <c r="E802" i="6"/>
  <c r="E724" i="6"/>
  <c r="E452" i="6"/>
  <c r="E800" i="6"/>
  <c r="E426" i="6"/>
  <c r="E156" i="6"/>
  <c r="E74" i="6"/>
  <c r="E855" i="6"/>
  <c r="E709" i="6"/>
  <c r="E872" i="6"/>
  <c r="E234" i="6"/>
  <c r="E131" i="6"/>
  <c r="E946" i="6"/>
  <c r="E198" i="6"/>
  <c r="E971" i="6"/>
  <c r="E295" i="6"/>
  <c r="E4" i="6"/>
  <c r="E632" i="6"/>
  <c r="E731" i="6"/>
  <c r="E385" i="6"/>
  <c r="E534" i="6"/>
  <c r="E781" i="6"/>
  <c r="E796" i="6"/>
  <c r="E347" i="6"/>
  <c r="E364" i="6"/>
  <c r="E830" i="6"/>
  <c r="E939" i="6"/>
  <c r="E193" i="6"/>
  <c r="E539" i="6"/>
  <c r="E900" i="6"/>
  <c r="E767" i="6"/>
  <c r="E713" i="6"/>
  <c r="E396" i="6"/>
  <c r="E959" i="6"/>
  <c r="E447" i="6"/>
  <c r="T17" i="6"/>
  <c r="T13" i="6"/>
  <c r="T16" i="6"/>
  <c r="T12" i="6"/>
  <c r="J1003" i="6" l="1"/>
  <c r="H1003" i="6"/>
  <c r="T11" i="6"/>
  <c r="F802" i="6" s="1"/>
  <c r="G802" i="6" s="1"/>
  <c r="AB1906" i="3"/>
  <c r="Z1842" i="3"/>
  <c r="AB1949" i="3"/>
  <c r="Z1349" i="3"/>
  <c r="Z1903" i="3"/>
  <c r="AB1224" i="3"/>
  <c r="Z1821" i="3"/>
  <c r="Z1976" i="3"/>
  <c r="Z1641" i="3"/>
  <c r="AB1055" i="3"/>
  <c r="Z1718" i="3"/>
  <c r="AB1011" i="3"/>
  <c r="Z1585" i="3"/>
  <c r="Z1640" i="3"/>
  <c r="Z1752" i="3"/>
  <c r="Z1816" i="3"/>
  <c r="AB1121" i="3"/>
  <c r="Z1724" i="3"/>
  <c r="Z1671" i="3"/>
  <c r="AB1945" i="3"/>
  <c r="Z1556" i="3"/>
  <c r="AB1704" i="3"/>
  <c r="AB1397" i="3"/>
  <c r="AB1117" i="3"/>
  <c r="AB1328" i="3"/>
  <c r="AB1093" i="3"/>
  <c r="AB1611" i="3"/>
  <c r="AB1201" i="3"/>
  <c r="AB1682" i="3"/>
  <c r="Z1981" i="3"/>
  <c r="Z1009" i="3"/>
  <c r="Z1791" i="3"/>
  <c r="Z1973" i="3"/>
  <c r="AB1621" i="3"/>
  <c r="AB1104" i="3"/>
  <c r="Z1539" i="3"/>
  <c r="AB1835" i="3"/>
  <c r="Z1201" i="3"/>
  <c r="AB1686" i="3"/>
  <c r="Z1237" i="3"/>
  <c r="Z1607" i="3"/>
  <c r="Z1473" i="3"/>
  <c r="AB1072" i="3"/>
  <c r="Z1467" i="3"/>
  <c r="AB1263" i="3"/>
  <c r="Z1380" i="3"/>
  <c r="Z1160" i="3"/>
  <c r="Z1683" i="3"/>
  <c r="AB1900" i="3"/>
  <c r="Z1518" i="3"/>
  <c r="AB1689" i="3"/>
  <c r="Z1983" i="3"/>
  <c r="Z1217" i="3"/>
  <c r="Z1316" i="3"/>
  <c r="Z1430" i="3"/>
  <c r="AB1490" i="3"/>
  <c r="AB1627" i="3"/>
  <c r="Z1624" i="3"/>
  <c r="Z1530" i="3"/>
  <c r="AB1253" i="3"/>
  <c r="Z1986" i="3"/>
  <c r="Z1603" i="3"/>
  <c r="Z1746" i="3"/>
  <c r="Z1631" i="3"/>
  <c r="AB1078" i="3"/>
  <c r="Z1436" i="3"/>
  <c r="Z1284" i="3"/>
  <c r="AB1491" i="3"/>
  <c r="AB1916" i="3"/>
  <c r="Z1822" i="3"/>
  <c r="AB1636" i="3"/>
  <c r="AB1447" i="3"/>
  <c r="AB1454" i="3"/>
  <c r="AB1691" i="3"/>
  <c r="Z1270" i="3"/>
  <c r="AB1958" i="3"/>
  <c r="Z1803" i="3"/>
  <c r="Z1890" i="3"/>
  <c r="Z1454" i="3"/>
  <c r="Z1807" i="3"/>
  <c r="AB1764" i="3"/>
  <c r="Z1621" i="3"/>
  <c r="Z1104" i="3"/>
  <c r="AB1539" i="3"/>
  <c r="AB1841" i="3"/>
  <c r="Z1506" i="3"/>
  <c r="AB1612" i="3"/>
  <c r="Z1593" i="3"/>
  <c r="AB1687" i="3"/>
  <c r="Z1969" i="3"/>
  <c r="Z1114" i="3"/>
  <c r="Z1802" i="3"/>
  <c r="Z1770" i="3"/>
  <c r="AB1833" i="3"/>
  <c r="Z1421" i="3"/>
  <c r="Z1847" i="3"/>
  <c r="Z1563" i="3"/>
  <c r="Z1825" i="3"/>
  <c r="Z1618" i="3"/>
  <c r="Z1775" i="3"/>
  <c r="Z1115" i="3"/>
  <c r="AB1735" i="3"/>
  <c r="AB1808" i="3"/>
  <c r="AB1736" i="3"/>
  <c r="Z1480" i="3"/>
  <c r="Z1737" i="3"/>
  <c r="AB1776" i="3"/>
  <c r="Z1840" i="3"/>
  <c r="Z1921" i="3"/>
  <c r="AB1829" i="3"/>
  <c r="AB1145" i="3"/>
  <c r="Z1375" i="3"/>
  <c r="AB1141" i="3"/>
  <c r="AB1711" i="3"/>
  <c r="AB1068" i="3"/>
  <c r="AB1165" i="3"/>
  <c r="Z1686" i="3"/>
  <c r="AB1507" i="3"/>
  <c r="AB1312" i="3"/>
  <c r="Z1528" i="3"/>
  <c r="AB1790" i="3"/>
  <c r="AB1816" i="3"/>
  <c r="AB1522" i="3"/>
  <c r="AB1629" i="3"/>
  <c r="AB1023" i="3"/>
  <c r="Z1089" i="3"/>
  <c r="Z1420" i="3"/>
  <c r="Z1181" i="3"/>
  <c r="AB1810" i="3"/>
  <c r="Z1260" i="3"/>
  <c r="Z1101" i="3"/>
  <c r="Z1915" i="3"/>
  <c r="Z1078" i="3"/>
  <c r="AB1436" i="3"/>
  <c r="AB1284" i="3"/>
  <c r="Z1491" i="3"/>
  <c r="Z1952" i="3"/>
  <c r="AB1822" i="3"/>
  <c r="Z1997" i="3"/>
  <c r="AB1188" i="3"/>
  <c r="AB1879" i="3"/>
  <c r="AB1913" i="3"/>
  <c r="Z1985" i="3"/>
  <c r="AB1408" i="3"/>
  <c r="Z1938" i="3"/>
  <c r="Z1016" i="3"/>
  <c r="Z1472" i="3"/>
  <c r="Z1440" i="3"/>
  <c r="AB1503" i="3"/>
  <c r="Z1320" i="3"/>
  <c r="Z1029" i="3"/>
  <c r="AB1107" i="3"/>
  <c r="AB1111" i="3"/>
  <c r="Z1464" i="3"/>
  <c r="Z1190" i="3"/>
  <c r="AB1613" i="3"/>
  <c r="Z1240" i="3"/>
  <c r="Z1595" i="3"/>
  <c r="AB1784" i="3"/>
  <c r="Z1860" i="3"/>
  <c r="AB1762" i="3"/>
  <c r="Z1145" i="3"/>
  <c r="AB1375" i="3"/>
  <c r="Z1141" i="3"/>
  <c r="Z1711" i="3"/>
  <c r="Z1829" i="3"/>
  <c r="Z1832" i="3"/>
  <c r="Z1332" i="3"/>
  <c r="Z1402" i="3"/>
  <c r="Z1861" i="3"/>
  <c r="Z1670" i="3"/>
  <c r="Z1193" i="3"/>
  <c r="Z1170" i="3"/>
  <c r="Z1331" i="3"/>
  <c r="Z1246" i="3"/>
  <c r="Z1126" i="3"/>
  <c r="Z1432" i="3"/>
  <c r="Z1158" i="3"/>
  <c r="Z1923" i="3"/>
  <c r="Z1037" i="3"/>
  <c r="Z1672" i="3"/>
  <c r="Z1282" i="3"/>
  <c r="Z1297" i="3"/>
  <c r="Z1937" i="3"/>
  <c r="Z1210" i="3"/>
  <c r="Z1933" i="3"/>
  <c r="Z1735" i="3"/>
  <c r="Z1950" i="3"/>
  <c r="Z1873" i="3"/>
  <c r="Z1588" i="3"/>
  <c r="Z1570" i="3"/>
  <c r="Z1174" i="3"/>
  <c r="Z1975" i="3"/>
  <c r="Z1610" i="3"/>
  <c r="Z1636" i="3"/>
  <c r="Z1710" i="3"/>
  <c r="Z1582" i="3"/>
  <c r="Z1537" i="3"/>
  <c r="Z1227" i="3"/>
  <c r="Z1028" i="3"/>
  <c r="Z1800" i="3"/>
  <c r="Z1234" i="3"/>
  <c r="Z1966" i="3"/>
  <c r="Z1714" i="3"/>
  <c r="Z1692" i="3"/>
  <c r="Z1632" i="3"/>
  <c r="Z1157" i="3"/>
  <c r="Z1489" i="3"/>
  <c r="Z1425" i="3"/>
  <c r="Z1896" i="3"/>
  <c r="Z1609" i="3"/>
  <c r="Z1267" i="3"/>
  <c r="Z1100" i="3"/>
  <c r="Z1049" i="3"/>
  <c r="Z1061" i="3"/>
  <c r="Z1628" i="3"/>
  <c r="Z1324" i="3"/>
  <c r="Z1685" i="3"/>
  <c r="Z1901" i="3"/>
  <c r="Z1580" i="3"/>
  <c r="Z1035" i="3"/>
  <c r="Z1179" i="3"/>
  <c r="Z1682" i="3"/>
  <c r="Z1154" i="3"/>
  <c r="Z1434" i="3"/>
  <c r="Z1870" i="3"/>
  <c r="Z1885" i="3"/>
  <c r="Z1376" i="3"/>
  <c r="Z1837" i="3"/>
  <c r="Z1511" i="3"/>
  <c r="Z1350" i="3"/>
  <c r="Z1191" i="3"/>
  <c r="Z1963" i="3"/>
  <c r="Z1706" i="3"/>
  <c r="Z1485" i="3"/>
  <c r="Z1911" i="3"/>
  <c r="Z1971" i="3"/>
  <c r="Z1680" i="3"/>
  <c r="Z1739" i="3"/>
  <c r="Z1584" i="3"/>
  <c r="Z1664" i="3"/>
  <c r="Z1373" i="3"/>
  <c r="Z1701" i="3"/>
  <c r="Z1004" i="3"/>
  <c r="Z1898" i="3"/>
  <c r="Z1059" i="3"/>
  <c r="Z1272" i="3"/>
  <c r="Z1076" i="3"/>
  <c r="Z1165" i="3"/>
  <c r="Z1501" i="3"/>
  <c r="Z1488" i="3"/>
  <c r="Z1690" i="3"/>
  <c r="Z1261" i="3"/>
  <c r="Z1717" i="3"/>
  <c r="Z1953" i="3"/>
  <c r="Z1909" i="3"/>
  <c r="Z2001" i="3"/>
  <c r="Z1619" i="3"/>
  <c r="Z1359" i="3"/>
  <c r="Z1875" i="3"/>
  <c r="Z1666" i="3"/>
  <c r="Z1720" i="3"/>
  <c r="Z1134" i="3"/>
  <c r="Z1271" i="3"/>
  <c r="Z1869" i="3"/>
  <c r="Z1698" i="3"/>
  <c r="Z1572" i="3"/>
  <c r="Z1322" i="3"/>
  <c r="Z1363" i="3"/>
  <c r="Z1052" i="3"/>
  <c r="Z1999" i="3"/>
  <c r="Z1809" i="3"/>
  <c r="Z1492" i="3"/>
  <c r="Z1305" i="3"/>
  <c r="Z1713" i="3"/>
  <c r="Z1242" i="3"/>
  <c r="Z1006" i="3"/>
  <c r="Z1733" i="3"/>
  <c r="Z1542" i="3"/>
  <c r="Z1092" i="3"/>
  <c r="Z1156" i="3"/>
  <c r="Z1068" i="3"/>
  <c r="Z1552" i="3"/>
  <c r="Z1678" i="3"/>
  <c r="Z1014" i="3"/>
  <c r="Z1384" i="3"/>
  <c r="Z1403" i="3"/>
  <c r="Z1897" i="3"/>
  <c r="Z1827" i="3"/>
  <c r="Z1326" i="3"/>
  <c r="Z1941" i="3"/>
  <c r="Z1081" i="3"/>
  <c r="Z1684" i="3"/>
  <c r="Z1590" i="3"/>
  <c r="Z1957" i="3"/>
  <c r="Z1079" i="3"/>
  <c r="Z1708" i="3"/>
  <c r="Z1278" i="3"/>
  <c r="Z1445" i="3"/>
  <c r="Z1946" i="3"/>
  <c r="Z1656" i="3"/>
  <c r="Z1277" i="3"/>
  <c r="Z1471" i="3"/>
  <c r="Z1386" i="3"/>
  <c r="Z1132" i="3"/>
  <c r="Z1455" i="3"/>
  <c r="Z1202" i="3"/>
  <c r="Z1769" i="3"/>
  <c r="Z1063" i="3"/>
  <c r="Z1405" i="3"/>
  <c r="Z1073" i="3"/>
  <c r="Z1545" i="3"/>
  <c r="Z1907" i="3"/>
  <c r="Z1961" i="3"/>
  <c r="Z1348" i="3"/>
  <c r="Z1372" i="3"/>
  <c r="Z1793" i="3"/>
  <c r="Z1689" i="3"/>
  <c r="Z1218" i="3"/>
  <c r="Z1831" i="3"/>
  <c r="Z1527" i="3"/>
  <c r="Z1353" i="3"/>
  <c r="Z1389" i="3"/>
  <c r="Z1705" i="3"/>
  <c r="Z1266" i="3"/>
  <c r="Z1022" i="3"/>
  <c r="Z1874" i="3"/>
  <c r="Z1674" i="3"/>
  <c r="Z1388" i="3"/>
  <c r="Z1230" i="3"/>
  <c r="Z1529" i="3"/>
  <c r="Z1509" i="3"/>
  <c r="Z1955" i="3"/>
  <c r="Z1804" i="3"/>
  <c r="Z1592" i="3"/>
  <c r="Z1354" i="3"/>
  <c r="Z1441" i="3"/>
  <c r="Z1541" i="3"/>
  <c r="Z1914" i="3"/>
  <c r="Z1290" i="3"/>
  <c r="Z1091" i="3"/>
  <c r="Z1968" i="3"/>
  <c r="Z1732" i="3"/>
  <c r="Z1458" i="3"/>
  <c r="Z1605" i="3"/>
  <c r="Z1536" i="3"/>
  <c r="Z1102" i="3"/>
  <c r="Z1285" i="3"/>
  <c r="Z1339" i="3"/>
  <c r="Z1062" i="3"/>
  <c r="Z1562" i="3"/>
  <c r="Z1033" i="3"/>
  <c r="Z1131" i="3"/>
  <c r="Z1461" i="3"/>
  <c r="Z1993" i="3"/>
  <c r="Z1839" i="3"/>
  <c r="Z1587" i="3"/>
  <c r="Z1288" i="3"/>
  <c r="Z1538" i="3"/>
  <c r="Z1994" i="3"/>
  <c r="Z1543" i="3"/>
  <c r="Z1340" i="3"/>
  <c r="Z1011" i="3"/>
  <c r="Z1360" i="3"/>
  <c r="Z1452" i="3"/>
  <c r="Z1159" i="3"/>
  <c r="Z1151" i="3"/>
  <c r="Z1168" i="3"/>
  <c r="Z1988" i="3"/>
  <c r="Z1768" i="3"/>
  <c r="Z1865" i="3"/>
  <c r="Z1254" i="3"/>
  <c r="Z1551" i="3"/>
  <c r="Z1792" i="3"/>
  <c r="Z1370" i="3"/>
  <c r="Z1038" i="3"/>
  <c r="Z1936" i="3"/>
  <c r="Z1677" i="3"/>
  <c r="Z1608" i="3"/>
  <c r="Z1416" i="3"/>
  <c r="Z1194" i="3"/>
  <c r="Z1215" i="3"/>
  <c r="Z1814" i="3"/>
  <c r="Z1767" i="3"/>
  <c r="Z1186" i="3"/>
  <c r="Z1385" i="3"/>
  <c r="Z1456" i="3"/>
  <c r="Z1306" i="3"/>
  <c r="Z1295" i="3"/>
  <c r="Z1520" i="3"/>
  <c r="Z1426" i="3"/>
  <c r="Z1250" i="3"/>
  <c r="Z1991" i="3"/>
  <c r="Z1918" i="3"/>
  <c r="Z1736" i="3"/>
  <c r="Z1575" i="3"/>
  <c r="Z1634" i="3"/>
  <c r="Z1395" i="3"/>
  <c r="Z1205" i="3"/>
  <c r="Z1929" i="3"/>
  <c r="Z1477" i="3"/>
  <c r="Z1581" i="3"/>
  <c r="Z1516" i="3"/>
  <c r="Z1880" i="3"/>
  <c r="Z1658" i="3"/>
  <c r="Z1450" i="3"/>
  <c r="Z1222" i="3"/>
  <c r="Z1642" i="3"/>
  <c r="Z1755" i="3"/>
  <c r="Z1185" i="3"/>
  <c r="Z1697" i="3"/>
  <c r="Z1568" i="3"/>
  <c r="Z1371" i="3"/>
  <c r="Z1133" i="3"/>
  <c r="Z1054" i="3"/>
  <c r="Z1241" i="3"/>
  <c r="Z1367" i="3"/>
  <c r="Z1317" i="3"/>
  <c r="Z1818" i="3"/>
  <c r="Z1286" i="3"/>
  <c r="Z1474" i="3"/>
  <c r="Z1899" i="3"/>
  <c r="Z1905" i="3"/>
  <c r="Z1853" i="3"/>
  <c r="Z1893" i="3"/>
  <c r="Z1920" i="3"/>
  <c r="Z1325" i="3"/>
  <c r="Z1500" i="3"/>
  <c r="Z1695" i="3"/>
  <c r="Z1826" i="3"/>
  <c r="Z1175" i="3"/>
  <c r="Z1247" i="3"/>
  <c r="Z1118" i="3"/>
  <c r="Z1183" i="3"/>
  <c r="Z1646" i="3"/>
  <c r="Z1577" i="3"/>
  <c r="Z1238" i="3"/>
  <c r="Z1517" i="3"/>
  <c r="Z1828" i="3"/>
  <c r="Z1146" i="3"/>
  <c r="Z1382" i="3"/>
  <c r="Z1483" i="3"/>
  <c r="Z1559" i="3"/>
  <c r="Z1142" i="3"/>
  <c r="Z1291" i="3"/>
  <c r="Z1167" i="3"/>
  <c r="Z1258" i="3"/>
  <c r="Z1300" i="3"/>
  <c r="Z1533" i="3"/>
  <c r="Z1214" i="3"/>
  <c r="Z1398" i="3"/>
  <c r="Z1930" i="3"/>
  <c r="Z1788" i="3"/>
  <c r="Z1579" i="3"/>
  <c r="Z1431" i="3"/>
  <c r="Z1776" i="3"/>
  <c r="Z1856" i="3"/>
  <c r="Z1675" i="3"/>
  <c r="Z1140" i="3"/>
  <c r="Z1232" i="3"/>
  <c r="Z1494" i="3"/>
  <c r="Z1781" i="3"/>
  <c r="Z1693" i="3"/>
  <c r="Z1399" i="3"/>
  <c r="Z1269" i="3"/>
  <c r="Z1211" i="3"/>
  <c r="Z1878" i="3"/>
  <c r="Z1172" i="3"/>
  <c r="Z1108" i="3"/>
  <c r="Z1244" i="3"/>
  <c r="Z1597" i="3"/>
  <c r="Z1475" i="3"/>
  <c r="Z1368" i="3"/>
  <c r="Z1051" i="3"/>
  <c r="Z1401" i="3"/>
  <c r="Z1318" i="3"/>
  <c r="Z1137" i="3"/>
  <c r="Z1765" i="3"/>
  <c r="Z1235" i="3"/>
  <c r="Z1612" i="3"/>
  <c r="Z1245" i="3"/>
  <c r="Z1335" i="3"/>
  <c r="Z1531" i="3"/>
  <c r="Z1939" i="3"/>
  <c r="Z1415" i="3"/>
  <c r="Z1187" i="3"/>
  <c r="Z1433" i="3"/>
  <c r="Z2000" i="3"/>
  <c r="Z1815" i="3"/>
  <c r="Z1381" i="3"/>
  <c r="Z1323" i="3"/>
  <c r="Z1406" i="3"/>
  <c r="Z1687" i="3"/>
  <c r="Z1644" i="3"/>
  <c r="Z1279" i="3"/>
  <c r="Z1189" i="3"/>
  <c r="Z1760" i="3"/>
  <c r="Z1074" i="3"/>
  <c r="Z1747" i="3"/>
  <c r="Z1727" i="3"/>
  <c r="Z1198" i="3"/>
  <c r="Z1392" i="3"/>
  <c r="Z1859" i="3"/>
  <c r="Z1569" i="3"/>
  <c r="Z1943" i="3"/>
  <c r="Z1849" i="3"/>
  <c r="Z1812" i="3"/>
  <c r="Z1519" i="3"/>
  <c r="Z1505" i="3"/>
  <c r="Z1932" i="3"/>
  <c r="Z1845" i="3"/>
  <c r="Z1574" i="3"/>
  <c r="Z1226" i="3"/>
  <c r="Z1067" i="3"/>
  <c r="Z1882" i="3"/>
  <c r="Z1304" i="3"/>
  <c r="Z1369" i="3"/>
  <c r="Z1162" i="3"/>
  <c r="Z1044" i="3"/>
  <c r="Z1848" i="3"/>
  <c r="Z1594" i="3"/>
  <c r="Z1427" i="3"/>
  <c r="Z1606" i="3"/>
  <c r="Z1199" i="3"/>
  <c r="Z1341" i="3"/>
  <c r="Z1615" i="3"/>
  <c r="Z1470" i="3"/>
  <c r="Z1003" i="3"/>
  <c r="Z1113" i="3"/>
  <c r="Z1546" i="3"/>
  <c r="Z1451" i="3"/>
  <c r="Z1057" i="3"/>
  <c r="Z1050" i="3"/>
  <c r="Z1024" i="3"/>
  <c r="Z1084" i="3"/>
  <c r="Z1224" i="3"/>
  <c r="Z1352" i="3"/>
  <c r="Z1481" i="3"/>
  <c r="Z1650" i="3"/>
  <c r="Z1774" i="3"/>
  <c r="Z1576" i="3"/>
  <c r="Z1410" i="3"/>
  <c r="Z1365" i="3"/>
  <c r="Z1056" i="3"/>
  <c r="Z1617" i="3"/>
  <c r="Z1287" i="3"/>
  <c r="Z1956" i="3"/>
  <c r="Z1681" i="3"/>
  <c r="Z1719" i="3"/>
  <c r="Z1150" i="3"/>
  <c r="Z1799" i="3"/>
  <c r="Z1567" i="3"/>
  <c r="Z1476" i="3"/>
  <c r="Z1396" i="3"/>
  <c r="Z1034" i="3"/>
  <c r="Z1036" i="3"/>
  <c r="Z1756" i="3"/>
  <c r="Z1525" i="3"/>
  <c r="Z1090" i="3"/>
  <c r="Z1871" i="3"/>
  <c r="Z1555" i="3"/>
  <c r="Z1182" i="3"/>
  <c r="Z1087" i="3"/>
  <c r="Z1866" i="3"/>
  <c r="Z1465" i="3"/>
  <c r="Z1553" i="3"/>
  <c r="Z1130" i="3"/>
  <c r="Z1259" i="3"/>
  <c r="Z1075" i="3"/>
  <c r="Z1974" i="3"/>
  <c r="Z1637" i="3"/>
  <c r="Z1662" i="3"/>
  <c r="Z1411" i="3"/>
  <c r="Z1364" i="3"/>
  <c r="Z1221" i="3"/>
  <c r="Z1453" i="3"/>
  <c r="Z1449" i="3"/>
  <c r="Z1251" i="3"/>
  <c r="Z1010" i="3"/>
  <c r="Z1095" i="3"/>
  <c r="Z1243" i="3"/>
  <c r="Z1852" i="3"/>
  <c r="Z1602" i="3"/>
  <c r="Z1013" i="3"/>
  <c r="Z1139" i="3"/>
  <c r="Z1362" i="3"/>
  <c r="Z1797" i="3"/>
  <c r="Z1439" i="3"/>
  <c r="Z1962" i="3"/>
  <c r="Z1110" i="3"/>
  <c r="Z1072" i="3"/>
  <c r="Z1111" i="3"/>
  <c r="Z1663" i="3"/>
  <c r="Z1356" i="3"/>
  <c r="Z1219" i="3"/>
  <c r="Z1088" i="3"/>
  <c r="Z1149" i="3"/>
  <c r="Z1374" i="3"/>
  <c r="Z1200" i="3"/>
  <c r="Z1924" i="3"/>
  <c r="Z1213" i="3"/>
  <c r="Z1361" i="3"/>
  <c r="Z1019" i="3"/>
  <c r="Z1773" i="3"/>
  <c r="Z1429" i="3"/>
  <c r="Z1614" i="3"/>
  <c r="Z1673" i="3"/>
  <c r="Z1255" i="3"/>
  <c r="Z1412" i="3"/>
  <c r="Z1917" i="3"/>
  <c r="Z1744" i="3"/>
  <c r="Z1616" i="3"/>
  <c r="Z1468" i="3"/>
  <c r="Z1823" i="3"/>
  <c r="Z1523" i="3"/>
  <c r="Z1573" i="3"/>
  <c r="Z1393" i="3"/>
  <c r="Z1347" i="3"/>
  <c r="Z1351" i="3"/>
  <c r="Z1891" i="3"/>
  <c r="Z1702" i="3"/>
  <c r="Z1358" i="3"/>
  <c r="Z1565" i="3"/>
  <c r="Z1751" i="3"/>
  <c r="Z1515" i="3"/>
  <c r="Z1561" i="3"/>
  <c r="Z1138" i="3"/>
  <c r="Z1444" i="3"/>
  <c r="Z1413" i="3"/>
  <c r="Z1910" i="3"/>
  <c r="Z1466" i="3"/>
  <c r="Z1643" i="3"/>
  <c r="Z1479" i="3"/>
  <c r="Z1313" i="3"/>
  <c r="Z1017" i="3"/>
  <c r="Z1772" i="3"/>
  <c r="Z1390" i="3"/>
  <c r="Z1116" i="3"/>
  <c r="Z1423" i="3"/>
  <c r="Z1129" i="3"/>
  <c r="Z1704" i="3"/>
  <c r="Z1784" i="3"/>
  <c r="Z1249" i="3"/>
  <c r="Z1299" i="3"/>
  <c r="Z1564" i="3"/>
  <c r="Z1944" i="3"/>
  <c r="Z1626" i="3"/>
  <c r="Z1443" i="3"/>
  <c r="Z1469" i="3"/>
  <c r="Z1419" i="3"/>
  <c r="Z1292" i="3"/>
  <c r="Z1045" i="3"/>
  <c r="Z1333" i="3"/>
  <c r="Z1233" i="3"/>
  <c r="Z1742" i="3"/>
  <c r="Z1566" i="3"/>
  <c r="Z1229" i="3"/>
  <c r="Z1097" i="3"/>
  <c r="Z1253" i="3"/>
  <c r="Z1771" i="3"/>
  <c r="Z1276" i="3"/>
  <c r="Z1394" i="3"/>
  <c r="Z1274" i="3"/>
  <c r="Z1283" i="3"/>
  <c r="Z1984" i="3"/>
  <c r="Z1442" i="3"/>
  <c r="Z1122" i="3"/>
  <c r="Z1256" i="3"/>
  <c r="Z1099" i="3"/>
  <c r="Z1329" i="3"/>
  <c r="Z1424" i="3"/>
  <c r="Z1601" i="3"/>
  <c r="Z1334" i="3"/>
  <c r="Z1960" i="3"/>
  <c r="Z1857" i="3"/>
  <c r="Z1018" i="3"/>
  <c r="Z1493" i="3"/>
  <c r="Z1949" i="3"/>
  <c r="Z1547" i="3"/>
  <c r="Z1777" i="3"/>
  <c r="Z1404" i="3"/>
  <c r="Z1557" i="3"/>
  <c r="Z1231" i="3"/>
  <c r="Z1904" i="3"/>
  <c r="Z1366" i="3"/>
  <c r="Z1303" i="3"/>
  <c r="Z1223" i="3"/>
  <c r="Z1409" i="3"/>
  <c r="Z1741" i="3"/>
  <c r="Z1652" i="3"/>
  <c r="Z1310" i="3"/>
  <c r="Z1319" i="3"/>
  <c r="Z1417" i="3"/>
  <c r="Z1982" i="3"/>
  <c r="Z1694" i="3"/>
  <c r="Z1460" i="3"/>
  <c r="Z1195" i="3"/>
  <c r="Z1020" i="3"/>
  <c r="Z1583" i="3"/>
  <c r="Z1435" i="3"/>
  <c r="Z1281" i="3"/>
  <c r="Z1497" i="3"/>
  <c r="Z1058" i="3"/>
  <c r="Z1844" i="3"/>
  <c r="Z1764" i="3"/>
  <c r="Z1482" i="3"/>
  <c r="Z1639" i="3"/>
  <c r="Z1462" i="3"/>
  <c r="Z1913" i="3"/>
  <c r="Z1171" i="3"/>
  <c r="Z1589" i="3"/>
  <c r="Z1892" i="3"/>
  <c r="Z1379" i="3"/>
  <c r="Z1002" i="3"/>
  <c r="Z1098" i="3"/>
  <c r="Z1228" i="3"/>
  <c r="Z1813" i="3"/>
  <c r="Z1514" i="3"/>
  <c r="Z1021" i="3"/>
  <c r="Z1748" i="3"/>
  <c r="Z1346" i="3"/>
  <c r="Z1669" i="3"/>
  <c r="Z1665" i="3"/>
  <c r="Z1064" i="3"/>
  <c r="Z1112" i="3"/>
  <c r="Z1120" i="3"/>
  <c r="Z1661" i="3"/>
  <c r="Z1169" i="3"/>
  <c r="Z1196" i="3"/>
  <c r="Z1327" i="3"/>
  <c r="Z1164" i="3"/>
  <c r="Z1268" i="3"/>
  <c r="Z1343" i="3"/>
  <c r="Z1262" i="3"/>
  <c r="Z1437" i="3"/>
  <c r="Z1785" i="3"/>
  <c r="Z1127" i="3"/>
  <c r="Z1294" i="3"/>
  <c r="Z1725" i="3"/>
  <c r="Z1155" i="3"/>
  <c r="Z1940" i="3"/>
  <c r="Z1342" i="3"/>
  <c r="Z1071" i="3"/>
  <c r="Z1526" i="3"/>
  <c r="Z1554" i="3"/>
  <c r="Z1192" i="3"/>
  <c r="Z1301" i="3"/>
  <c r="Z1532" i="3"/>
  <c r="Z1161" i="3"/>
  <c r="Z1307" i="3"/>
  <c r="Z1220" i="3"/>
  <c r="Z1298" i="3"/>
  <c r="Z1207" i="3"/>
  <c r="Z1908" i="3"/>
  <c r="Z1486" i="3"/>
  <c r="Z1119" i="3"/>
  <c r="Z1633" i="3"/>
  <c r="Z1025" i="3"/>
  <c r="Z1105" i="3"/>
  <c r="Z1135" i="3"/>
  <c r="Z1239" i="3"/>
  <c r="Z1400" i="3"/>
  <c r="Z1935" i="3"/>
  <c r="Z1387" i="3"/>
  <c r="Z1321" i="3"/>
  <c r="Z1834" i="3"/>
  <c r="Z1438" i="3"/>
  <c r="Z1808" i="3"/>
  <c r="Z1498" i="3"/>
  <c r="Z1549" i="3"/>
  <c r="Z1216" i="3"/>
  <c r="Z1987" i="3"/>
  <c r="Z1257" i="3"/>
  <c r="Z1780" i="3"/>
  <c r="Z1337" i="3"/>
  <c r="Z1499" i="3"/>
  <c r="Z1407" i="3"/>
  <c r="Z1060" i="3"/>
  <c r="Z1484" i="3"/>
  <c r="Z1600" i="3"/>
  <c r="Z1696" i="3"/>
  <c r="Z1418" i="3"/>
  <c r="Z1877" i="3"/>
  <c r="Z1082" i="3"/>
  <c r="Z1521" i="3"/>
  <c r="Z1654" i="3"/>
  <c r="Z1048" i="3"/>
  <c r="Z1645" i="3"/>
  <c r="Z1308" i="3"/>
  <c r="Z1762" i="3"/>
  <c r="Z1391" i="3"/>
  <c r="Z1611" i="3"/>
  <c r="Z1496" i="3"/>
  <c r="Z1548" i="3"/>
  <c r="Z1046" i="3"/>
  <c r="Z1314" i="3"/>
  <c r="Z1978" i="3"/>
  <c r="Z1355" i="3"/>
  <c r="Z1833" i="3"/>
  <c r="Z1176" i="3"/>
  <c r="Z1759" i="3"/>
  <c r="Z1252" i="3"/>
  <c r="Z1180" i="3"/>
  <c r="Z1296" i="3"/>
  <c r="Z1738" i="3"/>
  <c r="Z1578" i="3"/>
  <c r="Z1648" i="3"/>
  <c r="Z1457" i="3"/>
  <c r="Z1843" i="3"/>
  <c r="Z1414" i="3"/>
  <c r="Z1173" i="3"/>
  <c r="Z1085" i="3"/>
  <c r="Z1599" i="3"/>
  <c r="Z1121" i="3"/>
  <c r="Z1712" i="3"/>
  <c r="Z1817" i="3"/>
  <c r="Z1855" i="3"/>
  <c r="Z1345" i="3"/>
  <c r="Z1796" i="3"/>
  <c r="AB1637" i="3"/>
  <c r="Z1947" i="3"/>
  <c r="AB1051" i="3"/>
  <c r="Z1919" i="3"/>
  <c r="AB1674" i="3"/>
  <c r="Z1879" i="3"/>
  <c r="AB1459" i="3"/>
  <c r="AB1951" i="3"/>
  <c r="AB1828" i="3"/>
  <c r="Z1143" i="3"/>
  <c r="AB1273" i="3"/>
  <c r="AB1980" i="3"/>
  <c r="Z1522" i="3"/>
  <c r="AB1830" i="3"/>
  <c r="Z1225" i="3"/>
  <c r="Z1596" i="3"/>
  <c r="Z1996" i="3"/>
  <c r="AB1077" i="3"/>
  <c r="Z1265" i="3"/>
  <c r="AB1702" i="3"/>
  <c r="Z1888" i="3"/>
  <c r="AB1694" i="3"/>
  <c r="AB1824" i="3"/>
  <c r="AB1690" i="3"/>
  <c r="Z1851" i="3"/>
  <c r="AB1024" i="3"/>
  <c r="AB1506" i="3"/>
  <c r="Z1622" i="3"/>
  <c r="Z1749" i="3"/>
  <c r="Z1779" i="3"/>
  <c r="AB1030" i="3"/>
  <c r="Z1699" i="3"/>
  <c r="Z1446" i="3"/>
  <c r="AB1086" i="3"/>
  <c r="AB1804" i="3"/>
  <c r="Z1153" i="3"/>
  <c r="AB1558" i="3"/>
  <c r="AB1136" i="3"/>
  <c r="AB1659" i="3"/>
  <c r="AB1472" i="3"/>
  <c r="Z1503" i="3"/>
  <c r="AB1464" i="3"/>
  <c r="AB1378" i="3"/>
  <c r="Z1007" i="3"/>
  <c r="AB1148" i="3"/>
  <c r="AB1197" i="3"/>
  <c r="Z1591" i="3"/>
  <c r="Z1740" i="3"/>
  <c r="Z1206" i="3"/>
  <c r="Z1507" i="3"/>
  <c r="Z1040" i="3"/>
  <c r="Z1447" i="3"/>
  <c r="Z1830" i="3"/>
  <c r="Z1312" i="3"/>
  <c r="Z1787" i="3"/>
  <c r="Z1080" i="3"/>
  <c r="Z1841" i="3"/>
  <c r="AB1066" i="3"/>
  <c r="AB1513" i="3"/>
  <c r="Z1086" i="3"/>
  <c r="AB1065" i="3"/>
  <c r="Z1862" i="3"/>
  <c r="AB1318" i="3"/>
  <c r="AB1832" i="3"/>
  <c r="Z1660" i="3"/>
  <c r="Z1753" i="3"/>
  <c r="AB1448" i="3"/>
  <c r="Z1806" i="3"/>
  <c r="Z1934" i="3"/>
  <c r="Z1850" i="3"/>
  <c r="AB1054" i="3"/>
  <c r="Z1723" i="3"/>
  <c r="AB1921" i="3"/>
  <c r="AB1712" i="3"/>
  <c r="Z1408" i="3"/>
  <c r="Z1766" i="3"/>
  <c r="AB1345" i="3"/>
  <c r="Z1729" i="3"/>
  <c r="AB1619" i="3"/>
  <c r="AB1932" i="3"/>
  <c r="Z1495" i="3"/>
  <c r="AB1062" i="3"/>
  <c r="Z1178" i="3"/>
  <c r="AB1706" i="3"/>
  <c r="AB1842" i="3"/>
  <c r="Z1031" i="3"/>
  <c r="AB1544" i="3"/>
  <c r="Z1026" i="3"/>
  <c r="AB1129" i="3"/>
  <c r="AB1752" i="3"/>
  <c r="AB1964" i="3"/>
  <c r="Z1819" i="3"/>
  <c r="AB1190" i="3"/>
  <c r="Z1630" i="3"/>
  <c r="Z1109" i="3"/>
  <c r="AB1380" i="3"/>
  <c r="AB1160" i="3"/>
  <c r="AB1683" i="3"/>
  <c r="AB1723" i="3"/>
  <c r="AB1518" i="3"/>
  <c r="AB1143" i="3"/>
  <c r="AB1640" i="3"/>
  <c r="Z1273" i="3"/>
  <c r="AB1071" i="3"/>
  <c r="Z1703" i="3"/>
  <c r="AB1887" i="3"/>
  <c r="Z1835" i="3"/>
  <c r="Z1148" i="3"/>
  <c r="Z1782" i="3"/>
  <c r="Z1197" i="3"/>
  <c r="Z1761" i="3"/>
  <c r="Z1571" i="3"/>
  <c r="Z1659" i="3"/>
  <c r="AB1779" i="3"/>
  <c r="AB1315" i="3"/>
  <c r="Z1093" i="3"/>
  <c r="Z1836" i="3"/>
  <c r="AB1823" i="3"/>
  <c r="Z1926" i="3"/>
  <c r="Z1970" i="3"/>
  <c r="AB1125" i="3"/>
  <c r="Z1716" i="3"/>
  <c r="Z1166" i="3"/>
  <c r="AB1651" i="3"/>
  <c r="Z1886" i="3"/>
  <c r="AB1184" i="3"/>
  <c r="Z1980" i="3"/>
  <c r="Z1881" i="3"/>
  <c r="Z1820" i="3"/>
  <c r="AB1080" i="3"/>
  <c r="Z1550" i="3"/>
  <c r="AB1807" i="3"/>
  <c r="AB1630" i="3"/>
  <c r="AB1381" i="3"/>
  <c r="Z1613" i="3"/>
  <c r="AB1803" i="3"/>
  <c r="AB1031" i="3"/>
  <c r="Z1544" i="3"/>
  <c r="AB1026" i="3"/>
  <c r="Z1070" i="3"/>
  <c r="AB1655" i="3"/>
  <c r="Z1998" i="3"/>
  <c r="Z1508" i="3"/>
  <c r="Z1676" i="3"/>
  <c r="Z1027" i="3"/>
  <c r="Z1487" i="3"/>
  <c r="Z1912" i="3"/>
  <c r="AB1912" i="3"/>
  <c r="Z1263" i="3"/>
  <c r="AB1346" i="3"/>
  <c r="Z1512" i="3"/>
  <c r="Z1008" i="3"/>
  <c r="Z1715" i="3"/>
  <c r="AB1872" i="3"/>
  <c r="AB1886" i="3"/>
  <c r="AB1591" i="3"/>
  <c r="AB1876" i="3"/>
  <c r="AB1883" i="3"/>
  <c r="Z1992" i="3"/>
  <c r="Z1945" i="3"/>
  <c r="AB1943" i="3"/>
  <c r="Z1378" i="3"/>
  <c r="AB1643" i="3"/>
  <c r="Z1163" i="3"/>
  <c r="AB1889" i="3"/>
  <c r="Z1883" i="3"/>
  <c r="AB1902" i="3"/>
  <c r="Z1513" i="3"/>
  <c r="AB1649" i="3"/>
  <c r="Z1152" i="3"/>
  <c r="AB1573" i="3"/>
  <c r="Z1275" i="3"/>
  <c r="AB1212" i="3"/>
  <c r="AB1106" i="3"/>
  <c r="Z1688" i="3"/>
  <c r="AB1571" i="3"/>
  <c r="AB1874" i="3"/>
  <c r="AB1016" i="3"/>
  <c r="AB1440" i="3"/>
  <c r="AB1045" i="3"/>
  <c r="Z1667" i="3"/>
  <c r="AB1894" i="3"/>
  <c r="Z1824" i="3"/>
  <c r="Z1916" i="3"/>
  <c r="AB1782" i="3"/>
  <c r="AB1761" i="3"/>
  <c r="Z1902" i="3"/>
  <c r="Z1039" i="3"/>
  <c r="AB1780" i="3"/>
  <c r="AB1280" i="3"/>
  <c r="AB1788" i="3"/>
  <c r="AB1717" i="3"/>
  <c r="Z1989" i="3"/>
  <c r="AB1200" i="3"/>
  <c r="Z1330" i="3"/>
  <c r="Z1653" i="3"/>
  <c r="Z1763" i="3"/>
  <c r="Z1884" i="3"/>
  <c r="AB1950" i="3"/>
  <c r="Z1042" i="3"/>
  <c r="AB1768" i="3"/>
  <c r="Z1638" i="3"/>
  <c r="Z1094" i="3"/>
  <c r="Z1789" i="3"/>
  <c r="Z1954" i="3"/>
  <c r="Z1103" i="3"/>
  <c r="Z1894" i="3"/>
  <c r="Z1012" i="3"/>
  <c r="Z1734" i="3"/>
  <c r="Z1015" i="3"/>
  <c r="Z1625" i="3"/>
  <c r="AB1178" i="3"/>
  <c r="AB1041" i="3"/>
  <c r="Z1620" i="3"/>
  <c r="AB1203" i="3"/>
  <c r="Z1357" i="3"/>
  <c r="AB1110" i="3"/>
  <c r="AB1336" i="3"/>
  <c r="Z1726" i="3"/>
  <c r="AB1302" i="3"/>
  <c r="AB1901" i="3"/>
  <c r="AB1009" i="3"/>
  <c r="AB1420" i="3"/>
  <c r="AB1181" i="3"/>
  <c r="Z1810" i="3"/>
  <c r="Z1208" i="3"/>
  <c r="AB1103" i="3"/>
  <c r="AB1128" i="3"/>
  <c r="Z1679" i="3"/>
  <c r="Z1264" i="3"/>
  <c r="Z1586" i="3"/>
  <c r="AB1069" i="3"/>
  <c r="AB1463" i="3"/>
  <c r="Z1906" i="3"/>
  <c r="Z1125" i="3"/>
  <c r="AB1716" i="3"/>
  <c r="AB1166" i="3"/>
  <c r="AB1325" i="3"/>
  <c r="Z1972" i="3"/>
  <c r="Z1184" i="3"/>
  <c r="Z1730" i="3"/>
  <c r="Z1691" i="3"/>
  <c r="Z1668" i="3"/>
  <c r="Z1798" i="3"/>
  <c r="AB1586" i="3"/>
  <c r="Z1838" i="3"/>
  <c r="AB1114" i="3"/>
  <c r="Z1428" i="3"/>
  <c r="Z1811" i="3"/>
  <c r="Z1540" i="3"/>
  <c r="AB1017" i="3"/>
  <c r="Z1043" i="3"/>
  <c r="AB1623" i="3"/>
  <c r="Z1177" i="3"/>
  <c r="Z1005" i="3"/>
  <c r="Z1315" i="3"/>
  <c r="Z1047" i="3"/>
  <c r="AB1585" i="3"/>
  <c r="AB1039" i="3"/>
  <c r="Z1065" i="3"/>
  <c r="Z1647" i="3"/>
  <c r="Z1604" i="3"/>
  <c r="Z1959" i="3"/>
  <c r="Z1041" i="3"/>
  <c r="AB1620" i="3"/>
  <c r="Z1203" i="3"/>
  <c r="Z1055" i="3"/>
  <c r="AB1647" i="3"/>
  <c r="Z1336" i="3"/>
  <c r="AB1863" i="3"/>
  <c r="Z1657" i="3"/>
  <c r="Z1863" i="3"/>
  <c r="Z1534" i="3"/>
  <c r="Z1629" i="3"/>
  <c r="Z1801" i="3"/>
  <c r="Z1995" i="3"/>
  <c r="Z1979" i="3"/>
  <c r="AB1422" i="3"/>
  <c r="Z1754" i="3"/>
  <c r="AB1908" i="3"/>
  <c r="AB1147" i="3"/>
  <c r="Z1790" i="3"/>
  <c r="Z1023" i="3"/>
  <c r="AB1504" i="3"/>
  <c r="AB1750" i="3"/>
  <c r="AB1204" i="3"/>
  <c r="Z1289" i="3"/>
  <c r="AB1915" i="3"/>
  <c r="Z1895" i="3"/>
  <c r="Z1147" i="3"/>
  <c r="Z1965" i="3"/>
  <c r="AB1710" i="3"/>
  <c r="Z1328" i="3"/>
  <c r="Z1867" i="3"/>
  <c r="Z1635" i="3"/>
  <c r="Z1280" i="3"/>
  <c r="Z1651" i="3"/>
  <c r="AB1972" i="3"/>
  <c r="Z1778" i="3"/>
  <c r="Z1927" i="3"/>
  <c r="Z1066" i="3"/>
  <c r="Z1053" i="3"/>
  <c r="Z1478" i="3"/>
  <c r="AB1338" i="3"/>
  <c r="Z1728" i="3"/>
  <c r="AB1101" i="3"/>
  <c r="Z1649" i="3"/>
  <c r="Z1928" i="3"/>
  <c r="Z1743" i="3"/>
  <c r="AB1881" i="3"/>
  <c r="Z1786" i="3"/>
  <c r="AB1177" i="3"/>
  <c r="AB1675" i="3"/>
  <c r="AB1471" i="3"/>
  <c r="Z1864" i="3"/>
  <c r="Z1846" i="3"/>
  <c r="Z1794" i="3"/>
  <c r="Z1889" i="3"/>
  <c r="AB1680" i="3"/>
  <c r="Z1030" i="3"/>
  <c r="Z1868" i="3"/>
  <c r="AB1384" i="3"/>
  <c r="Z1722" i="3"/>
  <c r="Z1922" i="3"/>
  <c r="Z1560" i="3"/>
  <c r="Z1964" i="3"/>
  <c r="Z1448" i="3"/>
  <c r="Z1783" i="3"/>
  <c r="AB1515" i="3"/>
  <c r="Z1967" i="3"/>
  <c r="AB1431" i="3"/>
  <c r="Z1383" i="3"/>
  <c r="AB1502" i="3"/>
  <c r="AB1293" i="3"/>
  <c r="AB1196" i="3"/>
  <c r="AB1144" i="3"/>
  <c r="AB1765" i="3"/>
  <c r="Z1700" i="3"/>
  <c r="AB1270" i="3"/>
  <c r="AB1966" i="3"/>
  <c r="Z1106" i="3"/>
  <c r="AB1688" i="3"/>
  <c r="Z1136" i="3"/>
  <c r="AB1728" i="3"/>
  <c r="AB1053" i="3"/>
  <c r="AB1152" i="3"/>
  <c r="AB1237" i="3"/>
  <c r="AB1607" i="3"/>
  <c r="AB1473" i="3"/>
  <c r="AB1965" i="3"/>
  <c r="AB1467" i="3"/>
  <c r="Z1925" i="3"/>
  <c r="AB1115" i="3"/>
  <c r="AB1428" i="3"/>
  <c r="AB1811" i="3"/>
  <c r="AB1540" i="3"/>
  <c r="Z1510" i="3"/>
  <c r="AB1043" i="3"/>
  <c r="Z1623" i="3"/>
  <c r="Z1854" i="3"/>
  <c r="AB1047" i="3"/>
  <c r="Z1872" i="3"/>
  <c r="AB1877" i="3"/>
  <c r="Z1758" i="3"/>
  <c r="Z1535" i="3"/>
  <c r="AB1475" i="3"/>
  <c r="Z1504" i="3"/>
  <c r="AB1671" i="3"/>
  <c r="AB1225" i="3"/>
  <c r="AB1524" i="3"/>
  <c r="AB1970" i="3"/>
  <c r="Z1805" i="3"/>
  <c r="Z1096" i="3"/>
  <c r="Z1188" i="3"/>
  <c r="AB1478" i="3"/>
  <c r="Z1302" i="3"/>
  <c r="AB1171" i="3"/>
  <c r="Z1655" i="3"/>
  <c r="AB1998" i="3"/>
  <c r="Z1107" i="3"/>
  <c r="AB1320" i="3"/>
  <c r="Z1309" i="3"/>
  <c r="AB1383" i="3"/>
  <c r="Z1502" i="3"/>
  <c r="Z1293" i="3"/>
  <c r="AB1085" i="3"/>
  <c r="Z1144" i="3"/>
  <c r="AB1820" i="3"/>
  <c r="AB1029" i="3"/>
  <c r="Z1721" i="3"/>
  <c r="Z1459" i="3"/>
  <c r="AB1718" i="3"/>
  <c r="Z1422" i="3"/>
  <c r="AB1888" i="3"/>
  <c r="AB1631" i="3"/>
  <c r="AB1255" i="3"/>
  <c r="AB1532" i="3"/>
  <c r="AB1452" i="3"/>
  <c r="AB1922" i="3"/>
  <c r="AB1281" i="3"/>
  <c r="AB1050" i="3"/>
  <c r="AB1399" i="3"/>
  <c r="AB1349" i="3"/>
  <c r="AB1853" i="3"/>
  <c r="AB1617" i="3"/>
  <c r="AB1176" i="3"/>
  <c r="AB1773" i="3"/>
  <c r="AB1725" i="3"/>
  <c r="AB1261" i="3"/>
  <c r="AB1843" i="3"/>
  <c r="AB1976" i="3"/>
  <c r="AB1646" i="3"/>
  <c r="AB1189" i="3"/>
  <c r="AB1747" i="3"/>
  <c r="AB1342" i="3"/>
  <c r="AB1575" i="3"/>
  <c r="AB1445" i="3"/>
  <c r="AB1926" i="3"/>
  <c r="AB1561" i="3"/>
  <c r="AB1457" i="3"/>
  <c r="AB1869" i="3"/>
  <c r="AB1334" i="3"/>
  <c r="AB1477" i="3"/>
  <c r="AB1787" i="3"/>
  <c r="AB1657" i="3"/>
  <c r="AB1897" i="3"/>
  <c r="AB1626" i="3"/>
  <c r="AB1664" i="3"/>
  <c r="AB1545" i="3"/>
  <c r="AB1139" i="3"/>
  <c r="AB1955" i="3"/>
  <c r="AB1890" i="3"/>
  <c r="AB1777" i="3"/>
  <c r="AB1487" i="3"/>
  <c r="AB1404" i="3"/>
  <c r="AB1557" i="3"/>
  <c r="AB1517" i="3"/>
  <c r="AB1231" i="3"/>
  <c r="AB1899" i="3"/>
  <c r="AB1859" i="3"/>
  <c r="AB1730" i="3"/>
  <c r="AB1434" i="3"/>
  <c r="AB1667" i="3"/>
  <c r="AB1861" i="3"/>
  <c r="AB1337" i="3"/>
  <c r="AB1733" i="3"/>
  <c r="AB1437" i="3"/>
  <c r="AB1309" i="3"/>
  <c r="AB1258" i="3"/>
  <c r="AB1941" i="3"/>
  <c r="AB1398" i="3"/>
  <c r="AB1530" i="3"/>
  <c r="AB1376" i="3"/>
  <c r="AB1589" i="3"/>
  <c r="AB1953" i="3"/>
  <c r="AB1170" i="3"/>
  <c r="AB1542" i="3"/>
  <c r="AB1483" i="3"/>
  <c r="AB1374" i="3"/>
  <c r="AB1340" i="3"/>
  <c r="AB1685" i="3"/>
  <c r="AB1276" i="3"/>
  <c r="AB1957" i="3"/>
  <c r="AB1700" i="3"/>
  <c r="AB1278" i="3"/>
  <c r="AB1778" i="3"/>
  <c r="AB1600" i="3"/>
  <c r="AB1644" i="3"/>
  <c r="AB1563" i="3"/>
  <c r="AB1400" i="3"/>
  <c r="AB1432" i="3"/>
  <c r="AB1891" i="3"/>
  <c r="AB1572" i="3"/>
  <c r="AB1741" i="3"/>
  <c r="AB1074" i="3"/>
  <c r="AB1598" i="3"/>
  <c r="AB1755" i="3"/>
  <c r="AB1446" i="3"/>
  <c r="AB1918" i="3"/>
  <c r="AB1479" i="3"/>
  <c r="AB1348" i="3"/>
  <c r="AB1774" i="3"/>
  <c r="AB1282" i="3"/>
  <c r="AB1091" i="3"/>
  <c r="AB1508" i="3"/>
  <c r="AB1708" i="3"/>
  <c r="AB1155" i="3"/>
  <c r="AB1075" i="3"/>
  <c r="AB1296" i="3"/>
  <c r="AB1501" i="3"/>
  <c r="AB1845" i="3"/>
  <c r="AB1684" i="3"/>
  <c r="AB1838" i="3"/>
  <c r="AB1228" i="3"/>
  <c r="AB1616" i="3"/>
  <c r="AB1873" i="3"/>
  <c r="AB1327" i="3"/>
  <c r="AB1786" i="3"/>
  <c r="AB1314" i="3"/>
  <c r="AB1444" i="3"/>
  <c r="AB1987" i="3"/>
  <c r="AB1090" i="3"/>
  <c r="AB1905" i="3"/>
  <c r="AB1652" i="3"/>
  <c r="AB1372" i="3"/>
  <c r="AB1541" i="3"/>
  <c r="AB1997" i="3"/>
  <c r="AB1871" i="3"/>
  <c r="AB1797" i="3"/>
  <c r="AB1737" i="3"/>
  <c r="AB1766" i="3"/>
  <c r="AB1592" i="3"/>
  <c r="AB1489" i="3"/>
  <c r="AB1322" i="3"/>
  <c r="AB1867" i="3"/>
  <c r="AB1521" i="3"/>
  <c r="AB1161" i="3"/>
  <c r="AB1163" i="3"/>
  <c r="AB1622" i="3"/>
  <c r="AB1878" i="3"/>
  <c r="AB1370" i="3"/>
  <c r="AB1582" i="3"/>
  <c r="AB1259" i="3"/>
  <c r="AB1792" i="3"/>
  <c r="AB1360" i="3"/>
  <c r="AB1857" i="3"/>
  <c r="AB1410" i="3"/>
  <c r="AB1948" i="3"/>
  <c r="AB1183" i="3"/>
  <c r="AB1405" i="3"/>
  <c r="AB1986" i="3"/>
  <c r="AB1719" i="3"/>
  <c r="AB1939" i="3"/>
  <c r="AB1753" i="3"/>
  <c r="AB1552" i="3"/>
  <c r="AB1549" i="3"/>
  <c r="AB1480" i="3"/>
  <c r="AB1669" i="3"/>
  <c r="AB1088" i="3"/>
  <c r="AB1817" i="3"/>
  <c r="AB1628" i="3"/>
  <c r="AB1460" i="3"/>
  <c r="AB1461" i="3"/>
  <c r="AB1295" i="3"/>
  <c r="AB1944" i="3"/>
  <c r="AB1968" i="3"/>
  <c r="AB1597" i="3"/>
  <c r="AB2001" i="3"/>
  <c r="AB1754" i="3"/>
  <c r="AB1724" i="3"/>
  <c r="AB1746" i="3"/>
  <c r="AB1721" i="3"/>
  <c r="AB1418" i="3"/>
  <c r="AB1235" i="3"/>
  <c r="AB1242" i="3"/>
  <c r="AB1914" i="3"/>
  <c r="AB1577" i="3"/>
  <c r="AB1663" i="3"/>
  <c r="AB1243" i="3"/>
  <c r="AB1815" i="3"/>
  <c r="AB1553" i="3"/>
  <c r="AB1462" i="3"/>
  <c r="AB1394" i="3"/>
  <c r="AB1369" i="3"/>
  <c r="AB1533" i="3"/>
  <c r="AB1277" i="3"/>
  <c r="AB1095" i="3"/>
  <c r="AB1985" i="3"/>
  <c r="AB1650" i="3"/>
  <c r="AB1234" i="3"/>
  <c r="AB1907" i="3"/>
  <c r="AB1610" i="3"/>
  <c r="AB1481" i="3"/>
  <c r="AB1339" i="3"/>
  <c r="AB1310" i="3"/>
  <c r="AB1813" i="3"/>
  <c r="AB1805" i="3"/>
  <c r="AB1574" i="3"/>
  <c r="AB1119" i="3"/>
  <c r="AB1896" i="3"/>
  <c r="AB1606" i="3"/>
  <c r="AB1499" i="3"/>
  <c r="AB1565" i="3"/>
  <c r="AB1799" i="3"/>
  <c r="AB1350" i="3"/>
  <c r="AB1222" i="3"/>
  <c r="AB1665" i="3"/>
  <c r="AB1052" i="3"/>
  <c r="AB1449" i="3"/>
  <c r="AB1267" i="3"/>
  <c r="AB1274" i="3"/>
  <c r="AB1975" i="3"/>
  <c r="AB1653" i="3"/>
  <c r="AB1609" i="3"/>
  <c r="AB1303" i="3"/>
  <c r="AB1379" i="3"/>
  <c r="AB1038" i="3"/>
  <c r="AB1707" i="3"/>
  <c r="AB1856" i="3"/>
  <c r="AB1138" i="3"/>
  <c r="AB1279" i="3"/>
  <c r="AB1013" i="3"/>
  <c r="AB1439" i="3"/>
  <c r="AB1048" i="3"/>
  <c r="AB1105" i="3"/>
  <c r="AB1865" i="3"/>
  <c r="AB1246" i="3"/>
  <c r="AB1923" i="3"/>
  <c r="AB1207" i="3"/>
  <c r="AB1942" i="3"/>
  <c r="AB1159" i="3"/>
  <c r="AB1421" i="3"/>
  <c r="AB1855" i="3"/>
  <c r="AB1395" i="3"/>
  <c r="AB1331" i="3"/>
  <c r="AB1993" i="3"/>
  <c r="AB1531" i="3"/>
  <c r="AB1220" i="3"/>
  <c r="AB1371" i="3"/>
  <c r="AB1978" i="3"/>
  <c r="AB1818" i="3"/>
  <c r="AB1576" i="3"/>
  <c r="AB1614" i="3"/>
  <c r="AB1590" i="3"/>
  <c r="AB1223" i="3"/>
  <c r="AB1995" i="3"/>
  <c r="AB1819" i="3"/>
  <c r="AB1743" i="3"/>
  <c r="AB1560" i="3"/>
  <c r="AB1442" i="3"/>
  <c r="AB1307" i="3"/>
  <c r="AB1409" i="3"/>
  <c r="AB1880" i="3"/>
  <c r="AB1982" i="3"/>
  <c r="AB1734" i="3"/>
  <c r="AB1775" i="3"/>
  <c r="AB1584" i="3"/>
  <c r="AB1290" i="3"/>
  <c r="AB1306" i="3"/>
  <c r="AB1791" i="3"/>
  <c r="AB1974" i="3"/>
  <c r="AB1554" i="3"/>
  <c r="AB1720" i="3"/>
  <c r="AB1412" i="3"/>
  <c r="AB1162" i="3"/>
  <c r="AB1187" i="3"/>
  <c r="AB1079" i="3"/>
  <c r="AB1959" i="3"/>
  <c r="AB1332" i="3"/>
  <c r="AB1262" i="3"/>
  <c r="AB1116" i="3"/>
  <c r="AB1037" i="3"/>
  <c r="AB1010" i="3"/>
  <c r="AB1593" i="3"/>
  <c r="AB1599" i="3"/>
  <c r="AB1020" i="3"/>
  <c r="AB1185" i="3"/>
  <c r="AB1073" i="3"/>
  <c r="AB1142" i="3"/>
  <c r="AB1247" i="3"/>
  <c r="AB1469" i="3"/>
  <c r="AB1419" i="3"/>
  <c r="AB1232" i="3"/>
  <c r="AB1004" i="3"/>
  <c r="AB1025" i="3"/>
  <c r="AB1757" i="3"/>
  <c r="AB1678" i="3"/>
  <c r="AB1681" i="3"/>
  <c r="AB1407" i="3"/>
  <c r="AB1120" i="3"/>
  <c r="AB1249" i="3"/>
  <c r="AB1007" i="3"/>
  <c r="AB1317" i="3"/>
  <c r="AB1962" i="3"/>
  <c r="AB1357" i="3"/>
  <c r="AB1297" i="3"/>
  <c r="AB1402" i="3"/>
  <c r="AB1229" i="3"/>
  <c r="AB1660" i="3"/>
  <c r="AB1727" i="3"/>
  <c r="AB1046" i="3"/>
  <c r="AB1206" i="3"/>
  <c r="AB1118" i="3"/>
  <c r="AB1726" i="3"/>
  <c r="AB1227" i="3"/>
  <c r="AB1963" i="3"/>
  <c r="AB1806" i="3"/>
  <c r="AB1940" i="3"/>
  <c r="AB1969" i="3"/>
  <c r="AB1251" i="3"/>
  <c r="AB1580" i="3"/>
  <c r="AB1858" i="3"/>
  <c r="AB1826" i="3"/>
  <c r="AB1809" i="3"/>
  <c r="AB1983" i="3"/>
  <c r="AB1870" i="3"/>
  <c r="AB1692" i="3"/>
  <c r="AB1458" i="3"/>
  <c r="AB1135" i="3"/>
  <c r="AB1931" i="3"/>
  <c r="AB1996" i="3"/>
  <c r="AB1800" i="3"/>
  <c r="AB1512" i="3"/>
  <c r="AB1569" i="3"/>
  <c r="AB1211" i="3"/>
  <c r="AB1994" i="3"/>
  <c r="AB1882" i="3"/>
  <c r="AB1794" i="3"/>
  <c r="AB1714" i="3"/>
  <c r="AB1676" i="3"/>
  <c r="AB1414" i="3"/>
  <c r="AB1194" i="3"/>
  <c r="AB1210" i="3"/>
  <c r="AB1099" i="3"/>
  <c r="AB2000" i="3"/>
  <c r="AB1938" i="3"/>
  <c r="AB1285" i="3"/>
  <c r="AB1252" i="3"/>
  <c r="AB1760" i="3"/>
  <c r="AB1466" i="3"/>
  <c r="AB1058" i="3"/>
  <c r="AB1868" i="3"/>
  <c r="AB1146" i="3"/>
  <c r="AB1326" i="3"/>
  <c r="AB1100" i="3"/>
  <c r="AB1335" i="3"/>
  <c r="AB1241" i="3"/>
  <c r="AB1021" i="3"/>
  <c r="AB1415" i="3"/>
  <c r="AB1638" i="3"/>
  <c r="AB1695" i="3"/>
  <c r="AB1365" i="3"/>
  <c r="AB1233" i="3"/>
  <c r="AB1205" i="3"/>
  <c r="AB1092" i="3"/>
  <c r="AB1604" i="3"/>
  <c r="AB1713" i="3"/>
  <c r="AB1745" i="3"/>
  <c r="AB1514" i="3"/>
  <c r="AB1150" i="3"/>
  <c r="AB1174" i="3"/>
  <c r="AB1260" i="3"/>
  <c r="AB1292" i="3"/>
  <c r="AB1034" i="3"/>
  <c r="AB1329" i="3"/>
  <c r="AB1304" i="3"/>
  <c r="AB1098" i="3"/>
  <c r="AB1169" i="3"/>
  <c r="AB1934" i="3"/>
  <c r="AB1555" i="3"/>
  <c r="AB1060" i="3"/>
  <c r="AB1061" i="3"/>
  <c r="AB1248" i="3"/>
  <c r="AB1910" i="3"/>
  <c r="AB1933" i="3"/>
  <c r="AB1827" i="3"/>
  <c r="AB1839" i="3"/>
  <c r="AB1783" i="3"/>
  <c r="AB1738" i="3"/>
  <c r="AB1425" i="3"/>
  <c r="AB1988" i="3"/>
  <c r="AB1731" i="3"/>
  <c r="AB1568" i="3"/>
  <c r="AB1919" i="3"/>
  <c r="AB1781" i="3"/>
  <c r="AB1564" i="3"/>
  <c r="AB1537" i="3"/>
  <c r="AB1373" i="3"/>
  <c r="AB1195" i="3"/>
  <c r="AB1864" i="3"/>
  <c r="AB1488" i="3"/>
  <c r="AB1476" i="3"/>
  <c r="AB1131" i="3"/>
  <c r="AB1214" i="3"/>
  <c r="AB1022" i="3"/>
  <c r="AB1793" i="3"/>
  <c r="AB1767" i="3"/>
  <c r="AB1388" i="3"/>
  <c r="AB1529" i="3"/>
  <c r="AB1509" i="3"/>
  <c r="AB1947" i="3"/>
  <c r="AB1696" i="3"/>
  <c r="AB1108" i="3"/>
  <c r="AB1548" i="3"/>
  <c r="AB1266" i="3"/>
  <c r="AB1347" i="3"/>
  <c r="AB1946" i="3"/>
  <c r="AB1438" i="3"/>
  <c r="AB1484" i="3"/>
  <c r="AB1601" i="3"/>
  <c r="AB1044" i="3"/>
  <c r="AB1193" i="3"/>
  <c r="AB1033" i="3"/>
  <c r="AB1411" i="3"/>
  <c r="AB1961" i="3"/>
  <c r="AB1313" i="3"/>
  <c r="AB1112" i="3"/>
  <c r="AB1364" i="3"/>
  <c r="AB1250" i="3"/>
  <c r="AB1450" i="3"/>
  <c r="AB1850" i="3"/>
  <c r="AB1892" i="3"/>
  <c r="AB1268" i="3"/>
  <c r="AB1366" i="3"/>
  <c r="AB1132" i="3"/>
  <c r="AB1594" i="3"/>
  <c r="AB1936" i="3"/>
  <c r="AB1673" i="3"/>
  <c r="AB1770" i="3"/>
  <c r="AB1844" i="3"/>
  <c r="AB1917" i="3"/>
  <c r="AB1977" i="3"/>
  <c r="AB1825" i="3"/>
  <c r="AB1701" i="3"/>
  <c r="AB1361" i="3"/>
  <c r="AB1758" i="3"/>
  <c r="AB1123" i="3"/>
  <c r="AB1496" i="3"/>
  <c r="AB1924" i="3"/>
  <c r="AB1520" i="3"/>
  <c r="AB1319" i="3"/>
  <c r="AB1759" i="3"/>
  <c r="AB1516" i="3"/>
  <c r="AB1911" i="3"/>
  <c r="AB1999" i="3"/>
  <c r="AB1989" i="3"/>
  <c r="AB1658" i="3"/>
  <c r="AB1551" i="3"/>
  <c r="AB1396" i="3"/>
  <c r="AB1382" i="3"/>
  <c r="AB1992" i="3"/>
  <c r="AB1973" i="3"/>
  <c r="AB1812" i="3"/>
  <c r="AB1556" i="3"/>
  <c r="AB1426" i="3"/>
  <c r="AB1298" i="3"/>
  <c r="AB1363" i="3"/>
  <c r="AB1971" i="3"/>
  <c r="AB1494" i="3"/>
  <c r="AB1368" i="3"/>
  <c r="AB1492" i="3"/>
  <c r="AB1179" i="3"/>
  <c r="AB1954" i="3"/>
  <c r="AB1341" i="3"/>
  <c r="AB1699" i="3"/>
  <c r="AB1343" i="3"/>
  <c r="AB1272" i="3"/>
  <c r="AB1305" i="3"/>
  <c r="AB1070" i="3"/>
  <c r="AB1443" i="3"/>
  <c r="AB1661" i="3"/>
  <c r="AB1526" i="3"/>
  <c r="AB1113" i="3"/>
  <c r="AB1618" i="3"/>
  <c r="AB1359" i="3"/>
  <c r="AB1321" i="3"/>
  <c r="AB1257" i="3"/>
  <c r="AB1064" i="3"/>
  <c r="AB1927" i="3"/>
  <c r="AB1715" i="3"/>
  <c r="AB1587" i="3"/>
  <c r="AB1288" i="3"/>
  <c r="AB1386" i="3"/>
  <c r="AB1042" i="3"/>
  <c r="AB1668" i="3"/>
  <c r="AB1470" i="3"/>
  <c r="AB1294" i="3"/>
  <c r="AB1084" i="3"/>
  <c r="AB1435" i="3"/>
  <c r="AB1149" i="3"/>
  <c r="AB1960" i="3"/>
  <c r="AB1056" i="3"/>
  <c r="AB1510" i="3"/>
  <c r="AB1862" i="3"/>
  <c r="AB1693" i="3"/>
  <c r="AB1837" i="3"/>
  <c r="AB1567" i="3"/>
  <c r="AB1670" i="3"/>
  <c r="AB1356" i="3"/>
  <c r="AB1666" i="3"/>
  <c r="AB1014" i="3"/>
  <c r="AB1002" i="3"/>
  <c r="AB1602" i="3"/>
  <c r="AB1358" i="3"/>
  <c r="AB1854" i="3"/>
  <c r="AB1885" i="3"/>
  <c r="AB1191" i="3"/>
  <c r="AB1935" i="3"/>
  <c r="AB1523" i="3"/>
  <c r="AB1218" i="3"/>
  <c r="AB1739" i="3"/>
  <c r="AB1468" i="3"/>
  <c r="AB1904" i="3"/>
  <c r="AB1909" i="3"/>
  <c r="AB1634" i="3"/>
  <c r="AB1511" i="3"/>
  <c r="AB1441" i="3"/>
  <c r="AB1154" i="3"/>
  <c r="AB1928" i="3"/>
  <c r="AB1802" i="3"/>
  <c r="AB1893" i="3"/>
  <c r="AB1500" i="3"/>
  <c r="AB1202" i="3"/>
  <c r="AB1287" i="3"/>
  <c r="AB1167" i="3"/>
  <c r="AB1991" i="3"/>
  <c r="AB1990" i="3"/>
  <c r="AB1633" i="3"/>
  <c r="AB1387" i="3"/>
  <c r="AB1157" i="3"/>
  <c r="AB1578" i="3"/>
  <c r="AB1485" i="3"/>
  <c r="AB1182" i="3"/>
  <c r="AB1018" i="3"/>
  <c r="AB1795" i="3"/>
  <c r="AB1742" i="3"/>
  <c r="AB1385" i="3"/>
  <c r="AB1006" i="3"/>
  <c r="AB1137" i="3"/>
  <c r="AB1076" i="3"/>
  <c r="AB1528" i="3"/>
  <c r="AB1393" i="3"/>
  <c r="AB1238" i="3"/>
  <c r="AB1215" i="3"/>
  <c r="AB1192" i="3"/>
  <c r="AB1495" i="3"/>
  <c r="AB1579" i="3"/>
  <c r="AB1645" i="3"/>
  <c r="AB1562" i="3"/>
  <c r="AB1130" i="3"/>
  <c r="AB1036" i="3"/>
  <c r="AB1821" i="3"/>
  <c r="AB1221" i="3"/>
  <c r="AB1311" i="3"/>
  <c r="AB1213" i="3"/>
  <c r="AB1059" i="3"/>
  <c r="AB1083" i="3"/>
  <c r="AB1920" i="3"/>
  <c r="AB1648" i="3"/>
  <c r="AB1536" i="3"/>
  <c r="AB1133" i="3"/>
  <c r="AB1744" i="3"/>
  <c r="AB1102" i="3"/>
  <c r="AB1482" i="3"/>
  <c r="AB1198" i="3"/>
  <c r="AB1527" i="3"/>
  <c r="AB1789" i="3"/>
  <c r="AB1543" i="3"/>
  <c r="AB1698" i="3"/>
  <c r="AB1763" i="3"/>
  <c r="AB1067" i="3"/>
  <c r="AB1979" i="3"/>
  <c r="AB1722" i="3"/>
  <c r="AB1662" i="3"/>
  <c r="AB1559" i="3"/>
  <c r="AB1884" i="3"/>
  <c r="AB1849" i="3"/>
  <c r="AB1608" i="3"/>
  <c r="AB1465" i="3"/>
  <c r="AB1299" i="3"/>
  <c r="AB1836" i="3"/>
  <c r="AB1847" i="3"/>
  <c r="AB1654" i="3"/>
  <c r="AB1570" i="3"/>
  <c r="AB1505" i="3"/>
  <c r="AB1127" i="3"/>
  <c r="AB1930" i="3"/>
  <c r="AB1301" i="3"/>
  <c r="AB1535" i="3"/>
  <c r="AB1493" i="3"/>
  <c r="AB1291" i="3"/>
  <c r="AB1967" i="3"/>
  <c r="AB1831" i="3"/>
  <c r="AB1956" i="3"/>
  <c r="AB1705" i="3"/>
  <c r="AB1256" i="3"/>
  <c r="AB1081" i="3"/>
  <c r="AB1566" i="3"/>
  <c r="AB1603" i="3"/>
  <c r="AB1455" i="3"/>
  <c r="AB1286" i="3"/>
  <c r="AB1801" i="3"/>
  <c r="AB1094" i="3"/>
  <c r="AB1846" i="3"/>
  <c r="AB1581" i="3"/>
  <c r="AB1003" i="3"/>
  <c r="AB1175" i="3"/>
  <c r="AB1424" i="3"/>
  <c r="AB1390" i="3"/>
  <c r="AB1353" i="3"/>
  <c r="AB1230" i="3"/>
  <c r="AB1172" i="3"/>
  <c r="AB1749" i="3"/>
  <c r="AB1239" i="3"/>
  <c r="AB1186" i="3"/>
  <c r="AB1772" i="3"/>
  <c r="AB1355" i="3"/>
  <c r="AB1216" i="3"/>
  <c r="AB1140" i="3"/>
  <c r="AB1851" i="3"/>
  <c r="AB1615" i="3"/>
  <c r="AB1625" i="3"/>
  <c r="AB1433" i="3"/>
  <c r="AB1156" i="3"/>
  <c r="AB1751" i="3"/>
  <c r="AB1392" i="3"/>
  <c r="AB1632" i="3"/>
  <c r="AB1367" i="3"/>
  <c r="AB1283" i="3"/>
  <c r="AB1605" i="3"/>
  <c r="AB1354" i="3"/>
  <c r="AB1049" i="3"/>
  <c r="AB1333" i="3"/>
  <c r="AB1300" i="3"/>
  <c r="AB1330" i="3"/>
  <c r="AB1245" i="3"/>
  <c r="AB1456" i="3"/>
  <c r="AB1519" i="3"/>
  <c r="AB1391" i="3"/>
  <c r="AB1624" i="3"/>
  <c r="AB1097" i="3"/>
  <c r="AB1265" i="3"/>
  <c r="AB1427" i="3"/>
  <c r="AB1406" i="3"/>
  <c r="AB1063" i="3"/>
  <c r="AB1389" i="3"/>
  <c r="AB1547" i="3"/>
  <c r="AB1451" i="3"/>
  <c r="AB1271" i="3"/>
  <c r="AB1362" i="3"/>
  <c r="AB1840" i="3"/>
  <c r="AB1008" i="3"/>
  <c r="AB1417" i="3"/>
  <c r="AB1498" i="3"/>
  <c r="AB1656" i="3"/>
  <c r="AB1729" i="3"/>
  <c r="AB1087" i="3"/>
  <c r="AB1814" i="3"/>
  <c r="AB1219" i="3"/>
  <c r="AB1525" i="3"/>
  <c r="AB1771" i="3"/>
  <c r="AB1151" i="3"/>
  <c r="AB1903" i="3"/>
  <c r="AB1852" i="3"/>
  <c r="AB1254" i="3"/>
  <c r="AB1122" i="3"/>
  <c r="AB1012" i="3"/>
  <c r="AB1158" i="3"/>
  <c r="AB1032" i="3"/>
  <c r="AB1984" i="3"/>
  <c r="AB1639" i="3"/>
  <c r="AB1925" i="3"/>
  <c r="AB1798" i="3"/>
  <c r="AB1785" i="3"/>
  <c r="AB1898" i="3"/>
  <c r="AB1351" i="3"/>
  <c r="AB1423" i="3"/>
  <c r="AB1324" i="3"/>
  <c r="AB1834" i="3"/>
  <c r="AB1308" i="3"/>
  <c r="AB1126" i="3"/>
  <c r="AB1244" i="3"/>
  <c r="AB1981" i="3"/>
  <c r="AB1323" i="3"/>
  <c r="AB1173" i="3"/>
  <c r="AB1596" i="3"/>
  <c r="AB1642" i="3"/>
  <c r="AB1937" i="3"/>
  <c r="AB1875" i="3"/>
  <c r="AB1082" i="3"/>
  <c r="AB1413" i="3"/>
  <c r="AB1164" i="3"/>
  <c r="AB1429" i="3"/>
  <c r="AB1180" i="3"/>
  <c r="AB1035" i="3"/>
  <c r="AB1672" i="3"/>
  <c r="AB1848" i="3"/>
  <c r="AB1677" i="3"/>
  <c r="AB1588" i="3"/>
  <c r="AB1929" i="3"/>
  <c r="AB1796" i="3"/>
  <c r="AB1019" i="3"/>
  <c r="AB1453" i="3"/>
  <c r="AB1583" i="3"/>
  <c r="AB1134" i="3"/>
  <c r="AB1403" i="3"/>
  <c r="AB1895" i="3"/>
  <c r="AB1057" i="3"/>
  <c r="AB1497" i="3"/>
  <c r="AB1635" i="3"/>
  <c r="AB1474" i="3"/>
  <c r="AB1226" i="3"/>
  <c r="AB1416" i="3"/>
  <c r="AB1866" i="3"/>
  <c r="AB1401" i="3"/>
  <c r="AB1641" i="3"/>
  <c r="AB1269" i="3"/>
  <c r="AB1546" i="3"/>
  <c r="AB1028" i="3"/>
  <c r="AB1168" i="3"/>
  <c r="Z1032" i="3"/>
  <c r="Z1377" i="3"/>
  <c r="AB1486" i="3"/>
  <c r="Z1745" i="3"/>
  <c r="AB1697" i="3"/>
  <c r="Z1931" i="3"/>
  <c r="AB1756" i="3"/>
  <c r="AB1352" i="3"/>
  <c r="Z1123" i="3"/>
  <c r="Z1083" i="3"/>
  <c r="AB1538" i="3"/>
  <c r="Z1858" i="3"/>
  <c r="Z1990" i="3"/>
  <c r="Z1900" i="3"/>
  <c r="AB1703" i="3"/>
  <c r="AB1109" i="3"/>
  <c r="AB1534" i="3"/>
  <c r="Z1942" i="3"/>
  <c r="AB1015" i="3"/>
  <c r="AB1732" i="3"/>
  <c r="Z1598" i="3"/>
  <c r="AB1952" i="3"/>
  <c r="Z1524" i="3"/>
  <c r="Z1757" i="3"/>
  <c r="AB1209" i="3"/>
  <c r="AB1124" i="3"/>
  <c r="Z1709" i="3"/>
  <c r="AB1344" i="3"/>
  <c r="Z1236" i="3"/>
  <c r="Z1248" i="3"/>
  <c r="Z1795" i="3"/>
  <c r="AB1240" i="3"/>
  <c r="Z1876" i="3"/>
  <c r="Z1128" i="3"/>
  <c r="AB1679" i="3"/>
  <c r="AB1264" i="3"/>
  <c r="Z1311" i="3"/>
  <c r="Z1069" i="3"/>
  <c r="Z1463" i="3"/>
  <c r="AB1275" i="3"/>
  <c r="AB1153" i="3"/>
  <c r="Z1338" i="3"/>
  <c r="Z1212" i="3"/>
  <c r="Z1558" i="3"/>
  <c r="AB1740" i="3"/>
  <c r="Z1948" i="3"/>
  <c r="AB1289" i="3"/>
  <c r="AB1027" i="3"/>
  <c r="Z1397" i="3"/>
  <c r="Z1077" i="3"/>
  <c r="Z1117" i="3"/>
  <c r="Z1731" i="3"/>
  <c r="Z1750" i="3"/>
  <c r="AB1550" i="3"/>
  <c r="Z1707" i="3"/>
  <c r="AB1208" i="3"/>
  <c r="Z1958" i="3"/>
  <c r="Z1887" i="3"/>
  <c r="AB1748" i="3"/>
  <c r="AB1217" i="3"/>
  <c r="AB1316" i="3"/>
  <c r="AB1430" i="3"/>
  <c r="Z1490" i="3"/>
  <c r="Z1627" i="3"/>
  <c r="AB1377" i="3"/>
  <c r="AB1040" i="3"/>
  <c r="AB1096" i="3"/>
  <c r="AB1860" i="3"/>
  <c r="Z1204" i="3"/>
  <c r="AB1199" i="3"/>
  <c r="AB1089" i="3"/>
  <c r="AB1769" i="3"/>
  <c r="AB1005" i="3"/>
  <c r="Z1951" i="3"/>
  <c r="Z1977" i="3"/>
  <c r="Z1209" i="3"/>
  <c r="Z1124" i="3"/>
  <c r="AB1709" i="3"/>
  <c r="Z1344" i="3"/>
  <c r="AB1236" i="3"/>
  <c r="AB1595" i="3"/>
  <c r="M4" i="1"/>
  <c r="B3" i="1" l="1"/>
  <c r="B11" i="1"/>
  <c r="B19" i="1"/>
  <c r="B4" i="1"/>
  <c r="B12" i="1"/>
  <c r="B20" i="1"/>
  <c r="B5" i="1"/>
  <c r="B13" i="1"/>
  <c r="B21" i="1"/>
  <c r="B6" i="1"/>
  <c r="B14" i="1"/>
  <c r="B2" i="1"/>
  <c r="B10" i="1"/>
  <c r="B7" i="1"/>
  <c r="B15" i="1"/>
  <c r="B18" i="1"/>
  <c r="B8" i="1"/>
  <c r="B16" i="1"/>
  <c r="B9" i="1"/>
  <c r="B17" i="1"/>
  <c r="F286" i="6"/>
  <c r="G286" i="6" s="1"/>
  <c r="F655" i="6"/>
  <c r="G655" i="6" s="1"/>
  <c r="F494" i="6"/>
  <c r="G494" i="6" s="1"/>
  <c r="F301" i="6"/>
  <c r="G301" i="6" s="1"/>
  <c r="F501" i="6"/>
  <c r="G501" i="6" s="1"/>
  <c r="F176" i="6"/>
  <c r="G176" i="6" s="1"/>
  <c r="F408" i="6"/>
  <c r="G408" i="6" s="1"/>
  <c r="F711" i="6"/>
  <c r="G711" i="6" s="1"/>
  <c r="F876" i="6"/>
  <c r="G876" i="6" s="1"/>
  <c r="F904" i="6"/>
  <c r="G904" i="6" s="1"/>
  <c r="F801" i="6"/>
  <c r="G801" i="6" s="1"/>
  <c r="F128" i="6"/>
  <c r="G128" i="6" s="1"/>
  <c r="F451" i="6"/>
  <c r="G451" i="6" s="1"/>
  <c r="F599" i="6"/>
  <c r="G599" i="6" s="1"/>
  <c r="F73" i="6"/>
  <c r="G73" i="6" s="1"/>
  <c r="F218" i="6"/>
  <c r="G218" i="6" s="1"/>
  <c r="F199" i="6"/>
  <c r="G199" i="6" s="1"/>
  <c r="F140" i="6"/>
  <c r="G140" i="6" s="1"/>
  <c r="F114" i="6"/>
  <c r="G114" i="6" s="1"/>
  <c r="F806" i="6"/>
  <c r="G806" i="6" s="1"/>
  <c r="F940" i="6"/>
  <c r="G940" i="6" s="1"/>
  <c r="F113" i="6"/>
  <c r="G113" i="6" s="1"/>
  <c r="F283" i="6"/>
  <c r="G283" i="6" s="1"/>
  <c r="F810" i="6"/>
  <c r="G810" i="6" s="1"/>
  <c r="F42" i="6"/>
  <c r="G42" i="6" s="1"/>
  <c r="F595" i="6"/>
  <c r="G595" i="6" s="1"/>
  <c r="F602" i="6"/>
  <c r="G602" i="6" s="1"/>
  <c r="F840" i="6"/>
  <c r="G840" i="6" s="1"/>
  <c r="F379" i="6"/>
  <c r="G379" i="6" s="1"/>
  <c r="F22" i="6"/>
  <c r="G22" i="6" s="1"/>
  <c r="F480" i="6"/>
  <c r="G480" i="6" s="1"/>
  <c r="F945" i="6"/>
  <c r="G945" i="6" s="1"/>
  <c r="F975" i="6"/>
  <c r="G975" i="6" s="1"/>
  <c r="F427" i="6"/>
  <c r="G427" i="6" s="1"/>
  <c r="F452" i="6"/>
  <c r="G452" i="6" s="1"/>
  <c r="F826" i="6"/>
  <c r="G826" i="6" s="1"/>
  <c r="F768" i="6"/>
  <c r="G768" i="6" s="1"/>
  <c r="F598" i="6"/>
  <c r="G598" i="6" s="1"/>
  <c r="F476" i="6"/>
  <c r="G476" i="6" s="1"/>
  <c r="F172" i="6"/>
  <c r="G172" i="6" s="1"/>
  <c r="F669" i="6"/>
  <c r="G669" i="6" s="1"/>
  <c r="F485" i="6"/>
  <c r="G485" i="6" s="1"/>
  <c r="F573" i="6"/>
  <c r="G573" i="6" s="1"/>
  <c r="F169" i="6"/>
  <c r="G169" i="6" s="1"/>
  <c r="F369" i="6"/>
  <c r="G369" i="6" s="1"/>
  <c r="F812" i="6"/>
  <c r="G812" i="6" s="1"/>
  <c r="F745" i="6"/>
  <c r="G745" i="6" s="1"/>
  <c r="F281" i="6"/>
  <c r="G281" i="6" s="1"/>
  <c r="F600" i="6"/>
  <c r="G600" i="6" s="1"/>
  <c r="F803" i="6"/>
  <c r="G803" i="6" s="1"/>
  <c r="F957" i="6"/>
  <c r="G957" i="6" s="1"/>
  <c r="F498" i="6"/>
  <c r="G498" i="6" s="1"/>
  <c r="F586" i="6"/>
  <c r="G586" i="6" s="1"/>
  <c r="F83" i="6"/>
  <c r="G83" i="6" s="1"/>
  <c r="F575" i="6"/>
  <c r="G575" i="6" s="1"/>
  <c r="F464" i="6"/>
  <c r="G464" i="6" s="1"/>
  <c r="F293" i="6"/>
  <c r="G293" i="6" s="1"/>
  <c r="F438" i="6"/>
  <c r="G438" i="6" s="1"/>
  <c r="F717" i="6"/>
  <c r="G717" i="6" s="1"/>
  <c r="F142" i="6"/>
  <c r="G142" i="6" s="1"/>
  <c r="F683" i="6"/>
  <c r="G683" i="6" s="1"/>
  <c r="F227" i="6"/>
  <c r="G227" i="6" s="1"/>
  <c r="F644" i="6"/>
  <c r="G644" i="6" s="1"/>
  <c r="F777" i="6"/>
  <c r="G777" i="6" s="1"/>
  <c r="F95" i="6"/>
  <c r="G95" i="6" s="1"/>
  <c r="F887" i="6"/>
  <c r="G887" i="6" s="1"/>
  <c r="F538" i="6"/>
  <c r="G538" i="6" s="1"/>
  <c r="F334" i="6"/>
  <c r="G334" i="6" s="1"/>
  <c r="F749" i="6"/>
  <c r="G749" i="6" s="1"/>
  <c r="F781" i="6"/>
  <c r="G781" i="6" s="1"/>
  <c r="F8" i="6"/>
  <c r="G8" i="6" s="1"/>
  <c r="F139" i="6"/>
  <c r="G139" i="6" s="1"/>
  <c r="F524" i="6"/>
  <c r="G524" i="6" s="1"/>
  <c r="F220" i="6"/>
  <c r="G220" i="6" s="1"/>
  <c r="F908" i="6"/>
  <c r="G908" i="6" s="1"/>
  <c r="F378" i="6"/>
  <c r="G378" i="6" s="1"/>
  <c r="F832" i="6"/>
  <c r="G832" i="6" s="1"/>
  <c r="F468" i="6"/>
  <c r="G468" i="6" s="1"/>
  <c r="F454" i="6"/>
  <c r="G454" i="6" s="1"/>
  <c r="F370" i="6"/>
  <c r="G370" i="6" s="1"/>
  <c r="F412" i="6"/>
  <c r="G412" i="6" s="1"/>
  <c r="F320" i="6"/>
  <c r="G320" i="6" s="1"/>
  <c r="F291" i="6"/>
  <c r="G291" i="6" s="1"/>
  <c r="F449" i="6"/>
  <c r="G449" i="6" s="1"/>
  <c r="F752" i="6"/>
  <c r="G752" i="6" s="1"/>
  <c r="F581" i="6"/>
  <c r="G581" i="6" s="1"/>
  <c r="F569" i="6"/>
  <c r="G569" i="6" s="1"/>
  <c r="F352" i="6"/>
  <c r="G352" i="6" s="1"/>
  <c r="F853" i="6"/>
  <c r="G853" i="6" s="1"/>
  <c r="F381" i="6"/>
  <c r="G381" i="6" s="1"/>
  <c r="F166" i="6"/>
  <c r="G166" i="6" s="1"/>
  <c r="F659" i="6"/>
  <c r="G659" i="6" s="1"/>
  <c r="F60" i="6"/>
  <c r="G60" i="6" s="1"/>
  <c r="F375" i="6"/>
  <c r="G375" i="6" s="1"/>
  <c r="F820" i="6"/>
  <c r="G820" i="6" s="1"/>
  <c r="F942" i="6"/>
  <c r="G942" i="6" s="1"/>
  <c r="F505" i="6"/>
  <c r="G505" i="6" s="1"/>
  <c r="F70" i="6"/>
  <c r="G70" i="6" s="1"/>
  <c r="F195" i="6"/>
  <c r="G195" i="6" s="1"/>
  <c r="F821" i="6"/>
  <c r="G821" i="6" s="1"/>
  <c r="F685" i="6"/>
  <c r="G685" i="6" s="1"/>
  <c r="F875" i="6"/>
  <c r="G875" i="6" s="1"/>
  <c r="F899" i="6"/>
  <c r="G899" i="6" s="1"/>
  <c r="F340" i="6"/>
  <c r="G340" i="6" s="1"/>
  <c r="F267" i="6"/>
  <c r="G267" i="6" s="1"/>
  <c r="F68" i="6"/>
  <c r="G68" i="6" s="1"/>
  <c r="F540" i="6"/>
  <c r="G540" i="6" s="1"/>
  <c r="F67" i="6"/>
  <c r="G67" i="6" s="1"/>
  <c r="F792" i="6"/>
  <c r="G792" i="6" s="1"/>
  <c r="F328" i="6"/>
  <c r="G328" i="6" s="1"/>
  <c r="F733" i="6"/>
  <c r="G733" i="6" s="1"/>
  <c r="F631" i="6"/>
  <c r="G631" i="6" s="1"/>
  <c r="F348" i="6"/>
  <c r="G348" i="6" s="1"/>
  <c r="F147" i="6"/>
  <c r="G147" i="6" s="1"/>
  <c r="F652" i="6"/>
  <c r="G652" i="6" s="1"/>
  <c r="F856" i="6"/>
  <c r="G856" i="6" s="1"/>
  <c r="F866" i="6"/>
  <c r="G866" i="6" s="1"/>
  <c r="F471" i="6"/>
  <c r="G471" i="6" s="1"/>
  <c r="F425" i="6"/>
  <c r="G425" i="6" s="1"/>
  <c r="F551" i="6"/>
  <c r="G551" i="6" s="1"/>
  <c r="F365" i="6"/>
  <c r="G365" i="6" s="1"/>
  <c r="F274" i="6"/>
  <c r="G274" i="6" s="1"/>
  <c r="F719" i="6"/>
  <c r="G719" i="6" s="1"/>
  <c r="F315" i="6"/>
  <c r="G315" i="6" s="1"/>
  <c r="F670" i="6"/>
  <c r="G670" i="6" s="1"/>
  <c r="F298" i="6"/>
  <c r="G298" i="6" s="1"/>
  <c r="F230" i="6"/>
  <c r="G230" i="6" s="1"/>
  <c r="F983" i="6"/>
  <c r="G983" i="6" s="1"/>
  <c r="F522" i="6"/>
  <c r="G522" i="6" s="1"/>
  <c r="F991" i="6"/>
  <c r="G991" i="6" s="1"/>
  <c r="F71" i="6"/>
  <c r="G71" i="6" s="1"/>
  <c r="F532" i="6"/>
  <c r="G532" i="6" s="1"/>
  <c r="F282" i="6"/>
  <c r="G282" i="6" s="1"/>
  <c r="F269" i="6"/>
  <c r="G269" i="6" s="1"/>
  <c r="F173" i="6"/>
  <c r="G173" i="6" s="1"/>
  <c r="F566" i="6"/>
  <c r="G566" i="6" s="1"/>
  <c r="F153" i="6"/>
  <c r="G153" i="6" s="1"/>
  <c r="F950" i="6"/>
  <c r="G950" i="6" s="1"/>
  <c r="F611" i="6"/>
  <c r="G611" i="6" s="1"/>
  <c r="F567" i="6"/>
  <c r="G567" i="6" s="1"/>
  <c r="F99" i="6"/>
  <c r="G99" i="6" s="1"/>
  <c r="F928" i="6"/>
  <c r="G928" i="6" s="1"/>
  <c r="F555" i="6"/>
  <c r="G555" i="6" s="1"/>
  <c r="F25" i="6"/>
  <c r="G25" i="6" s="1"/>
  <c r="F549" i="6"/>
  <c r="G549" i="6" s="1"/>
  <c r="F767" i="6"/>
  <c r="G767" i="6" s="1"/>
  <c r="F915" i="6"/>
  <c r="G915" i="6" s="1"/>
  <c r="F48" i="6"/>
  <c r="G48" i="6" s="1"/>
  <c r="F729" i="6"/>
  <c r="G729" i="6" s="1"/>
  <c r="F289" i="6"/>
  <c r="G289" i="6" s="1"/>
  <c r="F482" i="6"/>
  <c r="G482" i="6" s="1"/>
  <c r="F69" i="6"/>
  <c r="G69" i="6" s="1"/>
  <c r="F830" i="6"/>
  <c r="G830" i="6" s="1"/>
  <c r="F839" i="6"/>
  <c r="G839" i="6" s="1"/>
  <c r="F198" i="6"/>
  <c r="G198" i="6" s="1"/>
  <c r="F49" i="6"/>
  <c r="G49" i="6" s="1"/>
  <c r="F478" i="6"/>
  <c r="G478" i="6" s="1"/>
  <c r="F143" i="6"/>
  <c r="G143" i="6" s="1"/>
  <c r="F645" i="6"/>
  <c r="G645" i="6" s="1"/>
  <c r="F961" i="6"/>
  <c r="G961" i="6" s="1"/>
  <c r="F86" i="6"/>
  <c r="G86" i="6" s="1"/>
  <c r="F937" i="6"/>
  <c r="G937" i="6" s="1"/>
  <c r="F587" i="6"/>
  <c r="G587" i="6" s="1"/>
  <c r="F367" i="6"/>
  <c r="G367" i="6" s="1"/>
  <c r="F886" i="6"/>
  <c r="G886" i="6" s="1"/>
  <c r="F417" i="6"/>
  <c r="G417" i="6" s="1"/>
  <c r="F907" i="6"/>
  <c r="G907" i="6" s="1"/>
  <c r="F687" i="6"/>
  <c r="G687" i="6" s="1"/>
  <c r="F419" i="6"/>
  <c r="G419" i="6" s="1"/>
  <c r="F448" i="6"/>
  <c r="G448" i="6" s="1"/>
  <c r="F330" i="6"/>
  <c r="G330" i="6" s="1"/>
  <c r="F459" i="6"/>
  <c r="G459" i="6" s="1"/>
  <c r="F661" i="6"/>
  <c r="G661" i="6" s="1"/>
  <c r="F431" i="6"/>
  <c r="G431" i="6" s="1"/>
  <c r="F546" i="6"/>
  <c r="G546" i="6" s="1"/>
  <c r="F735" i="6"/>
  <c r="G735" i="6" s="1"/>
  <c r="F492" i="6"/>
  <c r="G492" i="6" s="1"/>
  <c r="F885" i="6"/>
  <c r="G885" i="6" s="1"/>
  <c r="F911" i="6"/>
  <c r="G911" i="6" s="1"/>
  <c r="F475" i="6"/>
  <c r="G475" i="6" s="1"/>
  <c r="F130" i="6"/>
  <c r="G130" i="6" s="1"/>
  <c r="F106" i="6"/>
  <c r="G106" i="6" s="1"/>
  <c r="F224" i="6"/>
  <c r="G224" i="6" s="1"/>
  <c r="F702" i="6"/>
  <c r="G702" i="6" s="1"/>
  <c r="F2" i="6"/>
  <c r="F23" i="6"/>
  <c r="G23" i="6" s="1"/>
  <c r="F873" i="6"/>
  <c r="G873" i="6" s="1"/>
  <c r="F545" i="6"/>
  <c r="G545" i="6" s="1"/>
  <c r="F570" i="6"/>
  <c r="G570" i="6" s="1"/>
  <c r="F732" i="6"/>
  <c r="G732" i="6" s="1"/>
  <c r="F756" i="6"/>
  <c r="G756" i="6" s="1"/>
  <c r="F848" i="6"/>
  <c r="G848" i="6" s="1"/>
  <c r="F299" i="6"/>
  <c r="G299" i="6" s="1"/>
  <c r="F297" i="6"/>
  <c r="G297" i="6" s="1"/>
  <c r="F673" i="6"/>
  <c r="G673" i="6" s="1"/>
  <c r="F100" i="6"/>
  <c r="G100" i="6" s="1"/>
  <c r="F651" i="6"/>
  <c r="G651" i="6" s="1"/>
  <c r="F851" i="6"/>
  <c r="G851" i="6" s="1"/>
  <c r="F939" i="6"/>
  <c r="G939" i="6" s="1"/>
  <c r="F819" i="6"/>
  <c r="G819" i="6" s="1"/>
  <c r="F951" i="6"/>
  <c r="G951" i="6" s="1"/>
  <c r="F360" i="6"/>
  <c r="G360" i="6" s="1"/>
  <c r="F606" i="6"/>
  <c r="G606" i="6" s="1"/>
  <c r="F731" i="6"/>
  <c r="G731" i="6" s="1"/>
  <c r="F787" i="6"/>
  <c r="G787" i="6" s="1"/>
  <c r="F695" i="6"/>
  <c r="G695" i="6" s="1"/>
  <c r="F753" i="6"/>
  <c r="G753" i="6" s="1"/>
  <c r="F311" i="6"/>
  <c r="G311" i="6" s="1"/>
  <c r="F116" i="6"/>
  <c r="G116" i="6" s="1"/>
  <c r="F613" i="6"/>
  <c r="G613" i="6" s="1"/>
  <c r="F391" i="6"/>
  <c r="G391" i="6" s="1"/>
  <c r="F881" i="6"/>
  <c r="G881" i="6" s="1"/>
  <c r="F433" i="6"/>
  <c r="G433" i="6" s="1"/>
  <c r="F332" i="6"/>
  <c r="G332" i="6" s="1"/>
  <c r="F440" i="6"/>
  <c r="G440" i="6" s="1"/>
  <c r="F277" i="6"/>
  <c r="G277" i="6" s="1"/>
  <c r="F91" i="6"/>
  <c r="G91" i="6" s="1"/>
  <c r="F58" i="6"/>
  <c r="G58" i="6" s="1"/>
  <c r="F807" i="6"/>
  <c r="G807" i="6" s="1"/>
  <c r="F183" i="6"/>
  <c r="G183" i="6" s="1"/>
  <c r="F210" i="6"/>
  <c r="G210" i="6" s="1"/>
  <c r="F764" i="6"/>
  <c r="G764" i="6" s="1"/>
  <c r="F649" i="6"/>
  <c r="G649" i="6" s="1"/>
  <c r="F268" i="6"/>
  <c r="G268" i="6" s="1"/>
  <c r="F984" i="6"/>
  <c r="G984" i="6" s="1"/>
  <c r="F754" i="6"/>
  <c r="G754" i="6" s="1"/>
  <c r="F500" i="6"/>
  <c r="G500" i="6" s="1"/>
  <c r="F368" i="6"/>
  <c r="G368" i="6" s="1"/>
  <c r="F956" i="6"/>
  <c r="G956" i="6" s="1"/>
  <c r="F636" i="6"/>
  <c r="G636" i="6" s="1"/>
  <c r="F247" i="6"/>
  <c r="G247" i="6" s="1"/>
  <c r="F796" i="6"/>
  <c r="G796" i="6" s="1"/>
  <c r="F666" i="6"/>
  <c r="G666" i="6" s="1"/>
  <c r="F37" i="6"/>
  <c r="G37" i="6" s="1"/>
  <c r="F279" i="6"/>
  <c r="G279" i="6" s="1"/>
  <c r="F559" i="6"/>
  <c r="G559" i="6" s="1"/>
  <c r="F410" i="6"/>
  <c r="G410" i="6" s="1"/>
  <c r="F978" i="6"/>
  <c r="G978" i="6" s="1"/>
  <c r="F506" i="6"/>
  <c r="G506" i="6" s="1"/>
  <c r="F960" i="6"/>
  <c r="G960" i="6" s="1"/>
  <c r="F156" i="6"/>
  <c r="G156" i="6" s="1"/>
  <c r="F488" i="6"/>
  <c r="G488" i="6" s="1"/>
  <c r="F726" i="6"/>
  <c r="G726" i="6" s="1"/>
  <c r="F382" i="6"/>
  <c r="G382" i="6" s="1"/>
  <c r="F361" i="6"/>
  <c r="G361" i="6" s="1"/>
  <c r="F151" i="6"/>
  <c r="G151" i="6" s="1"/>
  <c r="F724" i="6"/>
  <c r="G724" i="6" s="1"/>
  <c r="F76" i="6"/>
  <c r="G76" i="6" s="1"/>
  <c r="F720" i="6"/>
  <c r="G720" i="6" s="1"/>
  <c r="F535" i="6"/>
  <c r="G535" i="6" s="1"/>
  <c r="F923" i="6"/>
  <c r="G923" i="6" s="1"/>
  <c r="F793" i="6"/>
  <c r="G793" i="6" s="1"/>
  <c r="F681" i="6"/>
  <c r="G681" i="6" s="1"/>
  <c r="F933" i="6"/>
  <c r="G933" i="6" s="1"/>
  <c r="F145" i="6"/>
  <c r="G145" i="6" s="1"/>
  <c r="F187" i="6"/>
  <c r="G187" i="6" s="1"/>
  <c r="F275" i="6"/>
  <c r="G275" i="6" s="1"/>
  <c r="F770" i="6"/>
  <c r="G770" i="6" s="1"/>
  <c r="F967" i="6"/>
  <c r="G967" i="6" s="1"/>
  <c r="F16" i="6"/>
  <c r="G16" i="6" s="1"/>
  <c r="F740" i="6"/>
  <c r="G740" i="6" s="1"/>
  <c r="F797" i="6"/>
  <c r="G797" i="6" s="1"/>
  <c r="F272" i="6"/>
  <c r="G272" i="6" s="1"/>
  <c r="F63" i="6"/>
  <c r="G63" i="6" s="1"/>
  <c r="F609" i="6"/>
  <c r="G609" i="6" s="1"/>
  <c r="F215" i="6"/>
  <c r="G215" i="6" s="1"/>
  <c r="F852" i="6"/>
  <c r="G852" i="6" s="1"/>
  <c r="F260" i="6"/>
  <c r="G260" i="6" s="1"/>
  <c r="F817" i="6"/>
  <c r="G817" i="6" s="1"/>
  <c r="F493" i="6"/>
  <c r="G493" i="6" s="1"/>
  <c r="F836" i="6"/>
  <c r="G836" i="6" s="1"/>
  <c r="F795" i="6"/>
  <c r="G795" i="6" s="1"/>
  <c r="F284" i="6"/>
  <c r="G284" i="6" s="1"/>
  <c r="F120" i="6"/>
  <c r="G120" i="6" s="1"/>
  <c r="F932" i="6"/>
  <c r="G932" i="6" s="1"/>
  <c r="F794" i="6"/>
  <c r="G794" i="6" s="1"/>
  <c r="F167" i="6"/>
  <c r="G167" i="6" s="1"/>
  <c r="F101" i="6"/>
  <c r="G101" i="6" s="1"/>
  <c r="F264" i="6"/>
  <c r="G264" i="6" s="1"/>
  <c r="F497" i="6"/>
  <c r="G497" i="6" s="1"/>
  <c r="F778" i="6"/>
  <c r="G778" i="6" s="1"/>
  <c r="F625" i="6"/>
  <c r="G625" i="6" s="1"/>
  <c r="F380" i="6"/>
  <c r="G380" i="6" s="1"/>
  <c r="F637" i="6"/>
  <c r="G637" i="6" s="1"/>
  <c r="F44" i="6"/>
  <c r="G44" i="6" s="1"/>
  <c r="F94" i="6"/>
  <c r="G94" i="6" s="1"/>
  <c r="F693" i="6"/>
  <c r="G693" i="6" s="1"/>
  <c r="F243" i="6"/>
  <c r="G243" i="6" s="1"/>
  <c r="F127" i="6"/>
  <c r="G127" i="6" s="1"/>
  <c r="F579" i="6"/>
  <c r="G579" i="6" s="1"/>
  <c r="F383" i="6"/>
  <c r="G383" i="6" s="1"/>
  <c r="F987" i="6"/>
  <c r="G987" i="6" s="1"/>
  <c r="F312" i="6"/>
  <c r="G312" i="6" s="1"/>
  <c r="F974" i="6"/>
  <c r="G974" i="6" s="1"/>
  <c r="F93" i="6"/>
  <c r="G93" i="6" s="1"/>
  <c r="F949" i="6"/>
  <c r="G949" i="6" s="1"/>
  <c r="F423" i="6"/>
  <c r="G423" i="6" s="1"/>
  <c r="F280" i="6"/>
  <c r="G280" i="6" s="1"/>
  <c r="F364" i="6"/>
  <c r="G364" i="6" s="1"/>
  <c r="F266" i="6"/>
  <c r="G266" i="6" s="1"/>
  <c r="F901" i="6"/>
  <c r="G901" i="6" s="1"/>
  <c r="F815" i="6"/>
  <c r="G815" i="6" s="1"/>
  <c r="F865" i="6"/>
  <c r="G865" i="6" s="1"/>
  <c r="F473" i="6"/>
  <c r="G473" i="6" s="1"/>
  <c r="F39" i="6"/>
  <c r="G39" i="6" s="1"/>
  <c r="F757" i="6"/>
  <c r="G757" i="6" s="1"/>
  <c r="F141" i="6"/>
  <c r="G141" i="6" s="1"/>
  <c r="F77" i="6"/>
  <c r="G77" i="6" s="1"/>
  <c r="F347" i="6"/>
  <c r="G347" i="6" s="1"/>
  <c r="F576" i="6"/>
  <c r="G576" i="6" s="1"/>
  <c r="F989" i="6"/>
  <c r="G989" i="6" s="1"/>
  <c r="F28" i="6"/>
  <c r="G28" i="6" s="1"/>
  <c r="F466" i="6"/>
  <c r="G466" i="6" s="1"/>
  <c r="F465" i="6"/>
  <c r="G465" i="6" s="1"/>
  <c r="F516" i="6"/>
  <c r="G516" i="6" s="1"/>
  <c r="F959" i="6"/>
  <c r="G959" i="6" s="1"/>
  <c r="F758" i="6"/>
  <c r="G758" i="6" s="1"/>
  <c r="F869" i="6"/>
  <c r="G869" i="6" s="1"/>
  <c r="F842" i="6"/>
  <c r="G842" i="6" s="1"/>
  <c r="F74" i="6"/>
  <c r="G74" i="6" s="1"/>
  <c r="F346" i="6"/>
  <c r="G346" i="6" s="1"/>
  <c r="F614" i="6"/>
  <c r="G614" i="6" s="1"/>
  <c r="F660" i="6"/>
  <c r="G660" i="6" s="1"/>
  <c r="F239" i="6"/>
  <c r="G239" i="6" s="1"/>
  <c r="F565" i="6"/>
  <c r="G565" i="6" s="1"/>
  <c r="F739" i="6"/>
  <c r="G739" i="6" s="1"/>
  <c r="F446" i="6"/>
  <c r="G446" i="6" s="1"/>
  <c r="F253" i="6"/>
  <c r="G253" i="6" s="1"/>
  <c r="F242" i="6"/>
  <c r="G242" i="6" s="1"/>
  <c r="F174" i="6"/>
  <c r="G174" i="6" s="1"/>
  <c r="F520" i="6"/>
  <c r="G520" i="6" s="1"/>
  <c r="F207" i="6"/>
  <c r="G207" i="6" s="1"/>
  <c r="F835" i="6"/>
  <c r="G835" i="6" s="1"/>
  <c r="F789" i="6"/>
  <c r="G789" i="6" s="1"/>
  <c r="F349" i="6"/>
  <c r="G349" i="6" s="1"/>
  <c r="F186" i="6"/>
  <c r="G186" i="6" s="1"/>
  <c r="F103" i="6"/>
  <c r="G103" i="6" s="1"/>
  <c r="F534" i="6"/>
  <c r="G534" i="6" s="1"/>
  <c r="F107" i="6"/>
  <c r="G107" i="6" s="1"/>
  <c r="F416" i="6"/>
  <c r="G416" i="6" s="1"/>
  <c r="F924" i="6"/>
  <c r="G924" i="6" s="1"/>
  <c r="F88" i="6"/>
  <c r="G88" i="6" s="1"/>
  <c r="F193" i="6"/>
  <c r="G193" i="6" s="1"/>
  <c r="F918" i="6"/>
  <c r="G918" i="6" s="1"/>
  <c r="F80" i="6"/>
  <c r="G80" i="6" s="1"/>
  <c r="F963" i="6"/>
  <c r="G963" i="6" s="1"/>
  <c r="F14" i="6"/>
  <c r="G14" i="6" s="1"/>
  <c r="F388" i="6"/>
  <c r="G388" i="6" s="1"/>
  <c r="F40" i="6"/>
  <c r="G40" i="6" s="1"/>
  <c r="F628" i="6"/>
  <c r="G628" i="6" s="1"/>
  <c r="F78" i="6"/>
  <c r="G78" i="6" s="1"/>
  <c r="F104" i="6"/>
  <c r="G104" i="6" s="1"/>
  <c r="F571" i="6"/>
  <c r="G571" i="6" s="1"/>
  <c r="F165" i="6"/>
  <c r="G165" i="6" s="1"/>
  <c r="F386" i="6"/>
  <c r="G386" i="6" s="1"/>
  <c r="F617" i="6"/>
  <c r="G617" i="6" s="1"/>
  <c r="F620" i="6"/>
  <c r="G620" i="6" s="1"/>
  <c r="F237" i="6"/>
  <c r="G237" i="6" s="1"/>
  <c r="F389" i="6"/>
  <c r="G389" i="6" s="1"/>
  <c r="F460" i="6"/>
  <c r="G460" i="6" s="1"/>
  <c r="F550" i="6"/>
  <c r="G550" i="6" s="1"/>
  <c r="F761" i="6"/>
  <c r="G761" i="6" s="1"/>
  <c r="F935" i="6"/>
  <c r="G935" i="6" s="1"/>
  <c r="F394" i="6"/>
  <c r="G394" i="6" s="1"/>
  <c r="F341" i="6"/>
  <c r="G341" i="6" s="1"/>
  <c r="F825" i="6"/>
  <c r="G825" i="6" s="1"/>
  <c r="F161" i="6"/>
  <c r="G161" i="6" s="1"/>
  <c r="F185" i="6"/>
  <c r="G185" i="6" s="1"/>
  <c r="F597" i="6"/>
  <c r="G597" i="6" s="1"/>
  <c r="F57" i="6"/>
  <c r="G57" i="6" s="1"/>
  <c r="F668" i="6"/>
  <c r="G668" i="6" s="1"/>
  <c r="F327" i="6"/>
  <c r="G327" i="6" s="1"/>
  <c r="F234" i="6"/>
  <c r="G234" i="6" s="1"/>
  <c r="F981" i="6"/>
  <c r="G981" i="6" s="1"/>
  <c r="F401" i="6"/>
  <c r="G401" i="6" s="1"/>
  <c r="F400" i="6"/>
  <c r="G400" i="6" s="1"/>
  <c r="F662" i="6"/>
  <c r="G662" i="6" s="1"/>
  <c r="F62" i="6"/>
  <c r="G62" i="6" s="1"/>
  <c r="F965" i="6"/>
  <c r="G965" i="6" s="1"/>
  <c r="F179" i="6"/>
  <c r="G179" i="6" s="1"/>
  <c r="F256" i="6"/>
  <c r="G256" i="6" s="1"/>
  <c r="F4" i="6"/>
  <c r="G4" i="6" s="1"/>
  <c r="F880" i="6"/>
  <c r="G880" i="6" s="1"/>
  <c r="F111" i="6"/>
  <c r="G111" i="6" s="1"/>
  <c r="F905" i="6"/>
  <c r="G905" i="6" s="1"/>
  <c r="F463" i="6"/>
  <c r="G463" i="6" s="1"/>
  <c r="F47" i="6"/>
  <c r="G47" i="6" s="1"/>
  <c r="F424" i="6"/>
  <c r="G424" i="6" s="1"/>
  <c r="F947" i="6"/>
  <c r="G947" i="6" s="1"/>
  <c r="F84" i="6"/>
  <c r="G84" i="6" s="1"/>
  <c r="F846" i="6"/>
  <c r="G846" i="6" s="1"/>
  <c r="F295" i="6"/>
  <c r="G295" i="6" s="1"/>
  <c r="F913" i="6"/>
  <c r="G913" i="6" s="1"/>
  <c r="F214" i="6"/>
  <c r="G214" i="6" s="1"/>
  <c r="F977" i="6"/>
  <c r="G977" i="6" s="1"/>
  <c r="F952" i="6"/>
  <c r="G952" i="6" s="1"/>
  <c r="F444" i="6"/>
  <c r="G444" i="6" s="1"/>
  <c r="F518" i="6"/>
  <c r="G518" i="6" s="1"/>
  <c r="F294" i="6"/>
  <c r="G294" i="6" s="1"/>
  <c r="F467" i="6"/>
  <c r="G467" i="6" s="1"/>
  <c r="F36" i="6"/>
  <c r="G36" i="6" s="1"/>
  <c r="F456" i="6"/>
  <c r="G456" i="6" s="1"/>
  <c r="F997" i="6"/>
  <c r="G997" i="6" s="1"/>
  <c r="F1000" i="6"/>
  <c r="G1000" i="6" s="1"/>
  <c r="F906" i="6"/>
  <c r="G906" i="6" s="1"/>
  <c r="F359" i="6"/>
  <c r="G359" i="6" s="1"/>
  <c r="F406" i="6"/>
  <c r="G406" i="6" s="1"/>
  <c r="F677" i="6"/>
  <c r="G677" i="6" s="1"/>
  <c r="F582" i="6"/>
  <c r="G582" i="6" s="1"/>
  <c r="F780" i="6"/>
  <c r="G780" i="6" s="1"/>
  <c r="F470" i="6"/>
  <c r="G470" i="6" s="1"/>
  <c r="F954" i="6"/>
  <c r="G954" i="6" s="1"/>
  <c r="F701" i="6"/>
  <c r="G701" i="6" s="1"/>
  <c r="F774" i="6"/>
  <c r="G774" i="6" s="1"/>
  <c r="F723" i="6"/>
  <c r="G723" i="6" s="1"/>
  <c r="F931" i="6"/>
  <c r="G931" i="6" s="1"/>
  <c r="F845" i="6"/>
  <c r="G845" i="6" s="1"/>
  <c r="F205" i="6"/>
  <c r="G205" i="6" s="1"/>
  <c r="F162" i="6"/>
  <c r="G162" i="6" s="1"/>
  <c r="F627" i="6"/>
  <c r="G627" i="6" s="1"/>
  <c r="F946" i="6"/>
  <c r="G946" i="6" s="1"/>
  <c r="F310" i="6"/>
  <c r="G310" i="6" s="1"/>
  <c r="F523" i="6"/>
  <c r="G523" i="6" s="1"/>
  <c r="F374" i="6"/>
  <c r="G374" i="6" s="1"/>
  <c r="F847" i="6"/>
  <c r="G847" i="6" s="1"/>
  <c r="F385" i="6"/>
  <c r="G385" i="6" s="1"/>
  <c r="F484" i="6"/>
  <c r="G484" i="6" s="1"/>
  <c r="F684" i="6"/>
  <c r="G684" i="6" s="1"/>
  <c r="F329" i="6"/>
  <c r="G329" i="6" s="1"/>
  <c r="F895" i="6"/>
  <c r="G895" i="6" s="1"/>
  <c r="F676" i="6"/>
  <c r="G676" i="6" s="1"/>
  <c r="F393" i="6"/>
  <c r="G393" i="6" s="1"/>
  <c r="F56" i="6"/>
  <c r="G56" i="6" s="1"/>
  <c r="F155" i="6"/>
  <c r="G155" i="6" s="1"/>
  <c r="F890" i="6"/>
  <c r="G890" i="6" s="1"/>
  <c r="F547" i="6"/>
  <c r="G547" i="6" s="1"/>
  <c r="F405" i="6"/>
  <c r="G405" i="6" s="1"/>
  <c r="F773" i="6"/>
  <c r="G773" i="6" s="1"/>
  <c r="F850" i="6"/>
  <c r="G850" i="6" s="1"/>
  <c r="F146" i="6"/>
  <c r="G146" i="6" s="1"/>
  <c r="F672" i="6"/>
  <c r="G672" i="6" s="1"/>
  <c r="F827" i="6"/>
  <c r="G827" i="6" s="1"/>
  <c r="F589" i="6"/>
  <c r="G589" i="6" s="1"/>
  <c r="F738" i="6"/>
  <c r="G738" i="6" s="1"/>
  <c r="F126" i="6"/>
  <c r="G126" i="6" s="1"/>
  <c r="F916" i="6"/>
  <c r="G916" i="6" s="1"/>
  <c r="F824" i="6"/>
  <c r="G824" i="6" s="1"/>
  <c r="F808" i="6"/>
  <c r="G808" i="6" s="1"/>
  <c r="F287" i="6"/>
  <c r="G287" i="6" s="1"/>
  <c r="F270" i="6"/>
  <c r="G270" i="6" s="1"/>
  <c r="F759" i="6"/>
  <c r="G759" i="6" s="1"/>
  <c r="F844" i="6"/>
  <c r="G844" i="6" s="1"/>
  <c r="F751" i="6"/>
  <c r="G751" i="6" s="1"/>
  <c r="F19" i="6"/>
  <c r="G19" i="6" s="1"/>
  <c r="F746" i="6"/>
  <c r="G746" i="6" s="1"/>
  <c r="F690" i="6"/>
  <c r="G690" i="6" s="1"/>
  <c r="F537" i="6"/>
  <c r="G537" i="6" s="1"/>
  <c r="F884" i="6"/>
  <c r="G884" i="6" s="1"/>
  <c r="F562" i="6"/>
  <c r="G562" i="6" s="1"/>
  <c r="F632" i="6"/>
  <c r="G632" i="6" s="1"/>
  <c r="F995" i="6"/>
  <c r="G995" i="6" s="1"/>
  <c r="F938" i="6"/>
  <c r="G938" i="6" s="1"/>
  <c r="F257" i="6"/>
  <c r="G257" i="6" s="1"/>
  <c r="F748" i="6"/>
  <c r="G748" i="6" s="1"/>
  <c r="F495" i="6"/>
  <c r="G495" i="6" s="1"/>
  <c r="F462" i="6"/>
  <c r="G462" i="6" s="1"/>
  <c r="F765" i="6"/>
  <c r="G765" i="6" s="1"/>
  <c r="F744" i="6"/>
  <c r="G744" i="6" s="1"/>
  <c r="F125" i="6"/>
  <c r="G125" i="6" s="1"/>
  <c r="F390" i="6"/>
  <c r="G390" i="6" s="1"/>
  <c r="F265" i="6"/>
  <c r="G265" i="6" s="1"/>
  <c r="F157" i="6"/>
  <c r="G157" i="6" s="1"/>
  <c r="F41" i="6"/>
  <c r="G41" i="6" s="1"/>
  <c r="F818" i="6"/>
  <c r="G818" i="6" s="1"/>
  <c r="F119" i="6"/>
  <c r="G119" i="6" s="1"/>
  <c r="F300" i="6"/>
  <c r="G300" i="6" s="1"/>
  <c r="F235" i="6"/>
  <c r="G235" i="6" s="1"/>
  <c r="F883" i="6"/>
  <c r="G883" i="6" s="1"/>
  <c r="F255" i="6"/>
  <c r="G255" i="6" s="1"/>
  <c r="F888" i="6"/>
  <c r="G888" i="6" s="1"/>
  <c r="F384" i="6"/>
  <c r="G384" i="6" s="1"/>
  <c r="F857" i="6"/>
  <c r="G857" i="6" s="1"/>
  <c r="F736" i="6"/>
  <c r="G736" i="6" s="1"/>
  <c r="F665" i="6"/>
  <c r="G665" i="6" s="1"/>
  <c r="F934" i="6"/>
  <c r="G934" i="6" s="1"/>
  <c r="F244" i="6"/>
  <c r="G244" i="6" s="1"/>
  <c r="F233" i="6"/>
  <c r="G233" i="6" s="1"/>
  <c r="F181" i="6"/>
  <c r="G181" i="6" s="1"/>
  <c r="F531" i="6"/>
  <c r="G531" i="6" s="1"/>
  <c r="F982" i="6"/>
  <c r="G982" i="6" s="1"/>
  <c r="F366" i="6"/>
  <c r="G366" i="6" s="1"/>
  <c r="F132" i="6"/>
  <c r="G132" i="6" s="1"/>
  <c r="F696" i="6"/>
  <c r="G696" i="6" s="1"/>
  <c r="F664" i="6"/>
  <c r="G664" i="6" s="1"/>
  <c r="F65" i="6"/>
  <c r="G65" i="6" s="1"/>
  <c r="F212" i="6"/>
  <c r="G212" i="6" s="1"/>
  <c r="F561" i="6"/>
  <c r="G561" i="6" s="1"/>
  <c r="F962" i="6"/>
  <c r="G962" i="6" s="1"/>
  <c r="F964" i="6"/>
  <c r="G964" i="6" s="1"/>
  <c r="F144" i="6"/>
  <c r="G144" i="6" s="1"/>
  <c r="F437" i="6"/>
  <c r="G437" i="6" s="1"/>
  <c r="F201" i="6"/>
  <c r="G201" i="6" s="1"/>
  <c r="F841" i="6"/>
  <c r="G841" i="6" s="1"/>
  <c r="F29" i="6"/>
  <c r="G29" i="6" s="1"/>
  <c r="F838" i="6"/>
  <c r="G838" i="6" s="1"/>
  <c r="F241" i="6"/>
  <c r="G241" i="6" s="1"/>
  <c r="F760" i="6"/>
  <c r="G760" i="6" s="1"/>
  <c r="F805" i="6"/>
  <c r="G805" i="6" s="1"/>
  <c r="F572" i="6"/>
  <c r="G572" i="6" s="1"/>
  <c r="F496" i="6"/>
  <c r="G496" i="6" s="1"/>
  <c r="F679" i="6"/>
  <c r="G679" i="6" s="1"/>
  <c r="F990" i="6"/>
  <c r="G990" i="6" s="1"/>
  <c r="F20" i="6"/>
  <c r="G20" i="6" s="1"/>
  <c r="F206" i="6"/>
  <c r="G206" i="6" s="1"/>
  <c r="F564" i="6"/>
  <c r="G564" i="6" s="1"/>
  <c r="F675" i="6"/>
  <c r="G675" i="6" s="1"/>
  <c r="F577" i="6"/>
  <c r="G577" i="6" s="1"/>
  <c r="F180" i="6"/>
  <c r="G180" i="6" s="1"/>
  <c r="F150" i="6"/>
  <c r="G150" i="6" s="1"/>
  <c r="F560" i="6"/>
  <c r="G560" i="6" s="1"/>
  <c r="F110" i="6"/>
  <c r="G110" i="6" s="1"/>
  <c r="F834" i="6"/>
  <c r="G834" i="6" s="1"/>
  <c r="F134" i="6"/>
  <c r="G134" i="6" s="1"/>
  <c r="F552" i="6"/>
  <c r="G552" i="6" s="1"/>
  <c r="F782" i="6"/>
  <c r="G782" i="6" s="1"/>
  <c r="F21" i="6"/>
  <c r="G21" i="6" s="1"/>
  <c r="F897" i="6"/>
  <c r="G897" i="6" s="1"/>
  <c r="F813" i="6"/>
  <c r="G813" i="6" s="1"/>
  <c r="F189" i="6"/>
  <c r="G189" i="6" s="1"/>
  <c r="F860" i="6"/>
  <c r="G860" i="6" s="1"/>
  <c r="F137" i="6"/>
  <c r="G137" i="6" s="1"/>
  <c r="F216" i="6"/>
  <c r="G216" i="6" s="1"/>
  <c r="F64" i="6"/>
  <c r="G64" i="6" s="1"/>
  <c r="F66" i="6"/>
  <c r="G66" i="6" s="1"/>
  <c r="F171" i="6"/>
  <c r="G171" i="6" s="1"/>
  <c r="F891" i="6"/>
  <c r="G891" i="6" s="1"/>
  <c r="F639" i="6"/>
  <c r="G639" i="6" s="1"/>
  <c r="F342" i="6"/>
  <c r="G342" i="6" s="1"/>
  <c r="F930" i="6"/>
  <c r="G930" i="6" s="1"/>
  <c r="F585" i="6"/>
  <c r="G585" i="6" s="1"/>
  <c r="F422" i="6"/>
  <c r="G422" i="6" s="1"/>
  <c r="F624" i="6"/>
  <c r="G624" i="6" s="1"/>
  <c r="F705" i="6"/>
  <c r="G705" i="6" s="1"/>
  <c r="F539" i="6"/>
  <c r="G539" i="6" s="1"/>
  <c r="F689" i="6"/>
  <c r="G689" i="6" s="1"/>
  <c r="F131" i="6"/>
  <c r="G131" i="6" s="1"/>
  <c r="F707" i="6"/>
  <c r="G707" i="6" s="1"/>
  <c r="F336" i="6"/>
  <c r="G336" i="6" s="1"/>
  <c r="F435" i="6"/>
  <c r="G435" i="6" s="1"/>
  <c r="F50" i="6"/>
  <c r="G50" i="6" s="1"/>
  <c r="F699" i="6"/>
  <c r="G699" i="6" s="1"/>
  <c r="F72" i="6"/>
  <c r="G72" i="6" s="1"/>
  <c r="F252" i="6"/>
  <c r="G252" i="6" s="1"/>
  <c r="F372" i="6"/>
  <c r="G372" i="6" s="1"/>
  <c r="F182" i="6"/>
  <c r="G182" i="6" s="1"/>
  <c r="F867" i="6"/>
  <c r="G867" i="6" s="1"/>
  <c r="F363" i="6"/>
  <c r="G363" i="6" s="1"/>
  <c r="F509" i="6"/>
  <c r="G509" i="6" s="1"/>
  <c r="F259" i="6"/>
  <c r="G259" i="6" s="1"/>
  <c r="F715" i="6"/>
  <c r="G715" i="6" s="1"/>
  <c r="F592" i="6"/>
  <c r="G592" i="6" s="1"/>
  <c r="F337" i="6"/>
  <c r="G337" i="6" s="1"/>
  <c r="F415" i="6"/>
  <c r="G415" i="6" s="1"/>
  <c r="F811" i="6"/>
  <c r="G811" i="6" s="1"/>
  <c r="F536" i="6"/>
  <c r="G536" i="6" s="1"/>
  <c r="F517" i="6"/>
  <c r="G517" i="6" s="1"/>
  <c r="F89" i="6"/>
  <c r="G89" i="6" s="1"/>
  <c r="F10" i="6"/>
  <c r="G10" i="6" s="1"/>
  <c r="F912" i="6"/>
  <c r="G912" i="6" s="1"/>
  <c r="F225" i="6"/>
  <c r="G225" i="6" s="1"/>
  <c r="F966" i="6"/>
  <c r="G966" i="6" s="1"/>
  <c r="F526" i="6"/>
  <c r="G526" i="6" s="1"/>
  <c r="F708" i="6"/>
  <c r="G708" i="6" s="1"/>
  <c r="F5" i="6"/>
  <c r="G5" i="6" s="1"/>
  <c r="F354" i="6"/>
  <c r="G354" i="6" s="1"/>
  <c r="F43" i="6"/>
  <c r="G43" i="6" s="1"/>
  <c r="F190" i="6"/>
  <c r="G190" i="6" s="1"/>
  <c r="F209" i="6"/>
  <c r="G209" i="6" s="1"/>
  <c r="F245" i="6"/>
  <c r="G245" i="6" s="1"/>
  <c r="F30" i="6"/>
  <c r="G30" i="6" s="1"/>
  <c r="F903" i="6"/>
  <c r="G903" i="6" s="1"/>
  <c r="F46" i="6"/>
  <c r="G46" i="6" s="1"/>
  <c r="F489" i="6"/>
  <c r="G489" i="6" s="1"/>
  <c r="F92" i="6"/>
  <c r="G92" i="6" s="1"/>
  <c r="F409" i="6"/>
  <c r="G409" i="6" s="1"/>
  <c r="F608" i="6"/>
  <c r="G608" i="6" s="1"/>
  <c r="F355" i="6"/>
  <c r="G355" i="6" s="1"/>
  <c r="F188" i="6"/>
  <c r="G188" i="6" s="1"/>
  <c r="F98" i="6"/>
  <c r="G98" i="6" s="1"/>
  <c r="F714" i="6"/>
  <c r="G714" i="6" s="1"/>
  <c r="F554" i="6"/>
  <c r="G554" i="6" s="1"/>
  <c r="F12" i="6"/>
  <c r="G12" i="6" s="1"/>
  <c r="F387" i="6"/>
  <c r="G387" i="6" s="1"/>
  <c r="F477" i="6"/>
  <c r="G477" i="6" s="1"/>
  <c r="F129" i="6"/>
  <c r="G129" i="6" s="1"/>
  <c r="F996" i="6"/>
  <c r="G996" i="6" s="1"/>
  <c r="F578" i="6"/>
  <c r="G578" i="6" s="1"/>
  <c r="F353" i="6"/>
  <c r="G353" i="6" s="1"/>
  <c r="F742" i="6"/>
  <c r="G742" i="6" s="1"/>
  <c r="F872" i="6"/>
  <c r="G872" i="6" s="1"/>
  <c r="F296" i="6"/>
  <c r="G296" i="6" s="1"/>
  <c r="F399" i="6"/>
  <c r="G399" i="6" s="1"/>
  <c r="F319" i="6"/>
  <c r="G319" i="6" s="1"/>
  <c r="F953" i="6"/>
  <c r="G953" i="6" s="1"/>
  <c r="F713" i="6"/>
  <c r="G713" i="6" s="1"/>
  <c r="F650" i="6"/>
  <c r="G650" i="6" s="1"/>
  <c r="F503" i="6"/>
  <c r="G503" i="6" s="1"/>
  <c r="F843" i="6"/>
  <c r="G843" i="6" s="1"/>
  <c r="F432" i="6"/>
  <c r="G432" i="6" s="1"/>
  <c r="F211" i="6"/>
  <c r="G211" i="6" s="1"/>
  <c r="F985" i="6"/>
  <c r="G985" i="6" s="1"/>
  <c r="F790" i="6"/>
  <c r="G790" i="6" s="1"/>
  <c r="F479" i="6"/>
  <c r="G479" i="6" s="1"/>
  <c r="F486" i="6"/>
  <c r="G486" i="6" s="1"/>
  <c r="F7" i="6"/>
  <c r="G7" i="6" s="1"/>
  <c r="F426" i="6"/>
  <c r="G426" i="6" s="1"/>
  <c r="F970" i="6"/>
  <c r="G970" i="6" s="1"/>
  <c r="F800" i="6"/>
  <c r="G800" i="6" s="1"/>
  <c r="F430" i="6"/>
  <c r="G430" i="6" s="1"/>
  <c r="F164" i="6"/>
  <c r="G164" i="6" s="1"/>
  <c r="F138" i="6"/>
  <c r="G138" i="6" s="1"/>
  <c r="F519" i="6"/>
  <c r="G519" i="6" s="1"/>
  <c r="F35" i="6"/>
  <c r="G35" i="6" s="1"/>
  <c r="F228" i="6"/>
  <c r="G228" i="6" s="1"/>
  <c r="F633" i="6"/>
  <c r="G633" i="6" s="1"/>
  <c r="F527" i="6"/>
  <c r="G527" i="6" s="1"/>
  <c r="F521" i="6"/>
  <c r="G521" i="6" s="1"/>
  <c r="F222" i="6"/>
  <c r="G222" i="6" s="1"/>
  <c r="F616" i="6"/>
  <c r="G616" i="6" s="1"/>
  <c r="F647" i="6"/>
  <c r="G647" i="6" s="1"/>
  <c r="F722" i="6"/>
  <c r="G722" i="6" s="1"/>
  <c r="F994" i="6"/>
  <c r="G994" i="6" s="1"/>
  <c r="F992" i="6"/>
  <c r="G992" i="6" s="1"/>
  <c r="F877" i="6"/>
  <c r="G877" i="6" s="1"/>
  <c r="F533" i="6"/>
  <c r="G533" i="6" s="1"/>
  <c r="F716" i="6"/>
  <c r="G716" i="6" s="1"/>
  <c r="F453" i="6"/>
  <c r="G453" i="6" s="1"/>
  <c r="F859" i="6"/>
  <c r="G859" i="6" s="1"/>
  <c r="F356" i="6"/>
  <c r="G356" i="6" s="1"/>
  <c r="F472" i="6"/>
  <c r="G472" i="6" s="1"/>
  <c r="F919" i="6"/>
  <c r="G919" i="6" s="1"/>
  <c r="F922" i="6"/>
  <c r="G922" i="6" s="1"/>
  <c r="F344" i="6"/>
  <c r="G344" i="6" s="1"/>
  <c r="F896" i="6"/>
  <c r="G896" i="6" s="1"/>
  <c r="F122" i="6"/>
  <c r="G122" i="6" s="1"/>
  <c r="F642" i="6"/>
  <c r="G642" i="6" s="1"/>
  <c r="F791" i="6"/>
  <c r="G791" i="6" s="1"/>
  <c r="F450" i="6"/>
  <c r="G450" i="6" s="1"/>
  <c r="F727" i="6"/>
  <c r="G727" i="6" s="1"/>
  <c r="F944" i="6"/>
  <c r="G944" i="6" s="1"/>
  <c r="F170" i="6"/>
  <c r="G170" i="6" s="1"/>
  <c r="F878" i="6"/>
  <c r="G878" i="6" s="1"/>
  <c r="F418" i="6"/>
  <c r="G418" i="6" s="1"/>
  <c r="F548" i="6"/>
  <c r="G548" i="6" s="1"/>
  <c r="F305" i="6"/>
  <c r="G305" i="6" s="1"/>
  <c r="F785" i="6"/>
  <c r="G785" i="6" s="1"/>
  <c r="F112" i="6"/>
  <c r="G112" i="6" s="1"/>
  <c r="F863" i="6"/>
  <c r="G863" i="6" s="1"/>
  <c r="F921" i="6"/>
  <c r="G921" i="6" s="1"/>
  <c r="F730" i="6"/>
  <c r="G730" i="6" s="1"/>
  <c r="F525" i="6"/>
  <c r="G525" i="6" s="1"/>
  <c r="F541" i="6"/>
  <c r="G541" i="6" s="1"/>
  <c r="F442" i="6"/>
  <c r="G442" i="6" s="1"/>
  <c r="F474" i="6"/>
  <c r="G474" i="6" s="1"/>
  <c r="F322" i="6"/>
  <c r="G322" i="6" s="1"/>
  <c r="F969" i="6"/>
  <c r="G969" i="6" s="1"/>
  <c r="F331" i="6"/>
  <c r="G331" i="6" s="1"/>
  <c r="F75" i="6"/>
  <c r="G75" i="6" s="1"/>
  <c r="F882" i="6"/>
  <c r="G882" i="6" s="1"/>
  <c r="F998" i="6"/>
  <c r="G998" i="6" s="1"/>
  <c r="F200" i="6"/>
  <c r="G200" i="6" s="1"/>
  <c r="F333" i="6"/>
  <c r="G333" i="6" s="1"/>
  <c r="F588" i="6"/>
  <c r="G588" i="6" s="1"/>
  <c r="F917" i="6"/>
  <c r="G917" i="6" s="1"/>
  <c r="F515" i="6"/>
  <c r="G515" i="6" s="1"/>
  <c r="F250" i="6"/>
  <c r="G250" i="6" s="1"/>
  <c r="F855" i="6"/>
  <c r="G855" i="6" s="1"/>
  <c r="F920" i="6"/>
  <c r="G920" i="6" s="1"/>
  <c r="F18" i="6"/>
  <c r="G18" i="6" s="1"/>
  <c r="F926" i="6"/>
  <c r="G926" i="6" s="1"/>
  <c r="F971" i="6"/>
  <c r="G971" i="6" s="1"/>
  <c r="F351" i="6"/>
  <c r="G351" i="6" s="1"/>
  <c r="F584" i="6"/>
  <c r="G584" i="6" s="1"/>
  <c r="F248" i="6"/>
  <c r="G248" i="6" s="1"/>
  <c r="F837" i="6"/>
  <c r="G837" i="6" s="1"/>
  <c r="F263" i="6"/>
  <c r="G263" i="6" s="1"/>
  <c r="F831" i="6"/>
  <c r="G831" i="6" s="1"/>
  <c r="F434" i="6"/>
  <c r="G434" i="6" s="1"/>
  <c r="F700" i="6"/>
  <c r="G700" i="6" s="1"/>
  <c r="F326" i="6"/>
  <c r="G326" i="6" s="1"/>
  <c r="F755" i="6"/>
  <c r="G755" i="6" s="1"/>
  <c r="F972" i="6"/>
  <c r="G972" i="6" s="1"/>
  <c r="F194" i="6"/>
  <c r="G194" i="6" s="1"/>
  <c r="F175" i="6"/>
  <c r="G175" i="6" s="1"/>
  <c r="F557" i="6"/>
  <c r="G557" i="6" s="1"/>
  <c r="F325" i="6"/>
  <c r="G325" i="6" s="1"/>
  <c r="F79" i="6"/>
  <c r="G79" i="6" s="1"/>
  <c r="F97" i="6"/>
  <c r="G97" i="6" s="1"/>
  <c r="F658" i="6"/>
  <c r="G658" i="6" s="1"/>
  <c r="F833" i="6"/>
  <c r="G833" i="6" s="1"/>
  <c r="F278" i="6"/>
  <c r="G278" i="6" s="1"/>
  <c r="F980" i="6"/>
  <c r="G980" i="6" s="1"/>
  <c r="F776" i="6"/>
  <c r="G776" i="6" s="1"/>
  <c r="F648" i="6"/>
  <c r="G648" i="6" s="1"/>
  <c r="F121" i="6"/>
  <c r="G121" i="6" s="1"/>
  <c r="F436" i="6"/>
  <c r="G436" i="6" s="1"/>
  <c r="F623" i="6"/>
  <c r="G623" i="6" s="1"/>
  <c r="F868" i="6"/>
  <c r="G868" i="6" s="1"/>
  <c r="F889" i="6"/>
  <c r="G889" i="6" s="1"/>
  <c r="F703" i="6"/>
  <c r="G703" i="6" s="1"/>
  <c r="F469" i="6"/>
  <c r="G469" i="6" s="1"/>
  <c r="F590" i="6"/>
  <c r="G590" i="6" s="1"/>
  <c r="F604" i="6"/>
  <c r="G604" i="6" s="1"/>
  <c r="F323" i="6"/>
  <c r="G323" i="6" s="1"/>
  <c r="F657" i="6"/>
  <c r="G657" i="6" s="1"/>
  <c r="F357" i="6"/>
  <c r="G357" i="6" s="1"/>
  <c r="F377" i="6"/>
  <c r="G377" i="6" s="1"/>
  <c r="F117" i="6"/>
  <c r="G117" i="6" s="1"/>
  <c r="F798" i="6"/>
  <c r="G798" i="6" s="1"/>
  <c r="F428" i="6"/>
  <c r="G428" i="6" s="1"/>
  <c r="F55" i="6"/>
  <c r="G55" i="6" s="1"/>
  <c r="F105" i="6"/>
  <c r="G105" i="6" s="1"/>
  <c r="F574" i="6"/>
  <c r="G574" i="6" s="1"/>
  <c r="F249" i="6"/>
  <c r="G249" i="6" s="1"/>
  <c r="F583" i="6"/>
  <c r="G583" i="6" s="1"/>
  <c r="F618" i="6"/>
  <c r="G618" i="6" s="1"/>
  <c r="F371" i="6"/>
  <c r="G371" i="6" s="1"/>
  <c r="F692" i="6"/>
  <c r="G692" i="6" s="1"/>
  <c r="F24" i="6"/>
  <c r="G24" i="6" s="1"/>
  <c r="F508" i="6"/>
  <c r="G508" i="6" s="1"/>
  <c r="F458" i="6"/>
  <c r="G458" i="6" s="1"/>
  <c r="F769" i="6"/>
  <c r="G769" i="6" s="1"/>
  <c r="F643" i="6"/>
  <c r="G643" i="6" s="1"/>
  <c r="F445" i="6"/>
  <c r="G445" i="6" s="1"/>
  <c r="F864" i="6"/>
  <c r="G864" i="6" s="1"/>
  <c r="F621" i="6"/>
  <c r="G621" i="6" s="1"/>
  <c r="F208" i="6"/>
  <c r="G208" i="6" s="1"/>
  <c r="F556" i="6"/>
  <c r="G556" i="6" s="1"/>
  <c r="F763" i="6"/>
  <c r="G763" i="6" s="1"/>
  <c r="F288" i="6"/>
  <c r="G288" i="6" s="1"/>
  <c r="F626" i="6"/>
  <c r="G626" i="6" s="1"/>
  <c r="F786" i="6"/>
  <c r="G786" i="6" s="1"/>
  <c r="F191" i="6"/>
  <c r="G191" i="6" s="1"/>
  <c r="F109" i="6"/>
  <c r="G109" i="6" s="1"/>
  <c r="F396" i="6"/>
  <c r="G396" i="6" s="1"/>
  <c r="F638" i="6"/>
  <c r="G638" i="6" s="1"/>
  <c r="F411" i="6"/>
  <c r="G411" i="6" s="1"/>
  <c r="F345" i="6"/>
  <c r="G345" i="6" s="1"/>
  <c r="F948" i="6"/>
  <c r="G948" i="6" s="1"/>
  <c r="F229" i="6"/>
  <c r="G229" i="6" s="1"/>
  <c r="F593" i="6"/>
  <c r="G593" i="6" s="1"/>
  <c r="F203" i="6"/>
  <c r="G203" i="6" s="1"/>
  <c r="F988" i="6"/>
  <c r="G988" i="6" s="1"/>
  <c r="F33" i="6"/>
  <c r="G33" i="6" s="1"/>
  <c r="F663" i="6"/>
  <c r="G663" i="6" s="1"/>
  <c r="F615" i="6"/>
  <c r="G615" i="6" s="1"/>
  <c r="F455" i="6"/>
  <c r="G455" i="6" s="1"/>
  <c r="F6" i="6"/>
  <c r="G6" i="6" s="1"/>
  <c r="F306" i="6"/>
  <c r="G306" i="6" s="1"/>
  <c r="F184" i="6"/>
  <c r="G184" i="6" s="1"/>
  <c r="F698" i="6"/>
  <c r="G698" i="6" s="1"/>
  <c r="F491" i="6"/>
  <c r="G491" i="6" s="1"/>
  <c r="F936" i="6"/>
  <c r="G936" i="6" s="1"/>
  <c r="F307" i="6"/>
  <c r="G307" i="6" s="1"/>
  <c r="F829" i="6"/>
  <c r="G829" i="6" s="1"/>
  <c r="F251" i="6"/>
  <c r="G251" i="6" s="1"/>
  <c r="F601" i="6"/>
  <c r="G601" i="6" s="1"/>
  <c r="F192" i="6"/>
  <c r="G192" i="6" s="1"/>
  <c r="F404" i="6"/>
  <c r="G404" i="6" s="1"/>
  <c r="F403" i="6"/>
  <c r="G403" i="6" s="1"/>
  <c r="F771" i="6"/>
  <c r="G771" i="6" s="1"/>
  <c r="F45" i="6"/>
  <c r="G45" i="6" s="1"/>
  <c r="F610" i="6"/>
  <c r="G610" i="6" s="1"/>
  <c r="F302" i="6"/>
  <c r="G302" i="6" s="1"/>
  <c r="F413" i="6"/>
  <c r="G413" i="6" s="1"/>
  <c r="F397" i="6"/>
  <c r="G397" i="6" s="1"/>
  <c r="F512" i="6"/>
  <c r="G512" i="6" s="1"/>
  <c r="F809" i="6"/>
  <c r="G809" i="6" s="1"/>
  <c r="F929" i="6"/>
  <c r="G929" i="6" s="1"/>
  <c r="F313" i="6"/>
  <c r="G313" i="6" s="1"/>
  <c r="F53" i="6"/>
  <c r="G53" i="6" s="1"/>
  <c r="F688" i="6"/>
  <c r="G688" i="6" s="1"/>
  <c r="F750" i="6"/>
  <c r="G750" i="6" s="1"/>
  <c r="F59" i="6"/>
  <c r="G59" i="6" s="1"/>
  <c r="F219" i="6"/>
  <c r="G219" i="6" s="1"/>
  <c r="F530" i="6"/>
  <c r="G530" i="6" s="1"/>
  <c r="F246" i="6"/>
  <c r="G246" i="6" s="1"/>
  <c r="F177" i="6"/>
  <c r="G177" i="6" s="1"/>
  <c r="F879" i="6"/>
  <c r="G879" i="6" s="1"/>
  <c r="F51" i="6"/>
  <c r="G51" i="6" s="1"/>
  <c r="F986" i="6"/>
  <c r="G986" i="6" s="1"/>
  <c r="F528" i="6"/>
  <c r="G528" i="6" s="1"/>
  <c r="F13" i="6"/>
  <c r="G13" i="6" s="1"/>
  <c r="F316" i="6"/>
  <c r="G316" i="6" s="1"/>
  <c r="F149" i="6"/>
  <c r="G149" i="6" s="1"/>
  <c r="F158" i="6"/>
  <c r="G158" i="6" s="1"/>
  <c r="F96" i="6"/>
  <c r="G96" i="6" s="1"/>
  <c r="F223" i="6"/>
  <c r="G223" i="6" s="1"/>
  <c r="F135" i="6"/>
  <c r="G135" i="6" s="1"/>
  <c r="F148" i="6"/>
  <c r="G148" i="6" s="1"/>
  <c r="F893" i="6"/>
  <c r="G893" i="6" s="1"/>
  <c r="F630" i="6"/>
  <c r="G630" i="6" s="1"/>
  <c r="F871" i="6"/>
  <c r="G871" i="6" s="1"/>
  <c r="F26" i="6"/>
  <c r="G26" i="6" s="1"/>
  <c r="F118" i="6"/>
  <c r="G118" i="6" s="1"/>
  <c r="F902" i="6"/>
  <c r="G902" i="6" s="1"/>
  <c r="F238" i="6"/>
  <c r="G238" i="6" s="1"/>
  <c r="F925" i="6"/>
  <c r="G925" i="6" s="1"/>
  <c r="F213" i="6"/>
  <c r="G213" i="6" s="1"/>
  <c r="F429" i="6"/>
  <c r="G429" i="6" s="1"/>
  <c r="F721" i="6"/>
  <c r="G721" i="6" s="1"/>
  <c r="F870" i="6"/>
  <c r="G870" i="6" s="1"/>
  <c r="F737" i="6"/>
  <c r="G737" i="6" s="1"/>
  <c r="F358" i="6"/>
  <c r="G358" i="6" s="1"/>
  <c r="F619" i="6"/>
  <c r="G619" i="6" s="1"/>
  <c r="F640" i="6"/>
  <c r="G640" i="6" s="1"/>
  <c r="F178" i="6"/>
  <c r="G178" i="6" s="1"/>
  <c r="F217" i="6"/>
  <c r="G217" i="6" s="1"/>
  <c r="F854" i="6"/>
  <c r="G854" i="6" s="1"/>
  <c r="F596" i="6"/>
  <c r="G596" i="6" s="1"/>
  <c r="F849" i="6"/>
  <c r="G849" i="6" s="1"/>
  <c r="F862" i="6"/>
  <c r="G862" i="6" s="1"/>
  <c r="F894" i="6"/>
  <c r="G894" i="6" s="1"/>
  <c r="F27" i="6"/>
  <c r="G27" i="6" s="1"/>
  <c r="F461" i="6"/>
  <c r="G461" i="6" s="1"/>
  <c r="F447" i="6"/>
  <c r="G447" i="6" s="1"/>
  <c r="F553" i="6"/>
  <c r="G553" i="6" s="1"/>
  <c r="F262" i="6"/>
  <c r="G262" i="6" s="1"/>
  <c r="F603" i="6"/>
  <c r="G603" i="6" s="1"/>
  <c r="F709" i="6"/>
  <c r="G709" i="6" s="1"/>
  <c r="F710" i="6"/>
  <c r="G710" i="6" s="1"/>
  <c r="F314" i="6"/>
  <c r="G314" i="6" s="1"/>
  <c r="F568" i="6"/>
  <c r="G568" i="6" s="1"/>
  <c r="F309" i="6"/>
  <c r="G309" i="6" s="1"/>
  <c r="F441" i="6"/>
  <c r="G441" i="6" s="1"/>
  <c r="F779" i="6"/>
  <c r="G779" i="6" s="1"/>
  <c r="F398" i="6"/>
  <c r="G398" i="6" s="1"/>
  <c r="F804" i="6"/>
  <c r="G804" i="6" s="1"/>
  <c r="F232" i="6"/>
  <c r="G232" i="6" s="1"/>
  <c r="F799" i="6"/>
  <c r="G799" i="6" s="1"/>
  <c r="F900" i="6"/>
  <c r="G900" i="6" s="1"/>
  <c r="F304" i="6"/>
  <c r="G304" i="6" s="1"/>
  <c r="F741" i="6"/>
  <c r="G741" i="6" s="1"/>
  <c r="F612" i="6"/>
  <c r="G612" i="6" s="1"/>
  <c r="F694" i="6"/>
  <c r="G694" i="6" s="1"/>
  <c r="F594" i="6"/>
  <c r="G594" i="6" s="1"/>
  <c r="F784" i="6"/>
  <c r="G784" i="6" s="1"/>
  <c r="F61" i="6"/>
  <c r="G61" i="6" s="1"/>
  <c r="F285" i="6"/>
  <c r="G285" i="6" s="1"/>
  <c r="F544" i="6"/>
  <c r="G544" i="6" s="1"/>
  <c r="F858" i="6"/>
  <c r="G858" i="6" s="1"/>
  <c r="F678" i="6"/>
  <c r="G678" i="6" s="1"/>
  <c r="F481" i="6"/>
  <c r="G481" i="6" s="1"/>
  <c r="F303" i="6"/>
  <c r="G303" i="6" s="1"/>
  <c r="F941" i="6"/>
  <c r="G941" i="6" s="1"/>
  <c r="F976" i="6"/>
  <c r="G976" i="6" s="1"/>
  <c r="F483" i="6"/>
  <c r="G483" i="6" s="1"/>
  <c r="F828" i="6"/>
  <c r="G828" i="6" s="1"/>
  <c r="F529" i="6"/>
  <c r="G529" i="6" s="1"/>
  <c r="F955" i="6"/>
  <c r="G955" i="6" s="1"/>
  <c r="F543" i="6"/>
  <c r="G543" i="6" s="1"/>
  <c r="F861" i="6"/>
  <c r="G861" i="6" s="1"/>
  <c r="F85" i="6"/>
  <c r="G85" i="6" s="1"/>
  <c r="F514" i="6"/>
  <c r="G514" i="6" s="1"/>
  <c r="F734" i="6"/>
  <c r="G734" i="6" s="1"/>
  <c r="F168" i="6"/>
  <c r="G168" i="6" s="1"/>
  <c r="F747" i="6"/>
  <c r="G747" i="6" s="1"/>
  <c r="F775" i="6"/>
  <c r="G775" i="6" s="1"/>
  <c r="F154" i="6"/>
  <c r="G154" i="6" s="1"/>
  <c r="F202" i="6"/>
  <c r="G202" i="6" s="1"/>
  <c r="F261" i="6"/>
  <c r="G261" i="6" s="1"/>
  <c r="F704" i="6"/>
  <c r="G704" i="6" s="1"/>
  <c r="F34" i="6"/>
  <c r="G34" i="6" s="1"/>
  <c r="F973" i="6"/>
  <c r="G973" i="6" s="1"/>
  <c r="F271" i="6"/>
  <c r="G271" i="6" s="1"/>
  <c r="F17" i="6"/>
  <c r="G17" i="6" s="1"/>
  <c r="F927" i="6"/>
  <c r="G927" i="6" s="1"/>
  <c r="F766" i="6"/>
  <c r="G766" i="6" s="1"/>
  <c r="F914" i="6"/>
  <c r="G914" i="6" s="1"/>
  <c r="F563" i="6"/>
  <c r="G563" i="6" s="1"/>
  <c r="F943" i="6"/>
  <c r="G943" i="6" s="1"/>
  <c r="F11" i="6"/>
  <c r="G11" i="6" s="1"/>
  <c r="F558" i="6"/>
  <c r="G558" i="6" s="1"/>
  <c r="F580" i="6"/>
  <c r="G580" i="6" s="1"/>
  <c r="F54" i="6"/>
  <c r="G54" i="6" s="1"/>
  <c r="F407" i="6"/>
  <c r="G407" i="6" s="1"/>
  <c r="F196" i="6"/>
  <c r="G196" i="6" s="1"/>
  <c r="F682" i="6"/>
  <c r="G682" i="6" s="1"/>
  <c r="F542" i="6"/>
  <c r="G542" i="6" s="1"/>
  <c r="F82" i="6"/>
  <c r="G82" i="6" s="1"/>
  <c r="F163" i="6"/>
  <c r="G163" i="6" s="1"/>
  <c r="F743" i="6"/>
  <c r="G743" i="6" s="1"/>
  <c r="F697" i="6"/>
  <c r="G697" i="6" s="1"/>
  <c r="F31" i="6"/>
  <c r="G31" i="6" s="1"/>
  <c r="F197" i="6"/>
  <c r="G197" i="6" s="1"/>
  <c r="F725" i="6"/>
  <c r="G725" i="6" s="1"/>
  <c r="F15" i="6"/>
  <c r="G15" i="6" s="1"/>
  <c r="F350" i="6"/>
  <c r="G350" i="6" s="1"/>
  <c r="F115" i="6"/>
  <c r="G115" i="6" s="1"/>
  <c r="F236" i="6"/>
  <c r="G236" i="6" s="1"/>
  <c r="F671" i="6"/>
  <c r="G671" i="6" s="1"/>
  <c r="F81" i="6"/>
  <c r="G81" i="6" s="1"/>
  <c r="F204" i="6"/>
  <c r="G204" i="6" s="1"/>
  <c r="F667" i="6"/>
  <c r="G667" i="6" s="1"/>
  <c r="F968" i="6"/>
  <c r="G968" i="6" s="1"/>
  <c r="F783" i="6"/>
  <c r="G783" i="6" s="1"/>
  <c r="F680" i="6"/>
  <c r="G680" i="6" s="1"/>
  <c r="F133" i="6"/>
  <c r="G133" i="6" s="1"/>
  <c r="F124" i="6"/>
  <c r="G124" i="6" s="1"/>
  <c r="F324" i="6"/>
  <c r="G324" i="6" s="1"/>
  <c r="F762" i="6"/>
  <c r="G762" i="6" s="1"/>
  <c r="F376" i="6"/>
  <c r="G376" i="6" s="1"/>
  <c r="F605" i="6"/>
  <c r="G605" i="6" s="1"/>
  <c r="F317" i="6"/>
  <c r="G317" i="6" s="1"/>
  <c r="F292" i="6"/>
  <c r="G292" i="6" s="1"/>
  <c r="F254" i="6"/>
  <c r="G254" i="6" s="1"/>
  <c r="F290" i="6"/>
  <c r="G290" i="6" s="1"/>
  <c r="F772" i="6"/>
  <c r="G772" i="6" s="1"/>
  <c r="F898" i="6"/>
  <c r="G898" i="6" s="1"/>
  <c r="F504" i="6"/>
  <c r="G504" i="6" s="1"/>
  <c r="F258" i="6"/>
  <c r="G258" i="6" s="1"/>
  <c r="F499" i="6"/>
  <c r="G499" i="6" s="1"/>
  <c r="F308" i="6"/>
  <c r="G308" i="6" s="1"/>
  <c r="F9" i="6"/>
  <c r="G9" i="6" s="1"/>
  <c r="F892" i="6"/>
  <c r="G892" i="6" s="1"/>
  <c r="F653" i="6"/>
  <c r="G653" i="6" s="1"/>
  <c r="F993" i="6"/>
  <c r="G993" i="6" s="1"/>
  <c r="F152" i="6"/>
  <c r="G152" i="6" s="1"/>
  <c r="F231" i="6"/>
  <c r="G231" i="6" s="1"/>
  <c r="F712" i="6"/>
  <c r="G712" i="6" s="1"/>
  <c r="F607" i="6"/>
  <c r="G607" i="6" s="1"/>
  <c r="F373" i="6"/>
  <c r="G373" i="6" s="1"/>
  <c r="F160" i="6"/>
  <c r="G160" i="6" s="1"/>
  <c r="F402" i="6"/>
  <c r="G402" i="6" s="1"/>
  <c r="F641" i="6"/>
  <c r="G641" i="6" s="1"/>
  <c r="F335" i="6"/>
  <c r="G335" i="6" s="1"/>
  <c r="F487" i="6"/>
  <c r="G487" i="6" s="1"/>
  <c r="F32" i="6"/>
  <c r="G32" i="6" s="1"/>
  <c r="F691" i="6"/>
  <c r="G691" i="6" s="1"/>
  <c r="F654" i="6"/>
  <c r="G654" i="6" s="1"/>
  <c r="F490" i="6"/>
  <c r="G490" i="6" s="1"/>
  <c r="F318" i="6"/>
  <c r="G318" i="6" s="1"/>
  <c r="F343" i="6"/>
  <c r="G343" i="6" s="1"/>
  <c r="F421" i="6"/>
  <c r="G421" i="6" s="1"/>
  <c r="F443" i="6"/>
  <c r="G443" i="6" s="1"/>
  <c r="F646" i="6"/>
  <c r="G646" i="6" s="1"/>
  <c r="F909" i="6"/>
  <c r="G909" i="6" s="1"/>
  <c r="F999" i="6"/>
  <c r="G999" i="6" s="1"/>
  <c r="F511" i="6"/>
  <c r="G511" i="6" s="1"/>
  <c r="F321" i="6"/>
  <c r="G321" i="6" s="1"/>
  <c r="F674" i="6"/>
  <c r="G674" i="6" s="1"/>
  <c r="F507" i="6"/>
  <c r="G507" i="6" s="1"/>
  <c r="F874" i="6"/>
  <c r="G874" i="6" s="1"/>
  <c r="F634" i="6"/>
  <c r="G634" i="6" s="1"/>
  <c r="F823" i="6"/>
  <c r="G823" i="6" s="1"/>
  <c r="F1001" i="6"/>
  <c r="G1001" i="6" s="1"/>
  <c r="F395" i="6"/>
  <c r="G395" i="6" s="1"/>
  <c r="F159" i="6"/>
  <c r="G159" i="6" s="1"/>
  <c r="F622" i="6"/>
  <c r="G622" i="6" s="1"/>
  <c r="F414" i="6"/>
  <c r="G414" i="6" s="1"/>
  <c r="F339" i="6"/>
  <c r="G339" i="6" s="1"/>
  <c r="F273" i="6"/>
  <c r="G273" i="6" s="1"/>
  <c r="F635" i="6"/>
  <c r="G635" i="6" s="1"/>
  <c r="F362" i="6"/>
  <c r="G362" i="6" s="1"/>
  <c r="F686" i="6"/>
  <c r="G686" i="6" s="1"/>
  <c r="F629" i="6"/>
  <c r="G629" i="6" s="1"/>
  <c r="F706" i="6"/>
  <c r="G706" i="6" s="1"/>
  <c r="F439" i="6"/>
  <c r="G439" i="6" s="1"/>
  <c r="F87" i="6"/>
  <c r="G87" i="6" s="1"/>
  <c r="F457" i="6"/>
  <c r="G457" i="6" s="1"/>
  <c r="F226" i="6"/>
  <c r="G226" i="6" s="1"/>
  <c r="F788" i="6"/>
  <c r="G788" i="6" s="1"/>
  <c r="F502" i="6"/>
  <c r="G502" i="6" s="1"/>
  <c r="F136" i="6"/>
  <c r="G136" i="6" s="1"/>
  <c r="F338" i="6"/>
  <c r="G338" i="6" s="1"/>
  <c r="F816" i="6"/>
  <c r="G816" i="6" s="1"/>
  <c r="F102" i="6"/>
  <c r="G102" i="6" s="1"/>
  <c r="F822" i="6"/>
  <c r="G822" i="6" s="1"/>
  <c r="F513" i="6"/>
  <c r="G513" i="6" s="1"/>
  <c r="F38" i="6"/>
  <c r="G38" i="6" s="1"/>
  <c r="F656" i="6"/>
  <c r="G656" i="6" s="1"/>
  <c r="F52" i="6"/>
  <c r="G52" i="6" s="1"/>
  <c r="F728" i="6"/>
  <c r="G728" i="6" s="1"/>
  <c r="F510" i="6"/>
  <c r="G510" i="6" s="1"/>
  <c r="F958" i="6"/>
  <c r="G958" i="6" s="1"/>
  <c r="F108" i="6"/>
  <c r="G108" i="6" s="1"/>
  <c r="F420" i="6"/>
  <c r="G420" i="6" s="1"/>
  <c r="F979" i="6"/>
  <c r="G979" i="6" s="1"/>
  <c r="F276" i="6"/>
  <c r="G276" i="6" s="1"/>
  <c r="F910" i="6"/>
  <c r="G910" i="6" s="1"/>
  <c r="F591" i="6"/>
  <c r="G591" i="6" s="1"/>
  <c r="F3" i="6"/>
  <c r="G3" i="6" s="1"/>
  <c r="F392" i="6"/>
  <c r="G392" i="6" s="1"/>
  <c r="F718" i="6"/>
  <c r="G718" i="6" s="1"/>
  <c r="F90" i="6"/>
  <c r="G90" i="6" s="1"/>
  <c r="F814" i="6"/>
  <c r="G814" i="6" s="1"/>
  <c r="F240" i="6"/>
  <c r="G240" i="6" s="1"/>
  <c r="F221" i="6"/>
  <c r="G221" i="6" s="1"/>
  <c r="F123" i="6"/>
  <c r="G123" i="6" s="1"/>
  <c r="R15" i="1" l="1"/>
  <c r="S15" i="1"/>
  <c r="R7" i="1"/>
  <c r="S7" i="1"/>
  <c r="R20" i="1"/>
  <c r="S20" i="1"/>
  <c r="R5" i="1"/>
  <c r="S5" i="1"/>
  <c r="R10" i="1"/>
  <c r="S10" i="1"/>
  <c r="R12" i="1"/>
  <c r="S12" i="1"/>
  <c r="R18" i="1"/>
  <c r="S18" i="1"/>
  <c r="R17" i="1"/>
  <c r="S17" i="1"/>
  <c r="R2" i="1"/>
  <c r="S2" i="1"/>
  <c r="R4" i="1"/>
  <c r="S4" i="1"/>
  <c r="R13" i="1"/>
  <c r="S13" i="1"/>
  <c r="R9" i="1"/>
  <c r="S9" i="1"/>
  <c r="R14" i="1"/>
  <c r="S14" i="1"/>
  <c r="R19" i="1"/>
  <c r="S19" i="1"/>
  <c r="R16" i="1"/>
  <c r="S16" i="1"/>
  <c r="R6" i="1"/>
  <c r="S6" i="1"/>
  <c r="R11" i="1"/>
  <c r="S11" i="1"/>
  <c r="R8" i="1"/>
  <c r="S8" i="1"/>
  <c r="R21" i="1"/>
  <c r="S21" i="1"/>
  <c r="R3" i="1"/>
  <c r="S3" i="1"/>
  <c r="D10" i="1"/>
  <c r="C10" i="1"/>
  <c r="C12" i="1"/>
  <c r="D12" i="1"/>
  <c r="C13" i="1"/>
  <c r="D13" i="1"/>
  <c r="D17" i="1"/>
  <c r="C17" i="1"/>
  <c r="D2" i="1"/>
  <c r="F2" i="1" s="1"/>
  <c r="C2" i="1"/>
  <c r="C4" i="1"/>
  <c r="D4" i="1"/>
  <c r="F4" i="1" s="1"/>
  <c r="D18" i="1"/>
  <c r="C18" i="1"/>
  <c r="C5" i="1"/>
  <c r="D5" i="1"/>
  <c r="C7" i="1"/>
  <c r="D7" i="1"/>
  <c r="D9" i="1"/>
  <c r="C9" i="1"/>
  <c r="C14" i="1"/>
  <c r="D14" i="1"/>
  <c r="C19" i="1"/>
  <c r="D19" i="1"/>
  <c r="C15" i="1"/>
  <c r="D15" i="1"/>
  <c r="C20" i="1"/>
  <c r="D20" i="1"/>
  <c r="C16" i="1"/>
  <c r="D16" i="1"/>
  <c r="C6" i="1"/>
  <c r="D6" i="1"/>
  <c r="C11" i="1"/>
  <c r="D11" i="1"/>
  <c r="C8" i="1"/>
  <c r="D8" i="1"/>
  <c r="C21" i="1"/>
  <c r="D21" i="1"/>
  <c r="C3" i="1"/>
  <c r="D3" i="1"/>
  <c r="F3" i="1" s="1"/>
  <c r="G2" i="6"/>
  <c r="T15" i="6"/>
  <c r="T14" i="6"/>
  <c r="U4" i="1"/>
  <c r="U3" i="1" l="1"/>
  <c r="V3" i="1" s="1"/>
  <c r="AC24" i="1" s="1"/>
  <c r="U2" i="1"/>
  <c r="W2" i="1" s="1"/>
  <c r="G3" i="1"/>
  <c r="AC3" i="1" s="1"/>
  <c r="F5" i="1"/>
  <c r="M820" i="6"/>
  <c r="M317" i="6"/>
  <c r="M81" i="6"/>
  <c r="M630" i="6"/>
  <c r="M933" i="6"/>
  <c r="M745" i="6"/>
  <c r="M509" i="6"/>
  <c r="M461" i="6"/>
  <c r="M683" i="6"/>
  <c r="M940" i="6"/>
  <c r="M503" i="6"/>
  <c r="M91" i="6"/>
  <c r="M424" i="6"/>
  <c r="M109" i="6"/>
  <c r="M635" i="6"/>
  <c r="M642" i="6"/>
  <c r="M590" i="6"/>
  <c r="M405" i="6"/>
  <c r="M997" i="6"/>
  <c r="M877" i="6"/>
  <c r="M697" i="6"/>
  <c r="M465" i="6"/>
  <c r="M785" i="6"/>
  <c r="M131" i="6"/>
  <c r="M682" i="6"/>
  <c r="M631" i="6"/>
  <c r="M838" i="6"/>
  <c r="M99" i="6"/>
  <c r="M505" i="6"/>
  <c r="M206" i="6"/>
  <c r="M876" i="6"/>
  <c r="M805" i="6"/>
  <c r="M57" i="6"/>
  <c r="M525" i="6"/>
  <c r="M964" i="6"/>
  <c r="M236" i="6"/>
  <c r="M12" i="6"/>
  <c r="M398" i="6"/>
  <c r="M961" i="6"/>
  <c r="M442" i="6"/>
  <c r="M787" i="6"/>
  <c r="M827" i="6"/>
  <c r="M975" i="6"/>
  <c r="M260" i="6"/>
  <c r="M706" i="6"/>
  <c r="M469" i="6"/>
  <c r="M456" i="6"/>
  <c r="M563" i="6"/>
  <c r="M792" i="6"/>
  <c r="M486" i="6"/>
  <c r="M757" i="6"/>
  <c r="M179" i="6"/>
  <c r="M981" i="6"/>
  <c r="M215" i="6"/>
  <c r="M363" i="6"/>
  <c r="M705" i="6"/>
  <c r="M812" i="6"/>
  <c r="M300" i="6"/>
  <c r="M433" i="6"/>
  <c r="M806" i="6"/>
  <c r="M619" i="6"/>
  <c r="M3" i="6"/>
  <c r="M304" i="6"/>
  <c r="M970" i="6"/>
  <c r="M715" i="6"/>
  <c r="M763" i="6"/>
  <c r="M428" i="6"/>
  <c r="M895" i="6"/>
  <c r="M148" i="6"/>
  <c r="M218" i="6"/>
  <c r="M225" i="6"/>
  <c r="M253" i="6"/>
  <c r="M226" i="6"/>
  <c r="M704" i="6"/>
  <c r="M383" i="6"/>
  <c r="M268" i="6"/>
  <c r="M261" i="6"/>
  <c r="M83" i="6"/>
  <c r="M747" i="6"/>
  <c r="M969" i="6"/>
  <c r="M216" i="6"/>
  <c r="M566" i="6"/>
  <c r="M794" i="6"/>
  <c r="M598" i="6"/>
  <c r="M568" i="6"/>
  <c r="M162" i="6"/>
  <c r="M949" i="6"/>
  <c r="M874" i="6"/>
  <c r="M388" i="6"/>
  <c r="M136" i="6"/>
  <c r="M232" i="6"/>
  <c r="M210" i="6"/>
  <c r="M678" i="6"/>
  <c r="M306" i="6"/>
  <c r="M334" i="6"/>
  <c r="M910" i="6"/>
  <c r="M375" i="6"/>
  <c r="M382" i="6"/>
  <c r="M188" i="6"/>
  <c r="M473" i="6"/>
  <c r="M666" i="6"/>
  <c r="M297" i="6"/>
  <c r="M244" i="6"/>
  <c r="M779" i="6"/>
  <c r="M196" i="6"/>
  <c r="M564" i="6"/>
  <c r="M521" i="6"/>
  <c r="M655" i="6"/>
  <c r="M415" i="6"/>
  <c r="M651" i="6"/>
  <c r="M190" i="6"/>
  <c r="M178" i="6"/>
  <c r="M483" i="6"/>
  <c r="M659" i="6"/>
  <c r="M52" i="6"/>
  <c r="M813" i="6"/>
  <c r="M160" i="6"/>
  <c r="M517" i="6"/>
  <c r="M77" i="6"/>
  <c r="M10" i="6"/>
  <c r="M66" i="6"/>
  <c r="M696" i="6"/>
  <c r="M372" i="6"/>
  <c r="M238" i="6"/>
  <c r="M468" i="6"/>
  <c r="M515" i="6"/>
  <c r="M308" i="6"/>
  <c r="M811" i="6"/>
  <c r="M409" i="6"/>
  <c r="M373" i="6"/>
  <c r="M809" i="6"/>
  <c r="M147" i="6"/>
  <c r="M612" i="6"/>
  <c r="M146" i="6"/>
  <c r="M203" i="6"/>
  <c r="M342" i="6"/>
  <c r="M944" i="6"/>
  <c r="M445" i="6"/>
  <c r="M139" i="6"/>
  <c r="M533" i="6"/>
  <c r="M270" i="6"/>
  <c r="M589" i="6"/>
  <c r="M33" i="6"/>
  <c r="M626" i="6"/>
  <c r="M325" i="6"/>
  <c r="M489" i="6"/>
  <c r="M674" i="6"/>
  <c r="M680" i="6"/>
  <c r="M733" i="6"/>
  <c r="M833" i="6"/>
  <c r="M670" i="6"/>
  <c r="M653" i="6"/>
  <c r="M172" i="6"/>
  <c r="M597" i="6"/>
  <c r="M716" i="6"/>
  <c r="M269" i="6"/>
  <c r="M791" i="6"/>
  <c r="M313" i="6"/>
  <c r="M397" i="6"/>
  <c r="M426" i="6"/>
  <c r="M698" i="6"/>
  <c r="M856" i="6"/>
  <c r="M654" i="6"/>
  <c r="M37" i="6"/>
  <c r="M389" i="6"/>
  <c r="M340" i="6"/>
  <c r="M194" i="6"/>
  <c r="M906" i="6"/>
  <c r="M723" i="6"/>
  <c r="M548" i="6"/>
  <c r="M610" i="6"/>
  <c r="M916" i="6"/>
  <c r="M243" i="6"/>
  <c r="M448" i="6"/>
  <c r="M585" i="6"/>
  <c r="M953" i="6"/>
  <c r="M507" i="6"/>
  <c r="M634" i="6"/>
  <c r="M657" i="6"/>
  <c r="M557" i="6"/>
  <c r="M185" i="6"/>
  <c r="M765" i="6"/>
  <c r="M323" i="6"/>
  <c r="M844" i="6"/>
  <c r="M32" i="6"/>
  <c r="M554" i="6"/>
  <c r="M810" i="6"/>
  <c r="M909" i="6"/>
  <c r="M177" i="6"/>
  <c r="M105" i="6"/>
  <c r="M330" i="6"/>
  <c r="M290" i="6"/>
  <c r="M768" i="6"/>
  <c r="M770" i="6"/>
  <c r="M485" i="6"/>
  <c r="M413" i="6"/>
  <c r="M359" i="6"/>
  <c r="M293" i="6"/>
  <c r="M921" i="6"/>
  <c r="M731" i="6"/>
  <c r="M897" i="6"/>
  <c r="M990" i="6"/>
  <c r="M343" i="6"/>
  <c r="M119" i="6"/>
  <c r="M374" i="6"/>
  <c r="M164" i="6"/>
  <c r="M87" i="6"/>
  <c r="M97" i="6"/>
  <c r="M718" i="6"/>
  <c r="M204" i="6"/>
  <c r="M103" i="6"/>
  <c r="M74" i="6"/>
  <c r="M271" i="6"/>
  <c r="M107" i="6"/>
  <c r="M870" i="6"/>
  <c r="M28" i="6"/>
  <c r="M1000" i="6"/>
  <c r="M905" i="6"/>
  <c r="M982" i="6"/>
  <c r="M885" i="6"/>
  <c r="M995" i="6"/>
  <c r="M460" i="6"/>
  <c r="M189" i="6"/>
  <c r="M679" i="6"/>
  <c r="M101" i="6"/>
  <c r="M168" i="6"/>
  <c r="M276" i="6"/>
  <c r="M627" i="6"/>
  <c r="M986" i="6"/>
  <c r="M58" i="6"/>
  <c r="M354" i="6"/>
  <c r="M966" i="6"/>
  <c r="M34" i="6"/>
  <c r="M869" i="6"/>
  <c r="M80" i="6"/>
  <c r="M570" i="6"/>
  <c r="M302" i="6"/>
  <c r="M637" i="6"/>
  <c r="M719" i="6"/>
  <c r="M729" i="6"/>
  <c r="M171" i="6"/>
  <c r="M423" i="6"/>
  <c r="M581" i="6"/>
  <c r="M195" i="6"/>
  <c r="M447" i="6"/>
  <c r="M390" i="6"/>
  <c r="M569" i="6"/>
  <c r="M122" i="6"/>
  <c r="M952" i="6"/>
  <c r="M701" i="6"/>
  <c r="M954" i="6"/>
  <c r="M646" i="6"/>
  <c r="M518" i="6"/>
  <c r="M496" i="6"/>
  <c r="M167" i="6"/>
  <c r="M56" i="6"/>
  <c r="M506" i="6"/>
  <c r="M335" i="6"/>
  <c r="M305" i="6"/>
  <c r="M776" i="6"/>
  <c r="M298" i="6"/>
  <c r="M250" i="6"/>
  <c r="M275" i="6"/>
  <c r="M138" i="6"/>
  <c r="M392" i="6"/>
  <c r="M491" i="6"/>
  <c r="M484" i="6"/>
  <c r="M632" i="6"/>
  <c r="M380" i="6"/>
  <c r="M908" i="6"/>
  <c r="M7" i="6"/>
  <c r="M40" i="6"/>
  <c r="M576" i="6"/>
  <c r="M883" i="6"/>
  <c r="M860" i="6"/>
  <c r="M669" i="6"/>
  <c r="M4" i="6"/>
  <c r="M208" i="6"/>
  <c r="M104" i="6"/>
  <c r="M200" i="6"/>
  <c r="M689" i="6"/>
  <c r="M39" i="6"/>
  <c r="M965" i="6"/>
  <c r="M835" i="6"/>
  <c r="M539" i="6"/>
  <c r="M72" i="6"/>
  <c r="M524" i="6"/>
  <c r="M759" i="6"/>
  <c r="M303" i="6"/>
  <c r="M999" i="6"/>
  <c r="M497" i="6"/>
  <c r="M878" i="6"/>
  <c r="M621" i="6"/>
  <c r="M942" i="6"/>
  <c r="M141" i="6"/>
  <c r="M595" i="6"/>
  <c r="M593" i="6"/>
  <c r="M538" i="6"/>
  <c r="M38" i="6"/>
  <c r="M156" i="6"/>
  <c r="M798" i="6"/>
  <c r="M596" i="6"/>
  <c r="M545" i="6"/>
  <c r="M608" i="6"/>
  <c r="M772" i="6"/>
  <c r="M864" i="6"/>
  <c r="M328" i="6"/>
  <c r="M201" i="6"/>
  <c r="M955" i="6"/>
  <c r="M607" i="6"/>
  <c r="M64" i="6"/>
  <c r="M217" i="6"/>
  <c r="M25" i="6"/>
  <c r="M176" i="6"/>
  <c r="M967" i="6"/>
  <c r="M367" i="6"/>
  <c r="M401" i="6"/>
  <c r="M365" i="6"/>
  <c r="M393" i="6"/>
  <c r="M35" i="6"/>
  <c r="M88" i="6"/>
  <c r="M937" i="6"/>
  <c r="M528" i="6"/>
  <c r="M327" i="6"/>
  <c r="M728" i="6"/>
  <c r="M153" i="6"/>
  <c r="M880" i="6"/>
  <c r="M494" i="6"/>
  <c r="M421" i="6"/>
  <c r="M246" i="6"/>
  <c r="M20" i="6"/>
  <c r="M155" i="6"/>
  <c r="M559" i="6"/>
  <c r="M462" i="6"/>
  <c r="M263" i="6"/>
  <c r="M574" i="6"/>
  <c r="M231" i="6"/>
  <c r="M542" i="6"/>
  <c r="M510" i="6"/>
  <c r="M879" i="6"/>
  <c r="M264" i="6"/>
  <c r="M917" i="6"/>
  <c r="M687" i="6"/>
  <c r="M582" i="6"/>
  <c r="M197" i="6"/>
  <c r="M437" i="6"/>
  <c r="M764" i="6"/>
  <c r="M633" i="6"/>
  <c r="M351" i="6"/>
  <c r="M939" i="6"/>
  <c r="M884" i="6"/>
  <c r="M416" i="6"/>
  <c r="M927" i="6"/>
  <c r="M140" i="6"/>
  <c r="M211" i="6"/>
  <c r="M132" i="6"/>
  <c r="M519" i="6"/>
  <c r="M142" i="6"/>
  <c r="M830" i="6"/>
  <c r="M434" i="6"/>
  <c r="M847" i="6"/>
  <c r="M712" i="6"/>
  <c r="M773" i="6"/>
  <c r="M386" i="6"/>
  <c r="M974" i="6"/>
  <c r="M788" i="6"/>
  <c r="M324" i="6"/>
  <c r="M282" i="6"/>
  <c r="M207" i="6"/>
  <c r="M553" i="6"/>
  <c r="M504" i="6"/>
  <c r="M647" i="6"/>
  <c r="M845" i="6"/>
  <c r="M636" i="6"/>
  <c r="M748" i="6"/>
  <c r="M600" i="6"/>
  <c r="M135" i="6"/>
  <c r="M93" i="6"/>
  <c r="M113" i="6"/>
  <c r="M222" i="6"/>
  <c r="M692" i="6"/>
  <c r="M470" i="6"/>
  <c r="M501" i="6"/>
  <c r="M602" i="6"/>
  <c r="M69" i="6"/>
  <c r="M926" i="6"/>
  <c r="M41" i="6"/>
  <c r="M671" i="6"/>
  <c r="M157" i="6"/>
  <c r="M821" i="6"/>
  <c r="M411" i="6"/>
  <c r="M673" i="6"/>
  <c r="M18" i="6"/>
  <c r="M584" i="6"/>
  <c r="M618" i="6"/>
  <c r="M29" i="6"/>
  <c r="M184" i="6"/>
  <c r="M152" i="6"/>
  <c r="M929" i="6"/>
  <c r="M369" i="6"/>
  <c r="M341" i="6"/>
  <c r="M19" i="6"/>
  <c r="M898" i="6"/>
  <c r="M112" i="6"/>
  <c r="M161" i="6"/>
  <c r="M816" i="6"/>
  <c r="M326" i="6"/>
  <c r="M950" i="6"/>
  <c r="M778" i="6"/>
  <c r="M98" i="6"/>
  <c r="M774" i="6"/>
  <c r="M936" i="6"/>
  <c r="M913" i="6"/>
  <c r="M254" i="6"/>
  <c r="M16" i="6"/>
  <c r="M751" i="6"/>
  <c r="M78" i="6"/>
  <c r="M535" i="6"/>
  <c r="M672" i="6"/>
  <c r="M358" i="6"/>
  <c r="M935" i="6"/>
  <c r="M242" i="6"/>
  <c r="M530" i="6"/>
  <c r="M796" i="6"/>
  <c r="M777" i="6"/>
  <c r="M699" i="6"/>
  <c r="M711" i="6"/>
  <c r="M495" i="6"/>
  <c r="M318" i="6"/>
  <c r="M843" i="6"/>
  <c r="M402" i="6"/>
  <c r="M15" i="6"/>
  <c r="M59" i="6"/>
  <c r="M418" i="6"/>
  <c r="M536" i="6"/>
  <c r="M436" i="6"/>
  <c r="M578" i="6"/>
  <c r="M652" i="6"/>
  <c r="M611" i="6"/>
  <c r="M592" i="6"/>
  <c r="M588" i="6"/>
  <c r="M106" i="6"/>
  <c r="M228" i="6"/>
  <c r="M321" i="6"/>
  <c r="M110" i="6"/>
  <c r="M676" i="6"/>
  <c r="M396" i="6"/>
  <c r="M609" i="6"/>
  <c r="M717" i="6"/>
  <c r="M481" i="6"/>
  <c r="M310" i="6"/>
  <c r="M829" i="6"/>
  <c r="M901" i="6"/>
  <c r="M583" i="6"/>
  <c r="M762" i="6"/>
  <c r="M17" i="6"/>
  <c r="M182" i="6"/>
  <c r="M648" i="6"/>
  <c r="M89" i="6"/>
  <c r="M703" i="6"/>
  <c r="M68" i="6"/>
  <c r="M502" i="6"/>
  <c r="M639" i="6"/>
  <c r="M457" i="6"/>
  <c r="M49" i="6"/>
  <c r="M613" i="6"/>
  <c r="M709" i="6"/>
  <c r="M615" i="6"/>
  <c r="M724" i="6"/>
  <c r="M977" i="6"/>
  <c r="M522" i="6"/>
  <c r="M667" i="6"/>
  <c r="M912" i="6"/>
  <c r="M823" i="6"/>
  <c r="M620" i="6"/>
  <c r="M775" i="6"/>
  <c r="M281" i="6"/>
  <c r="M866" i="6"/>
  <c r="M786" i="6"/>
  <c r="M962" i="6"/>
  <c r="M249" i="6"/>
  <c r="M575" i="6"/>
  <c r="M555" i="6"/>
  <c r="M930" i="6"/>
  <c r="M174" i="6"/>
  <c r="M241" i="6"/>
  <c r="M289" i="6"/>
  <c r="M644" i="6"/>
  <c r="M684" i="6"/>
  <c r="M27" i="6"/>
  <c r="M852" i="6"/>
  <c r="M543" i="6"/>
  <c r="M983" i="6"/>
  <c r="M463" i="6"/>
  <c r="M439" i="6"/>
  <c r="M591" i="6"/>
  <c r="M259" i="6"/>
  <c r="M750" i="6"/>
  <c r="M63" i="6"/>
  <c r="M198" i="6"/>
  <c r="M417" i="6"/>
  <c r="M471" i="6"/>
  <c r="M756" i="6"/>
  <c r="M257" i="6"/>
  <c r="M240" i="6"/>
  <c r="M972" i="6"/>
  <c r="M408" i="6"/>
  <c r="M960" i="6"/>
  <c r="M938" i="6"/>
  <c r="M662" i="6"/>
  <c r="M187" i="6"/>
  <c r="M681" i="6"/>
  <c r="M478" i="6"/>
  <c r="M945" i="6"/>
  <c r="M499" i="6"/>
  <c r="M550" i="6"/>
  <c r="M459" i="6"/>
  <c r="M968" i="6"/>
  <c r="M75" i="6"/>
  <c r="M213" i="6"/>
  <c r="M803" i="6"/>
  <c r="M234" i="6"/>
  <c r="M900" i="6"/>
  <c r="M979" i="6"/>
  <c r="M558" i="6"/>
  <c r="M223" i="6"/>
  <c r="M420" i="6"/>
  <c r="M818" i="6"/>
  <c r="M783" i="6"/>
  <c r="M992" i="6"/>
  <c r="M128" i="6"/>
  <c r="M899" i="6"/>
  <c r="M675" i="6"/>
  <c r="M482" i="6"/>
  <c r="M814" i="6"/>
  <c r="M514" i="6"/>
  <c r="M993" i="6"/>
  <c r="M941" i="6"/>
  <c r="M125" i="6"/>
  <c r="M825" i="6"/>
  <c r="M604" i="6"/>
  <c r="M928" i="6"/>
  <c r="M924" i="6"/>
  <c r="M450" i="6"/>
  <c r="M371" i="6"/>
  <c r="M616" i="6"/>
  <c r="M410" i="6"/>
  <c r="M219" i="6"/>
  <c r="M661" i="6"/>
  <c r="M24" i="6"/>
  <c r="M572" i="6"/>
  <c r="M45" i="6"/>
  <c r="M262" i="6"/>
  <c r="M329" i="6"/>
  <c r="M761" i="6"/>
  <c r="M742" i="6"/>
  <c r="M695" i="6"/>
  <c r="M70" i="6"/>
  <c r="M963" i="6"/>
  <c r="M781" i="6"/>
  <c r="M438" i="6"/>
  <c r="M158" i="6"/>
  <c r="M331" i="6"/>
  <c r="M399" i="6"/>
  <c r="M475" i="6"/>
  <c r="M319" i="6"/>
  <c r="M286" i="6"/>
  <c r="M278" i="6"/>
  <c r="M958" i="6"/>
  <c r="M915" i="6"/>
  <c r="M31" i="6"/>
  <c r="M848" i="6"/>
  <c r="M360" i="6"/>
  <c r="M741" i="6"/>
  <c r="M549" i="6"/>
  <c r="M169" i="6"/>
  <c r="M973" i="6"/>
  <c r="M166" i="6"/>
  <c r="M508" i="6"/>
  <c r="M904" i="6"/>
  <c r="M991" i="6"/>
  <c r="M948" i="6"/>
  <c r="M685" i="6"/>
  <c r="M920" i="6"/>
  <c r="M145" i="6"/>
  <c r="M395" i="6"/>
  <c r="M455" i="6"/>
  <c r="M865" i="6"/>
  <c r="M116" i="6"/>
  <c r="M824" i="6"/>
  <c r="M446" i="6"/>
  <c r="M115" i="6"/>
  <c r="M60" i="6"/>
  <c r="M934" i="6"/>
  <c r="M43" i="6"/>
  <c r="M849" i="6"/>
  <c r="M133" i="6"/>
  <c r="M688" i="6"/>
  <c r="M186" i="6"/>
  <c r="M513" i="6"/>
  <c r="M725" i="6"/>
  <c r="M21" i="6"/>
  <c r="M737" i="6"/>
  <c r="M251" i="6"/>
  <c r="M529" i="6"/>
  <c r="M265" i="6"/>
  <c r="M117" i="6"/>
  <c r="M571" i="6"/>
  <c r="M336" i="6"/>
  <c r="M181" i="6"/>
  <c r="M30" i="6"/>
  <c r="M347" i="6"/>
  <c r="M807" i="6"/>
  <c r="M727" i="6"/>
  <c r="M272" i="6"/>
  <c r="M677" i="6"/>
  <c r="M919" i="6"/>
  <c r="M854" i="6"/>
  <c r="M209" i="6"/>
  <c r="M650" i="6"/>
  <c r="M62" i="6"/>
  <c r="M988" i="6"/>
  <c r="M891" i="6"/>
  <c r="M923" i="6"/>
  <c r="M694" i="6"/>
  <c r="M356" i="6"/>
  <c r="M348" i="6"/>
  <c r="M366" i="6"/>
  <c r="M902" i="6"/>
  <c r="M984" i="6"/>
  <c r="M691" i="6"/>
  <c r="M285" i="6"/>
  <c r="M784" i="6"/>
  <c r="M108" i="6"/>
  <c r="M971" i="6"/>
  <c r="M871" i="6"/>
  <c r="M295" i="6"/>
  <c r="M863" i="6"/>
  <c r="M707" i="6"/>
  <c r="M700" i="6"/>
  <c r="M693" i="6"/>
  <c r="M547" i="6"/>
  <c r="M790" i="6"/>
  <c r="M126" i="6"/>
  <c r="M284" i="6"/>
  <c r="M441" i="6"/>
  <c r="M443" i="6"/>
  <c r="M54" i="6"/>
  <c r="M903" i="6"/>
  <c r="M851" i="6"/>
  <c r="M76" i="6"/>
  <c r="M702" i="6"/>
  <c r="M658" i="6"/>
  <c r="M760" i="6"/>
  <c r="M808" i="6"/>
  <c r="M224" i="6"/>
  <c r="M387" i="6"/>
  <c r="M114" i="6"/>
  <c r="M472" i="6"/>
  <c r="M73" i="6"/>
  <c r="M801" i="6"/>
  <c r="M532" i="6"/>
  <c r="M985" i="6"/>
  <c r="M124" i="6"/>
  <c r="M746" i="6"/>
  <c r="M277" i="6"/>
  <c r="M307" i="6"/>
  <c r="M9" i="6"/>
  <c r="M819" i="6"/>
  <c r="M120" i="6"/>
  <c r="M95" i="6"/>
  <c r="M309" i="6"/>
  <c r="M551" i="6"/>
  <c r="M102" i="6"/>
  <c r="M959" i="6"/>
  <c r="M419" i="6"/>
  <c r="M279" i="6"/>
  <c r="M822" i="6"/>
  <c r="M556" i="6"/>
  <c r="M384" i="6"/>
  <c r="M163" i="6"/>
  <c r="M726" i="6"/>
  <c r="M886" i="6"/>
  <c r="M606" i="6"/>
  <c r="M55" i="6"/>
  <c r="M47" i="6"/>
  <c r="M2" i="6"/>
  <c r="M546" i="6"/>
  <c r="M922" i="6"/>
  <c r="M668" i="6"/>
  <c r="M144" i="6"/>
  <c r="M752" i="6"/>
  <c r="M150" i="6"/>
  <c r="M943" i="6"/>
  <c r="M6" i="6"/>
  <c r="M987" i="6"/>
  <c r="M349" i="6"/>
  <c r="M385" i="6"/>
  <c r="M755" i="6"/>
  <c r="M839" i="6"/>
  <c r="M552" i="6"/>
  <c r="M721" i="6"/>
  <c r="M887" i="6"/>
  <c r="M291" i="6"/>
  <c r="M429" i="6"/>
  <c r="M368" i="6"/>
  <c r="M665" i="6"/>
  <c r="M414" i="6"/>
  <c r="M649" i="6"/>
  <c r="M722" i="6"/>
  <c r="M641" i="6"/>
  <c r="M601" i="6"/>
  <c r="M458" i="6"/>
  <c r="M267" i="6"/>
  <c r="M858" i="6"/>
  <c r="M235" i="6"/>
  <c r="M743" i="6"/>
  <c r="M622" i="6"/>
  <c r="M123" i="6"/>
  <c r="M734" i="6"/>
  <c r="M474" i="6"/>
  <c r="M544" i="6"/>
  <c r="M890" i="6"/>
  <c r="M625" i="6"/>
  <c r="M46" i="6"/>
  <c r="M36" i="6"/>
  <c r="M84" i="6"/>
  <c r="M466" i="6"/>
  <c r="M828" i="6"/>
  <c r="M227" i="6"/>
  <c r="M233" i="6"/>
  <c r="M840" i="6"/>
  <c r="M248" i="6"/>
  <c r="M996" i="6"/>
  <c r="M221" i="6"/>
  <c r="M951" i="6"/>
  <c r="M736" i="6"/>
  <c r="M802" i="6"/>
  <c r="M51" i="6"/>
  <c r="M94" i="6"/>
  <c r="M614" i="6"/>
  <c r="M740" i="6"/>
  <c r="M137" i="6"/>
  <c r="M994" i="6"/>
  <c r="M134" i="6"/>
  <c r="M534" i="6"/>
  <c r="M266" i="6"/>
  <c r="M453" i="6"/>
  <c r="M628" i="6"/>
  <c r="M121" i="6"/>
  <c r="M312" i="6"/>
  <c r="M976" i="6"/>
  <c r="M831" i="6"/>
  <c r="M400" i="6"/>
  <c r="M488" i="6"/>
  <c r="M918" i="6"/>
  <c r="M1001" i="6"/>
  <c r="M957" i="6"/>
  <c r="M800" i="6"/>
  <c r="M403" i="6"/>
  <c r="M527" i="6"/>
  <c r="M799" i="6"/>
  <c r="M998" i="6"/>
  <c r="M205" i="6"/>
  <c r="M220" i="6"/>
  <c r="M888" i="6"/>
  <c r="M193" i="6"/>
  <c r="M767" i="6"/>
  <c r="M817" i="6"/>
  <c r="M454" i="6"/>
  <c r="M605" i="6"/>
  <c r="M44" i="6"/>
  <c r="M793" i="6"/>
  <c r="M643" i="6"/>
  <c r="M256" i="6"/>
  <c r="M357" i="6"/>
  <c r="M65" i="6"/>
  <c r="M464" i="6"/>
  <c r="M565" i="6"/>
  <c r="M720" i="6"/>
  <c r="M477" i="6"/>
  <c r="M714" i="6"/>
  <c r="M361" i="6"/>
  <c r="M629" i="6"/>
  <c r="M782" i="6"/>
  <c r="M229" i="6"/>
  <c r="M789" i="6"/>
  <c r="M432" i="6"/>
  <c r="M129" i="6"/>
  <c r="M857" i="6"/>
  <c r="M391" i="6"/>
  <c r="M425" i="6"/>
  <c r="M893" i="6"/>
  <c r="M422" i="6"/>
  <c r="M837" i="6"/>
  <c r="M435" i="6"/>
  <c r="M214" i="6"/>
  <c r="M690" i="6"/>
  <c r="M245" i="6"/>
  <c r="M362" i="6"/>
  <c r="M914" i="6"/>
  <c r="M873" i="6"/>
  <c r="M314" i="6"/>
  <c r="M867" i="6"/>
  <c r="M90" i="6"/>
  <c r="M479" i="6"/>
  <c r="M708" i="6"/>
  <c r="M526" i="6"/>
  <c r="M766" i="6"/>
  <c r="M23" i="6"/>
  <c r="M754" i="6"/>
  <c r="M316" i="6"/>
  <c r="M252" i="6"/>
  <c r="M872" i="6"/>
  <c r="M645" i="6"/>
  <c r="M180" i="6"/>
  <c r="M350" i="6"/>
  <c r="M13" i="6"/>
  <c r="M292" i="6"/>
  <c r="M492" i="6"/>
  <c r="M832" i="6"/>
  <c r="M931" i="6"/>
  <c r="M82" i="6"/>
  <c r="M170" i="6"/>
  <c r="M378" i="6"/>
  <c r="M713" i="6"/>
  <c r="M192" i="6"/>
  <c r="M296" i="6"/>
  <c r="M8" i="6"/>
  <c r="M638" i="6"/>
  <c r="M623" i="6"/>
  <c r="M53" i="6"/>
  <c r="M71" i="6"/>
  <c r="M283" i="6"/>
  <c r="M663" i="6"/>
  <c r="M338" i="6"/>
  <c r="M407" i="6"/>
  <c r="M989" i="6"/>
  <c r="M476" i="6"/>
  <c r="M561" i="6"/>
  <c r="M239" i="6"/>
  <c r="M333" i="6"/>
  <c r="M599" i="6"/>
  <c r="M511" i="6"/>
  <c r="M567" i="6"/>
  <c r="M875" i="6"/>
  <c r="M587" i="6"/>
  <c r="M758" i="6"/>
  <c r="M273" i="6"/>
  <c r="M660" i="6"/>
  <c r="M427" i="6"/>
  <c r="M710" i="6"/>
  <c r="M882" i="6"/>
  <c r="M377" i="6"/>
  <c r="M449" i="6"/>
  <c r="M500" i="6"/>
  <c r="M159" i="6"/>
  <c r="M841" i="6"/>
  <c r="M212" i="6"/>
  <c r="M862" i="6"/>
  <c r="M352" i="6"/>
  <c r="M846" i="6"/>
  <c r="M258" i="6"/>
  <c r="M868" i="6"/>
  <c r="M412" i="6"/>
  <c r="M512" i="6"/>
  <c r="M925" i="6"/>
  <c r="M947" i="6"/>
  <c r="M560" i="6"/>
  <c r="M487" i="6"/>
  <c r="M202" i="6"/>
  <c r="M440" i="6"/>
  <c r="M881" i="6"/>
  <c r="M149" i="6"/>
  <c r="M780" i="6"/>
  <c r="M980" i="6"/>
  <c r="M299" i="6"/>
  <c r="M520" i="6"/>
  <c r="M735" i="6"/>
  <c r="M795" i="6"/>
  <c r="M842" i="6"/>
  <c r="M67" i="6"/>
  <c r="M907" i="6"/>
  <c r="M738" i="6"/>
  <c r="M771" i="6"/>
  <c r="M431" i="6"/>
  <c r="M444" i="6"/>
  <c r="M452" i="6"/>
  <c r="M48" i="6"/>
  <c r="M322" i="6"/>
  <c r="M11" i="6"/>
  <c r="M580" i="6"/>
  <c r="M355" i="6"/>
  <c r="M686" i="6"/>
  <c r="M237" i="6"/>
  <c r="M834" i="6"/>
  <c r="M541" i="6"/>
  <c r="M311" i="6"/>
  <c r="M732" i="6"/>
  <c r="M339" i="6"/>
  <c r="M280" i="6"/>
  <c r="M127" i="6"/>
  <c r="M301" i="6"/>
  <c r="M946" i="6"/>
  <c r="M894" i="6"/>
  <c r="M337" i="6"/>
  <c r="M753" i="6"/>
  <c r="M353" i="6"/>
  <c r="M199" i="6"/>
  <c r="M191" i="6"/>
  <c r="M230" i="6"/>
  <c r="M255" i="6"/>
  <c r="M850" i="6"/>
  <c r="M79" i="6"/>
  <c r="M498" i="6"/>
  <c r="M815" i="6"/>
  <c r="M523" i="6"/>
  <c r="M797" i="6"/>
  <c r="M26" i="6"/>
  <c r="M370" i="6"/>
  <c r="M490" i="6"/>
  <c r="M381" i="6"/>
  <c r="M896" i="6"/>
  <c r="M540" i="6"/>
  <c r="M100" i="6"/>
  <c r="M579" i="6"/>
  <c r="M516" i="6"/>
  <c r="M274" i="6"/>
  <c r="M183" i="6"/>
  <c r="M749" i="6"/>
  <c r="M594" i="6"/>
  <c r="M111" i="6"/>
  <c r="M165" i="6"/>
  <c r="M892" i="6"/>
  <c r="M173" i="6"/>
  <c r="M288" i="6"/>
  <c r="M603" i="6"/>
  <c r="M826" i="6"/>
  <c r="M42" i="6"/>
  <c r="M154" i="6"/>
  <c r="M804" i="6"/>
  <c r="M562" i="6"/>
  <c r="M493" i="6"/>
  <c r="M656" i="6"/>
  <c r="M855" i="6"/>
  <c r="M346" i="6"/>
  <c r="M537" i="6"/>
  <c r="M617" i="6"/>
  <c r="M96" i="6"/>
  <c r="M50" i="6"/>
  <c r="M404" i="6"/>
  <c r="M451" i="6"/>
  <c r="M315" i="6"/>
  <c r="M664" i="6"/>
  <c r="M22" i="6"/>
  <c r="M61" i="6"/>
  <c r="M586" i="6"/>
  <c r="M175" i="6"/>
  <c r="M287" i="6"/>
  <c r="M640" i="6"/>
  <c r="M911" i="6"/>
  <c r="M480" i="6"/>
  <c r="M744" i="6"/>
  <c r="M5" i="6"/>
  <c r="M92" i="6"/>
  <c r="M151" i="6"/>
  <c r="M86" i="6"/>
  <c r="M130" i="6"/>
  <c r="M932" i="6"/>
  <c r="M143" i="6"/>
  <c r="M531" i="6"/>
  <c r="M573" i="6"/>
  <c r="M978" i="6"/>
  <c r="M379" i="6"/>
  <c r="M406" i="6"/>
  <c r="M769" i="6"/>
  <c r="M859" i="6"/>
  <c r="M376" i="6"/>
  <c r="M14" i="6"/>
  <c r="M624" i="6"/>
  <c r="M861" i="6"/>
  <c r="M345" i="6"/>
  <c r="M853" i="6"/>
  <c r="M467" i="6"/>
  <c r="M320" i="6"/>
  <c r="M344" i="6"/>
  <c r="M956" i="6"/>
  <c r="M836" i="6"/>
  <c r="M364" i="6"/>
  <c r="M889" i="6"/>
  <c r="M430" i="6"/>
  <c r="M730" i="6"/>
  <c r="M118" i="6"/>
  <c r="M247" i="6"/>
  <c r="M577" i="6"/>
  <c r="M739" i="6"/>
  <c r="M85" i="6"/>
  <c r="M294" i="6"/>
  <c r="M394" i="6"/>
  <c r="M332" i="6"/>
  <c r="K1004" i="6"/>
  <c r="H1004" i="6"/>
  <c r="O893" i="6"/>
  <c r="O116" i="6"/>
  <c r="O436" i="6"/>
  <c r="O672" i="6"/>
  <c r="O485" i="6"/>
  <c r="O996" i="6"/>
  <c r="O619" i="6"/>
  <c r="O130" i="6"/>
  <c r="O530" i="6"/>
  <c r="O75" i="6"/>
  <c r="O517" i="6"/>
  <c r="O120" i="6"/>
  <c r="O602" i="6"/>
  <c r="O94" i="6"/>
  <c r="O549" i="6"/>
  <c r="O197" i="6"/>
  <c r="O639" i="6"/>
  <c r="O505" i="6"/>
  <c r="O601" i="6"/>
  <c r="O67" i="6"/>
  <c r="O190" i="6"/>
  <c r="O697" i="6"/>
  <c r="O867" i="6"/>
  <c r="O788" i="6"/>
  <c r="O77" i="6"/>
  <c r="O100" i="6"/>
  <c r="O196" i="6"/>
  <c r="O12" i="6"/>
  <c r="O869" i="6"/>
  <c r="O439" i="6"/>
  <c r="O844" i="6"/>
  <c r="O608" i="6"/>
  <c r="O42" i="6"/>
  <c r="O609" i="6"/>
  <c r="O334" i="6"/>
  <c r="O102" i="6"/>
  <c r="O497" i="6"/>
  <c r="O297" i="6"/>
  <c r="O929" i="6"/>
  <c r="O687" i="6"/>
  <c r="O661" i="6"/>
  <c r="O460" i="6"/>
  <c r="O821" i="6"/>
  <c r="O451" i="6"/>
  <c r="O186" i="6"/>
  <c r="O833" i="6"/>
  <c r="O671" i="6"/>
  <c r="O545" i="6"/>
  <c r="O914" i="6"/>
  <c r="O445" i="6"/>
  <c r="O316" i="6"/>
  <c r="O667" i="6"/>
  <c r="O985" i="6"/>
  <c r="O600" i="6"/>
  <c r="O589" i="6"/>
  <c r="O84" i="6"/>
  <c r="O564" i="6"/>
  <c r="O105" i="6"/>
  <c r="O428" i="6"/>
  <c r="O741" i="6"/>
  <c r="O944" i="6"/>
  <c r="O53" i="6"/>
  <c r="O630" i="6"/>
  <c r="O560" i="6"/>
  <c r="O490" i="6"/>
  <c r="O969" i="6"/>
  <c r="O17" i="6"/>
  <c r="O154" i="6"/>
  <c r="O24" i="6"/>
  <c r="O269" i="6"/>
  <c r="O910" i="6"/>
  <c r="O612" i="6"/>
  <c r="O25" i="6"/>
  <c r="O620" i="6"/>
  <c r="O240" i="6"/>
  <c r="O623" i="6"/>
  <c r="O626" i="6"/>
  <c r="O464" i="6"/>
  <c r="O411" i="6"/>
  <c r="O679" i="6"/>
  <c r="O513" i="6"/>
  <c r="O457" i="6"/>
  <c r="O355" i="6"/>
  <c r="O212" i="6"/>
  <c r="O499" i="6"/>
  <c r="O36" i="6"/>
  <c r="O477" i="6"/>
  <c r="O544" i="6"/>
  <c r="O473" i="6"/>
  <c r="O995" i="6"/>
  <c r="O909" i="6"/>
  <c r="O528" i="6"/>
  <c r="O228" i="6"/>
  <c r="O176" i="6"/>
  <c r="O556" i="6"/>
  <c r="O827" i="6"/>
  <c r="O733" i="6"/>
  <c r="O29" i="6"/>
  <c r="O508" i="6"/>
  <c r="O863" i="6"/>
  <c r="O542" i="6"/>
  <c r="O26" i="6"/>
  <c r="O678" i="6"/>
  <c r="O338" i="6"/>
  <c r="O908" i="6"/>
  <c r="O829" i="6"/>
  <c r="O444" i="6"/>
  <c r="O6" i="6"/>
  <c r="O410" i="6"/>
  <c r="O611" i="6"/>
  <c r="O521" i="6"/>
  <c r="O538" i="6"/>
  <c r="O743" i="6"/>
  <c r="O238" i="6"/>
  <c r="O86" i="6"/>
  <c r="O615" i="6"/>
  <c r="O315" i="6"/>
  <c r="O942" i="6"/>
  <c r="O246" i="6"/>
  <c r="O972" i="6"/>
  <c r="O570" i="6"/>
  <c r="O561" i="6"/>
  <c r="O180" i="6"/>
  <c r="O494" i="6"/>
  <c r="O259" i="6"/>
  <c r="O518" i="6"/>
  <c r="O408" i="6"/>
  <c r="O424" i="6"/>
  <c r="O759" i="6"/>
  <c r="O454" i="6"/>
  <c r="O195" i="6"/>
  <c r="O388" i="6"/>
  <c r="O629" i="6"/>
  <c r="O16" i="6"/>
  <c r="O991" i="6"/>
  <c r="O369" i="6"/>
  <c r="O319" i="6"/>
  <c r="O137" i="6"/>
  <c r="O463" i="6"/>
  <c r="O865" i="6"/>
  <c r="O562" i="6"/>
  <c r="O352" i="6"/>
  <c r="O755" i="6"/>
  <c r="O430" i="6"/>
  <c r="O329" i="6"/>
  <c r="O963" i="6"/>
  <c r="O63" i="6"/>
  <c r="O192" i="6"/>
  <c r="O845" i="6"/>
  <c r="O70" i="6"/>
  <c r="O699" i="6"/>
  <c r="O255" i="6"/>
  <c r="O135" i="6"/>
  <c r="O38" i="6"/>
  <c r="O203" i="6"/>
  <c r="O324" i="6"/>
  <c r="O45" i="6"/>
  <c r="O581" i="6"/>
  <c r="O860" i="6"/>
  <c r="O236" i="6"/>
  <c r="O913" i="6"/>
  <c r="O576" i="6"/>
  <c r="O921" i="6"/>
  <c r="O813" i="6"/>
  <c r="O163" i="6"/>
  <c r="O773" i="6"/>
  <c r="O386" i="6"/>
  <c r="O251" i="6"/>
  <c r="O393" i="6"/>
  <c r="O40" i="6"/>
  <c r="O164" i="6"/>
  <c r="O740" i="6"/>
  <c r="O546" i="6"/>
  <c r="O381" i="6"/>
  <c r="O336" i="6"/>
  <c r="O188" i="6"/>
  <c r="O976" i="6"/>
  <c r="O300" i="6"/>
  <c r="O960" i="6"/>
  <c r="O390" i="6"/>
  <c r="O707" i="6"/>
  <c r="O770" i="6"/>
  <c r="O208" i="6"/>
  <c r="O459" i="6"/>
  <c r="O586" i="6"/>
  <c r="O906" i="6"/>
  <c r="O614" i="6"/>
  <c r="O478" i="6"/>
  <c r="O139" i="6"/>
  <c r="O711" i="6"/>
  <c r="O793" i="6"/>
  <c r="O417" i="6"/>
  <c r="O412" i="6"/>
  <c r="O923" i="6"/>
  <c r="O886" i="6"/>
  <c r="O233" i="6"/>
  <c r="O735" i="6"/>
  <c r="O751" i="6"/>
  <c r="O22" i="6"/>
  <c r="O724" i="6"/>
  <c r="O872" i="6"/>
  <c r="O4" i="6"/>
  <c r="O364" i="6"/>
  <c r="O396" i="6"/>
  <c r="O643" i="6"/>
  <c r="O596" i="6"/>
  <c r="O525" i="6"/>
  <c r="O157" i="6"/>
  <c r="O828" i="6"/>
  <c r="O664" i="6"/>
  <c r="O34" i="6"/>
  <c r="O476" i="6"/>
  <c r="O51" i="6"/>
  <c r="O200" i="6"/>
  <c r="O322" i="6"/>
  <c r="O421" i="6"/>
  <c r="O718" i="6"/>
  <c r="O280" i="6"/>
  <c r="O625" i="6"/>
  <c r="O420" i="6"/>
  <c r="O720" i="6"/>
  <c r="O189" i="6"/>
  <c r="O803" i="6"/>
  <c r="O453" i="6"/>
  <c r="O358" i="6"/>
  <c r="O677" i="6"/>
  <c r="O541" i="6"/>
  <c r="O47" i="6"/>
  <c r="O771" i="6"/>
  <c r="O15" i="6"/>
  <c r="O55" i="6"/>
  <c r="O152" i="6"/>
  <c r="O104" i="6"/>
  <c r="O245" i="6"/>
  <c r="O947" i="6"/>
  <c r="O509" i="6"/>
  <c r="O158" i="6"/>
  <c r="O986" i="6"/>
  <c r="O798" i="6"/>
  <c r="O961" i="6"/>
  <c r="O442" i="6"/>
  <c r="O400" i="6"/>
  <c r="O892" i="6"/>
  <c r="O288" i="6"/>
  <c r="O657" i="6"/>
  <c r="O217" i="6"/>
  <c r="O340" i="6"/>
  <c r="O202" i="6"/>
  <c r="O284" i="6"/>
  <c r="O199" i="6"/>
  <c r="O574" i="6"/>
  <c r="O89" i="6"/>
  <c r="O641" i="6"/>
  <c r="O271" i="6"/>
  <c r="O318" i="6"/>
  <c r="O225" i="6"/>
  <c r="O263" i="6"/>
  <c r="O776" i="6"/>
  <c r="O787" i="6"/>
  <c r="O147" i="6"/>
  <c r="O123" i="6"/>
  <c r="O383" i="6"/>
  <c r="O425" i="6"/>
  <c r="O662" i="6"/>
  <c r="O207" i="6"/>
  <c r="O487" i="6"/>
  <c r="O382" i="6"/>
  <c r="O143" i="6"/>
  <c r="O524" i="6"/>
  <c r="O854" i="6"/>
  <c r="O655" i="6"/>
  <c r="O885" i="6"/>
  <c r="O482" i="6"/>
  <c r="O62" i="6"/>
  <c r="O471" i="6"/>
  <c r="O191" i="6"/>
  <c r="O703" i="6"/>
  <c r="O110" i="6"/>
  <c r="O252" i="6"/>
  <c r="O173" i="6"/>
  <c r="O337" i="6"/>
  <c r="O846" i="6"/>
  <c r="O532" i="6"/>
  <c r="O748" i="6"/>
  <c r="O744" i="6"/>
  <c r="O265" i="6"/>
  <c r="O904" i="6"/>
  <c r="O502" i="6"/>
  <c r="O30" i="6"/>
  <c r="O805" i="6"/>
  <c r="O472" i="6"/>
  <c r="O276" i="6"/>
  <c r="O39" i="6"/>
  <c r="O368" i="6"/>
  <c r="O222" i="6"/>
  <c r="O659" i="6"/>
  <c r="O489" i="6"/>
  <c r="O999" i="6"/>
  <c r="O118" i="6"/>
  <c r="O682" i="6"/>
  <c r="O384" i="6"/>
  <c r="O429" i="6"/>
  <c r="O812" i="6"/>
  <c r="O172" i="6"/>
  <c r="O450" i="6"/>
  <c r="O584" i="6"/>
  <c r="O851" i="6"/>
  <c r="O665" i="6"/>
  <c r="O321" i="6"/>
  <c r="O536" i="6"/>
  <c r="O1001" i="6"/>
  <c r="O469" i="6"/>
  <c r="O722" i="6"/>
  <c r="O683" i="6"/>
  <c r="O13" i="6"/>
  <c r="O117" i="6"/>
  <c r="O642" i="6"/>
  <c r="O54" i="6"/>
  <c r="O327" i="6"/>
  <c r="O380" i="6"/>
  <c r="O688" i="6"/>
  <c r="O696" i="6"/>
  <c r="O772" i="6"/>
  <c r="O160" i="6"/>
  <c r="O864" i="6"/>
  <c r="O407" i="6"/>
  <c r="O166" i="6"/>
  <c r="O807" i="6"/>
  <c r="O527" i="6"/>
  <c r="O402" i="6"/>
  <c r="O124" i="6"/>
  <c r="O842" i="6"/>
  <c r="O290" i="6"/>
  <c r="O554" i="6"/>
  <c r="O721" i="6"/>
  <c r="O373" i="6"/>
  <c r="O934" i="6"/>
  <c r="O636" i="6"/>
  <c r="O303" i="6"/>
  <c r="O955" i="6"/>
  <c r="O413" i="6"/>
  <c r="O887" i="6"/>
  <c r="O419" i="6"/>
  <c r="O431" i="6"/>
  <c r="O853" i="6"/>
  <c r="O862" i="6"/>
  <c r="O61" i="6"/>
  <c r="O895" i="6"/>
  <c r="O14" i="6"/>
  <c r="O232" i="6"/>
  <c r="O359" i="6"/>
  <c r="O660" i="6"/>
  <c r="O33" i="6"/>
  <c r="O279" i="6"/>
  <c r="O729" i="6"/>
  <c r="O533" i="6"/>
  <c r="O785" i="6"/>
  <c r="O60" i="6"/>
  <c r="O138" i="6"/>
  <c r="O435" i="6"/>
  <c r="O155" i="6"/>
  <c r="O483" i="6"/>
  <c r="O878" i="6"/>
  <c r="O272" i="6"/>
  <c r="O859" i="6"/>
  <c r="O287" i="6"/>
  <c r="O789" i="6"/>
  <c r="O987" i="6"/>
  <c r="O693" i="6"/>
  <c r="O652" i="6"/>
  <c r="O551" i="6"/>
  <c r="O177" i="6"/>
  <c r="O357" i="6"/>
  <c r="O56" i="6"/>
  <c r="O628" i="6"/>
  <c r="O285" i="6"/>
  <c r="O219" i="6"/>
  <c r="O543" i="6"/>
  <c r="O397" i="6"/>
  <c r="O648" i="6"/>
  <c r="O994" i="6"/>
  <c r="O715" i="6"/>
  <c r="O181" i="6"/>
  <c r="O69" i="6"/>
  <c r="O708" i="6"/>
  <c r="O511" i="6"/>
  <c r="O323" i="6"/>
  <c r="O231" i="6"/>
  <c r="O440" i="6"/>
  <c r="O777" i="6"/>
  <c r="O351" i="6"/>
  <c r="O727" i="6"/>
  <c r="O205" i="6"/>
  <c r="O438" i="6"/>
  <c r="O917" i="6"/>
  <c r="O111" i="6"/>
  <c r="O901" i="6"/>
  <c r="O938" i="6"/>
  <c r="O649" i="6"/>
  <c r="O153" i="6"/>
  <c r="O498" i="6"/>
  <c r="O764" i="6"/>
  <c r="O566" i="6"/>
  <c r="O97" i="6"/>
  <c r="O592" i="6"/>
  <c r="O242" i="6"/>
  <c r="O434" i="6"/>
  <c r="O426" i="6"/>
  <c r="O946" i="6"/>
  <c r="O385" i="6"/>
  <c r="O193" i="6"/>
  <c r="O825" i="6"/>
  <c r="O10" i="6"/>
  <c r="O927" i="6"/>
  <c r="O674" i="6"/>
  <c r="O617" i="6"/>
  <c r="O273" i="6"/>
  <c r="O993" i="6"/>
  <c r="O888" i="6"/>
  <c r="O587" i="6"/>
  <c r="O461" i="6"/>
  <c r="O635" i="6"/>
  <c r="O194" i="6"/>
  <c r="O178" i="6"/>
  <c r="O750" i="6"/>
  <c r="O673" i="6"/>
  <c r="O704" i="6"/>
  <c r="O898" i="6"/>
  <c r="O616" i="6"/>
  <c r="O78" i="6"/>
  <c r="O769" i="6"/>
  <c r="O141" i="6"/>
  <c r="O409" i="6"/>
  <c r="O547" i="6"/>
  <c r="O145" i="6"/>
  <c r="O930" i="6"/>
  <c r="O814" i="6"/>
  <c r="O32" i="6"/>
  <c r="O220" i="6"/>
  <c r="O956" i="6"/>
  <c r="O705" i="6"/>
  <c r="O977" i="6"/>
  <c r="O127" i="6"/>
  <c r="O817" i="6"/>
  <c r="O717" i="6"/>
  <c r="O822" i="6"/>
  <c r="O159" i="6"/>
  <c r="O437" i="6"/>
  <c r="O292" i="6"/>
  <c r="O607" i="6"/>
  <c r="O1000" i="6"/>
  <c r="O491" i="6"/>
  <c r="O666" i="6"/>
  <c r="O941" i="6"/>
  <c r="O753" i="6"/>
  <c r="O526" i="6"/>
  <c r="O403" i="6"/>
  <c r="O344" i="6"/>
  <c r="O165" i="6"/>
  <c r="O882" i="6"/>
  <c r="O591" i="6"/>
  <c r="O820" i="6"/>
  <c r="O841" i="6"/>
  <c r="O516" i="6"/>
  <c r="O362" i="6"/>
  <c r="O933" i="6"/>
  <c r="O304" i="6"/>
  <c r="O983" i="6"/>
  <c r="O333" i="6"/>
  <c r="O747" i="6"/>
  <c r="O350" i="6"/>
  <c r="O656" i="6"/>
  <c r="O37" i="6"/>
  <c r="O399" i="6"/>
  <c r="O695" i="6"/>
  <c r="O174" i="6"/>
  <c r="O881" i="6"/>
  <c r="O797" i="6"/>
  <c r="O548" i="6"/>
  <c r="O988" i="6"/>
  <c r="O948" i="6"/>
  <c r="O234" i="6"/>
  <c r="O534" i="6"/>
  <c r="O767" i="6"/>
  <c r="O134" i="6"/>
  <c r="O653" i="6"/>
  <c r="O685" i="6"/>
  <c r="O20" i="6"/>
  <c r="O870" i="6"/>
  <c r="O925" i="6"/>
  <c r="O775" i="6"/>
  <c r="O314" i="6"/>
  <c r="O209" i="6"/>
  <c r="O716" i="6"/>
  <c r="O557" i="6"/>
  <c r="O967" i="6"/>
  <c r="O387" i="6"/>
  <c r="O778" i="6"/>
  <c r="O565" i="6"/>
  <c r="O531" i="6"/>
  <c r="O550" i="6"/>
  <c r="O529" i="6"/>
  <c r="O928" i="6"/>
  <c r="O148" i="6"/>
  <c r="O943" i="6"/>
  <c r="O962" i="6"/>
  <c r="O894" i="6"/>
  <c r="O296" i="6"/>
  <c r="O281" i="6"/>
  <c r="O754" i="6"/>
  <c r="O567" i="6"/>
  <c r="O486" i="6"/>
  <c r="O749" i="6"/>
  <c r="O559" i="6"/>
  <c r="O83" i="6"/>
  <c r="O974" i="6"/>
  <c r="O905" i="6"/>
  <c r="O970" i="6"/>
  <c r="O306" i="6"/>
  <c r="O92" i="6"/>
  <c r="O736" i="6"/>
  <c r="O122" i="6"/>
  <c r="O258" i="6"/>
  <c r="O254" i="6"/>
  <c r="O106" i="6"/>
  <c r="O874" i="6"/>
  <c r="O310" i="6"/>
  <c r="O266" i="6"/>
  <c r="O133" i="6"/>
  <c r="O979" i="6"/>
  <c r="O512" i="6"/>
  <c r="O467" i="6"/>
  <c r="O756" i="6"/>
  <c r="O719" i="6"/>
  <c r="O583" i="6"/>
  <c r="O824" i="6"/>
  <c r="O937" i="6"/>
  <c r="O766" i="6"/>
  <c r="O90" i="6"/>
  <c r="O794" i="6"/>
  <c r="O95" i="6"/>
  <c r="O268" i="6"/>
  <c r="O85" i="6"/>
  <c r="O866" i="6"/>
  <c r="O573" i="6"/>
  <c r="O119" i="6"/>
  <c r="O523" i="6"/>
  <c r="O989" i="6"/>
  <c r="O891" i="6"/>
  <c r="O275" i="6"/>
  <c r="O806" i="6"/>
  <c r="O745" i="6"/>
  <c r="O618" i="6"/>
  <c r="O339" i="6"/>
  <c r="O957" i="6"/>
  <c r="O802" i="6"/>
  <c r="O131" i="6"/>
  <c r="O781" i="6"/>
  <c r="O713" i="6"/>
  <c r="O46" i="6"/>
  <c r="O746" i="6"/>
  <c r="O604" i="6"/>
  <c r="O404" i="6"/>
  <c r="O577" i="6"/>
  <c r="O658" i="6"/>
  <c r="O610" i="6"/>
  <c r="O637" i="6"/>
  <c r="O474" i="6"/>
  <c r="O443" i="6"/>
  <c r="O150" i="6"/>
  <c r="O493" i="6"/>
  <c r="O890" i="6"/>
  <c r="O723" i="6"/>
  <c r="O597" i="6"/>
  <c r="O27" i="6"/>
  <c r="O354" i="6"/>
  <c r="O341" i="6"/>
  <c r="O175" i="6"/>
  <c r="O456" i="6"/>
  <c r="O725" i="6"/>
  <c r="O588" i="6"/>
  <c r="O840" i="6"/>
  <c r="O873" i="6"/>
  <c r="O91" i="6"/>
  <c r="O19" i="6"/>
  <c r="O277" i="6"/>
  <c r="O839" i="6"/>
  <c r="O406" i="6"/>
  <c r="O847" i="6"/>
  <c r="O466" i="6"/>
  <c r="O169" i="6"/>
  <c r="O700" i="6"/>
  <c r="O757" i="6"/>
  <c r="O920" i="6"/>
  <c r="O515" i="6"/>
  <c r="O973" i="6"/>
  <c r="O568" i="6"/>
  <c r="O235" i="6"/>
  <c r="O760" i="6"/>
  <c r="O877" i="6"/>
  <c r="O739" i="6"/>
  <c r="O762" i="6"/>
  <c r="O49" i="6"/>
  <c r="O918" i="6"/>
  <c r="O926" i="6"/>
  <c r="O896" i="6"/>
  <c r="O540" i="6"/>
  <c r="O975" i="6"/>
  <c r="O405" i="6"/>
  <c r="O312" i="6"/>
  <c r="O816" i="6"/>
  <c r="O475" i="6"/>
  <c r="O553" i="6"/>
  <c r="O868" i="6"/>
  <c r="O883" i="6"/>
  <c r="O335" i="6"/>
  <c r="O984" i="6"/>
  <c r="O332" i="6"/>
  <c r="O299" i="6"/>
  <c r="O761" i="6"/>
  <c r="O782" i="6"/>
  <c r="O41" i="6"/>
  <c r="O342" i="6"/>
  <c r="O311" i="6"/>
  <c r="O401" i="6"/>
  <c r="O701" i="6"/>
  <c r="O768" i="6"/>
  <c r="O510" i="6"/>
  <c r="O646" i="6"/>
  <c r="O669" i="6"/>
  <c r="O452" i="6"/>
  <c r="O198" i="6"/>
  <c r="O796" i="6"/>
  <c r="O959" i="6"/>
  <c r="O136" i="6"/>
  <c r="O958" i="6"/>
  <c r="O500" i="6"/>
  <c r="O128" i="6"/>
  <c r="O218" i="6"/>
  <c r="O73" i="6"/>
  <c r="O43" i="6"/>
  <c r="O836" i="6"/>
  <c r="O241" i="6"/>
  <c r="O308" i="6"/>
  <c r="O514" i="6"/>
  <c r="O522" i="6"/>
  <c r="O613" i="6"/>
  <c r="O226" i="6"/>
  <c r="O313" i="6"/>
  <c r="O758" i="6"/>
  <c r="O249" i="6"/>
  <c r="O627" i="6"/>
  <c r="O140" i="6"/>
  <c r="O916" i="6"/>
  <c r="O44" i="6"/>
  <c r="O811" i="6"/>
  <c r="O132" i="6"/>
  <c r="O818" i="6"/>
  <c r="O832" i="6"/>
  <c r="O449" i="6"/>
  <c r="O257" i="6"/>
  <c r="O645" i="6"/>
  <c r="O7" i="6"/>
  <c r="O790" i="6"/>
  <c r="O229" i="6"/>
  <c r="O606" i="6"/>
  <c r="O35" i="6"/>
  <c r="O103" i="6"/>
  <c r="O366" i="6"/>
  <c r="O343" i="6"/>
  <c r="O871" i="6"/>
  <c r="O590" i="6"/>
  <c r="O260" i="6"/>
  <c r="O274" i="6"/>
  <c r="O784" i="6"/>
  <c r="O81" i="6"/>
  <c r="O184" i="6"/>
  <c r="O680" i="6"/>
  <c r="O861" i="6"/>
  <c r="O345" i="6"/>
  <c r="O167" i="6"/>
  <c r="O76" i="6"/>
  <c r="O96" i="6"/>
  <c r="O857" i="6"/>
  <c r="O248" i="6"/>
  <c r="O572" i="6"/>
  <c r="O65" i="6"/>
  <c r="O598" i="6"/>
  <c r="O819" i="6"/>
  <c r="O965" i="6"/>
  <c r="O216" i="6"/>
  <c r="O850" i="6"/>
  <c r="O395" i="6"/>
  <c r="O569" i="6"/>
  <c r="O726" i="6"/>
  <c r="O214" i="6"/>
  <c r="O57" i="6"/>
  <c r="O783" i="6"/>
  <c r="O462" i="6"/>
  <c r="O353" i="6"/>
  <c r="O187" i="6"/>
  <c r="O992" i="6"/>
  <c r="O348" i="6"/>
  <c r="O506" i="6"/>
  <c r="O800" i="6"/>
  <c r="O971" i="6"/>
  <c r="O347" i="6"/>
  <c r="O447" i="6"/>
  <c r="O552" i="6"/>
  <c r="O391" i="6"/>
  <c r="O981" i="6"/>
  <c r="O250" i="6"/>
  <c r="O88" i="6"/>
  <c r="O221" i="6"/>
  <c r="O555" i="6"/>
  <c r="O224" i="6"/>
  <c r="O162" i="6"/>
  <c r="O371" i="6"/>
  <c r="O422" i="6"/>
  <c r="O8" i="6"/>
  <c r="O599" i="6"/>
  <c r="O843" i="6"/>
  <c r="O394" i="6"/>
  <c r="O810" i="6"/>
  <c r="O936" i="6"/>
  <c r="O950" i="6"/>
  <c r="O638" i="6"/>
  <c r="O48" i="6"/>
  <c r="O227" i="6"/>
  <c r="O370" i="6"/>
  <c r="O709" i="6"/>
  <c r="O23" i="6"/>
  <c r="O98" i="6"/>
  <c r="O142" i="6"/>
  <c r="O82" i="6"/>
  <c r="O799" i="6"/>
  <c r="O72" i="6"/>
  <c r="O389" i="6"/>
  <c r="O151" i="6"/>
  <c r="O675" i="6"/>
  <c r="O911" i="6"/>
  <c r="O146" i="6"/>
  <c r="O786" i="6"/>
  <c r="O206" i="6"/>
  <c r="O183" i="6"/>
  <c r="O328" i="6"/>
  <c r="O278" i="6"/>
  <c r="O856" i="6"/>
  <c r="O823" i="6"/>
  <c r="O149" i="6"/>
  <c r="O980" i="6"/>
  <c r="O367" i="6"/>
  <c r="O201" i="6"/>
  <c r="O702" i="6"/>
  <c r="O293" i="6"/>
  <c r="O171" i="6"/>
  <c r="O87" i="6"/>
  <c r="O835" i="6"/>
  <c r="O109" i="6"/>
  <c r="O52" i="6"/>
  <c r="O594" i="6"/>
  <c r="O427" i="6"/>
  <c r="O115" i="6"/>
  <c r="O924" i="6"/>
  <c r="O537" i="6"/>
  <c r="O595" i="6"/>
  <c r="O161" i="6"/>
  <c r="O377" i="6"/>
  <c r="O838" i="6"/>
  <c r="O458" i="6"/>
  <c r="O423" i="6"/>
  <c r="O998" i="6"/>
  <c r="O694" i="6"/>
  <c r="O880" i="6"/>
  <c r="O125" i="6"/>
  <c r="O283" i="6"/>
  <c r="O848" i="6"/>
  <c r="O360" i="6"/>
  <c r="O519" i="6"/>
  <c r="O737" i="6"/>
  <c r="O964" i="6"/>
  <c r="O215" i="6"/>
  <c r="O634" i="6"/>
  <c r="O64" i="6"/>
  <c r="O535" i="6"/>
  <c r="O742" i="6"/>
  <c r="O676" i="6"/>
  <c r="O710" i="6"/>
  <c r="O262" i="6"/>
  <c r="O179" i="6"/>
  <c r="O320" i="6"/>
  <c r="O689" i="6"/>
  <c r="O378" i="6"/>
  <c r="O58" i="6"/>
  <c r="O80" i="6"/>
  <c r="O479" i="6"/>
  <c r="O230" i="6"/>
  <c r="O712" i="6"/>
  <c r="O954" i="6"/>
  <c r="O935" i="6"/>
  <c r="O808" i="6"/>
  <c r="O752" i="6"/>
  <c r="O156" i="6"/>
  <c r="O295" i="6"/>
  <c r="O830" i="6"/>
  <c r="O982" i="6"/>
  <c r="O558" i="6"/>
  <c r="O349" i="6"/>
  <c r="O501" i="6"/>
  <c r="O432" i="6"/>
  <c r="O706" i="6"/>
  <c r="O809" i="6"/>
  <c r="O919" i="6"/>
  <c r="O779" i="6"/>
  <c r="O99" i="6"/>
  <c r="O414" i="6"/>
  <c r="O170" i="6"/>
  <c r="O126" i="6"/>
  <c r="O3" i="6"/>
  <c r="O291" i="6"/>
  <c r="O686" i="6"/>
  <c r="O801" i="6"/>
  <c r="O237" i="6"/>
  <c r="O243" i="6"/>
  <c r="O286" i="6"/>
  <c r="O714" i="6"/>
  <c r="O978" i="6"/>
  <c r="O356" i="6"/>
  <c r="O582" i="6"/>
  <c r="O633" i="6"/>
  <c r="O503" i="6"/>
  <c r="O185" i="6"/>
  <c r="O571" i="6"/>
  <c r="O765" i="6"/>
  <c r="O849" i="6"/>
  <c r="O952" i="6"/>
  <c r="O624" i="6"/>
  <c r="O698" i="6"/>
  <c r="O949" i="6"/>
  <c r="O28" i="6"/>
  <c r="O465" i="6"/>
  <c r="O415" i="6"/>
  <c r="O9" i="6"/>
  <c r="O392" i="6"/>
  <c r="O325" i="6"/>
  <c r="O244" i="6"/>
  <c r="O690" i="6"/>
  <c r="O795" i="6"/>
  <c r="O488" i="6"/>
  <c r="O484" i="6"/>
  <c r="O915" i="6"/>
  <c r="O101" i="6"/>
  <c r="O691" i="6"/>
  <c r="O223" i="6"/>
  <c r="O253" i="6"/>
  <c r="O11" i="6"/>
  <c r="O372" i="6"/>
  <c r="O282" i="6"/>
  <c r="O903" i="6"/>
  <c r="O940" i="6"/>
  <c r="O504" i="6"/>
  <c r="O31" i="6"/>
  <c r="O922" i="6"/>
  <c r="O585" i="6"/>
  <c r="O907" i="6"/>
  <c r="O247" i="6"/>
  <c r="O455" i="6"/>
  <c r="O66" i="6"/>
  <c r="O945" i="6"/>
  <c r="O129" i="6"/>
  <c r="O644" i="6"/>
  <c r="O446" i="6"/>
  <c r="O326" i="6"/>
  <c r="O804" i="6"/>
  <c r="O852" i="6"/>
  <c r="O210" i="6"/>
  <c r="O728" i="6"/>
  <c r="O74" i="6"/>
  <c r="O902" i="6"/>
  <c r="O939" i="6"/>
  <c r="O593" i="6"/>
  <c r="O470" i="6"/>
  <c r="O579" i="6"/>
  <c r="O294" i="6"/>
  <c r="O731" i="6"/>
  <c r="O670" i="6"/>
  <c r="O899" i="6"/>
  <c r="O654" i="6"/>
  <c r="O651" i="6"/>
  <c r="O301" i="6"/>
  <c r="O621" i="6"/>
  <c r="O738" i="6"/>
  <c r="O932" i="6"/>
  <c r="O468" i="6"/>
  <c r="O112" i="6"/>
  <c r="O5" i="6"/>
  <c r="O59" i="6"/>
  <c r="O398" i="6"/>
  <c r="O791" i="6"/>
  <c r="O18" i="6"/>
  <c r="O307" i="6"/>
  <c r="O622" i="6"/>
  <c r="O563" i="6"/>
  <c r="O108" i="6"/>
  <c r="O79" i="6"/>
  <c r="O730" i="6"/>
  <c r="O495" i="6"/>
  <c r="O481" i="6"/>
  <c r="O213" i="6"/>
  <c r="O603" i="6"/>
  <c r="O331" i="6"/>
  <c r="O575" i="6"/>
  <c r="O361" i="6"/>
  <c r="O953" i="6"/>
  <c r="O289" i="6"/>
  <c r="O441" i="6"/>
  <c r="O578" i="6"/>
  <c r="O815" i="6"/>
  <c r="O692" i="6"/>
  <c r="O270" i="6"/>
  <c r="O990" i="6"/>
  <c r="O264" i="6"/>
  <c r="O256" i="6"/>
  <c r="O93" i="6"/>
  <c r="O492" i="6"/>
  <c r="O968" i="6"/>
  <c r="O346" i="6"/>
  <c r="O107" i="6"/>
  <c r="O309" i="6"/>
  <c r="O858" i="6"/>
  <c r="O668" i="6"/>
  <c r="O144" i="6"/>
  <c r="O826" i="6"/>
  <c r="O966" i="6"/>
  <c r="O50" i="6"/>
  <c r="O480" i="6"/>
  <c r="O261" i="6"/>
  <c r="O580" i="6"/>
  <c r="O875" i="6"/>
  <c r="O317" i="6"/>
  <c r="O379" i="6"/>
  <c r="O897" i="6"/>
  <c r="O774" i="6"/>
  <c r="O267" i="6"/>
  <c r="O520" i="6"/>
  <c r="O650" i="6"/>
  <c r="O780" i="6"/>
  <c r="O684" i="6"/>
  <c r="O837" i="6"/>
  <c r="O433" i="6"/>
  <c r="O951" i="6"/>
  <c r="O507" i="6"/>
  <c r="O298" i="6"/>
  <c r="O831" i="6"/>
  <c r="O448" i="6"/>
  <c r="O204" i="6"/>
  <c r="O855" i="6"/>
  <c r="O632" i="6"/>
  <c r="O539" i="6"/>
  <c r="O663" i="6"/>
  <c r="O376" i="6"/>
  <c r="O168" i="6"/>
  <c r="O889" i="6"/>
  <c r="O2" i="6"/>
  <c r="O647" i="6"/>
  <c r="O605" i="6"/>
  <c r="O792" i="6"/>
  <c r="O631" i="6"/>
  <c r="O876" i="6"/>
  <c r="O734" i="6"/>
  <c r="O496" i="6"/>
  <c r="O912" i="6"/>
  <c r="O302" i="6"/>
  <c r="O834" i="6"/>
  <c r="O363" i="6"/>
  <c r="O113" i="6"/>
  <c r="O375" i="6"/>
  <c r="O732" i="6"/>
  <c r="O931" i="6"/>
  <c r="O239" i="6"/>
  <c r="O640" i="6"/>
  <c r="O374" i="6"/>
  <c r="O182" i="6"/>
  <c r="O879" i="6"/>
  <c r="O71" i="6"/>
  <c r="O305" i="6"/>
  <c r="O884" i="6"/>
  <c r="O114" i="6"/>
  <c r="O121" i="6"/>
  <c r="O68" i="6"/>
  <c r="O418" i="6"/>
  <c r="O21" i="6"/>
  <c r="O763" i="6"/>
  <c r="O681" i="6"/>
  <c r="O211" i="6"/>
  <c r="O416" i="6"/>
  <c r="O330" i="6"/>
  <c r="O365" i="6"/>
  <c r="O997" i="6"/>
  <c r="O900" i="6"/>
  <c r="H3" i="1"/>
  <c r="AD3" i="1" s="1"/>
  <c r="U5" i="1"/>
  <c r="G4" i="1"/>
  <c r="AC4" i="1" s="1"/>
  <c r="H4" i="1"/>
  <c r="AD4" i="1" s="1"/>
  <c r="G2" i="1"/>
  <c r="H2" i="1"/>
  <c r="V2" i="1" l="1"/>
  <c r="W3" i="1"/>
  <c r="AE24" i="1" s="1"/>
  <c r="AE23" i="1"/>
  <c r="H22" i="1"/>
  <c r="AD22" i="1" s="1"/>
  <c r="AD2" i="1"/>
  <c r="G22" i="1"/>
  <c r="AC22" i="1" s="1"/>
  <c r="AC2" i="1"/>
  <c r="F6" i="1"/>
  <c r="G6" i="1" s="1"/>
  <c r="AC6" i="1" s="1"/>
  <c r="L831" i="6"/>
  <c r="N831" i="6" s="1"/>
  <c r="L331" i="6"/>
  <c r="N331" i="6" s="1"/>
  <c r="L966" i="6"/>
  <c r="N966" i="6" s="1"/>
  <c r="L815" i="6"/>
  <c r="N815" i="6" s="1"/>
  <c r="L129" i="6"/>
  <c r="N129" i="6" s="1"/>
  <c r="L982" i="6"/>
  <c r="N982" i="6" s="1"/>
  <c r="L142" i="6"/>
  <c r="N142" i="6" s="1"/>
  <c r="L371" i="6"/>
  <c r="N371" i="6" s="1"/>
  <c r="L781" i="6"/>
  <c r="N781" i="6" s="1"/>
  <c r="L754" i="6"/>
  <c r="N754" i="6" s="1"/>
  <c r="L242" i="6"/>
  <c r="N242" i="6" s="1"/>
  <c r="L232" i="6"/>
  <c r="N232" i="6" s="1"/>
  <c r="L407" i="6"/>
  <c r="N407" i="6" s="1"/>
  <c r="L368" i="6"/>
  <c r="N368" i="6" s="1"/>
  <c r="L110" i="6"/>
  <c r="N110" i="6" s="1"/>
  <c r="L383" i="6"/>
  <c r="N383" i="6" s="1"/>
  <c r="L217" i="6"/>
  <c r="N217" i="6" s="1"/>
  <c r="L986" i="6"/>
  <c r="N986" i="6" s="1"/>
  <c r="L15" i="6"/>
  <c r="N15" i="6" s="1"/>
  <c r="L70" i="6"/>
  <c r="N70" i="6" s="1"/>
  <c r="L16" i="6"/>
  <c r="N16" i="6" s="1"/>
  <c r="L26" i="6"/>
  <c r="N26" i="6" s="1"/>
  <c r="L697" i="6"/>
  <c r="N697" i="6" s="1"/>
  <c r="L79" i="6"/>
  <c r="N79" i="6" s="1"/>
  <c r="L326" i="6"/>
  <c r="N326" i="6" s="1"/>
  <c r="L503" i="6"/>
  <c r="N503" i="6" s="1"/>
  <c r="L640" i="6"/>
  <c r="N640" i="6" s="1"/>
  <c r="L379" i="6"/>
  <c r="N379" i="6" s="1"/>
  <c r="L826" i="6"/>
  <c r="N826" i="6" s="1"/>
  <c r="L492" i="6"/>
  <c r="N492" i="6" s="1"/>
  <c r="L578" i="6"/>
  <c r="N578" i="6" s="1"/>
  <c r="L213" i="6"/>
  <c r="N213" i="6" s="1"/>
  <c r="L624" i="6"/>
  <c r="N624" i="6" s="1"/>
  <c r="L830" i="6"/>
  <c r="N830" i="6" s="1"/>
  <c r="L230" i="6"/>
  <c r="N230" i="6" s="1"/>
  <c r="L262" i="6"/>
  <c r="N262" i="6" s="1"/>
  <c r="L911" i="6"/>
  <c r="N911" i="6" s="1"/>
  <c r="L257" i="6"/>
  <c r="N257" i="6" s="1"/>
  <c r="L140" i="6"/>
  <c r="N140" i="6" s="1"/>
  <c r="L568" i="6"/>
  <c r="N568" i="6" s="1"/>
  <c r="L588" i="6"/>
  <c r="N588" i="6" s="1"/>
  <c r="L106" i="6"/>
  <c r="N106" i="6" s="1"/>
  <c r="L209" i="6"/>
  <c r="N209" i="6" s="1"/>
  <c r="L616" i="6"/>
  <c r="N616" i="6" s="1"/>
  <c r="L440" i="6"/>
  <c r="N440" i="6" s="1"/>
  <c r="L994" i="6"/>
  <c r="N994" i="6" s="1"/>
  <c r="L413" i="6"/>
  <c r="N413" i="6" s="1"/>
  <c r="L642" i="6"/>
  <c r="N642" i="6" s="1"/>
  <c r="L39" i="6"/>
  <c r="N39" i="6" s="1"/>
  <c r="L657" i="6"/>
  <c r="N657" i="6" s="1"/>
  <c r="L643" i="6"/>
  <c r="N643" i="6" s="1"/>
  <c r="L546" i="6"/>
  <c r="N546" i="6" s="1"/>
  <c r="L45" i="6"/>
  <c r="N45" i="6" s="1"/>
  <c r="L562" i="6"/>
  <c r="N562" i="6" s="1"/>
  <c r="L315" i="6"/>
  <c r="N315" i="6" s="1"/>
  <c r="L499" i="6"/>
  <c r="N499" i="6" s="1"/>
  <c r="L602" i="6"/>
  <c r="N602" i="6" s="1"/>
  <c r="L447" i="6"/>
  <c r="N447" i="6" s="1"/>
  <c r="L857" i="6"/>
  <c r="N857" i="6" s="1"/>
  <c r="L475" i="6"/>
  <c r="N475" i="6" s="1"/>
  <c r="L882" i="6"/>
  <c r="N882" i="6" s="1"/>
  <c r="L825" i="6"/>
  <c r="N825" i="6" s="1"/>
  <c r="L665" i="6"/>
  <c r="N665" i="6" s="1"/>
  <c r="L748" i="6"/>
  <c r="N748" i="6" s="1"/>
  <c r="L6" i="6"/>
  <c r="N6" i="6" s="1"/>
  <c r="L741" i="6"/>
  <c r="N741" i="6" s="1"/>
  <c r="L451" i="6"/>
  <c r="N451" i="6" s="1"/>
  <c r="L102" i="6"/>
  <c r="N102" i="6" s="1"/>
  <c r="L12" i="6"/>
  <c r="N12" i="6" s="1"/>
  <c r="L67" i="6"/>
  <c r="N67" i="6" s="1"/>
  <c r="L239" i="6"/>
  <c r="N239" i="6" s="1"/>
  <c r="L18" i="6"/>
  <c r="N18" i="6" s="1"/>
  <c r="L294" i="6"/>
  <c r="N294" i="6" s="1"/>
  <c r="L931" i="6"/>
  <c r="N931" i="6" s="1"/>
  <c r="L875" i="6"/>
  <c r="N875" i="6" s="1"/>
  <c r="L256" i="6"/>
  <c r="N256" i="6" s="1"/>
  <c r="L394" i="6"/>
  <c r="N394" i="6" s="1"/>
  <c r="L832" i="6"/>
  <c r="N832" i="6" s="1"/>
  <c r="L456" i="6"/>
  <c r="N456" i="6" s="1"/>
  <c r="L565" i="6"/>
  <c r="N565" i="6" s="1"/>
  <c r="L888" i="6"/>
  <c r="N888" i="6" s="1"/>
  <c r="L193" i="6"/>
  <c r="N193" i="6" s="1"/>
  <c r="L566" i="6"/>
  <c r="N566" i="6" s="1"/>
  <c r="L625" i="6"/>
  <c r="N625" i="6" s="1"/>
  <c r="L63" i="6"/>
  <c r="N63" i="6" s="1"/>
  <c r="L195" i="6"/>
  <c r="N195" i="6" s="1"/>
  <c r="L508" i="6"/>
  <c r="N508" i="6" s="1"/>
  <c r="L240" i="6"/>
  <c r="N240" i="6" s="1"/>
  <c r="L334" i="6"/>
  <c r="N334" i="6" s="1"/>
  <c r="L196" i="6"/>
  <c r="N196" i="6" s="1"/>
  <c r="L601" i="6"/>
  <c r="N601" i="6" s="1"/>
  <c r="L436" i="6"/>
  <c r="N436" i="6" s="1"/>
  <c r="L752" i="6"/>
  <c r="N752" i="6" s="1"/>
  <c r="L843" i="6"/>
  <c r="N843" i="6" s="1"/>
  <c r="L274" i="6"/>
  <c r="N274" i="6" s="1"/>
  <c r="L606" i="6"/>
  <c r="N606" i="6" s="1"/>
  <c r="L818" i="6"/>
  <c r="N818" i="6" s="1"/>
  <c r="L312" i="6"/>
  <c r="N312" i="6" s="1"/>
  <c r="L339" i="6"/>
  <c r="N339" i="6" s="1"/>
  <c r="L977" i="6"/>
  <c r="N977" i="6" s="1"/>
  <c r="L764" i="6"/>
  <c r="N764" i="6" s="1"/>
  <c r="L483" i="6"/>
  <c r="N483" i="6" s="1"/>
  <c r="L402" i="6"/>
  <c r="N402" i="6" s="1"/>
  <c r="L805" i="6"/>
  <c r="N805" i="6" s="1"/>
  <c r="L199" i="6"/>
  <c r="N199" i="6" s="1"/>
  <c r="L400" i="6"/>
  <c r="N400" i="6" s="1"/>
  <c r="L923" i="6"/>
  <c r="N923" i="6" s="1"/>
  <c r="L40" i="6"/>
  <c r="N40" i="6" s="1"/>
  <c r="L238" i="6"/>
  <c r="N238" i="6" s="1"/>
  <c r="L620" i="6"/>
  <c r="N620" i="6" s="1"/>
  <c r="L969" i="6"/>
  <c r="N969" i="6" s="1"/>
  <c r="L75" i="6"/>
  <c r="N75" i="6" s="1"/>
  <c r="L376" i="6"/>
  <c r="N376" i="6" s="1"/>
  <c r="L800" i="6"/>
  <c r="N800" i="6" s="1"/>
  <c r="L229" i="6"/>
  <c r="N229" i="6" s="1"/>
  <c r="L43" i="6"/>
  <c r="N43" i="6" s="1"/>
  <c r="L796" i="6"/>
  <c r="N796" i="6" s="1"/>
  <c r="L405" i="6"/>
  <c r="N405" i="6" s="1"/>
  <c r="L948" i="6"/>
  <c r="N948" i="6" s="1"/>
  <c r="L362" i="6"/>
  <c r="N362" i="6" s="1"/>
  <c r="L708" i="6"/>
  <c r="N708" i="6" s="1"/>
  <c r="L33" i="6"/>
  <c r="N33" i="6" s="1"/>
  <c r="L853" i="6"/>
  <c r="N853" i="6" s="1"/>
  <c r="L913" i="6"/>
  <c r="N913" i="6" s="1"/>
  <c r="L733" i="6"/>
  <c r="N733" i="6" s="1"/>
  <c r="L490" i="6"/>
  <c r="N490" i="6" s="1"/>
  <c r="L914" i="6"/>
  <c r="N914" i="6" s="1"/>
  <c r="L42" i="6"/>
  <c r="N42" i="6" s="1"/>
  <c r="L893" i="6"/>
  <c r="N893" i="6" s="1"/>
  <c r="L535" i="6"/>
  <c r="N535" i="6" s="1"/>
  <c r="L848" i="6"/>
  <c r="N848" i="6" s="1"/>
  <c r="L594" i="6"/>
  <c r="N594" i="6" s="1"/>
  <c r="L480" i="6"/>
  <c r="N480" i="6" s="1"/>
  <c r="L108" i="6"/>
  <c r="N108" i="6" s="1"/>
  <c r="L5" i="6"/>
  <c r="N5" i="6" s="1"/>
  <c r="L939" i="6"/>
  <c r="N939" i="6" s="1"/>
  <c r="L11" i="6"/>
  <c r="N11" i="6" s="1"/>
  <c r="L349" i="6"/>
  <c r="N349" i="6" s="1"/>
  <c r="L8" i="6"/>
  <c r="N8" i="6" s="1"/>
  <c r="L250" i="6"/>
  <c r="N250" i="6" s="1"/>
  <c r="L590" i="6"/>
  <c r="N590" i="6" s="1"/>
  <c r="L988" i="6"/>
  <c r="N988" i="6" s="1"/>
  <c r="L225" i="6"/>
  <c r="N225" i="6" s="1"/>
  <c r="L417" i="6"/>
  <c r="N417" i="6" s="1"/>
  <c r="L188" i="6"/>
  <c r="N188" i="6" s="1"/>
  <c r="L972" i="6"/>
  <c r="N972" i="6" s="1"/>
  <c r="L608" i="6"/>
  <c r="N608" i="6" s="1"/>
  <c r="L734" i="6"/>
  <c r="N734" i="6" s="1"/>
  <c r="L282" i="6"/>
  <c r="N282" i="6" s="1"/>
  <c r="L949" i="6"/>
  <c r="N949" i="6" s="1"/>
  <c r="L634" i="6"/>
  <c r="N634" i="6" s="1"/>
  <c r="L109" i="6"/>
  <c r="N109" i="6" s="1"/>
  <c r="L726" i="6"/>
  <c r="N726" i="6" s="1"/>
  <c r="L871" i="6"/>
  <c r="N871" i="6" s="1"/>
  <c r="L760" i="6"/>
  <c r="N760" i="6" s="1"/>
  <c r="L169" i="6"/>
  <c r="N169" i="6" s="1"/>
  <c r="L713" i="6"/>
  <c r="N713" i="6" s="1"/>
  <c r="L306" i="6"/>
  <c r="N306" i="6" s="1"/>
  <c r="L350" i="6"/>
  <c r="N350" i="6" s="1"/>
  <c r="L769" i="6"/>
  <c r="N769" i="6" s="1"/>
  <c r="L674" i="6"/>
  <c r="N674" i="6" s="1"/>
  <c r="L359" i="6"/>
  <c r="N359" i="6" s="1"/>
  <c r="L166" i="6"/>
  <c r="N166" i="6" s="1"/>
  <c r="L812" i="6"/>
  <c r="N812" i="6" s="1"/>
  <c r="L222" i="6"/>
  <c r="N222" i="6" s="1"/>
  <c r="L904" i="6"/>
  <c r="N904" i="6" s="1"/>
  <c r="L525" i="6"/>
  <c r="N525" i="6" s="1"/>
  <c r="L22" i="6"/>
  <c r="N22" i="6" s="1"/>
  <c r="L208" i="6"/>
  <c r="N208" i="6" s="1"/>
  <c r="L21" i="6"/>
  <c r="N21" i="6" s="1"/>
  <c r="L507" i="6"/>
  <c r="N507" i="6" s="1"/>
  <c r="L575" i="6"/>
  <c r="N575" i="6" s="1"/>
  <c r="L446" i="6"/>
  <c r="N446" i="6" s="1"/>
  <c r="L795" i="6"/>
  <c r="N795" i="6" s="1"/>
  <c r="L28" i="6"/>
  <c r="N28" i="6" s="1"/>
  <c r="L185" i="6"/>
  <c r="N185" i="6" s="1"/>
  <c r="L243" i="6"/>
  <c r="N243" i="6" s="1"/>
  <c r="L935" i="6"/>
  <c r="N935" i="6" s="1"/>
  <c r="L689" i="6"/>
  <c r="N689" i="6" s="1"/>
  <c r="L52" i="6"/>
  <c r="N52" i="6" s="1"/>
  <c r="L367" i="6"/>
  <c r="N367" i="6" s="1"/>
  <c r="L206" i="6"/>
  <c r="N206" i="6" s="1"/>
  <c r="L799" i="6"/>
  <c r="N799" i="6" s="1"/>
  <c r="L48" i="6"/>
  <c r="N48" i="6" s="1"/>
  <c r="L506" i="6"/>
  <c r="N506" i="6" s="1"/>
  <c r="L214" i="6"/>
  <c r="N214" i="6" s="1"/>
  <c r="L790" i="6"/>
  <c r="N790" i="6" s="1"/>
  <c r="L811" i="6"/>
  <c r="N811" i="6" s="1"/>
  <c r="L226" i="6"/>
  <c r="N226" i="6" s="1"/>
  <c r="L73" i="6"/>
  <c r="N73" i="6" s="1"/>
  <c r="L198" i="6"/>
  <c r="N198" i="6" s="1"/>
  <c r="L311" i="6"/>
  <c r="N311" i="6" s="1"/>
  <c r="L335" i="6"/>
  <c r="N335" i="6" s="1"/>
  <c r="L877" i="6"/>
  <c r="N877" i="6" s="1"/>
  <c r="L91" i="6"/>
  <c r="N91" i="6" s="1"/>
  <c r="L354" i="6"/>
  <c r="N354" i="6" s="1"/>
  <c r="L474" i="6"/>
  <c r="N474" i="6" s="1"/>
  <c r="L46" i="6"/>
  <c r="N46" i="6" s="1"/>
  <c r="L866" i="6"/>
  <c r="N866" i="6" s="1"/>
  <c r="L824" i="6"/>
  <c r="N824" i="6" s="1"/>
  <c r="L266" i="6"/>
  <c r="N266" i="6" s="1"/>
  <c r="L92" i="6"/>
  <c r="N92" i="6" s="1"/>
  <c r="L486" i="6"/>
  <c r="N486" i="6" s="1"/>
  <c r="L148" i="6"/>
  <c r="N148" i="6" s="1"/>
  <c r="L20" i="6"/>
  <c r="N20" i="6" s="1"/>
  <c r="L656" i="6"/>
  <c r="N656" i="6" s="1"/>
  <c r="L516" i="6"/>
  <c r="N516" i="6" s="1"/>
  <c r="L526" i="6"/>
  <c r="N526" i="6" s="1"/>
  <c r="L956" i="6"/>
  <c r="N956" i="6" s="1"/>
  <c r="L141" i="6"/>
  <c r="N141" i="6" s="1"/>
  <c r="L617" i="6"/>
  <c r="N617" i="6" s="1"/>
  <c r="L426" i="6"/>
  <c r="N426" i="6" s="1"/>
  <c r="L153" i="6"/>
  <c r="N153" i="6" s="1"/>
  <c r="L727" i="6"/>
  <c r="N727" i="6" s="1"/>
  <c r="L69" i="6"/>
  <c r="N69" i="6" s="1"/>
  <c r="L285" i="6"/>
  <c r="N285" i="6" s="1"/>
  <c r="L987" i="6"/>
  <c r="N987" i="6" s="1"/>
  <c r="L435" i="6"/>
  <c r="N435" i="6" s="1"/>
  <c r="L660" i="6"/>
  <c r="N660" i="6" s="1"/>
  <c r="L431" i="6"/>
  <c r="N431" i="6" s="1"/>
  <c r="L373" i="6"/>
  <c r="N373" i="6" s="1"/>
  <c r="L807" i="6"/>
  <c r="N807" i="6" s="1"/>
  <c r="L380" i="6"/>
  <c r="N380" i="6" s="1"/>
  <c r="L469" i="6"/>
  <c r="N469" i="6" s="1"/>
  <c r="L172" i="6"/>
  <c r="N172" i="6" s="1"/>
  <c r="L659" i="6"/>
  <c r="N659" i="6" s="1"/>
  <c r="L502" i="6"/>
  <c r="N502" i="6" s="1"/>
  <c r="L173" i="6"/>
  <c r="N173" i="6" s="1"/>
  <c r="L885" i="6"/>
  <c r="N885" i="6" s="1"/>
  <c r="L662" i="6"/>
  <c r="N662" i="6" s="1"/>
  <c r="L202" i="6"/>
  <c r="N202" i="6" s="1"/>
  <c r="L961" i="6"/>
  <c r="N961" i="6" s="1"/>
  <c r="L152" i="6"/>
  <c r="N152" i="6" s="1"/>
  <c r="L453" i="6"/>
  <c r="N453" i="6" s="1"/>
  <c r="L724" i="6"/>
  <c r="N724" i="6" s="1"/>
  <c r="L459" i="6"/>
  <c r="N459" i="6" s="1"/>
  <c r="L251" i="6"/>
  <c r="N251" i="6" s="1"/>
  <c r="L236" i="6"/>
  <c r="N236" i="6" s="1"/>
  <c r="L255" i="6"/>
  <c r="N255" i="6" s="1"/>
  <c r="L430" i="6"/>
  <c r="N430" i="6" s="1"/>
  <c r="L369" i="6"/>
  <c r="N369" i="6" s="1"/>
  <c r="L424" i="6"/>
  <c r="N424" i="6" s="1"/>
  <c r="L538" i="6"/>
  <c r="N538" i="6" s="1"/>
  <c r="L338" i="6"/>
  <c r="N338" i="6" s="1"/>
  <c r="L827" i="6"/>
  <c r="N827" i="6" s="1"/>
  <c r="L544" i="6"/>
  <c r="N544" i="6" s="1"/>
  <c r="L679" i="6"/>
  <c r="N679" i="6" s="1"/>
  <c r="L612" i="6"/>
  <c r="N612" i="6" s="1"/>
  <c r="L84" i="6"/>
  <c r="N84" i="6" s="1"/>
  <c r="L687" i="6"/>
  <c r="N687" i="6" s="1"/>
  <c r="L788" i="6"/>
  <c r="N788" i="6" s="1"/>
  <c r="L130" i="6"/>
  <c r="N130" i="6" s="1"/>
  <c r="L551" i="6"/>
  <c r="N551" i="6" s="1"/>
  <c r="L943" i="6"/>
  <c r="N943" i="6" s="1"/>
  <c r="L585" i="6"/>
  <c r="N585" i="6" s="1"/>
  <c r="L710" i="6"/>
  <c r="N710" i="6" s="1"/>
  <c r="L314" i="6"/>
  <c r="N314" i="6" s="1"/>
  <c r="L78" i="6"/>
  <c r="N78" i="6" s="1"/>
  <c r="L787" i="6"/>
  <c r="N787" i="6" s="1"/>
  <c r="L429" i="6"/>
  <c r="N429" i="6" s="1"/>
  <c r="L677" i="6"/>
  <c r="N677" i="6" s="1"/>
  <c r="L700" i="6"/>
  <c r="N700" i="6" s="1"/>
  <c r="L292" i="6"/>
  <c r="N292" i="6" s="1"/>
  <c r="L633" i="6"/>
  <c r="N633" i="6" s="1"/>
  <c r="L489" i="6"/>
  <c r="N489" i="6" s="1"/>
  <c r="L631" i="6"/>
  <c r="N631" i="6" s="1"/>
  <c r="L267" i="6"/>
  <c r="N267" i="6" s="1"/>
  <c r="L270" i="6"/>
  <c r="N270" i="6" s="1"/>
  <c r="L654" i="6"/>
  <c r="N654" i="6" s="1"/>
  <c r="L414" i="6"/>
  <c r="N414" i="6" s="1"/>
  <c r="L997" i="6"/>
  <c r="N997" i="6" s="1"/>
  <c r="L418" i="6"/>
  <c r="N418" i="6" s="1"/>
  <c r="L182" i="6"/>
  <c r="N182" i="6" s="1"/>
  <c r="L363" i="6"/>
  <c r="N363" i="6" s="1"/>
  <c r="L792" i="6"/>
  <c r="N792" i="6" s="1"/>
  <c r="L539" i="6"/>
  <c r="N539" i="6" s="1"/>
  <c r="L951" i="6"/>
  <c r="N951" i="6" s="1"/>
  <c r="L774" i="6"/>
  <c r="N774" i="6" s="1"/>
  <c r="L50" i="6"/>
  <c r="N50" i="6" s="1"/>
  <c r="L346" i="6"/>
  <c r="N346" i="6" s="1"/>
  <c r="L692" i="6"/>
  <c r="N692" i="6" s="1"/>
  <c r="L563" i="6"/>
  <c r="N563" i="6" s="1"/>
  <c r="L112" i="6"/>
  <c r="N112" i="6" s="1"/>
  <c r="L899" i="6"/>
  <c r="N899" i="6" s="1"/>
  <c r="L902" i="6"/>
  <c r="N902" i="6" s="1"/>
  <c r="L644" i="6"/>
  <c r="N644" i="6" s="1"/>
  <c r="L922" i="6"/>
  <c r="N922" i="6" s="1"/>
  <c r="L253" i="6"/>
  <c r="N253" i="6" s="1"/>
  <c r="L690" i="6"/>
  <c r="N690" i="6" s="1"/>
  <c r="L237" i="6"/>
  <c r="N237" i="6" s="1"/>
  <c r="L99" i="6"/>
  <c r="N99" i="6" s="1"/>
  <c r="L558" i="6"/>
  <c r="N558" i="6" s="1"/>
  <c r="L954" i="6"/>
  <c r="N954" i="6" s="1"/>
  <c r="L320" i="6"/>
  <c r="N320" i="6" s="1"/>
  <c r="L125" i="6"/>
  <c r="N125" i="6" s="1"/>
  <c r="L161" i="6"/>
  <c r="N161" i="6" s="1"/>
  <c r="L980" i="6"/>
  <c r="N980" i="6" s="1"/>
  <c r="L786" i="6"/>
  <c r="N786" i="6" s="1"/>
  <c r="L82" i="6"/>
  <c r="N82" i="6" s="1"/>
  <c r="L638" i="6"/>
  <c r="N638" i="6" s="1"/>
  <c r="L422" i="6"/>
  <c r="N422" i="6" s="1"/>
  <c r="L981" i="6"/>
  <c r="N981" i="6" s="1"/>
  <c r="L348" i="6"/>
  <c r="N348" i="6" s="1"/>
  <c r="L65" i="6"/>
  <c r="N65" i="6" s="1"/>
  <c r="L861" i="6"/>
  <c r="N861" i="6" s="1"/>
  <c r="L7" i="6"/>
  <c r="N7" i="6" s="1"/>
  <c r="L44" i="6"/>
  <c r="N44" i="6" s="1"/>
  <c r="L613" i="6"/>
  <c r="N613" i="6" s="1"/>
  <c r="L218" i="6"/>
  <c r="N218" i="6" s="1"/>
  <c r="L452" i="6"/>
  <c r="N452" i="6" s="1"/>
  <c r="L342" i="6"/>
  <c r="N342" i="6" s="1"/>
  <c r="L883" i="6"/>
  <c r="N883" i="6" s="1"/>
  <c r="L540" i="6"/>
  <c r="N540" i="6" s="1"/>
  <c r="L873" i="6"/>
  <c r="N873" i="6" s="1"/>
  <c r="L27" i="6"/>
  <c r="N27" i="6" s="1"/>
  <c r="L637" i="6"/>
  <c r="N637" i="6" s="1"/>
  <c r="L806" i="6"/>
  <c r="N806" i="6" s="1"/>
  <c r="L85" i="6"/>
  <c r="N85" i="6" s="1"/>
  <c r="L583" i="6"/>
  <c r="N583" i="6" s="1"/>
  <c r="L310" i="6"/>
  <c r="N310" i="6" s="1"/>
  <c r="L567" i="6"/>
  <c r="N567" i="6" s="1"/>
  <c r="L928" i="6"/>
  <c r="N928" i="6" s="1"/>
  <c r="L557" i="6"/>
  <c r="N557" i="6" s="1"/>
  <c r="L685" i="6"/>
  <c r="N685" i="6" s="1"/>
  <c r="L548" i="6"/>
  <c r="N548" i="6" s="1"/>
  <c r="L841" i="6"/>
  <c r="N841" i="6" s="1"/>
  <c r="L753" i="6"/>
  <c r="N753" i="6" s="1"/>
  <c r="L159" i="6"/>
  <c r="N159" i="6" s="1"/>
  <c r="L220" i="6"/>
  <c r="N220" i="6" s="1"/>
  <c r="L194" i="6"/>
  <c r="N194" i="6" s="1"/>
  <c r="L434" i="6"/>
  <c r="N434" i="6" s="1"/>
  <c r="L649" i="6"/>
  <c r="N649" i="6" s="1"/>
  <c r="L351" i="6"/>
  <c r="N351" i="6" s="1"/>
  <c r="L181" i="6"/>
  <c r="N181" i="6" s="1"/>
  <c r="L628" i="6"/>
  <c r="N628" i="6" s="1"/>
  <c r="L789" i="6"/>
  <c r="N789" i="6" s="1"/>
  <c r="L138" i="6"/>
  <c r="N138" i="6" s="1"/>
  <c r="L419" i="6"/>
  <c r="N419" i="6" s="1"/>
  <c r="L721" i="6"/>
  <c r="N721" i="6" s="1"/>
  <c r="L327" i="6"/>
  <c r="N327" i="6" s="1"/>
  <c r="L1001" i="6"/>
  <c r="N1001" i="6" s="1"/>
  <c r="L252" i="6"/>
  <c r="N252" i="6" s="1"/>
  <c r="L655" i="6"/>
  <c r="N655" i="6" s="1"/>
  <c r="L425" i="6"/>
  <c r="N425" i="6" s="1"/>
  <c r="L318" i="6"/>
  <c r="N318" i="6" s="1"/>
  <c r="L340" i="6"/>
  <c r="N340" i="6" s="1"/>
  <c r="L798" i="6"/>
  <c r="N798" i="6" s="1"/>
  <c r="L55" i="6"/>
  <c r="N55" i="6" s="1"/>
  <c r="L803" i="6"/>
  <c r="N803" i="6" s="1"/>
  <c r="L322" i="6"/>
  <c r="N322" i="6" s="1"/>
  <c r="L793" i="6"/>
  <c r="N793" i="6" s="1"/>
  <c r="L336" i="6"/>
  <c r="N336" i="6" s="1"/>
  <c r="L386" i="6"/>
  <c r="N386" i="6" s="1"/>
  <c r="L860" i="6"/>
  <c r="N860" i="6" s="1"/>
  <c r="L699" i="6"/>
  <c r="N699" i="6" s="1"/>
  <c r="L755" i="6"/>
  <c r="N755" i="6" s="1"/>
  <c r="L991" i="6"/>
  <c r="N991" i="6" s="1"/>
  <c r="L408" i="6"/>
  <c r="N408" i="6" s="1"/>
  <c r="L246" i="6"/>
  <c r="N246" i="6" s="1"/>
  <c r="L521" i="6"/>
  <c r="N521" i="6" s="1"/>
  <c r="L678" i="6"/>
  <c r="N678" i="6" s="1"/>
  <c r="L556" i="6"/>
  <c r="N556" i="6" s="1"/>
  <c r="L477" i="6"/>
  <c r="N477" i="6" s="1"/>
  <c r="L411" i="6"/>
  <c r="N411" i="6" s="1"/>
  <c r="L910" i="6"/>
  <c r="N910" i="6" s="1"/>
  <c r="L630" i="6"/>
  <c r="N630" i="6" s="1"/>
  <c r="L589" i="6"/>
  <c r="N589" i="6" s="1"/>
  <c r="L671" i="6"/>
  <c r="N671" i="6" s="1"/>
  <c r="L929" i="6"/>
  <c r="N929" i="6" s="1"/>
  <c r="L844" i="6"/>
  <c r="N844" i="6" s="1"/>
  <c r="L867" i="6"/>
  <c r="N867" i="6" s="1"/>
  <c r="L549" i="6"/>
  <c r="N549" i="6" s="1"/>
  <c r="L619" i="6"/>
  <c r="N619" i="6" s="1"/>
  <c r="L71" i="6"/>
  <c r="N71" i="6" s="1"/>
  <c r="L441" i="6"/>
  <c r="N441" i="6" s="1"/>
  <c r="L746" i="6"/>
  <c r="N746" i="6" s="1"/>
  <c r="L60" i="6"/>
  <c r="N60" i="6" s="1"/>
  <c r="L428" i="6"/>
  <c r="N428" i="6" s="1"/>
  <c r="L347" i="6"/>
  <c r="N347" i="6" s="1"/>
  <c r="L4" i="6"/>
  <c r="N4" i="6" s="1"/>
  <c r="L975" i="6"/>
  <c r="N975" i="6" s="1"/>
  <c r="L978" i="6"/>
  <c r="N978" i="6" s="1"/>
  <c r="L900" i="6"/>
  <c r="N900" i="6" s="1"/>
  <c r="L280" i="6"/>
  <c r="N280" i="6" s="1"/>
  <c r="L180" i="6"/>
  <c r="N180" i="6" s="1"/>
  <c r="L639" i="6"/>
  <c r="N639" i="6" s="1"/>
  <c r="L97" i="6"/>
  <c r="N97" i="6" s="1"/>
  <c r="L509" i="6"/>
  <c r="N509" i="6" s="1"/>
  <c r="L374" i="6"/>
  <c r="N374" i="6" s="1"/>
  <c r="L632" i="6"/>
  <c r="N632" i="6" s="1"/>
  <c r="L968" i="6"/>
  <c r="N968" i="6" s="1"/>
  <c r="L622" i="6"/>
  <c r="N622" i="6" s="1"/>
  <c r="L670" i="6"/>
  <c r="N670" i="6" s="1"/>
  <c r="L31" i="6"/>
  <c r="N31" i="6" s="1"/>
  <c r="L223" i="6"/>
  <c r="N223" i="6" s="1"/>
  <c r="L244" i="6"/>
  <c r="N244" i="6" s="1"/>
  <c r="L698" i="6"/>
  <c r="N698" i="6" s="1"/>
  <c r="L801" i="6"/>
  <c r="N801" i="6" s="1"/>
  <c r="L779" i="6"/>
  <c r="N779" i="6" s="1"/>
  <c r="L179" i="6"/>
  <c r="N179" i="6" s="1"/>
  <c r="L880" i="6"/>
  <c r="N880" i="6" s="1"/>
  <c r="L595" i="6"/>
  <c r="N595" i="6" s="1"/>
  <c r="L835" i="6"/>
  <c r="N835" i="6" s="1"/>
  <c r="L149" i="6"/>
  <c r="N149" i="6" s="1"/>
  <c r="L146" i="6"/>
  <c r="N146" i="6" s="1"/>
  <c r="L950" i="6"/>
  <c r="N950" i="6" s="1"/>
  <c r="L391" i="6"/>
  <c r="N391" i="6" s="1"/>
  <c r="L992" i="6"/>
  <c r="N992" i="6" s="1"/>
  <c r="L569" i="6"/>
  <c r="N569" i="6" s="1"/>
  <c r="L572" i="6"/>
  <c r="N572" i="6" s="1"/>
  <c r="L680" i="6"/>
  <c r="N680" i="6" s="1"/>
  <c r="L343" i="6"/>
  <c r="N343" i="6" s="1"/>
  <c r="L645" i="6"/>
  <c r="N645" i="6" s="1"/>
  <c r="L916" i="6"/>
  <c r="N916" i="6" s="1"/>
  <c r="L522" i="6"/>
  <c r="N522" i="6" s="1"/>
  <c r="L669" i="6"/>
  <c r="N669" i="6" s="1"/>
  <c r="L41" i="6"/>
  <c r="N41" i="6" s="1"/>
  <c r="L868" i="6"/>
  <c r="N868" i="6" s="1"/>
  <c r="L896" i="6"/>
  <c r="N896" i="6" s="1"/>
  <c r="L235" i="6"/>
  <c r="N235" i="6" s="1"/>
  <c r="L840" i="6"/>
  <c r="N840" i="6" s="1"/>
  <c r="L597" i="6"/>
  <c r="N597" i="6" s="1"/>
  <c r="L610" i="6"/>
  <c r="N610" i="6" s="1"/>
  <c r="L275" i="6"/>
  <c r="N275" i="6" s="1"/>
  <c r="L874" i="6"/>
  <c r="N874" i="6" s="1"/>
  <c r="L970" i="6"/>
  <c r="N970" i="6" s="1"/>
  <c r="L529" i="6"/>
  <c r="N529" i="6" s="1"/>
  <c r="L716" i="6"/>
  <c r="N716" i="6" s="1"/>
  <c r="L653" i="6"/>
  <c r="N653" i="6" s="1"/>
  <c r="L797" i="6"/>
  <c r="N797" i="6" s="1"/>
  <c r="L747" i="6"/>
  <c r="N747" i="6" s="1"/>
  <c r="L820" i="6"/>
  <c r="N820" i="6" s="1"/>
  <c r="L941" i="6"/>
  <c r="N941" i="6" s="1"/>
  <c r="L822" i="6"/>
  <c r="N822" i="6" s="1"/>
  <c r="L32" i="6"/>
  <c r="N32" i="6" s="1"/>
  <c r="L635" i="6"/>
  <c r="N635" i="6" s="1"/>
  <c r="L927" i="6"/>
  <c r="N927" i="6" s="1"/>
  <c r="L938" i="6"/>
  <c r="N938" i="6" s="1"/>
  <c r="L777" i="6"/>
  <c r="N777" i="6" s="1"/>
  <c r="L56" i="6"/>
  <c r="N56" i="6" s="1"/>
  <c r="L287" i="6"/>
  <c r="N287" i="6" s="1"/>
  <c r="L887" i="6"/>
  <c r="N887" i="6" s="1"/>
  <c r="L554" i="6"/>
  <c r="N554" i="6" s="1"/>
  <c r="L54" i="6"/>
  <c r="N54" i="6" s="1"/>
  <c r="L265" i="6"/>
  <c r="N265" i="6" s="1"/>
  <c r="L854" i="6"/>
  <c r="N854" i="6" s="1"/>
  <c r="L271" i="6"/>
  <c r="N271" i="6" s="1"/>
  <c r="L189" i="6"/>
  <c r="N189" i="6" s="1"/>
  <c r="L200" i="6"/>
  <c r="N200" i="6" s="1"/>
  <c r="L596" i="6"/>
  <c r="N596" i="6" s="1"/>
  <c r="L770" i="6"/>
  <c r="N770" i="6" s="1"/>
  <c r="L381" i="6"/>
  <c r="N381" i="6" s="1"/>
  <c r="L773" i="6"/>
  <c r="N773" i="6" s="1"/>
  <c r="L581" i="6"/>
  <c r="N581" i="6" s="1"/>
  <c r="L352" i="6"/>
  <c r="N352" i="6" s="1"/>
  <c r="L518" i="6"/>
  <c r="N518" i="6" s="1"/>
  <c r="L942" i="6"/>
  <c r="N942" i="6" s="1"/>
  <c r="L611" i="6"/>
  <c r="N611" i="6" s="1"/>
  <c r="L176" i="6"/>
  <c r="N176" i="6" s="1"/>
  <c r="L464" i="6"/>
  <c r="N464" i="6" s="1"/>
  <c r="L269" i="6"/>
  <c r="N269" i="6" s="1"/>
  <c r="L600" i="6"/>
  <c r="N600" i="6" s="1"/>
  <c r="L297" i="6"/>
  <c r="N297" i="6" s="1"/>
  <c r="L94" i="6"/>
  <c r="N94" i="6" s="1"/>
  <c r="L996" i="6"/>
  <c r="N996" i="6" s="1"/>
  <c r="L555" i="6"/>
  <c r="N555" i="6" s="1"/>
  <c r="L403" i="6"/>
  <c r="N403" i="6" s="1"/>
  <c r="L729" i="6"/>
  <c r="N729" i="6" s="1"/>
  <c r="L68" i="6"/>
  <c r="N68" i="6" s="1"/>
  <c r="L712" i="6"/>
  <c r="N712" i="6" s="1"/>
  <c r="L768" i="6"/>
  <c r="N768" i="6" s="1"/>
  <c r="L751" i="6"/>
  <c r="N751" i="6" s="1"/>
  <c r="L36" i="6"/>
  <c r="N36" i="6" s="1"/>
  <c r="L953" i="6"/>
  <c r="N953" i="6" s="1"/>
  <c r="L421" i="6"/>
  <c r="N421" i="6" s="1"/>
  <c r="L702" i="6"/>
  <c r="N702" i="6" s="1"/>
  <c r="L466" i="6"/>
  <c r="N466" i="6" s="1"/>
  <c r="L345" i="6"/>
  <c r="N345" i="6" s="1"/>
  <c r="L701" i="6"/>
  <c r="N701" i="6" s="1"/>
  <c r="L113" i="6"/>
  <c r="N113" i="6" s="1"/>
  <c r="L834" i="6"/>
  <c r="N834" i="6" s="1"/>
  <c r="L603" i="6"/>
  <c r="N603" i="6" s="1"/>
  <c r="L74" i="6"/>
  <c r="N74" i="6" s="1"/>
  <c r="L330" i="6"/>
  <c r="N330" i="6" s="1"/>
  <c r="L121" i="6"/>
  <c r="N121" i="6" s="1"/>
  <c r="L302" i="6"/>
  <c r="N302" i="6" s="1"/>
  <c r="L647" i="6"/>
  <c r="N647" i="6" s="1"/>
  <c r="L855" i="6"/>
  <c r="N855" i="6" s="1"/>
  <c r="L837" i="6"/>
  <c r="N837" i="6" s="1"/>
  <c r="L307" i="6"/>
  <c r="N307" i="6" s="1"/>
  <c r="L932" i="6"/>
  <c r="N932" i="6" s="1"/>
  <c r="L731" i="6"/>
  <c r="N731" i="6" s="1"/>
  <c r="L728" i="6"/>
  <c r="N728" i="6" s="1"/>
  <c r="L945" i="6"/>
  <c r="N945" i="6" s="1"/>
  <c r="L504" i="6"/>
  <c r="N504" i="6" s="1"/>
  <c r="L691" i="6"/>
  <c r="N691" i="6" s="1"/>
  <c r="L325" i="6"/>
  <c r="N325" i="6" s="1"/>
  <c r="L582" i="6"/>
  <c r="N582" i="6" s="1"/>
  <c r="L686" i="6"/>
  <c r="N686" i="6" s="1"/>
  <c r="L919" i="6"/>
  <c r="N919" i="6" s="1"/>
  <c r="L964" i="6"/>
  <c r="N964" i="6" s="1"/>
  <c r="L694" i="6"/>
  <c r="N694" i="6" s="1"/>
  <c r="L537" i="6"/>
  <c r="N537" i="6" s="1"/>
  <c r="L87" i="6"/>
  <c r="N87" i="6" s="1"/>
  <c r="L823" i="6"/>
  <c r="N823" i="6" s="1"/>
  <c r="L98" i="6"/>
  <c r="N98" i="6" s="1"/>
  <c r="L936" i="6"/>
  <c r="N936" i="6" s="1"/>
  <c r="L162" i="6"/>
  <c r="N162" i="6" s="1"/>
  <c r="L552" i="6"/>
  <c r="N552" i="6" s="1"/>
  <c r="L187" i="6"/>
  <c r="N187" i="6" s="1"/>
  <c r="L395" i="6"/>
  <c r="N395" i="6" s="1"/>
  <c r="L248" i="6"/>
  <c r="N248" i="6" s="1"/>
  <c r="L184" i="6"/>
  <c r="N184" i="6" s="1"/>
  <c r="L366" i="6"/>
  <c r="N366" i="6" s="1"/>
  <c r="L514" i="6"/>
  <c r="N514" i="6" s="1"/>
  <c r="L500" i="6"/>
  <c r="N500" i="6" s="1"/>
  <c r="L646" i="6"/>
  <c r="N646" i="6" s="1"/>
  <c r="L782" i="6"/>
  <c r="N782" i="6" s="1"/>
  <c r="L553" i="6"/>
  <c r="N553" i="6" s="1"/>
  <c r="L926" i="6"/>
  <c r="N926" i="6" s="1"/>
  <c r="L847" i="6"/>
  <c r="N847" i="6" s="1"/>
  <c r="L723" i="6"/>
  <c r="N723" i="6" s="1"/>
  <c r="L658" i="6"/>
  <c r="N658" i="6" s="1"/>
  <c r="L131" i="6"/>
  <c r="N131" i="6" s="1"/>
  <c r="L891" i="6"/>
  <c r="N891" i="6" s="1"/>
  <c r="L95" i="6"/>
  <c r="N95" i="6" s="1"/>
  <c r="L756" i="6"/>
  <c r="N756" i="6" s="1"/>
  <c r="L905" i="6"/>
  <c r="N905" i="6" s="1"/>
  <c r="L281" i="6"/>
  <c r="N281" i="6" s="1"/>
  <c r="L550" i="6"/>
  <c r="N550" i="6" s="1"/>
  <c r="L134" i="6"/>
  <c r="N134" i="6" s="1"/>
  <c r="L881" i="6"/>
  <c r="N881" i="6" s="1"/>
  <c r="L333" i="6"/>
  <c r="N333" i="6" s="1"/>
  <c r="L591" i="6"/>
  <c r="N591" i="6" s="1"/>
  <c r="L666" i="6"/>
  <c r="N666" i="6" s="1"/>
  <c r="L717" i="6"/>
  <c r="N717" i="6" s="1"/>
  <c r="L814" i="6"/>
  <c r="N814" i="6" s="1"/>
  <c r="L461" i="6"/>
  <c r="N461" i="6" s="1"/>
  <c r="L10" i="6"/>
  <c r="N10" i="6" s="1"/>
  <c r="L592" i="6"/>
  <c r="N592" i="6" s="1"/>
  <c r="L901" i="6"/>
  <c r="N901" i="6" s="1"/>
  <c r="L357" i="6"/>
  <c r="N357" i="6" s="1"/>
  <c r="L859" i="6"/>
  <c r="N859" i="6" s="1"/>
  <c r="L785" i="6"/>
  <c r="N785" i="6" s="1"/>
  <c r="L14" i="6"/>
  <c r="N14" i="6" s="1"/>
  <c r="L290" i="6"/>
  <c r="N290" i="6" s="1"/>
  <c r="L864" i="6"/>
  <c r="N864" i="6" s="1"/>
  <c r="L321" i="6"/>
  <c r="N321" i="6" s="1"/>
  <c r="L384" i="6"/>
  <c r="N384" i="6" s="1"/>
  <c r="L744" i="6"/>
  <c r="N744" i="6" s="1"/>
  <c r="L703" i="6"/>
  <c r="N703" i="6" s="1"/>
  <c r="L524" i="6"/>
  <c r="N524" i="6" s="1"/>
  <c r="L123" i="6"/>
  <c r="N123" i="6" s="1"/>
  <c r="L641" i="6"/>
  <c r="N641" i="6" s="1"/>
  <c r="L158" i="6"/>
  <c r="N158" i="6" s="1"/>
  <c r="L771" i="6"/>
  <c r="N771" i="6" s="1"/>
  <c r="L720" i="6"/>
  <c r="N720" i="6" s="1"/>
  <c r="L51" i="6"/>
  <c r="N51" i="6" s="1"/>
  <c r="L735" i="6"/>
  <c r="N735" i="6" s="1"/>
  <c r="L139" i="6"/>
  <c r="N139" i="6" s="1"/>
  <c r="L707" i="6"/>
  <c r="N707" i="6" s="1"/>
  <c r="L163" i="6"/>
  <c r="N163" i="6" s="1"/>
  <c r="L845" i="6"/>
  <c r="N845" i="6" s="1"/>
  <c r="L629" i="6"/>
  <c r="N629" i="6" s="1"/>
  <c r="L259" i="6"/>
  <c r="N259" i="6" s="1"/>
  <c r="L410" i="6"/>
  <c r="N410" i="6" s="1"/>
  <c r="L542" i="6"/>
  <c r="N542" i="6" s="1"/>
  <c r="L228" i="6"/>
  <c r="N228" i="6" s="1"/>
  <c r="L626" i="6"/>
  <c r="N626" i="6" s="1"/>
  <c r="L24" i="6"/>
  <c r="N24" i="6" s="1"/>
  <c r="L944" i="6"/>
  <c r="N944" i="6" s="1"/>
  <c r="L985" i="6"/>
  <c r="N985" i="6" s="1"/>
  <c r="L186" i="6"/>
  <c r="N186" i="6" s="1"/>
  <c r="L497" i="6"/>
  <c r="N497" i="6" s="1"/>
  <c r="L869" i="6"/>
  <c r="N869" i="6" s="1"/>
  <c r="L190" i="6"/>
  <c r="N190" i="6" s="1"/>
  <c r="L485" i="6"/>
  <c r="N485" i="6" s="1"/>
  <c r="L234" i="6"/>
  <c r="N234" i="6" s="1"/>
  <c r="L439" i="6"/>
  <c r="N439" i="6" s="1"/>
  <c r="L53" i="6"/>
  <c r="N53" i="6" s="1"/>
  <c r="L77" i="6"/>
  <c r="N77" i="6" s="1"/>
  <c r="L494" i="6"/>
  <c r="N494" i="6" s="1"/>
  <c r="L365" i="6"/>
  <c r="N365" i="6" s="1"/>
  <c r="L745" i="6"/>
  <c r="N745" i="6" s="1"/>
  <c r="L481" i="6"/>
  <c r="N481" i="6" s="1"/>
  <c r="L201" i="6"/>
  <c r="N201" i="6" s="1"/>
  <c r="L64" i="6"/>
  <c r="N64" i="6" s="1"/>
  <c r="L725" i="6"/>
  <c r="N725" i="6" s="1"/>
  <c r="L178" i="6"/>
  <c r="N178" i="6" s="1"/>
  <c r="L761" i="6"/>
  <c r="N761" i="6" s="1"/>
  <c r="L879" i="6"/>
  <c r="N879" i="6" s="1"/>
  <c r="L433" i="6"/>
  <c r="N433" i="6" s="1"/>
  <c r="L114" i="6"/>
  <c r="N114" i="6" s="1"/>
  <c r="L912" i="6"/>
  <c r="N912" i="6" s="1"/>
  <c r="L2" i="6"/>
  <c r="N2" i="6" s="1"/>
  <c r="L204" i="6"/>
  <c r="N204" i="6" s="1"/>
  <c r="L684" i="6"/>
  <c r="N684" i="6" s="1"/>
  <c r="L144" i="6"/>
  <c r="N144" i="6" s="1"/>
  <c r="L93" i="6"/>
  <c r="N93" i="6" s="1"/>
  <c r="L738" i="6"/>
  <c r="N738" i="6" s="1"/>
  <c r="L210" i="6"/>
  <c r="N210" i="6" s="1"/>
  <c r="L66" i="6"/>
  <c r="N66" i="6" s="1"/>
  <c r="L940" i="6"/>
  <c r="N940" i="6" s="1"/>
  <c r="L101" i="6"/>
  <c r="N101" i="6" s="1"/>
  <c r="L392" i="6"/>
  <c r="N392" i="6" s="1"/>
  <c r="L952" i="6"/>
  <c r="N952" i="6" s="1"/>
  <c r="L291" i="6"/>
  <c r="N291" i="6" s="1"/>
  <c r="L809" i="6"/>
  <c r="N809" i="6" s="1"/>
  <c r="L295" i="6"/>
  <c r="N295" i="6" s="1"/>
  <c r="L479" i="6"/>
  <c r="N479" i="6" s="1"/>
  <c r="L998" i="6"/>
  <c r="N998" i="6" s="1"/>
  <c r="L924" i="6"/>
  <c r="N924" i="6" s="1"/>
  <c r="L171" i="6"/>
  <c r="N171" i="6" s="1"/>
  <c r="L856" i="6"/>
  <c r="N856" i="6" s="1"/>
  <c r="L675" i="6"/>
  <c r="N675" i="6" s="1"/>
  <c r="L23" i="6"/>
  <c r="N23" i="6" s="1"/>
  <c r="L810" i="6"/>
  <c r="N810" i="6" s="1"/>
  <c r="L224" i="6"/>
  <c r="N224" i="6" s="1"/>
  <c r="L353" i="6"/>
  <c r="N353" i="6" s="1"/>
  <c r="L850" i="6"/>
  <c r="N850" i="6" s="1"/>
  <c r="L81" i="6"/>
  <c r="N81" i="6" s="1"/>
  <c r="L103" i="6"/>
  <c r="N103" i="6" s="1"/>
  <c r="L449" i="6"/>
  <c r="N449" i="6" s="1"/>
  <c r="L627" i="6"/>
  <c r="N627" i="6" s="1"/>
  <c r="L308" i="6"/>
  <c r="N308" i="6" s="1"/>
  <c r="L958" i="6"/>
  <c r="N958" i="6" s="1"/>
  <c r="L510" i="6"/>
  <c r="N510" i="6" s="1"/>
  <c r="L918" i="6"/>
  <c r="N918" i="6" s="1"/>
  <c r="L973" i="6"/>
  <c r="N973" i="6" s="1"/>
  <c r="L406" i="6"/>
  <c r="N406" i="6" s="1"/>
  <c r="L577" i="6"/>
  <c r="N577" i="6" s="1"/>
  <c r="L802" i="6"/>
  <c r="N802" i="6" s="1"/>
  <c r="L989" i="6"/>
  <c r="N989" i="6" s="1"/>
  <c r="L794" i="6"/>
  <c r="N794" i="6" s="1"/>
  <c r="L467" i="6"/>
  <c r="N467" i="6" s="1"/>
  <c r="L254" i="6"/>
  <c r="N254" i="6" s="1"/>
  <c r="L974" i="6"/>
  <c r="N974" i="6" s="1"/>
  <c r="L296" i="6"/>
  <c r="N296" i="6" s="1"/>
  <c r="L531" i="6"/>
  <c r="N531" i="6" s="1"/>
  <c r="L767" i="6"/>
  <c r="N767" i="6" s="1"/>
  <c r="L174" i="6"/>
  <c r="N174" i="6" s="1"/>
  <c r="L983" i="6"/>
  <c r="N983" i="6" s="1"/>
  <c r="L491" i="6"/>
  <c r="N491" i="6" s="1"/>
  <c r="L817" i="6"/>
  <c r="N817" i="6" s="1"/>
  <c r="L930" i="6"/>
  <c r="N930" i="6" s="1"/>
  <c r="L898" i="6"/>
  <c r="N898" i="6" s="1"/>
  <c r="L587" i="6"/>
  <c r="N587" i="6" s="1"/>
  <c r="L111" i="6"/>
  <c r="N111" i="6" s="1"/>
  <c r="L231" i="6"/>
  <c r="N231" i="6" s="1"/>
  <c r="L648" i="6"/>
  <c r="N648" i="6" s="1"/>
  <c r="L272" i="6"/>
  <c r="N272" i="6" s="1"/>
  <c r="L533" i="6"/>
  <c r="N533" i="6" s="1"/>
  <c r="L895" i="6"/>
  <c r="N895" i="6" s="1"/>
  <c r="L955" i="6"/>
  <c r="N955" i="6" s="1"/>
  <c r="L842" i="6"/>
  <c r="N842" i="6" s="1"/>
  <c r="L160" i="6"/>
  <c r="N160" i="6" s="1"/>
  <c r="L117" i="6"/>
  <c r="N117" i="6" s="1"/>
  <c r="L682" i="6"/>
  <c r="N682" i="6" s="1"/>
  <c r="L276" i="6"/>
  <c r="N276" i="6" s="1"/>
  <c r="L191" i="6"/>
  <c r="N191" i="6" s="1"/>
  <c r="L143" i="6"/>
  <c r="N143" i="6" s="1"/>
  <c r="L147" i="6"/>
  <c r="N147" i="6" s="1"/>
  <c r="L89" i="6"/>
  <c r="N89" i="6" s="1"/>
  <c r="L288" i="6"/>
  <c r="N288" i="6" s="1"/>
  <c r="L47" i="6"/>
  <c r="N47" i="6" s="1"/>
  <c r="L420" i="6"/>
  <c r="N420" i="6" s="1"/>
  <c r="L396" i="6"/>
  <c r="N396" i="6" s="1"/>
  <c r="L233" i="6"/>
  <c r="N233" i="6" s="1"/>
  <c r="L390" i="6"/>
  <c r="N390" i="6" s="1"/>
  <c r="L740" i="6"/>
  <c r="N740" i="6" s="1"/>
  <c r="L813" i="6"/>
  <c r="N813" i="6" s="1"/>
  <c r="L324" i="6"/>
  <c r="N324" i="6" s="1"/>
  <c r="L192" i="6"/>
  <c r="N192" i="6" s="1"/>
  <c r="L865" i="6"/>
  <c r="N865" i="6" s="1"/>
  <c r="L388" i="6"/>
  <c r="N388" i="6" s="1"/>
  <c r="L615" i="6"/>
  <c r="N615" i="6" s="1"/>
  <c r="L863" i="6"/>
  <c r="N863" i="6" s="1"/>
  <c r="L528" i="6"/>
  <c r="N528" i="6" s="1"/>
  <c r="L212" i="6"/>
  <c r="N212" i="6" s="1"/>
  <c r="L154" i="6"/>
  <c r="N154" i="6" s="1"/>
  <c r="L667" i="6"/>
  <c r="N667" i="6" s="1"/>
  <c r="L120" i="6"/>
  <c r="N120" i="6" s="1"/>
  <c r="L672" i="6"/>
  <c r="N672" i="6" s="1"/>
  <c r="L107" i="6"/>
  <c r="N107" i="6" s="1"/>
  <c r="L100" i="6"/>
  <c r="N100" i="6" s="1"/>
  <c r="L570" i="6"/>
  <c r="N570" i="6" s="1"/>
  <c r="L967" i="6"/>
  <c r="N967" i="6" s="1"/>
  <c r="L157" i="6"/>
  <c r="N157" i="6" s="1"/>
  <c r="L833" i="6"/>
  <c r="N833" i="6" s="1"/>
  <c r="L279" i="6"/>
  <c r="N279" i="6" s="1"/>
  <c r="L715" i="6"/>
  <c r="N715" i="6" s="1"/>
  <c r="L561" i="6"/>
  <c r="N561" i="6" s="1"/>
  <c r="L356" i="6"/>
  <c r="N356" i="6" s="1"/>
  <c r="L197" i="6"/>
  <c r="N197" i="6" s="1"/>
  <c r="L737" i="6"/>
  <c r="N737" i="6" s="1"/>
  <c r="L758" i="6"/>
  <c r="N758" i="6" s="1"/>
  <c r="L128" i="6"/>
  <c r="N128" i="6" s="1"/>
  <c r="L116" i="6"/>
  <c r="N116" i="6" s="1"/>
  <c r="L211" i="6"/>
  <c r="N211" i="6" s="1"/>
  <c r="L884" i="6"/>
  <c r="N884" i="6" s="1"/>
  <c r="L496" i="6"/>
  <c r="N496" i="6" s="1"/>
  <c r="L889" i="6"/>
  <c r="N889" i="6" s="1"/>
  <c r="L448" i="6"/>
  <c r="N448" i="6" s="1"/>
  <c r="L780" i="6"/>
  <c r="N780" i="6" s="1"/>
  <c r="L668" i="6"/>
  <c r="N668" i="6" s="1"/>
  <c r="L289" i="6"/>
  <c r="N289" i="6" s="1"/>
  <c r="L495" i="6"/>
  <c r="N495" i="6" s="1"/>
  <c r="L791" i="6"/>
  <c r="N791" i="6" s="1"/>
  <c r="L621" i="6"/>
  <c r="N621" i="6" s="1"/>
  <c r="L579" i="6"/>
  <c r="N579" i="6" s="1"/>
  <c r="L852" i="6"/>
  <c r="N852" i="6" s="1"/>
  <c r="L455" i="6"/>
  <c r="N455" i="6" s="1"/>
  <c r="L903" i="6"/>
  <c r="N903" i="6" s="1"/>
  <c r="L915" i="6"/>
  <c r="N915" i="6" s="1"/>
  <c r="L9" i="6"/>
  <c r="N9" i="6" s="1"/>
  <c r="L849" i="6"/>
  <c r="N849" i="6" s="1"/>
  <c r="L3" i="6"/>
  <c r="N3" i="6" s="1"/>
  <c r="L706" i="6"/>
  <c r="N706" i="6" s="1"/>
  <c r="L156" i="6"/>
  <c r="N156" i="6" s="1"/>
  <c r="L80" i="6"/>
  <c r="N80" i="6" s="1"/>
  <c r="L676" i="6"/>
  <c r="N676" i="6" s="1"/>
  <c r="L519" i="6"/>
  <c r="N519" i="6" s="1"/>
  <c r="L423" i="6"/>
  <c r="N423" i="6" s="1"/>
  <c r="L115" i="6"/>
  <c r="N115" i="6" s="1"/>
  <c r="L293" i="6"/>
  <c r="N293" i="6" s="1"/>
  <c r="L278" i="6"/>
  <c r="N278" i="6" s="1"/>
  <c r="L151" i="6"/>
  <c r="N151" i="6" s="1"/>
  <c r="L462" i="6"/>
  <c r="N462" i="6" s="1"/>
  <c r="L216" i="6"/>
  <c r="N216" i="6" s="1"/>
  <c r="L96" i="6"/>
  <c r="N96" i="6" s="1"/>
  <c r="L784" i="6"/>
  <c r="N784" i="6" s="1"/>
  <c r="L35" i="6"/>
  <c r="N35" i="6" s="1"/>
  <c r="L249" i="6"/>
  <c r="N249" i="6" s="1"/>
  <c r="L241" i="6"/>
  <c r="N241" i="6" s="1"/>
  <c r="L136" i="6"/>
  <c r="N136" i="6" s="1"/>
  <c r="L299" i="6"/>
  <c r="N299" i="6" s="1"/>
  <c r="L816" i="6"/>
  <c r="N816" i="6" s="1"/>
  <c r="L49" i="6"/>
  <c r="N49" i="6" s="1"/>
  <c r="L515" i="6"/>
  <c r="N515" i="6" s="1"/>
  <c r="L839" i="6"/>
  <c r="N839" i="6" s="1"/>
  <c r="L493" i="6"/>
  <c r="N493" i="6" s="1"/>
  <c r="L404" i="6"/>
  <c r="N404" i="6" s="1"/>
  <c r="L957" i="6"/>
  <c r="N957" i="6" s="1"/>
  <c r="L523" i="6"/>
  <c r="N523" i="6" s="1"/>
  <c r="L90" i="6"/>
  <c r="N90" i="6" s="1"/>
  <c r="L258" i="6"/>
  <c r="N258" i="6" s="1"/>
  <c r="L83" i="6"/>
  <c r="N83" i="6" s="1"/>
  <c r="L894" i="6"/>
  <c r="N894" i="6" s="1"/>
  <c r="L775" i="6"/>
  <c r="N775" i="6" s="1"/>
  <c r="L534" i="6"/>
  <c r="N534" i="6" s="1"/>
  <c r="L695" i="6"/>
  <c r="N695" i="6" s="1"/>
  <c r="L304" i="6"/>
  <c r="N304" i="6" s="1"/>
  <c r="L165" i="6"/>
  <c r="N165" i="6" s="1"/>
  <c r="L1000" i="6"/>
  <c r="N1000" i="6" s="1"/>
  <c r="L127" i="6"/>
  <c r="N127" i="6" s="1"/>
  <c r="L145" i="6"/>
  <c r="N145" i="6" s="1"/>
  <c r="L704" i="6"/>
  <c r="N704" i="6" s="1"/>
  <c r="L917" i="6"/>
  <c r="N917" i="6" s="1"/>
  <c r="L323" i="6"/>
  <c r="N323" i="6" s="1"/>
  <c r="L397" i="6"/>
  <c r="N397" i="6" s="1"/>
  <c r="L878" i="6"/>
  <c r="N878" i="6" s="1"/>
  <c r="L61" i="6"/>
  <c r="N61" i="6" s="1"/>
  <c r="L303" i="6"/>
  <c r="N303" i="6" s="1"/>
  <c r="L124" i="6"/>
  <c r="N124" i="6" s="1"/>
  <c r="L772" i="6"/>
  <c r="N772" i="6" s="1"/>
  <c r="L851" i="6"/>
  <c r="N851" i="6" s="1"/>
  <c r="L118" i="6"/>
  <c r="N118" i="6" s="1"/>
  <c r="L472" i="6"/>
  <c r="N472" i="6" s="1"/>
  <c r="L471" i="6"/>
  <c r="N471" i="6" s="1"/>
  <c r="L382" i="6"/>
  <c r="N382" i="6" s="1"/>
  <c r="L574" i="6"/>
  <c r="N574" i="6" s="1"/>
  <c r="L892" i="6"/>
  <c r="N892" i="6" s="1"/>
  <c r="L947" i="6"/>
  <c r="N947" i="6" s="1"/>
  <c r="L541" i="6"/>
  <c r="N541" i="6" s="1"/>
  <c r="L34" i="6"/>
  <c r="N34" i="6" s="1"/>
  <c r="L364" i="6"/>
  <c r="N364" i="6" s="1"/>
  <c r="L886" i="6"/>
  <c r="N886" i="6" s="1"/>
  <c r="L614" i="6"/>
  <c r="N614" i="6" s="1"/>
  <c r="L960" i="6"/>
  <c r="N960" i="6" s="1"/>
  <c r="L164" i="6"/>
  <c r="N164" i="6" s="1"/>
  <c r="L921" i="6"/>
  <c r="N921" i="6" s="1"/>
  <c r="L203" i="6"/>
  <c r="N203" i="6" s="1"/>
  <c r="L463" i="6"/>
  <c r="N463" i="6" s="1"/>
  <c r="L86" i="6"/>
  <c r="N86" i="6" s="1"/>
  <c r="L444" i="6"/>
  <c r="N444" i="6" s="1"/>
  <c r="L909" i="6"/>
  <c r="N909" i="6" s="1"/>
  <c r="L355" i="6"/>
  <c r="N355" i="6" s="1"/>
  <c r="L17" i="6"/>
  <c r="N17" i="6" s="1"/>
  <c r="L316" i="6"/>
  <c r="N316" i="6" s="1"/>
  <c r="L821" i="6"/>
  <c r="N821" i="6" s="1"/>
  <c r="L517" i="6"/>
  <c r="N517" i="6" s="1"/>
  <c r="L512" i="6"/>
  <c r="N512" i="6" s="1"/>
  <c r="L709" i="6"/>
  <c r="N709" i="6" s="1"/>
  <c r="L719" i="6"/>
  <c r="N719" i="6" s="1"/>
  <c r="L13" i="6"/>
  <c r="N13" i="6" s="1"/>
  <c r="L300" i="6"/>
  <c r="N300" i="6" s="1"/>
  <c r="L623" i="6"/>
  <c r="N623" i="6" s="1"/>
  <c r="L705" i="6"/>
  <c r="N705" i="6" s="1"/>
  <c r="L836" i="6"/>
  <c r="N836" i="6" s="1"/>
  <c r="L598" i="6"/>
  <c r="N598" i="6" s="1"/>
  <c r="L838" i="6"/>
  <c r="N838" i="6" s="1"/>
  <c r="L283" i="6"/>
  <c r="N283" i="6" s="1"/>
  <c r="L476" i="6"/>
  <c r="N476" i="6" s="1"/>
  <c r="L377" i="6"/>
  <c r="N377" i="6" s="1"/>
  <c r="L663" i="6"/>
  <c r="N663" i="6" s="1"/>
  <c r="L897" i="6"/>
  <c r="N897" i="6" s="1"/>
  <c r="L468" i="6"/>
  <c r="N468" i="6" s="1"/>
  <c r="L681" i="6"/>
  <c r="N681" i="6" s="1"/>
  <c r="L732" i="6"/>
  <c r="N732" i="6" s="1"/>
  <c r="L168" i="6"/>
  <c r="N168" i="6" s="1"/>
  <c r="L650" i="6"/>
  <c r="N650" i="6" s="1"/>
  <c r="L580" i="6"/>
  <c r="N580" i="6" s="1"/>
  <c r="L858" i="6"/>
  <c r="N858" i="6" s="1"/>
  <c r="L264" i="6"/>
  <c r="N264" i="6" s="1"/>
  <c r="L730" i="6"/>
  <c r="N730" i="6" s="1"/>
  <c r="L398" i="6"/>
  <c r="N398" i="6" s="1"/>
  <c r="L301" i="6"/>
  <c r="N301" i="6" s="1"/>
  <c r="L470" i="6"/>
  <c r="N470" i="6" s="1"/>
  <c r="L804" i="6"/>
  <c r="N804" i="6" s="1"/>
  <c r="L247" i="6"/>
  <c r="N247" i="6" s="1"/>
  <c r="L484" i="6"/>
  <c r="N484" i="6" s="1"/>
  <c r="L415" i="6"/>
  <c r="N415" i="6" s="1"/>
  <c r="L765" i="6"/>
  <c r="N765" i="6" s="1"/>
  <c r="L714" i="6"/>
  <c r="N714" i="6" s="1"/>
  <c r="L126" i="6"/>
  <c r="N126" i="6" s="1"/>
  <c r="L432" i="6"/>
  <c r="N432" i="6" s="1"/>
  <c r="L58" i="6"/>
  <c r="N58" i="6" s="1"/>
  <c r="L742" i="6"/>
  <c r="N742" i="6" s="1"/>
  <c r="L360" i="6"/>
  <c r="N360" i="6" s="1"/>
  <c r="L458" i="6"/>
  <c r="N458" i="6" s="1"/>
  <c r="L427" i="6"/>
  <c r="N427" i="6" s="1"/>
  <c r="L328" i="6"/>
  <c r="N328" i="6" s="1"/>
  <c r="L389" i="6"/>
  <c r="N389" i="6" s="1"/>
  <c r="L370" i="6"/>
  <c r="N370" i="6" s="1"/>
  <c r="L221" i="6"/>
  <c r="N221" i="6" s="1"/>
  <c r="L971" i="6"/>
  <c r="N971" i="6" s="1"/>
  <c r="L783" i="6"/>
  <c r="N783" i="6" s="1"/>
  <c r="L965" i="6"/>
  <c r="N965" i="6" s="1"/>
  <c r="L76" i="6"/>
  <c r="N76" i="6" s="1"/>
  <c r="L332" i="6"/>
  <c r="N332" i="6" s="1"/>
  <c r="L762" i="6"/>
  <c r="N762" i="6" s="1"/>
  <c r="L920" i="6"/>
  <c r="N920" i="6" s="1"/>
  <c r="L277" i="6"/>
  <c r="N277" i="6" s="1"/>
  <c r="L175" i="6"/>
  <c r="N175" i="6" s="1"/>
  <c r="L150" i="6"/>
  <c r="N150" i="6" s="1"/>
  <c r="L604" i="6"/>
  <c r="N604" i="6" s="1"/>
  <c r="L119" i="6"/>
  <c r="N119" i="6" s="1"/>
  <c r="L766" i="6"/>
  <c r="N766" i="6" s="1"/>
  <c r="L979" i="6"/>
  <c r="N979" i="6" s="1"/>
  <c r="L122" i="6"/>
  <c r="N122" i="6" s="1"/>
  <c r="L559" i="6"/>
  <c r="N559" i="6" s="1"/>
  <c r="L962" i="6"/>
  <c r="N962" i="6" s="1"/>
  <c r="L778" i="6"/>
  <c r="N778" i="6" s="1"/>
  <c r="L925" i="6"/>
  <c r="N925" i="6" s="1"/>
  <c r="L399" i="6"/>
  <c r="N399" i="6" s="1"/>
  <c r="L933" i="6"/>
  <c r="N933" i="6" s="1"/>
  <c r="L344" i="6"/>
  <c r="N344" i="6" s="1"/>
  <c r="L607" i="6"/>
  <c r="N607" i="6" s="1"/>
  <c r="L547" i="6"/>
  <c r="N547" i="6" s="1"/>
  <c r="L673" i="6"/>
  <c r="N673" i="6" s="1"/>
  <c r="L993" i="6"/>
  <c r="N993" i="6" s="1"/>
  <c r="L438" i="6"/>
  <c r="N438" i="6" s="1"/>
  <c r="L511" i="6"/>
  <c r="N511" i="6" s="1"/>
  <c r="L543" i="6"/>
  <c r="N543" i="6" s="1"/>
  <c r="L652" i="6"/>
  <c r="N652" i="6" s="1"/>
  <c r="L862" i="6"/>
  <c r="N862" i="6" s="1"/>
  <c r="L636" i="6"/>
  <c r="N636" i="6" s="1"/>
  <c r="L683" i="6"/>
  <c r="N683" i="6" s="1"/>
  <c r="L584" i="6"/>
  <c r="N584" i="6" s="1"/>
  <c r="L999" i="6"/>
  <c r="N999" i="6" s="1"/>
  <c r="L846" i="6"/>
  <c r="N846" i="6" s="1"/>
  <c r="L62" i="6"/>
  <c r="N62" i="6" s="1"/>
  <c r="L487" i="6"/>
  <c r="N487" i="6" s="1"/>
  <c r="L245" i="6"/>
  <c r="N245" i="6" s="1"/>
  <c r="L664" i="6"/>
  <c r="N664" i="6" s="1"/>
  <c r="L906" i="6"/>
  <c r="N906" i="6" s="1"/>
  <c r="L576" i="6"/>
  <c r="N576" i="6" s="1"/>
  <c r="L38" i="6"/>
  <c r="N38" i="6" s="1"/>
  <c r="L963" i="6"/>
  <c r="N963" i="6" s="1"/>
  <c r="L137" i="6"/>
  <c r="N137" i="6" s="1"/>
  <c r="L454" i="6"/>
  <c r="N454" i="6" s="1"/>
  <c r="L829" i="6"/>
  <c r="N829" i="6" s="1"/>
  <c r="L29" i="6"/>
  <c r="N29" i="6" s="1"/>
  <c r="L995" i="6"/>
  <c r="N995" i="6" s="1"/>
  <c r="L457" i="6"/>
  <c r="N457" i="6" s="1"/>
  <c r="L105" i="6"/>
  <c r="N105" i="6" s="1"/>
  <c r="L445" i="6"/>
  <c r="N445" i="6" s="1"/>
  <c r="L460" i="6"/>
  <c r="N460" i="6" s="1"/>
  <c r="L609" i="6"/>
  <c r="N609" i="6" s="1"/>
  <c r="L505" i="6"/>
  <c r="N505" i="6" s="1"/>
  <c r="L478" i="6"/>
  <c r="N478" i="6" s="1"/>
  <c r="L571" i="6"/>
  <c r="N571" i="6" s="1"/>
  <c r="L560" i="6"/>
  <c r="N560" i="6" s="1"/>
  <c r="L545" i="6"/>
  <c r="N545" i="6" s="1"/>
  <c r="L268" i="6"/>
  <c r="N268" i="6" s="1"/>
  <c r="L776" i="6"/>
  <c r="N776" i="6" s="1"/>
  <c r="L261" i="6"/>
  <c r="N261" i="6" s="1"/>
  <c r="L412" i="6"/>
  <c r="N412" i="6" s="1"/>
  <c r="L385" i="6"/>
  <c r="N385" i="6" s="1"/>
  <c r="L488" i="6"/>
  <c r="N488" i="6" s="1"/>
  <c r="L416" i="6"/>
  <c r="N416" i="6" s="1"/>
  <c r="L437" i="6"/>
  <c r="N437" i="6" s="1"/>
  <c r="L763" i="6"/>
  <c r="N763" i="6" s="1"/>
  <c r="L375" i="6"/>
  <c r="N375" i="6" s="1"/>
  <c r="L876" i="6"/>
  <c r="N876" i="6" s="1"/>
  <c r="L298" i="6"/>
  <c r="N298" i="6" s="1"/>
  <c r="L520" i="6"/>
  <c r="N520" i="6" s="1"/>
  <c r="L309" i="6"/>
  <c r="N309" i="6" s="1"/>
  <c r="L990" i="6"/>
  <c r="N990" i="6" s="1"/>
  <c r="L361" i="6"/>
  <c r="N361" i="6" s="1"/>
  <c r="L59" i="6"/>
  <c r="N59" i="6" s="1"/>
  <c r="L651" i="6"/>
  <c r="N651" i="6" s="1"/>
  <c r="L593" i="6"/>
  <c r="N593" i="6" s="1"/>
  <c r="L907" i="6"/>
  <c r="N907" i="6" s="1"/>
  <c r="L372" i="6"/>
  <c r="N372" i="6" s="1"/>
  <c r="L465" i="6"/>
  <c r="N465" i="6" s="1"/>
  <c r="L286" i="6"/>
  <c r="N286" i="6" s="1"/>
  <c r="L170" i="6"/>
  <c r="N170" i="6" s="1"/>
  <c r="L501" i="6"/>
  <c r="N501" i="6" s="1"/>
  <c r="L808" i="6"/>
  <c r="N808" i="6" s="1"/>
  <c r="L378" i="6"/>
  <c r="N378" i="6" s="1"/>
  <c r="L183" i="6"/>
  <c r="N183" i="6" s="1"/>
  <c r="L72" i="6"/>
  <c r="N72" i="6" s="1"/>
  <c r="L227" i="6"/>
  <c r="N227" i="6" s="1"/>
  <c r="L599" i="6"/>
  <c r="N599" i="6" s="1"/>
  <c r="L88" i="6"/>
  <c r="N88" i="6" s="1"/>
  <c r="L57" i="6"/>
  <c r="N57" i="6" s="1"/>
  <c r="L819" i="6"/>
  <c r="N819" i="6" s="1"/>
  <c r="L260" i="6"/>
  <c r="N260" i="6" s="1"/>
  <c r="L132" i="6"/>
  <c r="N132" i="6" s="1"/>
  <c r="L313" i="6"/>
  <c r="N313" i="6" s="1"/>
  <c r="L401" i="6"/>
  <c r="N401" i="6" s="1"/>
  <c r="L984" i="6"/>
  <c r="N984" i="6" s="1"/>
  <c r="L739" i="6"/>
  <c r="N739" i="6" s="1"/>
  <c r="L757" i="6"/>
  <c r="N757" i="6" s="1"/>
  <c r="L19" i="6"/>
  <c r="N19" i="6" s="1"/>
  <c r="L341" i="6"/>
  <c r="N341" i="6" s="1"/>
  <c r="L443" i="6"/>
  <c r="N443" i="6" s="1"/>
  <c r="L618" i="6"/>
  <c r="N618" i="6" s="1"/>
  <c r="L573" i="6"/>
  <c r="N573" i="6" s="1"/>
  <c r="L937" i="6"/>
  <c r="N937" i="6" s="1"/>
  <c r="L133" i="6"/>
  <c r="N133" i="6" s="1"/>
  <c r="L736" i="6"/>
  <c r="N736" i="6" s="1"/>
  <c r="L749" i="6"/>
  <c r="N749" i="6" s="1"/>
  <c r="L387" i="6"/>
  <c r="N387" i="6" s="1"/>
  <c r="L870" i="6"/>
  <c r="N870" i="6" s="1"/>
  <c r="L37" i="6"/>
  <c r="N37" i="6" s="1"/>
  <c r="L409" i="6"/>
  <c r="N409" i="6" s="1"/>
  <c r="L750" i="6"/>
  <c r="N750" i="6" s="1"/>
  <c r="L273" i="6"/>
  <c r="N273" i="6" s="1"/>
  <c r="L946" i="6"/>
  <c r="N946" i="6" s="1"/>
  <c r="L498" i="6"/>
  <c r="N498" i="6" s="1"/>
  <c r="L205" i="6"/>
  <c r="N205" i="6" s="1"/>
  <c r="L219" i="6"/>
  <c r="N219" i="6" s="1"/>
  <c r="L693" i="6"/>
  <c r="N693" i="6" s="1"/>
  <c r="L155" i="6"/>
  <c r="N155" i="6" s="1"/>
  <c r="L934" i="6"/>
  <c r="N934" i="6" s="1"/>
  <c r="L527" i="6"/>
  <c r="N527" i="6" s="1"/>
  <c r="L688" i="6"/>
  <c r="N688" i="6" s="1"/>
  <c r="L722" i="6"/>
  <c r="N722" i="6" s="1"/>
  <c r="L450" i="6"/>
  <c r="N450" i="6" s="1"/>
  <c r="L30" i="6"/>
  <c r="N30" i="6" s="1"/>
  <c r="L337" i="6"/>
  <c r="N337" i="6" s="1"/>
  <c r="L482" i="6"/>
  <c r="N482" i="6" s="1"/>
  <c r="L207" i="6"/>
  <c r="N207" i="6" s="1"/>
  <c r="L263" i="6"/>
  <c r="N263" i="6" s="1"/>
  <c r="L442" i="6"/>
  <c r="N442" i="6" s="1"/>
  <c r="L104" i="6"/>
  <c r="N104" i="6" s="1"/>
  <c r="L358" i="6"/>
  <c r="N358" i="6" s="1"/>
  <c r="L718" i="6"/>
  <c r="N718" i="6" s="1"/>
  <c r="L828" i="6"/>
  <c r="N828" i="6" s="1"/>
  <c r="L872" i="6"/>
  <c r="N872" i="6" s="1"/>
  <c r="L586" i="6"/>
  <c r="N586" i="6" s="1"/>
  <c r="L976" i="6"/>
  <c r="N976" i="6" s="1"/>
  <c r="L393" i="6"/>
  <c r="N393" i="6" s="1"/>
  <c r="L135" i="6"/>
  <c r="N135" i="6" s="1"/>
  <c r="L329" i="6"/>
  <c r="N329" i="6" s="1"/>
  <c r="L319" i="6"/>
  <c r="N319" i="6" s="1"/>
  <c r="L759" i="6"/>
  <c r="N759" i="6" s="1"/>
  <c r="L743" i="6"/>
  <c r="N743" i="6" s="1"/>
  <c r="L908" i="6"/>
  <c r="N908" i="6" s="1"/>
  <c r="L473" i="6"/>
  <c r="N473" i="6" s="1"/>
  <c r="L513" i="6"/>
  <c r="N513" i="6" s="1"/>
  <c r="L25" i="6"/>
  <c r="N25" i="6" s="1"/>
  <c r="L564" i="6"/>
  <c r="N564" i="6" s="1"/>
  <c r="L661" i="6"/>
  <c r="N661" i="6" s="1"/>
  <c r="L530" i="6"/>
  <c r="N530" i="6" s="1"/>
  <c r="L317" i="6"/>
  <c r="N317" i="6" s="1"/>
  <c r="L959" i="6"/>
  <c r="N959" i="6" s="1"/>
  <c r="L711" i="6"/>
  <c r="N711" i="6" s="1"/>
  <c r="L177" i="6"/>
  <c r="N177" i="6" s="1"/>
  <c r="L215" i="6"/>
  <c r="N215" i="6" s="1"/>
  <c r="L284" i="6"/>
  <c r="N284" i="6" s="1"/>
  <c r="L532" i="6"/>
  <c r="N532" i="6" s="1"/>
  <c r="L536" i="6"/>
  <c r="N536" i="6" s="1"/>
  <c r="L890" i="6"/>
  <c r="N890" i="6" s="1"/>
  <c r="L305" i="6"/>
  <c r="N305" i="6" s="1"/>
  <c r="L167" i="6"/>
  <c r="N167" i="6" s="1"/>
  <c r="L605" i="6"/>
  <c r="N605" i="6" s="1"/>
  <c r="L696" i="6"/>
  <c r="N696" i="6" s="1"/>
  <c r="W22" i="1"/>
  <c r="AE43" i="1" s="1"/>
  <c r="V4" i="1"/>
  <c r="AC25" i="1" s="1"/>
  <c r="W4" i="1"/>
  <c r="AE25" i="1" s="1"/>
  <c r="U6" i="1"/>
  <c r="H5" i="1"/>
  <c r="AD5" i="1" s="1"/>
  <c r="G5" i="1"/>
  <c r="AC5" i="1" s="1"/>
  <c r="AC23" i="1" l="1"/>
  <c r="V22" i="1"/>
  <c r="AC43" i="1" s="1"/>
  <c r="H6" i="1"/>
  <c r="AD6" i="1" s="1"/>
  <c r="F7" i="1"/>
  <c r="G7" i="1" s="1"/>
  <c r="AC7" i="1" s="1"/>
  <c r="U7" i="1"/>
  <c r="V5" i="1"/>
  <c r="AC26" i="1" s="1"/>
  <c r="W5" i="1"/>
  <c r="AE26" i="1" s="1"/>
  <c r="H7" i="1" l="1"/>
  <c r="AD7" i="1" s="1"/>
  <c r="F8" i="1"/>
  <c r="U8" i="1"/>
  <c r="V6" i="1"/>
  <c r="AC27" i="1" s="1"/>
  <c r="W6" i="1"/>
  <c r="AE27" i="1" s="1"/>
  <c r="F9" i="1" l="1"/>
  <c r="G8" i="1"/>
  <c r="H8" i="1"/>
  <c r="AD8" i="1" s="1"/>
  <c r="U9" i="1"/>
  <c r="V7" i="1"/>
  <c r="AC28" i="1" s="1"/>
  <c r="W7" i="1"/>
  <c r="AE28" i="1" s="1"/>
  <c r="AC8" i="1" l="1"/>
  <c r="H9" i="1"/>
  <c r="AD9" i="1" s="1"/>
  <c r="G9" i="1"/>
  <c r="AC9" i="1" s="1"/>
  <c r="F10" i="1"/>
  <c r="V8" i="1"/>
  <c r="AC29" i="1" s="1"/>
  <c r="W8" i="1"/>
  <c r="AE29" i="1" s="1"/>
  <c r="U10" i="1"/>
  <c r="G10" i="1" l="1"/>
  <c r="AC10" i="1" s="1"/>
  <c r="H10" i="1"/>
  <c r="AD10" i="1" s="1"/>
  <c r="F11" i="1"/>
  <c r="U11" i="1"/>
  <c r="V9" i="1"/>
  <c r="AC30" i="1" s="1"/>
  <c r="W9" i="1"/>
  <c r="AE30" i="1" s="1"/>
  <c r="H11" i="1" l="1"/>
  <c r="AD11" i="1" s="1"/>
  <c r="G11" i="1"/>
  <c r="AC11" i="1" s="1"/>
  <c r="F12" i="1"/>
  <c r="V10" i="1"/>
  <c r="AC31" i="1" s="1"/>
  <c r="W10" i="1"/>
  <c r="AE31" i="1" s="1"/>
  <c r="U12" i="1"/>
  <c r="H12" i="1" l="1"/>
  <c r="AD12" i="1" s="1"/>
  <c r="G12" i="1"/>
  <c r="AC12" i="1" s="1"/>
  <c r="F13" i="1"/>
  <c r="U13" i="1"/>
  <c r="W11" i="1"/>
  <c r="AE32" i="1" s="1"/>
  <c r="V11" i="1"/>
  <c r="AC32" i="1" s="1"/>
  <c r="G13" i="1" l="1"/>
  <c r="AC13" i="1" s="1"/>
  <c r="H13" i="1"/>
  <c r="AD13" i="1" s="1"/>
  <c r="F14" i="1"/>
  <c r="W12" i="1"/>
  <c r="AE33" i="1" s="1"/>
  <c r="V12" i="1"/>
  <c r="AC33" i="1" s="1"/>
  <c r="U14" i="1"/>
  <c r="G14" i="1" l="1"/>
  <c r="AC14" i="1" s="1"/>
  <c r="H14" i="1"/>
  <c r="AD14" i="1" s="1"/>
  <c r="F15" i="1"/>
  <c r="U15" i="1"/>
  <c r="W13" i="1"/>
  <c r="AE34" i="1" s="1"/>
  <c r="V13" i="1"/>
  <c r="AC34" i="1" s="1"/>
  <c r="G15" i="1" l="1"/>
  <c r="AC15" i="1" s="1"/>
  <c r="H15" i="1"/>
  <c r="AD15" i="1" s="1"/>
  <c r="F16" i="1"/>
  <c r="V14" i="1"/>
  <c r="AC35" i="1" s="1"/>
  <c r="W14" i="1"/>
  <c r="AE35" i="1" s="1"/>
  <c r="U16" i="1"/>
  <c r="F17" i="1" l="1"/>
  <c r="H16" i="1"/>
  <c r="AD16" i="1" s="1"/>
  <c r="G16" i="1"/>
  <c r="AC16" i="1" s="1"/>
  <c r="W15" i="1"/>
  <c r="AE36" i="1" s="1"/>
  <c r="V15" i="1"/>
  <c r="AC36" i="1" s="1"/>
  <c r="G17" i="1" l="1"/>
  <c r="AC17" i="1" s="1"/>
  <c r="H17" i="1"/>
  <c r="AD17" i="1" s="1"/>
  <c r="F18" i="1"/>
  <c r="U17" i="1"/>
  <c r="W16" i="1"/>
  <c r="AE37" i="1" s="1"/>
  <c r="V16" i="1"/>
  <c r="AC37" i="1" s="1"/>
  <c r="U18" i="1"/>
  <c r="H18" i="1" l="1"/>
  <c r="AD18" i="1" s="1"/>
  <c r="G18" i="1"/>
  <c r="AC18" i="1" s="1"/>
  <c r="F19" i="1"/>
  <c r="V17" i="1"/>
  <c r="AC38" i="1" s="1"/>
  <c r="W17" i="1"/>
  <c r="AE38" i="1" s="1"/>
  <c r="U19" i="1"/>
  <c r="G19" i="1" l="1"/>
  <c r="AC19" i="1" s="1"/>
  <c r="H19" i="1"/>
  <c r="AD19" i="1" s="1"/>
  <c r="F21" i="1"/>
  <c r="H21" i="1" s="1"/>
  <c r="F20" i="1"/>
  <c r="U20" i="1"/>
  <c r="W18" i="1"/>
  <c r="AE39" i="1" s="1"/>
  <c r="V18" i="1"/>
  <c r="AC39" i="1" s="1"/>
  <c r="AD21" i="1" l="1"/>
  <c r="G21" i="1"/>
  <c r="H20" i="1"/>
  <c r="L13" i="7" s="1"/>
  <c r="G20" i="1"/>
  <c r="AC20" i="1" s="1"/>
  <c r="U21" i="1"/>
  <c r="V19" i="1"/>
  <c r="AC40" i="1" s="1"/>
  <c r="W19" i="1"/>
  <c r="AE40" i="1" s="1"/>
  <c r="L12" i="7" l="1"/>
  <c r="AC21" i="1"/>
  <c r="AD20" i="1"/>
  <c r="W20" i="1"/>
  <c r="AE41" i="1" s="1"/>
  <c r="V20" i="1"/>
  <c r="AC41" i="1" s="1"/>
  <c r="V21" i="1"/>
  <c r="M12" i="7" s="1"/>
  <c r="W21" i="1"/>
  <c r="M13" i="7" l="1"/>
  <c r="AC42" i="1"/>
  <c r="AE42" i="1"/>
  <c r="X5" i="1"/>
  <c r="I18" i="1"/>
  <c r="I2" i="1"/>
  <c r="X19" i="1"/>
  <c r="X2" i="1"/>
  <c r="I16" i="1"/>
  <c r="I8" i="1"/>
  <c r="X18" i="1"/>
  <c r="X10" i="1"/>
  <c r="X3" i="1"/>
  <c r="I21" i="1"/>
  <c r="X11" i="1"/>
  <c r="X8" i="1"/>
  <c r="X12" i="1"/>
  <c r="I9" i="1"/>
  <c r="X17" i="1"/>
  <c r="I6" i="1"/>
  <c r="I5" i="1"/>
  <c r="X15" i="1"/>
  <c r="X7" i="1"/>
  <c r="X4" i="1"/>
  <c r="I15" i="1"/>
  <c r="X9" i="1"/>
  <c r="X16" i="1"/>
  <c r="I20" i="1"/>
  <c r="I12" i="1"/>
  <c r="I4" i="1"/>
  <c r="X14" i="1"/>
  <c r="X6" i="1"/>
  <c r="I10" i="1"/>
  <c r="I17" i="1"/>
  <c r="I7" i="1"/>
  <c r="I14" i="1"/>
  <c r="I13" i="1"/>
  <c r="I19" i="1"/>
  <c r="I11" i="1"/>
  <c r="AA11" i="1" s="1"/>
  <c r="I3" i="1"/>
  <c r="X13" i="1"/>
  <c r="X20" i="1"/>
  <c r="X21" i="1"/>
  <c r="AA3" i="1" l="1"/>
  <c r="AA18" i="1"/>
  <c r="AA17" i="1"/>
  <c r="AA10" i="1"/>
  <c r="AA5" i="1"/>
  <c r="AA19" i="1"/>
  <c r="AA21" i="1"/>
  <c r="AA2" i="1"/>
  <c r="AA14" i="1"/>
  <c r="AA15" i="1"/>
  <c r="AA16" i="1"/>
  <c r="AA4" i="1"/>
  <c r="AA12" i="1"/>
  <c r="AA20" i="1"/>
  <c r="AA6" i="1"/>
  <c r="AA7" i="1"/>
  <c r="AA13" i="1"/>
  <c r="AA9" i="1"/>
  <c r="AA8" i="1"/>
  <c r="P16" i="7"/>
  <c r="M11" i="7"/>
  <c r="L11" i="7"/>
  <c r="M7" i="1"/>
  <c r="M9" i="1" s="1"/>
  <c r="N7" i="1"/>
  <c r="N9" i="1" s="1"/>
  <c r="M10" i="1" l="1"/>
  <c r="J2" i="1"/>
  <c r="M8" i="1"/>
  <c r="J7" i="1"/>
  <c r="J20" i="1"/>
  <c r="J4" i="1"/>
  <c r="J14" i="1"/>
  <c r="J21" i="1"/>
  <c r="J8" i="1"/>
  <c r="J11" i="1"/>
  <c r="J9" i="1"/>
  <c r="J10" i="1"/>
  <c r="J15" i="1"/>
  <c r="J5" i="1"/>
  <c r="J16" i="1"/>
  <c r="J19" i="1"/>
  <c r="J3" i="1"/>
  <c r="J6" i="1"/>
  <c r="J18" i="1"/>
  <c r="J17" i="1"/>
  <c r="J13" i="1"/>
  <c r="J12" i="1"/>
  <c r="Y2" i="1"/>
  <c r="Y6" i="1"/>
  <c r="Y3" i="1"/>
  <c r="Y7" i="1"/>
  <c r="Y13" i="1"/>
  <c r="Y12" i="1"/>
  <c r="Y5" i="1"/>
  <c r="Y17" i="1"/>
  <c r="Y4" i="1"/>
  <c r="Y9" i="1"/>
  <c r="Y19" i="1"/>
  <c r="Y14" i="1"/>
  <c r="Y11" i="1"/>
  <c r="Y16" i="1"/>
  <c r="Y10" i="1"/>
  <c r="Y18" i="1"/>
  <c r="Y8" i="1"/>
  <c r="Y15" i="1"/>
  <c r="Y20" i="1"/>
  <c r="Y21" i="1"/>
  <c r="N10" i="1"/>
  <c r="N8" i="1"/>
  <c r="D998" i="3" l="1"/>
  <c r="E998" i="3" s="1"/>
  <c r="D316" i="3"/>
  <c r="D999" i="3"/>
  <c r="F999" i="3" s="1"/>
  <c r="D1000" i="3"/>
  <c r="D1001" i="3"/>
  <c r="D315" i="3"/>
  <c r="D317" i="3"/>
  <c r="D372" i="3"/>
  <c r="D371" i="3"/>
  <c r="E371" i="3" s="1"/>
  <c r="D370" i="3"/>
  <c r="D369" i="3"/>
  <c r="F369" i="3" s="1"/>
  <c r="D368" i="3"/>
  <c r="D631" i="3"/>
  <c r="D632" i="3"/>
  <c r="D633" i="3"/>
  <c r="D997" i="3"/>
  <c r="D367" i="3"/>
  <c r="E367" i="3" s="1"/>
  <c r="D366" i="3"/>
  <c r="D995" i="3"/>
  <c r="E995" i="3" s="1"/>
  <c r="D634" i="3"/>
  <c r="D314" i="3"/>
  <c r="D996" i="3"/>
  <c r="D635" i="3"/>
  <c r="D365" i="3"/>
  <c r="D313" i="3"/>
  <c r="D994" i="3"/>
  <c r="F994" i="3" s="1"/>
  <c r="D363" i="3"/>
  <c r="D993" i="3"/>
  <c r="D364" i="3"/>
  <c r="F364" i="3" s="1"/>
  <c r="D318" i="3"/>
  <c r="D636" i="3"/>
  <c r="D637" i="3"/>
  <c r="D319" i="3"/>
  <c r="D991" i="3"/>
  <c r="D362" i="3"/>
  <c r="D312" i="3"/>
  <c r="D638" i="3"/>
  <c r="D992" i="3"/>
  <c r="D360" i="3"/>
  <c r="D361" i="3"/>
  <c r="D639" i="3"/>
  <c r="D990" i="3"/>
  <c r="D320" i="3"/>
  <c r="D640" i="3"/>
  <c r="D359" i="3"/>
  <c r="D311" i="3"/>
  <c r="D989" i="3"/>
  <c r="D988" i="3"/>
  <c r="D641" i="3"/>
  <c r="D357" i="3"/>
  <c r="D358" i="3"/>
  <c r="D321" i="3"/>
  <c r="D310" i="3"/>
  <c r="D642" i="3"/>
  <c r="D643" i="3"/>
  <c r="D987" i="3"/>
  <c r="D986" i="3"/>
  <c r="D356" i="3"/>
  <c r="D985" i="3"/>
  <c r="E985" i="3" s="1"/>
  <c r="D322" i="3"/>
  <c r="D644" i="3"/>
  <c r="D355" i="3"/>
  <c r="D309" i="3"/>
  <c r="E309" i="3" s="1"/>
  <c r="D354" i="3"/>
  <c r="D645" i="3"/>
  <c r="D323" i="3"/>
  <c r="D646" i="3"/>
  <c r="E646" i="3" s="1"/>
  <c r="D308" i="3"/>
  <c r="D984" i="3"/>
  <c r="E984" i="3" s="1"/>
  <c r="D982" i="3"/>
  <c r="F982" i="3" s="1"/>
  <c r="D353" i="3"/>
  <c r="D647" i="3"/>
  <c r="D983" i="3"/>
  <c r="D648" i="3"/>
  <c r="D324" i="3"/>
  <c r="D307" i="3"/>
  <c r="D352" i="3"/>
  <c r="D980" i="3"/>
  <c r="D351" i="3"/>
  <c r="D649" i="3"/>
  <c r="D981" i="3"/>
  <c r="D350" i="3"/>
  <c r="D325" i="3"/>
  <c r="D306" i="3"/>
  <c r="D349" i="3"/>
  <c r="E349" i="3" s="1"/>
  <c r="D650" i="3"/>
  <c r="D651" i="3"/>
  <c r="E651" i="3" s="1"/>
  <c r="D348" i="3"/>
  <c r="D979" i="3"/>
  <c r="D652" i="3"/>
  <c r="D978" i="3"/>
  <c r="E978" i="3" s="1"/>
  <c r="D326" i="3"/>
  <c r="D305" i="3"/>
  <c r="D977" i="3"/>
  <c r="D653" i="3"/>
  <c r="F653" i="3" s="1"/>
  <c r="D976" i="3"/>
  <c r="D347" i="3"/>
  <c r="E347" i="3" s="1"/>
  <c r="D975" i="3"/>
  <c r="D654" i="3"/>
  <c r="D345" i="3"/>
  <c r="D327" i="3"/>
  <c r="F327" i="3" s="1"/>
  <c r="D304" i="3"/>
  <c r="D346" i="3"/>
  <c r="D655" i="3"/>
  <c r="E655" i="3" s="1"/>
  <c r="D344" i="3"/>
  <c r="D328" i="3"/>
  <c r="D656" i="3"/>
  <c r="D303" i="3"/>
  <c r="E303" i="3" s="1"/>
  <c r="D974" i="3"/>
  <c r="D343" i="3"/>
  <c r="D657" i="3"/>
  <c r="D973" i="3"/>
  <c r="D972" i="3"/>
  <c r="D658" i="3"/>
  <c r="D342" i="3"/>
  <c r="D329" i="3"/>
  <c r="D302" i="3"/>
  <c r="E302" i="3" s="1"/>
  <c r="D971" i="3"/>
  <c r="D659" i="3"/>
  <c r="D341" i="3"/>
  <c r="D340" i="3"/>
  <c r="D339" i="3"/>
  <c r="D970" i="3"/>
  <c r="E970" i="3" s="1"/>
  <c r="D330" i="3"/>
  <c r="D301" i="3"/>
  <c r="D660" i="3"/>
  <c r="D661" i="3"/>
  <c r="F661" i="3" s="1"/>
  <c r="D969" i="3"/>
  <c r="D331" i="3"/>
  <c r="D338" i="3"/>
  <c r="D337" i="3"/>
  <c r="D967" i="3"/>
  <c r="D968" i="3"/>
  <c r="D300" i="3"/>
  <c r="D662" i="3"/>
  <c r="D966" i="3"/>
  <c r="D663" i="3"/>
  <c r="D335" i="3"/>
  <c r="D336" i="3"/>
  <c r="D332" i="3"/>
  <c r="D299" i="3"/>
  <c r="D664" i="3"/>
  <c r="D964" i="3"/>
  <c r="D965" i="3"/>
  <c r="D665" i="3"/>
  <c r="D333" i="3"/>
  <c r="D666" i="3"/>
  <c r="D334" i="3"/>
  <c r="D298" i="3"/>
  <c r="F298" i="3" s="1"/>
  <c r="D962" i="3"/>
  <c r="D963" i="3"/>
  <c r="D667" i="3"/>
  <c r="D961" i="3"/>
  <c r="D297" i="3"/>
  <c r="D668" i="3"/>
  <c r="D669" i="3"/>
  <c r="D960" i="3"/>
  <c r="D670" i="3"/>
  <c r="D296" i="3"/>
  <c r="D671" i="3"/>
  <c r="D959" i="3"/>
  <c r="E959" i="3" s="1"/>
  <c r="D295" i="3"/>
  <c r="D958" i="3"/>
  <c r="D672" i="3"/>
  <c r="D673" i="3"/>
  <c r="D957" i="3"/>
  <c r="D955" i="3"/>
  <c r="D956" i="3"/>
  <c r="D674" i="3"/>
  <c r="D294" i="3"/>
  <c r="D675" i="3"/>
  <c r="D676" i="3"/>
  <c r="D953" i="3"/>
  <c r="E953" i="3" s="1"/>
  <c r="D954" i="3"/>
  <c r="D293" i="3"/>
  <c r="D677" i="3"/>
  <c r="D952" i="3"/>
  <c r="E341" i="3"/>
  <c r="D678" i="3"/>
  <c r="D292" i="3"/>
  <c r="D679" i="3"/>
  <c r="D951" i="3"/>
  <c r="D680" i="3"/>
  <c r="D950" i="3"/>
  <c r="D291" i="3"/>
  <c r="D949" i="3"/>
  <c r="D681" i="3"/>
  <c r="D682" i="3"/>
  <c r="D948" i="3"/>
  <c r="D290" i="3"/>
  <c r="D683" i="3"/>
  <c r="D947" i="3"/>
  <c r="D684" i="3"/>
  <c r="D289" i="3"/>
  <c r="D946" i="3"/>
  <c r="D685" i="3"/>
  <c r="D945" i="3"/>
  <c r="D944" i="3"/>
  <c r="D686" i="3"/>
  <c r="D288" i="3"/>
  <c r="D943" i="3"/>
  <c r="E943" i="3" s="1"/>
  <c r="D687" i="3"/>
  <c r="D942" i="3"/>
  <c r="D287" i="3"/>
  <c r="D688" i="3"/>
  <c r="D941" i="3"/>
  <c r="D689" i="3"/>
  <c r="D690" i="3"/>
  <c r="D940" i="3"/>
  <c r="D286" i="3"/>
  <c r="D691" i="3"/>
  <c r="D939" i="3"/>
  <c r="D692" i="3"/>
  <c r="D937" i="3"/>
  <c r="D938" i="3"/>
  <c r="E348" i="3"/>
  <c r="D285" i="3"/>
  <c r="D936" i="3"/>
  <c r="D693" i="3"/>
  <c r="D694" i="3"/>
  <c r="D284" i="3"/>
  <c r="D935" i="3"/>
  <c r="D934" i="3"/>
  <c r="D695" i="3"/>
  <c r="D283" i="3"/>
  <c r="D696" i="3"/>
  <c r="D697" i="3"/>
  <c r="D933" i="3"/>
  <c r="D932" i="3"/>
  <c r="D698" i="3"/>
  <c r="D282" i="3"/>
  <c r="D699" i="3"/>
  <c r="D931" i="3"/>
  <c r="D930" i="3"/>
  <c r="D700" i="3"/>
  <c r="D281" i="3"/>
  <c r="D929" i="3"/>
  <c r="D928" i="3"/>
  <c r="E353" i="3"/>
  <c r="F353" i="3"/>
  <c r="D701" i="3"/>
  <c r="D280" i="3"/>
  <c r="D702" i="3"/>
  <c r="D927" i="3"/>
  <c r="D703" i="3"/>
  <c r="D925" i="3"/>
  <c r="D926" i="3"/>
  <c r="F354" i="3" s="1"/>
  <c r="E354" i="3"/>
  <c r="D279" i="3"/>
  <c r="D704" i="3"/>
  <c r="D924" i="3"/>
  <c r="D705" i="3"/>
  <c r="D706" i="3"/>
  <c r="D278" i="3"/>
  <c r="D922" i="3"/>
  <c r="D923" i="3"/>
  <c r="D707" i="3"/>
  <c r="D708" i="3"/>
  <c r="D277" i="3"/>
  <c r="D921" i="3"/>
  <c r="D709" i="3"/>
  <c r="D710" i="3"/>
  <c r="D920" i="3"/>
  <c r="D276" i="3"/>
  <c r="D918" i="3"/>
  <c r="D711" i="3"/>
  <c r="D919" i="3"/>
  <c r="F919" i="3" s="1"/>
  <c r="D275" i="3"/>
  <c r="D712" i="3"/>
  <c r="D916" i="3"/>
  <c r="D713" i="3"/>
  <c r="D917" i="3"/>
  <c r="D915" i="3"/>
  <c r="D274" i="3"/>
  <c r="D714" i="3"/>
  <c r="D914" i="3"/>
  <c r="F360" i="3" s="1"/>
  <c r="E360" i="3"/>
  <c r="D715" i="3"/>
  <c r="D716" i="3"/>
  <c r="D273" i="3"/>
  <c r="D717" i="3"/>
  <c r="D913" i="3"/>
  <c r="E913" i="3" s="1"/>
  <c r="D718" i="3"/>
  <c r="D272" i="3"/>
  <c r="D912" i="3"/>
  <c r="E361" i="3"/>
  <c r="F361" i="3"/>
  <c r="D911" i="3"/>
  <c r="F911" i="3" s="1"/>
  <c r="D910" i="3"/>
  <c r="D719" i="3"/>
  <c r="D720" i="3"/>
  <c r="D909" i="3"/>
  <c r="D271" i="3"/>
  <c r="D721" i="3"/>
  <c r="D908" i="3"/>
  <c r="D907" i="3"/>
  <c r="D722" i="3"/>
  <c r="D270" i="3"/>
  <c r="D723" i="3"/>
  <c r="D724" i="3"/>
  <c r="D269" i="3"/>
  <c r="D905" i="3"/>
  <c r="D906" i="3"/>
  <c r="D725" i="3"/>
  <c r="D904" i="3"/>
  <c r="F365" i="3"/>
  <c r="E365" i="3"/>
  <c r="D726" i="3"/>
  <c r="D268" i="3"/>
  <c r="D903" i="3"/>
  <c r="D727" i="3"/>
  <c r="D902" i="3"/>
  <c r="D267" i="3"/>
  <c r="D901" i="3"/>
  <c r="E901" i="3" s="1"/>
  <c r="D728" i="3"/>
  <c r="D729" i="3"/>
  <c r="D900" i="3"/>
  <c r="D266" i="3"/>
  <c r="D730" i="3"/>
  <c r="D731" i="3"/>
  <c r="D899" i="3"/>
  <c r="D898" i="3"/>
  <c r="F368" i="3" s="1"/>
  <c r="E368" i="3"/>
  <c r="D732" i="3"/>
  <c r="D265" i="3"/>
  <c r="D897" i="3"/>
  <c r="D896" i="3"/>
  <c r="D733" i="3"/>
  <c r="D734" i="3"/>
  <c r="D264" i="3"/>
  <c r="D895" i="3"/>
  <c r="D735" i="3"/>
  <c r="D893" i="3"/>
  <c r="D894" i="3"/>
  <c r="D263" i="3"/>
  <c r="D736" i="3"/>
  <c r="D737" i="3"/>
  <c r="D892" i="3"/>
  <c r="D262" i="3"/>
  <c r="D738" i="3"/>
  <c r="D261" i="3"/>
  <c r="D890" i="3"/>
  <c r="F372" i="3" s="1"/>
  <c r="E372" i="3"/>
  <c r="D739" i="3"/>
  <c r="D891" i="3"/>
  <c r="D260" i="3"/>
  <c r="E260" i="3" s="1"/>
  <c r="D740" i="3"/>
  <c r="D741" i="3"/>
  <c r="D889" i="3"/>
  <c r="D259" i="3"/>
  <c r="D258" i="3"/>
  <c r="E258" i="3" s="1"/>
  <c r="D742" i="3"/>
  <c r="D888" i="3"/>
  <c r="D256" i="3"/>
  <c r="E256" i="3" s="1"/>
  <c r="D886" i="3"/>
  <c r="D743" i="3"/>
  <c r="D887" i="3"/>
  <c r="D257" i="3"/>
  <c r="D744" i="3"/>
  <c r="D255" i="3"/>
  <c r="D745" i="3"/>
  <c r="D885" i="3"/>
  <c r="E885" i="3" s="1"/>
  <c r="D884" i="3"/>
  <c r="D746" i="3"/>
  <c r="D373" i="3"/>
  <c r="D254" i="3"/>
  <c r="D883" i="3"/>
  <c r="D253" i="3"/>
  <c r="D252" i="3"/>
  <c r="D882" i="3"/>
  <c r="D747" i="3"/>
  <c r="D251" i="3"/>
  <c r="D374" i="3"/>
  <c r="D881" i="3"/>
  <c r="D748" i="3"/>
  <c r="D749" i="3"/>
  <c r="D250" i="3"/>
  <c r="D375" i="3"/>
  <c r="D750" i="3"/>
  <c r="D880" i="3"/>
  <c r="D879" i="3"/>
  <c r="D878" i="3"/>
  <c r="D751" i="3"/>
  <c r="D249" i="3"/>
  <c r="D376" i="3"/>
  <c r="D248" i="3"/>
  <c r="D752" i="3"/>
  <c r="D247" i="3"/>
  <c r="F247" i="3" s="1"/>
  <c r="D753" i="3"/>
  <c r="D877" i="3"/>
  <c r="D876" i="3"/>
  <c r="E876" i="3" s="1"/>
  <c r="D754" i="3"/>
  <c r="D377" i="3"/>
  <c r="D875" i="3"/>
  <c r="D246" i="3"/>
  <c r="D874" i="3"/>
  <c r="E874" i="3" s="1"/>
  <c r="D755" i="3"/>
  <c r="D245" i="3"/>
  <c r="D873" i="3"/>
  <c r="E252" i="3" s="1"/>
  <c r="D756" i="3"/>
  <c r="D378" i="3"/>
  <c r="D244" i="3"/>
  <c r="D757" i="3"/>
  <c r="D243" i="3"/>
  <c r="F243" i="3" s="1"/>
  <c r="D242" i="3"/>
  <c r="D758" i="3"/>
  <c r="D379" i="3"/>
  <c r="D872" i="3"/>
  <c r="D759" i="3"/>
  <c r="D871" i="3"/>
  <c r="D241" i="3"/>
  <c r="D760" i="3"/>
  <c r="D240" i="3"/>
  <c r="D380" i="3"/>
  <c r="D870" i="3"/>
  <c r="F870" i="3" s="1"/>
  <c r="D239" i="3"/>
  <c r="D761" i="3"/>
  <c r="D869" i="3"/>
  <c r="D238" i="3"/>
  <c r="D381" i="3"/>
  <c r="D762" i="3"/>
  <c r="D868" i="3"/>
  <c r="D763" i="3"/>
  <c r="D237" i="3"/>
  <c r="F237" i="3" s="1"/>
  <c r="D867" i="3"/>
  <c r="D764" i="3"/>
  <c r="D382" i="3"/>
  <c r="D866" i="3"/>
  <c r="E866" i="3" s="1"/>
  <c r="D236" i="3"/>
  <c r="D865" i="3"/>
  <c r="D765" i="3"/>
  <c r="D235" i="3"/>
  <c r="D766" i="3"/>
  <c r="D864" i="3"/>
  <c r="D234" i="3"/>
  <c r="D233" i="3"/>
  <c r="F233" i="3" s="1"/>
  <c r="D383" i="3"/>
  <c r="D863" i="3"/>
  <c r="D232" i="3"/>
  <c r="D767" i="3"/>
  <c r="D862" i="3"/>
  <c r="F862" i="3" s="1"/>
  <c r="D384" i="3"/>
  <c r="D768" i="3"/>
  <c r="D769" i="3"/>
  <c r="D861" i="3"/>
  <c r="D231" i="3"/>
  <c r="D859" i="3"/>
  <c r="D229" i="3"/>
  <c r="D230" i="3"/>
  <c r="D385" i="3"/>
  <c r="D770" i="3"/>
  <c r="D860" i="3"/>
  <c r="D771" i="3"/>
  <c r="D386" i="3"/>
  <c r="D858" i="3"/>
  <c r="D857" i="3"/>
  <c r="D228" i="3"/>
  <c r="D772" i="3"/>
  <c r="D227" i="3"/>
  <c r="D773" i="3"/>
  <c r="D387" i="3"/>
  <c r="D226" i="3"/>
  <c r="F226" i="3" s="1"/>
  <c r="D856" i="3"/>
  <c r="D774" i="3"/>
  <c r="D855" i="3"/>
  <c r="F855" i="3" s="1"/>
  <c r="D225" i="3"/>
  <c r="F225" i="3" s="1"/>
  <c r="D775" i="3"/>
  <c r="D224" i="3"/>
  <c r="D854" i="3"/>
  <c r="F854" i="3" s="1"/>
  <c r="D223" i="3"/>
  <c r="F223" i="3" s="1"/>
  <c r="D388" i="3"/>
  <c r="D776" i="3"/>
  <c r="D222" i="3"/>
  <c r="D853" i="3"/>
  <c r="E242" i="3" s="1"/>
  <c r="D777" i="3"/>
  <c r="D852" i="3"/>
  <c r="D389" i="3"/>
  <c r="D778" i="3"/>
  <c r="D851" i="3"/>
  <c r="D221" i="3"/>
  <c r="D850" i="3"/>
  <c r="D779" i="3"/>
  <c r="D220" i="3"/>
  <c r="E220" i="3" s="1"/>
  <c r="D390" i="3"/>
  <c r="D780" i="3"/>
  <c r="D218" i="3"/>
  <c r="E218" i="3" s="1"/>
  <c r="D849" i="3"/>
  <c r="D219" i="3"/>
  <c r="D781" i="3"/>
  <c r="D782" i="3"/>
  <c r="D391" i="3"/>
  <c r="D848" i="3"/>
  <c r="D846" i="3"/>
  <c r="D216" i="3"/>
  <c r="F216" i="3" s="1"/>
  <c r="D847" i="3"/>
  <c r="F847" i="3" s="1"/>
  <c r="D217" i="3"/>
  <c r="D783" i="3"/>
  <c r="D784" i="3"/>
  <c r="D392" i="3"/>
  <c r="D215" i="3"/>
  <c r="F215" i="3" s="1"/>
  <c r="D845" i="3"/>
  <c r="D214" i="3"/>
  <c r="E214" i="3" s="1"/>
  <c r="D785" i="3"/>
  <c r="D786" i="3"/>
  <c r="D844" i="3"/>
  <c r="F844" i="3" s="1"/>
  <c r="D393" i="3"/>
  <c r="D212" i="3"/>
  <c r="E212" i="3" s="1"/>
  <c r="D843" i="3"/>
  <c r="D787" i="3"/>
  <c r="D213" i="3"/>
  <c r="E213" i="3" s="1"/>
  <c r="D394" i="3"/>
  <c r="D842" i="3"/>
  <c r="D788" i="3"/>
  <c r="D211" i="3"/>
  <c r="F211" i="3" s="1"/>
  <c r="D841" i="3"/>
  <c r="D789" i="3"/>
  <c r="D395" i="3"/>
  <c r="D790" i="3"/>
  <c r="D840" i="3"/>
  <c r="D210" i="3"/>
  <c r="D838" i="3"/>
  <c r="E838" i="3" s="1"/>
  <c r="D209" i="3"/>
  <c r="E209" i="3" s="1"/>
  <c r="D839" i="3"/>
  <c r="D791" i="3"/>
  <c r="D792" i="3"/>
  <c r="D208" i="3"/>
  <c r="E208" i="3" s="1"/>
  <c r="D207" i="3"/>
  <c r="D396" i="3"/>
  <c r="D837" i="3"/>
  <c r="D793" i="3"/>
  <c r="D836" i="3"/>
  <c r="D206" i="3"/>
  <c r="E206" i="3" s="1"/>
  <c r="D835" i="3"/>
  <c r="D397" i="3"/>
  <c r="D794" i="3"/>
  <c r="D205" i="3"/>
  <c r="D795" i="3"/>
  <c r="D833" i="3"/>
  <c r="D398" i="3"/>
  <c r="D203" i="3"/>
  <c r="E203" i="3" s="1"/>
  <c r="D204" i="3"/>
  <c r="D834" i="3"/>
  <c r="D796" i="3"/>
  <c r="D797" i="3"/>
  <c r="D831" i="3"/>
  <c r="D832" i="3"/>
  <c r="F832" i="3" s="1"/>
  <c r="D202" i="3"/>
  <c r="D399" i="3"/>
  <c r="D798" i="3"/>
  <c r="D799" i="3"/>
  <c r="D201" i="3"/>
  <c r="D199" i="3"/>
  <c r="D400" i="3"/>
  <c r="D200" i="3"/>
  <c r="E200" i="3" s="1"/>
  <c r="D830" i="3"/>
  <c r="D800" i="3"/>
  <c r="D828" i="3"/>
  <c r="D829" i="3"/>
  <c r="D801" i="3"/>
  <c r="D401" i="3"/>
  <c r="D198" i="3"/>
  <c r="D802" i="3"/>
  <c r="D826" i="3"/>
  <c r="D197" i="3"/>
  <c r="E197" i="3" s="1"/>
  <c r="D196" i="3"/>
  <c r="D803" i="3"/>
  <c r="D827" i="3"/>
  <c r="F229" i="3" s="1"/>
  <c r="E229" i="3"/>
  <c r="D195" i="3"/>
  <c r="E195" i="3" s="1"/>
  <c r="D804" i="3"/>
  <c r="D402" i="3"/>
  <c r="D825" i="3"/>
  <c r="D805" i="3"/>
  <c r="D806" i="3"/>
  <c r="D403" i="3"/>
  <c r="D824" i="3"/>
  <c r="D194" i="3"/>
  <c r="E194" i="3" s="1"/>
  <c r="D193" i="3"/>
  <c r="D807" i="3"/>
  <c r="D822" i="3"/>
  <c r="D823" i="3"/>
  <c r="D192" i="3"/>
  <c r="D808" i="3"/>
  <c r="D191" i="3"/>
  <c r="D404" i="3"/>
  <c r="D821" i="3"/>
  <c r="D809" i="3"/>
  <c r="D819" i="3"/>
  <c r="D820" i="3"/>
  <c r="D190" i="3"/>
  <c r="D405" i="3"/>
  <c r="D810" i="3"/>
  <c r="D811" i="3"/>
  <c r="D189" i="3"/>
  <c r="D817" i="3"/>
  <c r="D188" i="3"/>
  <c r="D406" i="3"/>
  <c r="D818" i="3"/>
  <c r="D812" i="3"/>
  <c r="D186" i="3"/>
  <c r="D816" i="3"/>
  <c r="D187" i="3"/>
  <c r="D813" i="3"/>
  <c r="D185" i="3"/>
  <c r="D814" i="3"/>
  <c r="D407" i="3"/>
  <c r="D815" i="3"/>
  <c r="D184" i="3"/>
  <c r="D408" i="3"/>
  <c r="D183" i="3"/>
  <c r="E183" i="3" s="1"/>
  <c r="D182" i="3"/>
  <c r="E182" i="3" s="1"/>
  <c r="D409" i="3"/>
  <c r="E221" i="3"/>
  <c r="D181" i="3"/>
  <c r="E181" i="3" s="1"/>
  <c r="D410" i="3"/>
  <c r="D180" i="3"/>
  <c r="D179" i="3"/>
  <c r="D178" i="3"/>
  <c r="D411" i="3"/>
  <c r="E219" i="3"/>
  <c r="D177" i="3"/>
  <c r="E177" i="3" s="1"/>
  <c r="D412" i="3"/>
  <c r="D175" i="3"/>
  <c r="E175" i="3" s="1"/>
  <c r="D176" i="3"/>
  <c r="D413" i="3"/>
  <c r="D174" i="3"/>
  <c r="E174" i="3" s="1"/>
  <c r="E829" i="3"/>
  <c r="F829" i="3"/>
  <c r="D173" i="3"/>
  <c r="F173" i="3" s="1"/>
  <c r="D172" i="3"/>
  <c r="D414" i="3"/>
  <c r="D171" i="3"/>
  <c r="D170" i="3"/>
  <c r="D415" i="3"/>
  <c r="D169" i="3"/>
  <c r="E834" i="3" s="1"/>
  <c r="F834" i="3"/>
  <c r="D416" i="3"/>
  <c r="D168" i="3"/>
  <c r="D166" i="3"/>
  <c r="E166" i="3" s="1"/>
  <c r="D167" i="3"/>
  <c r="D417" i="3"/>
  <c r="D164" i="3"/>
  <c r="E164" i="3" s="1"/>
  <c r="D165" i="3"/>
  <c r="D418" i="3"/>
  <c r="D163" i="3"/>
  <c r="E163" i="3" s="1"/>
  <c r="D419" i="3"/>
  <c r="D162" i="3"/>
  <c r="E162" i="3" s="1"/>
  <c r="D161" i="3"/>
  <c r="F161" i="3" s="1"/>
  <c r="D420" i="3"/>
  <c r="D160" i="3"/>
  <c r="D159" i="3"/>
  <c r="F159" i="3" s="1"/>
  <c r="D421" i="3"/>
  <c r="D158" i="3"/>
  <c r="E158" i="3" s="1"/>
  <c r="D157" i="3"/>
  <c r="E157" i="3" s="1"/>
  <c r="D422" i="3"/>
  <c r="D156" i="3"/>
  <c r="E156" i="3" s="1"/>
  <c r="D155" i="3"/>
  <c r="D154" i="3"/>
  <c r="E154" i="3" s="1"/>
  <c r="D423" i="3"/>
  <c r="D153" i="3"/>
  <c r="D424" i="3"/>
  <c r="D152" i="3"/>
  <c r="D151" i="3"/>
  <c r="D425" i="3"/>
  <c r="D150" i="3"/>
  <c r="E150" i="3" s="1"/>
  <c r="D149" i="3"/>
  <c r="D426" i="3"/>
  <c r="D148" i="3"/>
  <c r="D147" i="3"/>
  <c r="E147" i="3" s="1"/>
  <c r="D427" i="3"/>
  <c r="D146" i="3"/>
  <c r="E146" i="3" s="1"/>
  <c r="E857" i="3"/>
  <c r="F203" i="3"/>
  <c r="D145" i="3"/>
  <c r="E145" i="3" s="1"/>
  <c r="D428" i="3"/>
  <c r="D143" i="3"/>
  <c r="E860" i="3"/>
  <c r="F860" i="3"/>
  <c r="D144" i="3"/>
  <c r="E144" i="3" s="1"/>
  <c r="D429" i="3"/>
  <c r="D142" i="3"/>
  <c r="D141" i="3"/>
  <c r="D430" i="3"/>
  <c r="D140" i="3"/>
  <c r="D139" i="3"/>
  <c r="E139" i="3" s="1"/>
  <c r="D431" i="3"/>
  <c r="E199" i="3"/>
  <c r="F199" i="3"/>
  <c r="D138" i="3"/>
  <c r="E138" i="3" s="1"/>
  <c r="D137" i="3"/>
  <c r="D432" i="3"/>
  <c r="D136" i="3"/>
  <c r="E867" i="3"/>
  <c r="F867" i="3"/>
  <c r="D134" i="3"/>
  <c r="D135" i="3"/>
  <c r="D433" i="3"/>
  <c r="D133" i="3"/>
  <c r="E133" i="3" s="1"/>
  <c r="D132" i="3"/>
  <c r="D434" i="3"/>
  <c r="D130" i="3"/>
  <c r="D131" i="3"/>
  <c r="F131" i="3" s="1"/>
  <c r="D435" i="3"/>
  <c r="D129" i="3"/>
  <c r="F874" i="3" s="1"/>
  <c r="D436" i="3"/>
  <c r="D127" i="3"/>
  <c r="D128" i="3"/>
  <c r="D126" i="3"/>
  <c r="D437" i="3"/>
  <c r="D125" i="3"/>
  <c r="F125" i="3" s="1"/>
  <c r="D124" i="3"/>
  <c r="E879" i="3"/>
  <c r="F879" i="3"/>
  <c r="D438" i="3"/>
  <c r="D123" i="3"/>
  <c r="E123" i="3" s="1"/>
  <c r="D121" i="3"/>
  <c r="D439" i="3"/>
  <c r="D122" i="3"/>
  <c r="E122" i="3" s="1"/>
  <c r="D120" i="3"/>
  <c r="D440" i="3"/>
  <c r="D119" i="3"/>
  <c r="D118" i="3"/>
  <c r="D441" i="3"/>
  <c r="D117" i="3"/>
  <c r="E117" i="3" s="1"/>
  <c r="D116" i="3"/>
  <c r="E887" i="3" s="1"/>
  <c r="F887" i="3"/>
  <c r="E188" i="3"/>
  <c r="F188" i="3"/>
  <c r="D442" i="3"/>
  <c r="D114" i="3"/>
  <c r="E888" i="3" s="1"/>
  <c r="F888" i="3"/>
  <c r="D115" i="3"/>
  <c r="D113" i="3"/>
  <c r="E1000" i="3"/>
  <c r="D112" i="3"/>
  <c r="E889" i="3" s="1"/>
  <c r="D443" i="3"/>
  <c r="D111" i="3"/>
  <c r="D107" i="3"/>
  <c r="E997" i="3"/>
  <c r="F997" i="3"/>
  <c r="D108" i="3"/>
  <c r="F108" i="3" s="1"/>
  <c r="D110" i="3"/>
  <c r="D109" i="3"/>
  <c r="E186" i="3"/>
  <c r="F186" i="3"/>
  <c r="D105" i="3"/>
  <c r="E105" i="3" s="1"/>
  <c r="D444" i="3"/>
  <c r="D103" i="3"/>
  <c r="D106" i="3"/>
  <c r="D445" i="3"/>
  <c r="D102" i="3"/>
  <c r="D101" i="3"/>
  <c r="D104" i="3"/>
  <c r="E893" i="3" s="1"/>
  <c r="F893" i="3"/>
  <c r="D99" i="3"/>
  <c r="E993" i="3" s="1"/>
  <c r="F993" i="3"/>
  <c r="E185" i="3"/>
  <c r="F185" i="3"/>
  <c r="D98" i="3"/>
  <c r="D446" i="3"/>
  <c r="D100" i="3"/>
  <c r="D95" i="3"/>
  <c r="F95" i="3" s="1"/>
  <c r="D97" i="3"/>
  <c r="D447" i="3"/>
  <c r="D96" i="3"/>
  <c r="F897" i="3"/>
  <c r="E897" i="3"/>
  <c r="D92" i="3"/>
  <c r="D93" i="3"/>
  <c r="E93" i="3" s="1"/>
  <c r="D94" i="3"/>
  <c r="D91" i="3"/>
  <c r="E989" i="3" s="1"/>
  <c r="F989" i="3"/>
  <c r="D448" i="3"/>
  <c r="D87" i="3"/>
  <c r="E987" i="3"/>
  <c r="D90" i="3"/>
  <c r="F900" i="3" s="1"/>
  <c r="D88" i="3"/>
  <c r="D89" i="3"/>
  <c r="E988" i="3"/>
  <c r="F988" i="3"/>
  <c r="D449" i="3"/>
  <c r="D86" i="3"/>
  <c r="D85" i="3"/>
  <c r="E180" i="3"/>
  <c r="F180" i="3"/>
  <c r="D84" i="3"/>
  <c r="E84" i="3" s="1"/>
  <c r="D450" i="3"/>
  <c r="D81" i="3"/>
  <c r="D83" i="3"/>
  <c r="E83" i="3" s="1"/>
  <c r="D82" i="3"/>
  <c r="D451" i="3"/>
  <c r="D80" i="3"/>
  <c r="D79" i="3"/>
  <c r="F79" i="3" s="1"/>
  <c r="D77" i="3"/>
  <c r="E77" i="3" s="1"/>
  <c r="D78" i="3"/>
  <c r="E906" i="3"/>
  <c r="F906" i="3"/>
  <c r="D452" i="3"/>
  <c r="D73" i="3"/>
  <c r="F73" i="3" s="1"/>
  <c r="D75" i="3"/>
  <c r="D74" i="3"/>
  <c r="D76" i="3"/>
  <c r="F76" i="3" s="1"/>
  <c r="D71" i="3"/>
  <c r="D453" i="3"/>
  <c r="D69" i="3"/>
  <c r="D72" i="3"/>
  <c r="E72" i="3" s="1"/>
  <c r="D68" i="3"/>
  <c r="F177" i="3"/>
  <c r="D70" i="3"/>
  <c r="E910" i="3" s="1"/>
  <c r="F910" i="3"/>
  <c r="D454" i="3"/>
  <c r="D67" i="3"/>
  <c r="D65" i="3"/>
  <c r="F976" i="3" s="1"/>
  <c r="E976" i="3"/>
  <c r="D66" i="3"/>
  <c r="E66" i="3" s="1"/>
  <c r="D455" i="3"/>
  <c r="D63" i="3"/>
  <c r="E63" i="3" s="1"/>
  <c r="D64" i="3"/>
  <c r="D60" i="3"/>
  <c r="E60" i="3" s="1"/>
  <c r="E915" i="3"/>
  <c r="F915" i="3"/>
  <c r="D62" i="3"/>
  <c r="D61" i="3"/>
  <c r="D456" i="3"/>
  <c r="D58" i="3"/>
  <c r="E916" i="3"/>
  <c r="D59" i="3"/>
  <c r="F973" i="3" s="1"/>
  <c r="E973" i="3"/>
  <c r="D55" i="3"/>
  <c r="F55" i="3" s="1"/>
  <c r="D57" i="3"/>
  <c r="D53" i="3"/>
  <c r="D457" i="3"/>
  <c r="D56" i="3"/>
  <c r="D51" i="3"/>
  <c r="E969" i="3" s="1"/>
  <c r="F969" i="3"/>
  <c r="E173" i="3"/>
  <c r="D54" i="3"/>
  <c r="D52" i="3"/>
  <c r="D50" i="3"/>
  <c r="E920" i="3" s="1"/>
  <c r="D458" i="3"/>
  <c r="D49" i="3"/>
  <c r="F968" i="3"/>
  <c r="D47" i="3"/>
  <c r="F967" i="3" s="1"/>
  <c r="E967" i="3"/>
  <c r="D48" i="3"/>
  <c r="E172" i="3"/>
  <c r="F172" i="3"/>
  <c r="D459" i="3"/>
  <c r="D45" i="3"/>
  <c r="F966" i="3" s="1"/>
  <c r="E966" i="3"/>
  <c r="D46" i="3"/>
  <c r="D44" i="3"/>
  <c r="D460" i="3"/>
  <c r="D43" i="3"/>
  <c r="D39" i="3"/>
  <c r="E963" i="3" s="1"/>
  <c r="D42" i="3"/>
  <c r="D41" i="3"/>
  <c r="E964" i="3" s="1"/>
  <c r="D461" i="3"/>
  <c r="D40" i="3"/>
  <c r="F925" i="3" s="1"/>
  <c r="E925" i="3"/>
  <c r="D36" i="3"/>
  <c r="D38" i="3"/>
  <c r="D37" i="3"/>
  <c r="D462" i="3"/>
  <c r="D35" i="3"/>
  <c r="D33" i="3"/>
  <c r="D32" i="3"/>
  <c r="E929" i="3" s="1"/>
  <c r="D34" i="3"/>
  <c r="E34" i="3" s="1"/>
  <c r="D463" i="3"/>
  <c r="D31" i="3"/>
  <c r="E31" i="3" s="1"/>
  <c r="D29" i="3"/>
  <c r="D27" i="3"/>
  <c r="D28" i="3"/>
  <c r="F931" i="3"/>
  <c r="E931" i="3"/>
  <c r="D30" i="3"/>
  <c r="D25" i="3"/>
  <c r="F956" i="3" s="1"/>
  <c r="E956" i="3"/>
  <c r="D464" i="3"/>
  <c r="D26" i="3"/>
  <c r="E26" i="3" s="1"/>
  <c r="D465" i="3"/>
  <c r="D23" i="3"/>
  <c r="E955" i="3" s="1"/>
  <c r="F955" i="3"/>
  <c r="D22" i="3"/>
  <c r="D24" i="3"/>
  <c r="D20" i="3"/>
  <c r="F20" i="3" s="1"/>
  <c r="D19" i="3"/>
  <c r="E19" i="3" s="1"/>
  <c r="D21" i="3"/>
  <c r="D466" i="3"/>
  <c r="D17" i="3"/>
  <c r="D18" i="3"/>
  <c r="F936" i="3" s="1"/>
  <c r="E936" i="3"/>
  <c r="D13" i="3"/>
  <c r="E950" i="3" s="1"/>
  <c r="D15" i="3"/>
  <c r="D14" i="3"/>
  <c r="E938" i="3" s="1"/>
  <c r="F938" i="3"/>
  <c r="D16" i="3"/>
  <c r="D467" i="3"/>
  <c r="D468" i="3"/>
  <c r="D11" i="3"/>
  <c r="F11" i="3" s="1"/>
  <c r="E949" i="3"/>
  <c r="D12" i="3"/>
  <c r="F939" i="3" s="1"/>
  <c r="E939" i="3"/>
  <c r="D9" i="3"/>
  <c r="D10" i="3"/>
  <c r="D469" i="3"/>
  <c r="D7" i="3"/>
  <c r="E947" i="3" s="1"/>
  <c r="D8" i="3"/>
  <c r="E8" i="3" s="1"/>
  <c r="D5" i="3"/>
  <c r="D6" i="3"/>
  <c r="E6" i="3" s="1"/>
  <c r="D3" i="3"/>
  <c r="E3" i="3" s="1"/>
  <c r="D470" i="3"/>
  <c r="D4" i="3"/>
  <c r="D471" i="3"/>
  <c r="D472" i="3"/>
  <c r="F158" i="3"/>
  <c r="D473" i="3"/>
  <c r="D474" i="3"/>
  <c r="D475" i="3"/>
  <c r="E155" i="3"/>
  <c r="D476" i="3"/>
  <c r="F154" i="3"/>
  <c r="D477" i="3"/>
  <c r="F153" i="3"/>
  <c r="D478" i="3"/>
  <c r="D479" i="3"/>
  <c r="D480" i="3"/>
  <c r="D481" i="3"/>
  <c r="E148" i="3"/>
  <c r="F148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630" i="3"/>
  <c r="F630" i="3" s="1"/>
  <c r="D500" i="3"/>
  <c r="D629" i="3"/>
  <c r="D501" i="3"/>
  <c r="D628" i="3"/>
  <c r="D627" i="3"/>
  <c r="F627" i="3" s="1"/>
  <c r="D626" i="3"/>
  <c r="D502" i="3"/>
  <c r="D625" i="3"/>
  <c r="D503" i="3"/>
  <c r="D624" i="3"/>
  <c r="E624" i="3" s="1"/>
  <c r="D623" i="3"/>
  <c r="D504" i="3"/>
  <c r="D622" i="3"/>
  <c r="D620" i="3"/>
  <c r="E620" i="3" s="1"/>
  <c r="D621" i="3"/>
  <c r="F126" i="3" s="1"/>
  <c r="D505" i="3"/>
  <c r="D619" i="3"/>
  <c r="D506" i="3"/>
  <c r="D618" i="3"/>
  <c r="D617" i="3"/>
  <c r="E617" i="3" s="1"/>
  <c r="D507" i="3"/>
  <c r="D616" i="3"/>
  <c r="E616" i="3" s="1"/>
  <c r="D614" i="3"/>
  <c r="D615" i="3"/>
  <c r="D508" i="3"/>
  <c r="D613" i="3"/>
  <c r="D612" i="3"/>
  <c r="D509" i="3"/>
  <c r="D611" i="3"/>
  <c r="E611" i="3" s="1"/>
  <c r="D510" i="3"/>
  <c r="D610" i="3"/>
  <c r="D608" i="3"/>
  <c r="D609" i="3"/>
  <c r="D511" i="3"/>
  <c r="D607" i="3"/>
  <c r="D606" i="3"/>
  <c r="D512" i="3"/>
  <c r="D605" i="3"/>
  <c r="D513" i="3"/>
  <c r="D604" i="3"/>
  <c r="D603" i="3"/>
  <c r="F117" i="3" s="1"/>
  <c r="D514" i="3"/>
  <c r="D602" i="3"/>
  <c r="D600" i="3"/>
  <c r="D601" i="3"/>
  <c r="D515" i="3"/>
  <c r="D599" i="3"/>
  <c r="E115" i="3"/>
  <c r="D598" i="3"/>
  <c r="D516" i="3"/>
  <c r="D596" i="3"/>
  <c r="D597" i="3"/>
  <c r="E597" i="3" s="1"/>
  <c r="D517" i="3"/>
  <c r="D595" i="3"/>
  <c r="D594" i="3"/>
  <c r="E594" i="3" s="1"/>
  <c r="D518" i="3"/>
  <c r="D592" i="3"/>
  <c r="D593" i="3"/>
  <c r="D519" i="3"/>
  <c r="D590" i="3"/>
  <c r="D591" i="3"/>
  <c r="E111" i="3" s="1"/>
  <c r="F111" i="3"/>
  <c r="D589" i="3"/>
  <c r="F589" i="3" s="1"/>
  <c r="D520" i="3"/>
  <c r="D521" i="3"/>
  <c r="D588" i="3"/>
  <c r="D587" i="3"/>
  <c r="F587" i="3" s="1"/>
  <c r="D586" i="3"/>
  <c r="E586" i="3" s="1"/>
  <c r="D522" i="3"/>
  <c r="D585" i="3"/>
  <c r="D584" i="3"/>
  <c r="E584" i="3" s="1"/>
  <c r="D523" i="3"/>
  <c r="D583" i="3"/>
  <c r="D524" i="3"/>
  <c r="D581" i="3"/>
  <c r="F581" i="3" s="1"/>
  <c r="D582" i="3"/>
  <c r="D580" i="3"/>
  <c r="E580" i="3" s="1"/>
  <c r="D525" i="3"/>
  <c r="D579" i="3"/>
  <c r="E579" i="3" s="1"/>
  <c r="D526" i="3"/>
  <c r="D578" i="3"/>
  <c r="D577" i="3"/>
  <c r="F577" i="3" s="1"/>
  <c r="E104" i="3"/>
  <c r="D527" i="3"/>
  <c r="D576" i="3"/>
  <c r="E576" i="3" s="1"/>
  <c r="D575" i="3"/>
  <c r="E575" i="3" s="1"/>
  <c r="D574" i="3"/>
  <c r="E574" i="3" s="1"/>
  <c r="D573" i="3"/>
  <c r="D528" i="3"/>
  <c r="D529" i="3"/>
  <c r="D572" i="3"/>
  <c r="E572" i="3" s="1"/>
  <c r="D570" i="3"/>
  <c r="D571" i="3"/>
  <c r="D530" i="3"/>
  <c r="D569" i="3"/>
  <c r="E100" i="3"/>
  <c r="F100" i="3"/>
  <c r="D531" i="3"/>
  <c r="D568" i="3"/>
  <c r="E568" i="3" s="1"/>
  <c r="D567" i="3"/>
  <c r="E567" i="3" s="1"/>
  <c r="D532" i="3"/>
  <c r="D566" i="3"/>
  <c r="D565" i="3"/>
  <c r="E565" i="3" s="1"/>
  <c r="D563" i="3"/>
  <c r="D533" i="3"/>
  <c r="D564" i="3"/>
  <c r="D562" i="3"/>
  <c r="E562" i="3" s="1"/>
  <c r="D534" i="3"/>
  <c r="D561" i="3"/>
  <c r="E561" i="3" s="1"/>
  <c r="E96" i="3"/>
  <c r="F96" i="3"/>
  <c r="D535" i="3"/>
  <c r="D560" i="3"/>
  <c r="E560" i="3" s="1"/>
  <c r="D559" i="3"/>
  <c r="D558" i="3"/>
  <c r="D536" i="3"/>
  <c r="D556" i="3"/>
  <c r="D557" i="3"/>
  <c r="D537" i="3"/>
  <c r="D555" i="3"/>
  <c r="E555" i="3" s="1"/>
  <c r="D538" i="3"/>
  <c r="D553" i="3"/>
  <c r="D554" i="3"/>
  <c r="D539" i="3"/>
  <c r="D552" i="3"/>
  <c r="D551" i="3"/>
  <c r="D550" i="3"/>
  <c r="D540" i="3"/>
  <c r="D549" i="3"/>
  <c r="D541" i="3"/>
  <c r="D548" i="3"/>
  <c r="D546" i="3"/>
  <c r="D547" i="3"/>
  <c r="D542" i="3"/>
  <c r="D545" i="3"/>
  <c r="D543" i="3"/>
  <c r="D544" i="3"/>
  <c r="E79" i="3"/>
  <c r="E564" i="3"/>
  <c r="F567" i="3"/>
  <c r="F65" i="3"/>
  <c r="E61" i="3"/>
  <c r="F61" i="3"/>
  <c r="E55" i="3"/>
  <c r="F578" i="3"/>
  <c r="E48" i="3"/>
  <c r="F48" i="3"/>
  <c r="F46" i="3"/>
  <c r="E46" i="3"/>
  <c r="F40" i="3"/>
  <c r="E596" i="3"/>
  <c r="F596" i="3"/>
  <c r="E598" i="3"/>
  <c r="E32" i="3"/>
  <c r="F32" i="3"/>
  <c r="E30" i="3"/>
  <c r="F30" i="3"/>
  <c r="E602" i="3"/>
  <c r="F602" i="3"/>
  <c r="E606" i="3"/>
  <c r="E610" i="3"/>
  <c r="E612" i="3"/>
  <c r="E9" i="3"/>
  <c r="F9" i="3"/>
  <c r="E2" i="3"/>
  <c r="F2" i="3"/>
  <c r="O16" i="7" l="1"/>
  <c r="Q16" i="7" s="1"/>
  <c r="F561" i="3"/>
  <c r="F60" i="3"/>
  <c r="F924" i="3"/>
  <c r="E627" i="3"/>
  <c r="E241" i="3"/>
  <c r="E919" i="3"/>
  <c r="F84" i="3"/>
  <c r="F123" i="3"/>
  <c r="E237" i="3"/>
  <c r="E948" i="3"/>
  <c r="E108" i="3"/>
  <c r="F83" i="3"/>
  <c r="F133" i="3"/>
  <c r="F197" i="3"/>
  <c r="F584" i="3"/>
  <c r="E120" i="3"/>
  <c r="F115" i="3"/>
  <c r="E862" i="3"/>
  <c r="E855" i="3"/>
  <c r="F579" i="3"/>
  <c r="F885" i="3"/>
  <c r="F565" i="3"/>
  <c r="F157" i="3"/>
  <c r="F943" i="3"/>
  <c r="E940" i="3"/>
  <c r="E961" i="3"/>
  <c r="F150" i="3"/>
  <c r="F611" i="3"/>
  <c r="E907" i="3"/>
  <c r="F3" i="3"/>
  <c r="F26" i="3"/>
  <c r="E102" i="3"/>
  <c r="E972" i="3"/>
  <c r="F182" i="3"/>
  <c r="F371" i="3"/>
  <c r="E911" i="3"/>
  <c r="F594" i="3"/>
  <c r="E247" i="3"/>
  <c r="F8" i="3"/>
  <c r="E819" i="3"/>
  <c r="F39" i="3"/>
  <c r="F575" i="3"/>
  <c r="F164" i="3"/>
  <c r="F599" i="3"/>
  <c r="E39" i="3"/>
  <c r="E599" i="3"/>
  <c r="E50" i="3"/>
  <c r="F112" i="3"/>
  <c r="E589" i="3"/>
  <c r="F50" i="3"/>
  <c r="F139" i="3"/>
  <c r="E233" i="3"/>
  <c r="E12" i="3"/>
  <c r="F568" i="3"/>
  <c r="F562" i="3"/>
  <c r="E836" i="3"/>
  <c r="F12" i="3"/>
  <c r="F586" i="3"/>
  <c r="E581" i="3"/>
  <c r="E131" i="3"/>
  <c r="F156" i="3"/>
  <c r="E832" i="3"/>
  <c r="F14" i="3"/>
  <c r="F138" i="3"/>
  <c r="E14" i="3"/>
  <c r="F200" i="3"/>
  <c r="F892" i="3"/>
  <c r="E854" i="3"/>
  <c r="F253" i="3"/>
  <c r="F45" i="3"/>
  <c r="F68" i="3"/>
  <c r="F174" i="3"/>
  <c r="E45" i="3"/>
  <c r="E65" i="3"/>
  <c r="E68" i="3"/>
  <c r="F7" i="3"/>
  <c r="E76" i="3"/>
  <c r="F970" i="3"/>
  <c r="E7" i="3"/>
  <c r="F913" i="3"/>
  <c r="F978" i="3"/>
  <c r="E999" i="3"/>
  <c r="F617" i="3"/>
  <c r="F195" i="3"/>
  <c r="F901" i="3"/>
  <c r="F985" i="3"/>
  <c r="F194" i="3"/>
  <c r="E20" i="3"/>
  <c r="F995" i="3"/>
  <c r="E362" i="3"/>
  <c r="E358" i="3"/>
  <c r="E369" i="3"/>
  <c r="F149" i="3"/>
  <c r="E169" i="3"/>
  <c r="E171" i="3"/>
  <c r="F654" i="3"/>
  <c r="F875" i="3"/>
  <c r="F6" i="3"/>
  <c r="E18" i="3"/>
  <c r="E21" i="3"/>
  <c r="E36" i="3"/>
  <c r="E604" i="3"/>
  <c r="E97" i="3"/>
  <c r="F35" i="3"/>
  <c r="F574" i="3"/>
  <c r="F63" i="3"/>
  <c r="F588" i="3"/>
  <c r="E626" i="3"/>
  <c r="E629" i="3"/>
  <c r="E11" i="3"/>
  <c r="E24" i="3"/>
  <c r="F166" i="3"/>
  <c r="F181" i="3"/>
  <c r="E352" i="3"/>
  <c r="E35" i="3"/>
  <c r="E587" i="3"/>
  <c r="F85" i="3"/>
  <c r="F998" i="3"/>
  <c r="F349" i="3"/>
  <c r="F620" i="3"/>
  <c r="F616" i="3"/>
  <c r="F36" i="3"/>
  <c r="F593" i="3"/>
  <c r="F572" i="3"/>
  <c r="F101" i="3"/>
  <c r="E359" i="3"/>
  <c r="F347" i="3"/>
  <c r="E593" i="3"/>
  <c r="F953" i="3"/>
  <c r="F959" i="3"/>
  <c r="E960" i="3"/>
  <c r="E979" i="3"/>
  <c r="F367" i="3"/>
  <c r="F359" i="3"/>
  <c r="F13" i="3"/>
  <c r="E577" i="3"/>
  <c r="E13" i="3"/>
  <c r="F104" i="3"/>
  <c r="F961" i="3"/>
  <c r="E364" i="3"/>
  <c r="E927" i="3"/>
  <c r="F996" i="3"/>
  <c r="F160" i="3"/>
  <c r="F307" i="3"/>
  <c r="F606" i="3"/>
  <c r="E558" i="3"/>
  <c r="F53" i="3"/>
  <c r="F135" i="3"/>
  <c r="E592" i="3"/>
  <c r="E29" i="3"/>
  <c r="E578" i="3"/>
  <c r="E141" i="3"/>
  <c r="E608" i="3"/>
  <c r="E566" i="3"/>
  <c r="F86" i="3"/>
  <c r="F124" i="3"/>
  <c r="E128" i="3"/>
  <c r="F17" i="3"/>
  <c r="E23" i="3"/>
  <c r="E551" i="3"/>
  <c r="E553" i="3"/>
  <c r="F52" i="3"/>
  <c r="E62" i="3"/>
  <c r="F24" i="3"/>
  <c r="F604" i="3"/>
  <c r="F597" i="3"/>
  <c r="E86" i="3"/>
  <c r="F558" i="3"/>
  <c r="E82" i="3"/>
  <c r="F175" i="3"/>
  <c r="F873" i="3"/>
  <c r="E52" i="3"/>
  <c r="F77" i="3"/>
  <c r="F105" i="3"/>
  <c r="E124" i="3"/>
  <c r="F147" i="3"/>
  <c r="E873" i="3"/>
  <c r="F849" i="3"/>
  <c r="F608" i="3"/>
  <c r="F29" i="3"/>
  <c r="F128" i="3"/>
  <c r="F876" i="3"/>
  <c r="E101" i="3"/>
  <c r="E870" i="3"/>
  <c r="E73" i="3"/>
  <c r="E161" i="3"/>
  <c r="F169" i="3"/>
  <c r="F629" i="3"/>
  <c r="F10" i="3"/>
  <c r="F18" i="3"/>
  <c r="F21" i="3"/>
  <c r="F34" i="3"/>
  <c r="E121" i="3"/>
  <c r="E211" i="3"/>
  <c r="E10" i="3"/>
  <c r="F93" i="3"/>
  <c r="F167" i="3"/>
  <c r="E151" i="3"/>
  <c r="E856" i="3"/>
  <c r="E859" i="3"/>
  <c r="E437" i="3"/>
  <c r="E552" i="3"/>
  <c r="F564" i="3"/>
  <c r="E70" i="3"/>
  <c r="F118" i="3"/>
  <c r="E143" i="3"/>
  <c r="F624" i="3"/>
  <c r="E622" i="3"/>
  <c r="E178" i="3"/>
  <c r="F823" i="3"/>
  <c r="E557" i="3"/>
  <c r="E559" i="3"/>
  <c r="F250" i="3"/>
  <c r="F122" i="3"/>
  <c r="F146" i="3"/>
  <c r="E614" i="3"/>
  <c r="E625" i="3"/>
  <c r="F19" i="3"/>
  <c r="F31" i="3"/>
  <c r="E67" i="3"/>
  <c r="F69" i="3"/>
  <c r="E74" i="3"/>
  <c r="F183" i="3"/>
  <c r="F121" i="3"/>
  <c r="F859" i="3"/>
  <c r="F213" i="3"/>
  <c r="F220" i="3"/>
  <c r="E192" i="3"/>
  <c r="F193" i="3"/>
  <c r="E196" i="3"/>
  <c r="E198" i="3"/>
  <c r="E831" i="3"/>
  <c r="E204" i="3"/>
  <c r="F552" i="3"/>
  <c r="E556" i="3"/>
  <c r="F178" i="3"/>
  <c r="F209" i="3"/>
  <c r="E168" i="3"/>
  <c r="F557" i="3"/>
  <c r="F598" i="3"/>
  <c r="E603" i="3"/>
  <c r="E80" i="3"/>
  <c r="F81" i="3"/>
  <c r="F88" i="3"/>
  <c r="E134" i="3"/>
  <c r="E137" i="3"/>
  <c r="E858" i="3"/>
  <c r="F212" i="3"/>
  <c r="F227" i="3"/>
  <c r="F626" i="3"/>
  <c r="F858" i="3"/>
  <c r="E238" i="3"/>
  <c r="F246" i="3"/>
  <c r="F566" i="3"/>
  <c r="F856" i="3"/>
  <c r="E851" i="3"/>
  <c r="F208" i="3"/>
  <c r="E847" i="3"/>
  <c r="F559" i="3"/>
  <c r="E582" i="3"/>
  <c r="E37" i="3"/>
  <c r="F44" i="3"/>
  <c r="E54" i="3"/>
  <c r="E849" i="3"/>
  <c r="F163" i="3"/>
  <c r="E17" i="3"/>
  <c r="F23" i="3"/>
  <c r="F603" i="3"/>
  <c r="E40" i="3"/>
  <c r="E588" i="3"/>
  <c r="F66" i="3"/>
  <c r="F70" i="3"/>
  <c r="F72" i="3"/>
  <c r="F613" i="3"/>
  <c r="E618" i="3"/>
  <c r="E623" i="3"/>
  <c r="E193" i="3"/>
  <c r="F130" i="3"/>
  <c r="F176" i="3"/>
  <c r="E226" i="3"/>
  <c r="E248" i="3"/>
  <c r="E869" i="3"/>
  <c r="F871" i="3"/>
  <c r="E245" i="3"/>
  <c r="E877" i="3"/>
  <c r="E878" i="3"/>
  <c r="F886" i="3"/>
  <c r="F258" i="3"/>
  <c r="E740" i="3"/>
  <c r="F728" i="3"/>
  <c r="E727" i="3"/>
  <c r="F905" i="3"/>
  <c r="E917" i="3"/>
  <c r="E921" i="3"/>
  <c r="F286" i="3"/>
  <c r="E585" i="3"/>
  <c r="E53" i="3"/>
  <c r="E94" i="3"/>
  <c r="E95" i="3"/>
  <c r="E114" i="3"/>
  <c r="F168" i="3"/>
  <c r="F119" i="3"/>
  <c r="E828" i="3"/>
  <c r="E630" i="3"/>
  <c r="F28" i="3"/>
  <c r="F42" i="3"/>
  <c r="F585" i="3"/>
  <c r="F114" i="3"/>
  <c r="F141" i="3"/>
  <c r="F162" i="3"/>
  <c r="F214" i="3"/>
  <c r="E225" i="3"/>
  <c r="F625" i="3"/>
  <c r="E28" i="3"/>
  <c r="E42" i="3"/>
  <c r="F47" i="3"/>
  <c r="F51" i="3"/>
  <c r="F580" i="3"/>
  <c r="F59" i="3"/>
  <c r="F571" i="3"/>
  <c r="E75" i="3"/>
  <c r="E160" i="3"/>
  <c r="E43" i="3"/>
  <c r="E113" i="3"/>
  <c r="F838" i="3"/>
  <c r="E820" i="3"/>
  <c r="E223" i="3"/>
  <c r="F830" i="3"/>
  <c r="F614" i="3"/>
  <c r="E44" i="3"/>
  <c r="E47" i="3"/>
  <c r="E51" i="3"/>
  <c r="E59" i="3"/>
  <c r="E571" i="3"/>
  <c r="F71" i="3"/>
  <c r="E103" i="3"/>
  <c r="F129" i="3"/>
  <c r="F137" i="3"/>
  <c r="F144" i="3"/>
  <c r="F151" i="3"/>
  <c r="E837" i="3"/>
  <c r="E216" i="3"/>
  <c r="F576" i="3"/>
  <c r="E71" i="3"/>
  <c r="F103" i="3"/>
  <c r="E78" i="3"/>
  <c r="F134" i="3"/>
  <c r="F171" i="3"/>
  <c r="F837" i="3"/>
  <c r="F218" i="3"/>
  <c r="F37" i="3"/>
  <c r="E601" i="3"/>
  <c r="E118" i="3"/>
  <c r="E129" i="3"/>
  <c r="F145" i="3"/>
  <c r="E89" i="3"/>
  <c r="F90" i="3"/>
  <c r="E591" i="3"/>
  <c r="F923" i="3"/>
  <c r="E125" i="3"/>
  <c r="E628" i="3"/>
  <c r="E244" i="3"/>
  <c r="F600" i="3"/>
  <c r="E590" i="3"/>
  <c r="E16" i="3"/>
  <c r="F38" i="3"/>
  <c r="E142" i="3"/>
  <c r="F170" i="3"/>
  <c r="E823" i="3"/>
  <c r="F612" i="3"/>
  <c r="E615" i="3"/>
  <c r="F98" i="3"/>
  <c r="E135" i="3"/>
  <c r="E132" i="3"/>
  <c r="F592" i="3"/>
  <c r="F16" i="3"/>
  <c r="F590" i="3"/>
  <c r="F80" i="3"/>
  <c r="F927" i="3"/>
  <c r="F192" i="3"/>
  <c r="F928" i="3"/>
  <c r="F930" i="3"/>
  <c r="E340" i="3"/>
  <c r="E88" i="3"/>
  <c r="F548" i="3"/>
  <c r="E170" i="3"/>
  <c r="E56" i="3"/>
  <c r="F57" i="3"/>
  <c r="F184" i="3"/>
  <c r="E883" i="3"/>
  <c r="E127" i="3"/>
  <c r="F831" i="3"/>
  <c r="E821" i="3"/>
  <c r="F628" i="3"/>
  <c r="F621" i="3"/>
  <c r="E613" i="3"/>
  <c r="F609" i="3"/>
  <c r="E600" i="3"/>
  <c r="E110" i="3"/>
  <c r="F143" i="3"/>
  <c r="E942" i="3"/>
  <c r="E934" i="3"/>
  <c r="E184" i="3"/>
  <c r="F196" i="3"/>
  <c r="E621" i="3"/>
  <c r="E609" i="3"/>
  <c r="E38" i="3"/>
  <c r="F551" i="3"/>
  <c r="F113" i="3"/>
  <c r="E130" i="3"/>
  <c r="E15" i="3"/>
  <c r="E835" i="3"/>
  <c r="F189" i="3"/>
  <c r="E190" i="3"/>
  <c r="E207" i="3"/>
  <c r="F840" i="3"/>
  <c r="E843" i="3"/>
  <c r="E215" i="3"/>
  <c r="F219" i="3"/>
  <c r="F221" i="3"/>
  <c r="F224" i="3"/>
  <c r="F623" i="3"/>
  <c r="F618" i="3"/>
  <c r="E107" i="3"/>
  <c r="E81" i="3"/>
  <c r="F547" i="3"/>
  <c r="E549" i="3"/>
  <c r="F132" i="3"/>
  <c r="F198" i="3"/>
  <c r="E140" i="3"/>
  <c r="F204" i="3"/>
  <c r="E149" i="3"/>
  <c r="E152" i="3"/>
  <c r="E99" i="3"/>
  <c r="F582" i="3"/>
  <c r="F946" i="3"/>
  <c r="F687" i="3"/>
  <c r="F954" i="3"/>
  <c r="F962" i="3"/>
  <c r="E975" i="3"/>
  <c r="F980" i="3"/>
  <c r="F529" i="3"/>
  <c r="E49" i="3"/>
  <c r="E607" i="3"/>
  <c r="F610" i="3"/>
  <c r="E153" i="3"/>
  <c r="F155" i="3"/>
  <c r="E159" i="3"/>
  <c r="F722" i="3"/>
  <c r="E595" i="3"/>
  <c r="E187" i="3"/>
  <c r="E583" i="3"/>
  <c r="F33" i="3"/>
  <c r="E179" i="3"/>
  <c r="F260" i="3"/>
  <c r="E261" i="3"/>
  <c r="E737" i="3"/>
  <c r="F734" i="3"/>
  <c r="E265" i="3"/>
  <c r="E731" i="3"/>
  <c r="E716" i="3"/>
  <c r="F711" i="3"/>
  <c r="F704" i="3"/>
  <c r="E690" i="3"/>
  <c r="E685" i="3"/>
  <c r="F342" i="3"/>
  <c r="E570" i="3"/>
  <c r="F136" i="3"/>
  <c r="E27" i="3"/>
  <c r="E431" i="3"/>
  <c r="E255" i="3"/>
  <c r="E735" i="3"/>
  <c r="E726" i="3"/>
  <c r="E720" i="3"/>
  <c r="F715" i="3"/>
  <c r="E709" i="3"/>
  <c r="E706" i="3"/>
  <c r="F62" i="3"/>
  <c r="E64" i="3"/>
  <c r="F25" i="3"/>
  <c r="F27" i="3"/>
  <c r="E33" i="3"/>
  <c r="F41" i="3"/>
  <c r="F43" i="3"/>
  <c r="F49" i="3"/>
  <c r="E57" i="3"/>
  <c r="E573" i="3"/>
  <c r="F67" i="3"/>
  <c r="E69" i="3"/>
  <c r="F560" i="3"/>
  <c r="F99" i="3"/>
  <c r="E116" i="3"/>
  <c r="E167" i="3"/>
  <c r="E962" i="3"/>
  <c r="F917" i="3"/>
  <c r="E912" i="3"/>
  <c r="F898" i="3"/>
  <c r="E992" i="3"/>
  <c r="E890" i="3"/>
  <c r="E443" i="3"/>
  <c r="E882" i="3"/>
  <c r="F878" i="3"/>
  <c r="E875" i="3"/>
  <c r="F869" i="3"/>
  <c r="F863" i="3"/>
  <c r="F843" i="3"/>
  <c r="E840" i="3"/>
  <c r="E230" i="3"/>
  <c r="E370" i="3"/>
  <c r="F355" i="3"/>
  <c r="E25" i="3"/>
  <c r="E41" i="3"/>
  <c r="F573" i="3"/>
  <c r="F949" i="3"/>
  <c r="E952" i="3"/>
  <c r="F912" i="3"/>
  <c r="E982" i="3"/>
  <c r="F904" i="3"/>
  <c r="E991" i="3"/>
  <c r="F187" i="3"/>
  <c r="E189" i="3"/>
  <c r="F244" i="3"/>
  <c r="F357" i="3"/>
  <c r="E356" i="3"/>
  <c r="E355" i="3"/>
  <c r="E619" i="3"/>
  <c r="F15" i="3"/>
  <c r="F615" i="3"/>
  <c r="F595" i="3"/>
  <c r="F583" i="3"/>
  <c r="F569" i="3"/>
  <c r="F563" i="3"/>
  <c r="F74" i="3"/>
  <c r="E91" i="3"/>
  <c r="E98" i="3"/>
  <c r="E930" i="3"/>
  <c r="F921" i="3"/>
  <c r="F975" i="3"/>
  <c r="E176" i="3"/>
  <c r="E904" i="3"/>
  <c r="E898" i="3"/>
  <c r="F991" i="3"/>
  <c r="E996" i="3"/>
  <c r="F890" i="3"/>
  <c r="F841" i="3"/>
  <c r="F245" i="3"/>
  <c r="F619" i="3"/>
  <c r="E569" i="3"/>
  <c r="E563" i="3"/>
  <c r="E109" i="3"/>
  <c r="E136" i="3"/>
  <c r="F142" i="3"/>
  <c r="F152" i="3"/>
  <c r="E941" i="3"/>
  <c r="F937" i="3"/>
  <c r="F165" i="3"/>
  <c r="E928" i="3"/>
  <c r="F877" i="3"/>
  <c r="E841" i="3"/>
  <c r="E231" i="3"/>
  <c r="F4" i="3"/>
  <c r="F622" i="3"/>
  <c r="E22" i="3"/>
  <c r="F607" i="3"/>
  <c r="F605" i="3"/>
  <c r="F601" i="3"/>
  <c r="F591" i="3"/>
  <c r="F54" i="3"/>
  <c r="F56" i="3"/>
  <c r="F58" i="3"/>
  <c r="F570" i="3"/>
  <c r="F64" i="3"/>
  <c r="F556" i="3"/>
  <c r="F89" i="3"/>
  <c r="E90" i="3"/>
  <c r="F91" i="3"/>
  <c r="F109" i="3"/>
  <c r="F127" i="3"/>
  <c r="E500" i="3"/>
  <c r="E165" i="3"/>
  <c r="E923" i="3"/>
  <c r="E971" i="3"/>
  <c r="F190" i="3"/>
  <c r="E881" i="3"/>
  <c r="F207" i="3"/>
  <c r="E4" i="3"/>
  <c r="F22" i="3"/>
  <c r="E605" i="3"/>
  <c r="E58" i="3"/>
  <c r="F140" i="3"/>
  <c r="F914" i="3"/>
  <c r="F179" i="3"/>
  <c r="E994" i="3"/>
  <c r="E886" i="3"/>
  <c r="F881" i="3"/>
  <c r="E871" i="3"/>
  <c r="E730" i="3"/>
  <c r="F107" i="3"/>
  <c r="E119" i="3"/>
  <c r="E954" i="3"/>
  <c r="E914" i="3"/>
  <c r="E980" i="3"/>
  <c r="E905" i="3"/>
  <c r="E863" i="3"/>
  <c r="E852" i="3"/>
  <c r="E224" i="3"/>
  <c r="E350" i="3"/>
  <c r="F338" i="3"/>
  <c r="E660" i="3"/>
  <c r="F658" i="3"/>
  <c r="F304" i="3"/>
  <c r="F323" i="3"/>
  <c r="F642" i="3"/>
  <c r="F311" i="3"/>
  <c r="E522" i="3"/>
  <c r="E432" i="3"/>
  <c r="F807" i="3"/>
  <c r="E403" i="3"/>
  <c r="E802" i="3"/>
  <c r="F550" i="3"/>
  <c r="F456" i="3"/>
  <c r="E769" i="3"/>
  <c r="E339" i="3"/>
  <c r="E337" i="3"/>
  <c r="F442" i="3"/>
  <c r="E425" i="3"/>
  <c r="E420" i="3"/>
  <c r="E419" i="3"/>
  <c r="F401" i="3"/>
  <c r="E784" i="3"/>
  <c r="F252" i="3"/>
  <c r="E342" i="3"/>
  <c r="E474" i="3"/>
  <c r="F794" i="3"/>
  <c r="F206" i="3"/>
  <c r="E210" i="3"/>
  <c r="E844" i="3"/>
  <c r="E846" i="3"/>
  <c r="E251" i="3"/>
  <c r="F758" i="3"/>
  <c r="E253" i="3"/>
  <c r="E338" i="3"/>
  <c r="F545" i="3"/>
  <c r="F819" i="3"/>
  <c r="F255" i="3"/>
  <c r="F340" i="3"/>
  <c r="F682" i="3"/>
  <c r="E336" i="3"/>
  <c r="E772" i="3"/>
  <c r="E293" i="3"/>
  <c r="E816" i="3"/>
  <c r="E719" i="3"/>
  <c r="F790" i="3"/>
  <c r="F427" i="3"/>
  <c r="E243" i="3"/>
  <c r="E449" i="3"/>
  <c r="E448" i="3"/>
  <c r="E459" i="3"/>
  <c r="E455" i="3"/>
  <c r="E822" i="3"/>
  <c r="F824" i="3"/>
  <c r="E826" i="3"/>
  <c r="E801" i="3"/>
  <c r="F450" i="3"/>
  <c r="F280" i="3"/>
  <c r="F395" i="3"/>
  <c r="E810" i="3"/>
  <c r="F644" i="3"/>
  <c r="F641" i="3"/>
  <c r="E638" i="3"/>
  <c r="E313" i="3"/>
  <c r="F232" i="3"/>
  <c r="F700" i="3"/>
  <c r="E697" i="3"/>
  <c r="E691" i="3"/>
  <c r="F683" i="3"/>
  <c r="F681" i="3"/>
  <c r="E830" i="3"/>
  <c r="E499" i="3"/>
  <c r="F497" i="3"/>
  <c r="F467" i="3"/>
  <c r="E394" i="3"/>
  <c r="F717" i="3"/>
  <c r="E294" i="3"/>
  <c r="E296" i="3"/>
  <c r="F554" i="3"/>
  <c r="E430" i="3"/>
  <c r="F409" i="3"/>
  <c r="E318" i="3"/>
  <c r="F468" i="3"/>
  <c r="F462" i="3"/>
  <c r="F422" i="3"/>
  <c r="F417" i="3"/>
  <c r="E782" i="3"/>
  <c r="E472" i="3"/>
  <c r="F812" i="3"/>
  <c r="F757" i="3"/>
  <c r="E484" i="3"/>
  <c r="E446" i="3"/>
  <c r="E850" i="3"/>
  <c r="E469" i="3"/>
  <c r="E201" i="3"/>
  <c r="E202" i="3"/>
  <c r="E548" i="3"/>
  <c r="E274" i="3"/>
  <c r="F477" i="3"/>
  <c r="F471" i="3"/>
  <c r="F429" i="3"/>
  <c r="F254" i="3"/>
  <c r="E806" i="3"/>
  <c r="E674" i="3"/>
  <c r="F300" i="3"/>
  <c r="F632" i="3"/>
  <c r="E554" i="3"/>
  <c r="E486" i="3"/>
  <c r="F201" i="3"/>
  <c r="F850" i="3"/>
  <c r="F826" i="3"/>
  <c r="E410" i="3"/>
  <c r="E798" i="3"/>
  <c r="E232" i="3"/>
  <c r="F239" i="3"/>
  <c r="F773" i="3"/>
  <c r="E254" i="3"/>
  <c r="F268" i="3"/>
  <c r="E464" i="3"/>
  <c r="F459" i="3"/>
  <c r="F202" i="3"/>
  <c r="F846" i="3"/>
  <c r="E827" i="3"/>
  <c r="F822" i="3"/>
  <c r="E239" i="3"/>
  <c r="F538" i="3"/>
  <c r="E463" i="3"/>
  <c r="E447" i="3"/>
  <c r="E424" i="3"/>
  <c r="E842" i="3"/>
  <c r="E824" i="3"/>
  <c r="E234" i="3"/>
  <c r="E550" i="3"/>
  <c r="F507" i="3"/>
  <c r="E502" i="3"/>
  <c r="E501" i="3"/>
  <c r="E492" i="3"/>
  <c r="E439" i="3"/>
  <c r="E438" i="3"/>
  <c r="F210" i="3"/>
  <c r="E800" i="3"/>
  <c r="E399" i="3"/>
  <c r="F423" i="3"/>
  <c r="F796" i="3"/>
  <c r="F398" i="3"/>
  <c r="F791" i="3"/>
  <c r="F238" i="3"/>
  <c r="E781" i="3"/>
  <c r="E389" i="3"/>
  <c r="E386" i="3"/>
  <c r="E744" i="3"/>
  <c r="F555" i="3"/>
  <c r="E542" i="3"/>
  <c r="F539" i="3"/>
  <c r="E536" i="3"/>
  <c r="E510" i="3"/>
  <c r="E440" i="3"/>
  <c r="E250" i="3"/>
  <c r="E544" i="3"/>
  <c r="E535" i="3"/>
  <c r="E530" i="3"/>
  <c r="E491" i="3"/>
  <c r="E485" i="3"/>
  <c r="E481" i="3"/>
  <c r="E479" i="3"/>
  <c r="E477" i="3"/>
  <c r="E475" i="3"/>
  <c r="E433" i="3"/>
  <c r="F816" i="3"/>
  <c r="E257" i="3"/>
  <c r="F256" i="3"/>
  <c r="E275" i="3"/>
  <c r="F536" i="3"/>
  <c r="E523" i="3"/>
  <c r="F521" i="3"/>
  <c r="E518" i="3"/>
  <c r="F517" i="3"/>
  <c r="E505" i="3"/>
  <c r="F503" i="3"/>
  <c r="E495" i="3"/>
  <c r="E488" i="3"/>
  <c r="F439" i="3"/>
  <c r="F435" i="3"/>
  <c r="E428" i="3"/>
  <c r="E421" i="3"/>
  <c r="E406" i="3"/>
  <c r="F767" i="3"/>
  <c r="E259" i="3"/>
  <c r="E738" i="3"/>
  <c r="E724" i="3"/>
  <c r="E710" i="3"/>
  <c r="E284" i="3"/>
  <c r="F688" i="3"/>
  <c r="F679" i="3"/>
  <c r="F673" i="3"/>
  <c r="F336" i="3"/>
  <c r="F650" i="3"/>
  <c r="E648" i="3"/>
  <c r="E520" i="3"/>
  <c r="E504" i="3"/>
  <c r="F495" i="3"/>
  <c r="F480" i="3"/>
  <c r="E478" i="3"/>
  <c r="F543" i="3"/>
  <c r="F496" i="3"/>
  <c r="E493" i="3"/>
  <c r="F483" i="3"/>
  <c r="F476" i="3"/>
  <c r="E465" i="3"/>
  <c r="E450" i="3"/>
  <c r="E811" i="3"/>
  <c r="E402" i="3"/>
  <c r="E783" i="3"/>
  <c r="F780" i="3"/>
  <c r="E387" i="3"/>
  <c r="E754" i="3"/>
  <c r="F257" i="3"/>
  <c r="F739" i="3"/>
  <c r="E707" i="3"/>
  <c r="E279" i="3"/>
  <c r="E703" i="3"/>
  <c r="E701" i="3"/>
  <c r="F699" i="3"/>
  <c r="E694" i="3"/>
  <c r="E682" i="3"/>
  <c r="E671" i="3"/>
  <c r="F667" i="3"/>
  <c r="F665" i="3"/>
  <c r="E305" i="3"/>
  <c r="E316" i="3"/>
  <c r="E524" i="3"/>
  <c r="E436" i="3"/>
  <c r="E426" i="3"/>
  <c r="F813" i="3"/>
  <c r="F390" i="3"/>
  <c r="E532" i="3"/>
  <c r="E531" i="3"/>
  <c r="E515" i="3"/>
  <c r="E514" i="3"/>
  <c r="F513" i="3"/>
  <c r="E509" i="3"/>
  <c r="E498" i="3"/>
  <c r="E494" i="3"/>
  <c r="F493" i="3"/>
  <c r="E489" i="3"/>
  <c r="E487" i="3"/>
  <c r="F485" i="3"/>
  <c r="E452" i="3"/>
  <c r="E451" i="3"/>
  <c r="E415" i="3"/>
  <c r="F413" i="3"/>
  <c r="E412" i="3"/>
  <c r="E411" i="3"/>
  <c r="F403" i="3"/>
  <c r="E263" i="3"/>
  <c r="F732" i="3"/>
  <c r="E721" i="3"/>
  <c r="F689" i="3"/>
  <c r="E686" i="3"/>
  <c r="E681" i="3"/>
  <c r="E680" i="3"/>
  <c r="E678" i="3"/>
  <c r="F334" i="3"/>
  <c r="E332" i="3"/>
  <c r="E330" i="3"/>
  <c r="F649" i="3"/>
  <c r="F308" i="3"/>
  <c r="E317" i="3"/>
  <c r="E470" i="3"/>
  <c r="E460" i="3"/>
  <c r="F454" i="3"/>
  <c r="E453" i="3"/>
  <c r="E417" i="3"/>
  <c r="F275" i="3"/>
  <c r="F526" i="3"/>
  <c r="E497" i="3"/>
  <c r="E490" i="3"/>
  <c r="E482" i="3"/>
  <c r="E473" i="3"/>
  <c r="E458" i="3"/>
  <c r="F405" i="3"/>
  <c r="E400" i="3"/>
  <c r="E380" i="3"/>
  <c r="E271" i="3"/>
  <c r="E272" i="3"/>
  <c r="F714" i="3"/>
  <c r="E702" i="3"/>
  <c r="E698" i="3"/>
  <c r="F696" i="3"/>
  <c r="E692" i="3"/>
  <c r="E666" i="3"/>
  <c r="F662" i="3"/>
  <c r="F659" i="3"/>
  <c r="F657" i="3"/>
  <c r="E324" i="3"/>
  <c r="F320" i="3"/>
  <c r="E466" i="3"/>
  <c r="E461" i="3"/>
  <c r="F457" i="3"/>
  <c r="F441" i="3"/>
  <c r="E434" i="3"/>
  <c r="F431" i="3"/>
  <c r="E413" i="3"/>
  <c r="F408" i="3"/>
  <c r="F750" i="3"/>
  <c r="F315" i="3"/>
  <c r="E547" i="3"/>
  <c r="F541" i="3"/>
  <c r="F549" i="3"/>
  <c r="E537" i="3"/>
  <c r="F531" i="3"/>
  <c r="F523" i="3"/>
  <c r="F520" i="3"/>
  <c r="F519" i="3"/>
  <c r="E517" i="3"/>
  <c r="E513" i="3"/>
  <c r="F505" i="3"/>
  <c r="E503" i="3"/>
  <c r="E496" i="3"/>
  <c r="E483" i="3"/>
  <c r="E476" i="3"/>
  <c r="F466" i="3"/>
  <c r="F464" i="3"/>
  <c r="E462" i="3"/>
  <c r="E454" i="3"/>
  <c r="E541" i="3"/>
  <c r="F537" i="3"/>
  <c r="F533" i="3"/>
  <c r="E525" i="3"/>
  <c r="F524" i="3"/>
  <c r="E480" i="3"/>
  <c r="E467" i="3"/>
  <c r="E521" i="3"/>
  <c r="E519" i="3"/>
  <c r="F515" i="3"/>
  <c r="F509" i="3"/>
  <c r="F504" i="3"/>
  <c r="F500" i="3"/>
  <c r="F494" i="3"/>
  <c r="F488" i="3"/>
  <c r="F474" i="3"/>
  <c r="F472" i="3"/>
  <c r="F461" i="3"/>
  <c r="F455" i="3"/>
  <c r="F544" i="3"/>
  <c r="F542" i="3"/>
  <c r="E538" i="3"/>
  <c r="E529" i="3"/>
  <c r="E527" i="3"/>
  <c r="F522" i="3"/>
  <c r="F498" i="3"/>
  <c r="F486" i="3"/>
  <c r="F481" i="3"/>
  <c r="F473" i="3"/>
  <c r="F465" i="3"/>
  <c r="E457" i="3"/>
  <c r="F453" i="3"/>
  <c r="F452" i="3"/>
  <c r="F451" i="3"/>
  <c r="F447" i="3"/>
  <c r="E545" i="3"/>
  <c r="F530" i="3"/>
  <c r="E511" i="3"/>
  <c r="F502" i="3"/>
  <c r="F499" i="3"/>
  <c r="F479" i="3"/>
  <c r="E468" i="3"/>
  <c r="F463" i="3"/>
  <c r="F460" i="3"/>
  <c r="F458" i="3"/>
  <c r="F446" i="3"/>
  <c r="E539" i="3"/>
  <c r="F532" i="3"/>
  <c r="E526" i="3"/>
  <c r="E507" i="3"/>
  <c r="F501" i="3"/>
  <c r="F491" i="3"/>
  <c r="F489" i="3"/>
  <c r="F484" i="3"/>
  <c r="F482" i="3"/>
  <c r="F475" i="3"/>
  <c r="E456" i="3"/>
  <c r="F449" i="3"/>
  <c r="E543" i="3"/>
  <c r="F540" i="3"/>
  <c r="F492" i="3"/>
  <c r="F490" i="3"/>
  <c r="F487" i="3"/>
  <c r="F478" i="3"/>
  <c r="E471" i="3"/>
  <c r="F470" i="3"/>
  <c r="F469" i="3"/>
  <c r="F448" i="3"/>
  <c r="E445" i="3"/>
  <c r="F445" i="3"/>
  <c r="E540" i="3"/>
  <c r="F535" i="3"/>
  <c r="E533" i="3"/>
  <c r="F553" i="3"/>
  <c r="F518" i="3"/>
  <c r="F514" i="3"/>
  <c r="F510" i="3"/>
  <c r="E444" i="3"/>
  <c r="F444" i="3"/>
  <c r="E441" i="3"/>
  <c r="E435" i="3"/>
  <c r="E427" i="3"/>
  <c r="F415" i="3"/>
  <c r="F815" i="3"/>
  <c r="F406" i="3"/>
  <c r="E414" i="3"/>
  <c r="E804" i="3"/>
  <c r="F397" i="3"/>
  <c r="E395" i="3"/>
  <c r="E789" i="3"/>
  <c r="E392" i="3"/>
  <c r="E390" i="3"/>
  <c r="E777" i="3"/>
  <c r="F386" i="3"/>
  <c r="E758" i="3"/>
  <c r="E756" i="3"/>
  <c r="E373" i="3"/>
  <c r="E739" i="3"/>
  <c r="E728" i="3"/>
  <c r="E722" i="3"/>
  <c r="F279" i="3"/>
  <c r="E700" i="3"/>
  <c r="F691" i="3"/>
  <c r="E688" i="3"/>
  <c r="E687" i="3"/>
  <c r="E290" i="3"/>
  <c r="E683" i="3"/>
  <c r="E679" i="3"/>
  <c r="F296" i="3"/>
  <c r="E659" i="3"/>
  <c r="E653" i="3"/>
  <c r="E645" i="3"/>
  <c r="F638" i="3"/>
  <c r="E635" i="3"/>
  <c r="F436" i="3"/>
  <c r="F433" i="3"/>
  <c r="F428" i="3"/>
  <c r="F412" i="3"/>
  <c r="E401" i="3"/>
  <c r="F798" i="3"/>
  <c r="E794" i="3"/>
  <c r="E787" i="3"/>
  <c r="F775" i="3"/>
  <c r="F384" i="3"/>
  <c r="E766" i="3"/>
  <c r="E763" i="3"/>
  <c r="E757" i="3"/>
  <c r="E379" i="3"/>
  <c r="F265" i="3"/>
  <c r="F731" i="3"/>
  <c r="F727" i="3"/>
  <c r="F719" i="3"/>
  <c r="E277" i="3"/>
  <c r="F710" i="3"/>
  <c r="F281" i="3"/>
  <c r="F284" i="3"/>
  <c r="E286" i="3"/>
  <c r="E689" i="3"/>
  <c r="F680" i="3"/>
  <c r="F678" i="3"/>
  <c r="F666" i="3"/>
  <c r="E300" i="3"/>
  <c r="F660" i="3"/>
  <c r="E654" i="3"/>
  <c r="E327" i="3"/>
  <c r="E649" i="3"/>
  <c r="E323" i="3"/>
  <c r="E644" i="3"/>
  <c r="F635" i="3"/>
  <c r="E423" i="3"/>
  <c r="F411" i="3"/>
  <c r="E807" i="3"/>
  <c r="F400" i="3"/>
  <c r="E792" i="3"/>
  <c r="F394" i="3"/>
  <c r="F783" i="3"/>
  <c r="F782" i="3"/>
  <c r="E779" i="3"/>
  <c r="E775" i="3"/>
  <c r="F760" i="3"/>
  <c r="F754" i="3"/>
  <c r="F720" i="3"/>
  <c r="F721" i="3"/>
  <c r="F707" i="3"/>
  <c r="E704" i="3"/>
  <c r="E280" i="3"/>
  <c r="E281" i="3"/>
  <c r="F698" i="3"/>
  <c r="E696" i="3"/>
  <c r="E345" i="3"/>
  <c r="F944" i="3"/>
  <c r="E944" i="3"/>
  <c r="F671" i="3"/>
  <c r="F669" i="3"/>
  <c r="E662" i="3"/>
  <c r="E331" i="3"/>
  <c r="F303" i="3"/>
  <c r="E328" i="3"/>
  <c r="F655" i="3"/>
  <c r="F646" i="3"/>
  <c r="E311" i="3"/>
  <c r="F318" i="3"/>
  <c r="F443" i="3"/>
  <c r="E442" i="3"/>
  <c r="F410" i="3"/>
  <c r="E805" i="3"/>
  <c r="F402" i="3"/>
  <c r="F799" i="3"/>
  <c r="F399" i="3"/>
  <c r="E790" i="3"/>
  <c r="F781" i="3"/>
  <c r="E385" i="3"/>
  <c r="E765" i="3"/>
  <c r="E760" i="3"/>
  <c r="F380" i="3"/>
  <c r="E751" i="3"/>
  <c r="E375" i="3"/>
  <c r="F740" i="3"/>
  <c r="F730" i="3"/>
  <c r="E714" i="3"/>
  <c r="E711" i="3"/>
  <c r="F709" i="3"/>
  <c r="F702" i="3"/>
  <c r="E282" i="3"/>
  <c r="F694" i="3"/>
  <c r="F690" i="3"/>
  <c r="F288" i="3"/>
  <c r="F686" i="3"/>
  <c r="E292" i="3"/>
  <c r="F293" i="3"/>
  <c r="F331" i="3"/>
  <c r="E650" i="3"/>
  <c r="F324" i="3"/>
  <c r="E642" i="3"/>
  <c r="E320" i="3"/>
  <c r="F313" i="3"/>
  <c r="F440" i="3"/>
  <c r="F437" i="3"/>
  <c r="F432" i="3"/>
  <c r="F424" i="3"/>
  <c r="E422" i="3"/>
  <c r="F811" i="3"/>
  <c r="E405" i="3"/>
  <c r="F802" i="3"/>
  <c r="F801" i="3"/>
  <c r="F788" i="3"/>
  <c r="F772" i="3"/>
  <c r="E767" i="3"/>
  <c r="F382" i="3"/>
  <c r="E762" i="3"/>
  <c r="E750" i="3"/>
  <c r="F749" i="3"/>
  <c r="E374" i="3"/>
  <c r="F263" i="3"/>
  <c r="E734" i="3"/>
  <c r="F735" i="3"/>
  <c r="F726" i="3"/>
  <c r="F724" i="3"/>
  <c r="E270" i="3"/>
  <c r="F271" i="3"/>
  <c r="F272" i="3"/>
  <c r="E273" i="3"/>
  <c r="E715" i="3"/>
  <c r="F706" i="3"/>
  <c r="F282" i="3"/>
  <c r="E699" i="3"/>
  <c r="F697" i="3"/>
  <c r="E288" i="3"/>
  <c r="E673" i="3"/>
  <c r="E298" i="3"/>
  <c r="E665" i="3"/>
  <c r="F332" i="3"/>
  <c r="E661" i="3"/>
  <c r="E304" i="3"/>
  <c r="F651" i="3"/>
  <c r="F326" i="3"/>
  <c r="E639" i="3"/>
  <c r="E319" i="3"/>
  <c r="E315" i="3"/>
  <c r="F438" i="3"/>
  <c r="F434" i="3"/>
  <c r="E429" i="3"/>
  <c r="F426" i="3"/>
  <c r="F425" i="3"/>
  <c r="F421" i="3"/>
  <c r="F419" i="3"/>
  <c r="E818" i="3"/>
  <c r="E409" i="3"/>
  <c r="E813" i="3"/>
  <c r="F806" i="3"/>
  <c r="E398" i="3"/>
  <c r="E791" i="3"/>
  <c r="E788" i="3"/>
  <c r="E786" i="3"/>
  <c r="E785" i="3"/>
  <c r="E780" i="3"/>
  <c r="E773" i="3"/>
  <c r="E770" i="3"/>
  <c r="E383" i="3"/>
  <c r="E382" i="3"/>
  <c r="F378" i="3"/>
  <c r="E749" i="3"/>
  <c r="F374" i="3"/>
  <c r="F745" i="3"/>
  <c r="F737" i="3"/>
  <c r="E732" i="3"/>
  <c r="E736" i="3"/>
  <c r="F267" i="3"/>
  <c r="E268" i="3"/>
  <c r="F270" i="3"/>
  <c r="E717" i="3"/>
  <c r="F703" i="3"/>
  <c r="F701" i="3"/>
  <c r="E283" i="3"/>
  <c r="F692" i="3"/>
  <c r="F685" i="3"/>
  <c r="F299" i="3"/>
  <c r="F330" i="3"/>
  <c r="E307" i="3"/>
  <c r="E308" i="3"/>
  <c r="E637" i="3"/>
  <c r="E633" i="3"/>
  <c r="F430" i="3"/>
  <c r="F420" i="3"/>
  <c r="E815" i="3"/>
  <c r="E812" i="3"/>
  <c r="F784" i="3"/>
  <c r="E778" i="3"/>
  <c r="F389" i="3"/>
  <c r="F388" i="3"/>
  <c r="F387" i="3"/>
  <c r="E771" i="3"/>
  <c r="F769" i="3"/>
  <c r="E768" i="3"/>
  <c r="E378" i="3"/>
  <c r="F744" i="3"/>
  <c r="E267" i="3"/>
  <c r="F716" i="3"/>
  <c r="F294" i="3"/>
  <c r="F674" i="3"/>
  <c r="E667" i="3"/>
  <c r="E334" i="3"/>
  <c r="E299" i="3"/>
  <c r="E301" i="3"/>
  <c r="F302" i="3"/>
  <c r="E658" i="3"/>
  <c r="F309" i="3"/>
  <c r="E643" i="3"/>
  <c r="E312" i="3"/>
  <c r="F810" i="3"/>
  <c r="E404" i="3"/>
  <c r="F800" i="3"/>
  <c r="E796" i="3"/>
  <c r="F396" i="3"/>
  <c r="E759" i="3"/>
  <c r="F738" i="3"/>
  <c r="E287" i="3"/>
  <c r="F290" i="3"/>
  <c r="E670" i="3"/>
  <c r="F663" i="3"/>
  <c r="F301" i="3"/>
  <c r="E657" i="3"/>
  <c r="E329" i="3"/>
  <c r="F305" i="3"/>
  <c r="E325" i="3"/>
  <c r="F648" i="3"/>
  <c r="F645" i="3"/>
  <c r="E641" i="3"/>
  <c r="E640" i="3"/>
  <c r="E636" i="3"/>
  <c r="E632" i="3"/>
  <c r="E902" i="3"/>
  <c r="F902" i="3"/>
  <c r="E546" i="3"/>
  <c r="F546" i="3"/>
  <c r="F903" i="3"/>
  <c r="E903" i="3"/>
  <c r="E87" i="3"/>
  <c r="F87" i="3"/>
  <c r="F75" i="3"/>
  <c r="E534" i="3"/>
  <c r="F534" i="3"/>
  <c r="E106" i="3"/>
  <c r="F106" i="3"/>
  <c r="E506" i="3"/>
  <c r="F506" i="3"/>
  <c r="E935" i="3"/>
  <c r="F935" i="3"/>
  <c r="E92" i="3"/>
  <c r="F92" i="3"/>
  <c r="E951" i="3"/>
  <c r="F951" i="3"/>
  <c r="F78" i="3"/>
  <c r="E528" i="3"/>
  <c r="F528" i="3"/>
  <c r="E508" i="3"/>
  <c r="F508" i="3"/>
  <c r="F933" i="3"/>
  <c r="E933" i="3"/>
  <c r="F82" i="3"/>
  <c r="E516" i="3"/>
  <c r="F516" i="3"/>
  <c r="E512" i="3"/>
  <c r="F512" i="3"/>
  <c r="E945" i="3"/>
  <c r="F945" i="3"/>
  <c r="E932" i="3"/>
  <c r="F932" i="3"/>
  <c r="E1001" i="3"/>
  <c r="F1001" i="3"/>
  <c r="E884" i="3"/>
  <c r="F884" i="3"/>
  <c r="E990" i="3"/>
  <c r="F990" i="3"/>
  <c r="E896" i="3"/>
  <c r="F896" i="3"/>
  <c r="F916" i="3"/>
  <c r="F981" i="3"/>
  <c r="E981" i="3"/>
  <c r="E880" i="3"/>
  <c r="F880" i="3"/>
  <c r="F742" i="3"/>
  <c r="E742" i="3"/>
  <c r="E85" i="3"/>
  <c r="F102" i="3"/>
  <c r="F110" i="3"/>
  <c r="F940" i="3"/>
  <c r="F948" i="3"/>
  <c r="F950" i="3"/>
  <c r="F952" i="3"/>
  <c r="F743" i="3"/>
  <c r="E743" i="3"/>
  <c r="F94" i="3"/>
  <c r="F97" i="3"/>
  <c r="F527" i="3"/>
  <c r="F525" i="3"/>
  <c r="E112" i="3"/>
  <c r="F116" i="3"/>
  <c r="F120" i="3"/>
  <c r="F511" i="3"/>
  <c r="E126" i="3"/>
  <c r="F942" i="3"/>
  <c r="E946" i="3"/>
  <c r="F941" i="3"/>
  <c r="F947" i="3"/>
  <c r="E937" i="3"/>
  <c r="F934" i="3"/>
  <c r="E918" i="3"/>
  <c r="F918" i="3"/>
  <c r="E895" i="3"/>
  <c r="F895" i="3"/>
  <c r="E894" i="3"/>
  <c r="F894" i="3"/>
  <c r="E891" i="3"/>
  <c r="F891" i="3"/>
  <c r="E872" i="3"/>
  <c r="F872" i="3"/>
  <c r="E839" i="3"/>
  <c r="F839" i="3"/>
  <c r="E191" i="3"/>
  <c r="F191" i="3"/>
  <c r="F377" i="3"/>
  <c r="E377" i="3"/>
  <c r="E926" i="3"/>
  <c r="F926" i="3"/>
  <c r="F984" i="3"/>
  <c r="E986" i="3"/>
  <c r="F986" i="3"/>
  <c r="E899" i="3"/>
  <c r="F899" i="3"/>
  <c r="E958" i="3"/>
  <c r="F958" i="3"/>
  <c r="E974" i="3"/>
  <c r="F974" i="3"/>
  <c r="E908" i="3"/>
  <c r="F908" i="3"/>
  <c r="F868" i="3"/>
  <c r="E868" i="3"/>
  <c r="E865" i="3"/>
  <c r="F865" i="3"/>
  <c r="E814" i="3"/>
  <c r="F814" i="3"/>
  <c r="E228" i="3"/>
  <c r="F228" i="3"/>
  <c r="E803" i="3"/>
  <c r="F803" i="3"/>
  <c r="F960" i="3"/>
  <c r="E965" i="3"/>
  <c r="F909" i="3"/>
  <c r="E909" i="3"/>
  <c r="F983" i="3"/>
  <c r="E983" i="3"/>
  <c r="F882" i="3"/>
  <c r="E861" i="3"/>
  <c r="F861" i="3"/>
  <c r="F853" i="3"/>
  <c r="E853" i="3"/>
  <c r="E957" i="3"/>
  <c r="F957" i="3"/>
  <c r="E922" i="3"/>
  <c r="F922" i="3"/>
  <c r="E977" i="3"/>
  <c r="F977" i="3"/>
  <c r="E864" i="3"/>
  <c r="F864" i="3"/>
  <c r="E848" i="3"/>
  <c r="F848" i="3"/>
  <c r="F845" i="3"/>
  <c r="E845" i="3"/>
  <c r="F393" i="3"/>
  <c r="E393" i="3"/>
  <c r="E205" i="3"/>
  <c r="F205" i="3"/>
  <c r="F929" i="3"/>
  <c r="E924" i="3"/>
  <c r="F907" i="3"/>
  <c r="F987" i="3"/>
  <c r="F1000" i="3"/>
  <c r="F866" i="3"/>
  <c r="F857" i="3"/>
  <c r="F414" i="3"/>
  <c r="E222" i="3"/>
  <c r="F222" i="3"/>
  <c r="E388" i="3"/>
  <c r="E774" i="3"/>
  <c r="F774" i="3"/>
  <c r="F771" i="3"/>
  <c r="E249" i="3"/>
  <c r="F249" i="3"/>
  <c r="E752" i="3"/>
  <c r="F752" i="3"/>
  <c r="F825" i="3"/>
  <c r="E825" i="3"/>
  <c r="E817" i="3"/>
  <c r="F817" i="3"/>
  <c r="E217" i="3"/>
  <c r="F217" i="3"/>
  <c r="F755" i="3"/>
  <c r="E755" i="3"/>
  <c r="E684" i="3"/>
  <c r="F684" i="3"/>
  <c r="F920" i="3"/>
  <c r="E407" i="3"/>
  <c r="F407" i="3"/>
  <c r="F416" i="3"/>
  <c r="E416" i="3"/>
  <c r="F251" i="3"/>
  <c r="E278" i="3"/>
  <c r="F278" i="3"/>
  <c r="E693" i="3"/>
  <c r="F693" i="3"/>
  <c r="F310" i="3"/>
  <c r="E310" i="3"/>
  <c r="F964" i="3"/>
  <c r="E968" i="3"/>
  <c r="F972" i="3"/>
  <c r="F971" i="3"/>
  <c r="F979" i="3"/>
  <c r="E900" i="3"/>
  <c r="F992" i="3"/>
  <c r="E892" i="3"/>
  <c r="F889" i="3"/>
  <c r="F883" i="3"/>
  <c r="F852" i="3"/>
  <c r="F851" i="3"/>
  <c r="F842" i="3"/>
  <c r="E418" i="3"/>
  <c r="F418" i="3"/>
  <c r="E240" i="3"/>
  <c r="F240" i="3"/>
  <c r="E761" i="3"/>
  <c r="F761" i="3"/>
  <c r="E746" i="3"/>
  <c r="F746" i="3"/>
  <c r="E747" i="3"/>
  <c r="F747" i="3"/>
  <c r="E833" i="3"/>
  <c r="F833" i="3"/>
  <c r="E809" i="3"/>
  <c r="F809" i="3"/>
  <c r="F235" i="3"/>
  <c r="E793" i="3"/>
  <c r="F793" i="3"/>
  <c r="E764" i="3"/>
  <c r="F764" i="3"/>
  <c r="E753" i="3"/>
  <c r="F753" i="3"/>
  <c r="E733" i="3"/>
  <c r="F733" i="3"/>
  <c r="F963" i="3"/>
  <c r="F965" i="3"/>
  <c r="E808" i="3"/>
  <c r="E391" i="3"/>
  <c r="F391" i="3"/>
  <c r="F756" i="3"/>
  <c r="E376" i="3"/>
  <c r="F376" i="3"/>
  <c r="E797" i="3"/>
  <c r="F797" i="3"/>
  <c r="F795" i="3"/>
  <c r="E795" i="3"/>
  <c r="E236" i="3"/>
  <c r="F236" i="3"/>
  <c r="F776" i="3"/>
  <c r="E776" i="3"/>
  <c r="F381" i="3"/>
  <c r="E381" i="3"/>
  <c r="E748" i="3"/>
  <c r="F748" i="3"/>
  <c r="E366" i="3"/>
  <c r="F366" i="3"/>
  <c r="F835" i="3"/>
  <c r="F828" i="3"/>
  <c r="F820" i="3"/>
  <c r="F234" i="3"/>
  <c r="E396" i="3"/>
  <c r="F786" i="3"/>
  <c r="F383" i="3"/>
  <c r="F762" i="3"/>
  <c r="E363" i="3"/>
  <c r="F363" i="3"/>
  <c r="E718" i="3"/>
  <c r="F718" i="3"/>
  <c r="F285" i="3"/>
  <c r="E285" i="3"/>
  <c r="F712" i="3"/>
  <c r="E712" i="3"/>
  <c r="E295" i="3"/>
  <c r="F295" i="3"/>
  <c r="F705" i="3"/>
  <c r="E705" i="3"/>
  <c r="E326" i="3"/>
  <c r="E397" i="3"/>
  <c r="F792" i="3"/>
  <c r="F785" i="3"/>
  <c r="F392" i="3"/>
  <c r="F770" i="3"/>
  <c r="F248" i="3"/>
  <c r="F766" i="3"/>
  <c r="F765" i="3"/>
  <c r="F763" i="3"/>
  <c r="F759" i="3"/>
  <c r="F379" i="3"/>
  <c r="F751" i="3"/>
  <c r="F375" i="3"/>
  <c r="F259" i="3"/>
  <c r="E745" i="3"/>
  <c r="F261" i="3"/>
  <c r="E725" i="3"/>
  <c r="F725" i="3"/>
  <c r="F723" i="3"/>
  <c r="E723" i="3"/>
  <c r="E291" i="3"/>
  <c r="F291" i="3"/>
  <c r="E668" i="3"/>
  <c r="F668" i="3"/>
  <c r="E677" i="3"/>
  <c r="F677" i="3"/>
  <c r="E652" i="3"/>
  <c r="F652" i="3"/>
  <c r="E631" i="3"/>
  <c r="F631" i="3"/>
  <c r="F805" i="3"/>
  <c r="F787" i="3"/>
  <c r="F778" i="3"/>
  <c r="F768" i="3"/>
  <c r="F373" i="3"/>
  <c r="E266" i="3"/>
  <c r="F266" i="3"/>
  <c r="F713" i="3"/>
  <c r="E713" i="3"/>
  <c r="F322" i="3"/>
  <c r="E322" i="3"/>
  <c r="E634" i="3"/>
  <c r="F836" i="3"/>
  <c r="F827" i="3"/>
  <c r="F821" i="3"/>
  <c r="F818" i="3"/>
  <c r="E408" i="3"/>
  <c r="E227" i="3"/>
  <c r="F404" i="3"/>
  <c r="F230" i="3"/>
  <c r="F804" i="3"/>
  <c r="E799" i="3"/>
  <c r="F789" i="3"/>
  <c r="F241" i="3"/>
  <c r="F242" i="3"/>
  <c r="F779" i="3"/>
  <c r="F777" i="3"/>
  <c r="E246" i="3"/>
  <c r="F385" i="3"/>
  <c r="E384" i="3"/>
  <c r="F370" i="3"/>
  <c r="E729" i="3"/>
  <c r="F729" i="3"/>
  <c r="E276" i="3"/>
  <c r="F276" i="3"/>
  <c r="E289" i="3"/>
  <c r="F289" i="3"/>
  <c r="E297" i="3"/>
  <c r="F647" i="3"/>
  <c r="E647" i="3"/>
  <c r="F741" i="3"/>
  <c r="E741" i="3"/>
  <c r="F264" i="3"/>
  <c r="E264" i="3"/>
  <c r="E269" i="3"/>
  <c r="F269" i="3"/>
  <c r="F346" i="3"/>
  <c r="E346" i="3"/>
  <c r="E333" i="3"/>
  <c r="F333" i="3"/>
  <c r="E676" i="3"/>
  <c r="F676" i="3"/>
  <c r="E306" i="3"/>
  <c r="F306" i="3"/>
  <c r="E695" i="3"/>
  <c r="F695" i="3"/>
  <c r="E321" i="3"/>
  <c r="F808" i="3"/>
  <c r="F231" i="3"/>
  <c r="E235" i="3"/>
  <c r="E262" i="3"/>
  <c r="F262" i="3"/>
  <c r="F277" i="3"/>
  <c r="E672" i="3"/>
  <c r="F672" i="3"/>
  <c r="E351" i="3"/>
  <c r="F351" i="3"/>
  <c r="F344" i="3"/>
  <c r="E344" i="3"/>
  <c r="F343" i="3"/>
  <c r="E343" i="3"/>
  <c r="E708" i="3"/>
  <c r="F708" i="3"/>
  <c r="E335" i="3"/>
  <c r="F335" i="3"/>
  <c r="E664" i="3"/>
  <c r="F664" i="3"/>
  <c r="F675" i="3"/>
  <c r="E675" i="3"/>
  <c r="E656" i="3"/>
  <c r="F656" i="3"/>
  <c r="F314" i="3"/>
  <c r="E314" i="3"/>
  <c r="E357" i="3"/>
  <c r="F352" i="3"/>
  <c r="F345" i="3"/>
  <c r="F670" i="3"/>
  <c r="F643" i="3"/>
  <c r="F639" i="3"/>
  <c r="F636" i="3"/>
  <c r="F362" i="3"/>
  <c r="F273" i="3"/>
  <c r="F274" i="3"/>
  <c r="F358" i="3"/>
  <c r="F350" i="3"/>
  <c r="F283" i="3"/>
  <c r="F348" i="3"/>
  <c r="F287" i="3"/>
  <c r="F292" i="3"/>
  <c r="F339" i="3"/>
  <c r="E669" i="3"/>
  <c r="E663" i="3"/>
  <c r="F736" i="3"/>
  <c r="F356" i="3"/>
  <c r="F341" i="3"/>
  <c r="F329" i="3"/>
  <c r="F328" i="3"/>
  <c r="F325" i="3"/>
  <c r="F640" i="3"/>
  <c r="F633" i="3"/>
  <c r="F317" i="3"/>
  <c r="F637" i="3"/>
  <c r="F337" i="3"/>
  <c r="F297" i="3"/>
  <c r="F321" i="3"/>
  <c r="F312" i="3"/>
  <c r="F319" i="3"/>
  <c r="F634" i="3"/>
  <c r="F316" i="3"/>
  <c r="F5" i="3" l="1"/>
  <c r="C11" i="7" s="1"/>
  <c r="E5" i="3"/>
  <c r="C10" i="7" s="1"/>
  <c r="C13" i="7" l="1"/>
  <c r="AA612" i="3" s="1"/>
  <c r="C12" i="7"/>
  <c r="Z135" i="3" s="1"/>
  <c r="G5" i="3"/>
  <c r="T579" i="3"/>
  <c r="T469" i="3"/>
  <c r="T267" i="3"/>
  <c r="T798" i="3"/>
  <c r="T587" i="3"/>
  <c r="T450" i="3"/>
  <c r="T771" i="3"/>
  <c r="T575" i="3"/>
  <c r="T84" i="3"/>
  <c r="T989" i="3"/>
  <c r="T619" i="3"/>
  <c r="T431" i="3"/>
  <c r="T779" i="3"/>
  <c r="T602" i="3"/>
  <c r="T103" i="3"/>
  <c r="T92" i="3"/>
  <c r="T731" i="3"/>
  <c r="T674" i="3"/>
  <c r="T401" i="3"/>
  <c r="T742" i="3"/>
  <c r="T594" i="3"/>
  <c r="T484" i="3"/>
  <c r="T99" i="3"/>
  <c r="T60" i="3"/>
  <c r="T805" i="3"/>
  <c r="T611" i="3"/>
  <c r="T538" i="3"/>
  <c r="T64" i="3"/>
  <c r="T794" i="3"/>
  <c r="T707" i="3"/>
  <c r="T15" i="3"/>
  <c r="T783" i="3"/>
  <c r="T643" i="3"/>
  <c r="T726" i="3"/>
  <c r="T120" i="3"/>
  <c r="T107" i="3"/>
  <c r="T789" i="3"/>
  <c r="T378" i="3"/>
  <c r="T834" i="3"/>
  <c r="T675" i="3"/>
  <c r="T670" i="3"/>
  <c r="T115" i="3"/>
  <c r="T219" i="3"/>
  <c r="T846" i="3"/>
  <c r="T556" i="3"/>
  <c r="T94" i="3"/>
  <c r="T925" i="3"/>
  <c r="T680" i="3"/>
  <c r="T479" i="3"/>
  <c r="T662" i="3"/>
  <c r="T801" i="3"/>
  <c r="T453" i="3"/>
  <c r="T765" i="3"/>
  <c r="T745" i="3"/>
  <c r="T821" i="3"/>
  <c r="T622" i="3"/>
  <c r="T85" i="3"/>
  <c r="T221" i="3"/>
  <c r="T52" i="3"/>
  <c r="T118" i="3"/>
  <c r="T114" i="3"/>
  <c r="T566" i="3"/>
  <c r="T475" i="3"/>
  <c r="T991" i="3"/>
  <c r="T232" i="3"/>
  <c r="T67" i="3"/>
  <c r="T677" i="3"/>
  <c r="T337" i="3"/>
  <c r="T44" i="3"/>
  <c r="T19" i="3"/>
  <c r="T287" i="3"/>
  <c r="T310" i="3"/>
  <c r="T369" i="3"/>
  <c r="T206" i="3"/>
  <c r="T362" i="3"/>
  <c r="T452" i="3"/>
  <c r="T214" i="3"/>
  <c r="T517" i="3"/>
  <c r="T787" i="3"/>
  <c r="T730" i="3"/>
  <c r="T445" i="3"/>
  <c r="T414" i="3"/>
  <c r="T982" i="3"/>
  <c r="T300" i="3"/>
  <c r="T498" i="3"/>
  <c r="T356" i="3"/>
  <c r="T233" i="3"/>
  <c r="T546" i="3"/>
  <c r="T480" i="3"/>
  <c r="T10" i="3"/>
  <c r="T700" i="3"/>
  <c r="T819" i="3"/>
  <c r="T966" i="3"/>
  <c r="T633" i="3"/>
  <c r="T201" i="3"/>
  <c r="T340" i="3"/>
  <c r="T50" i="3"/>
  <c r="T392" i="3"/>
  <c r="T231" i="3"/>
  <c r="T421" i="3"/>
  <c r="T323" i="3"/>
  <c r="T884" i="3"/>
  <c r="T658" i="3"/>
  <c r="T702" i="3"/>
  <c r="T91" i="3"/>
  <c r="T182" i="3"/>
  <c r="T650" i="3"/>
  <c r="T922" i="3"/>
  <c r="T33" i="3"/>
  <c r="T277" i="3"/>
  <c r="T582" i="3"/>
  <c r="T388" i="3"/>
  <c r="T193" i="3"/>
  <c r="T346" i="3"/>
  <c r="T515" i="3"/>
  <c r="T200" i="3"/>
  <c r="T364" i="3"/>
  <c r="T252" i="3"/>
  <c r="T296" i="3"/>
  <c r="T83" i="3"/>
  <c r="T6" i="3"/>
  <c r="T4" i="3"/>
  <c r="T75" i="3"/>
  <c r="T434" i="3"/>
  <c r="T523" i="3"/>
  <c r="T433" i="3"/>
  <c r="T733" i="3"/>
  <c r="T396" i="3"/>
  <c r="T313" i="3"/>
  <c r="T537" i="3"/>
  <c r="T910" i="3"/>
  <c r="T389" i="3"/>
  <c r="T536" i="3"/>
  <c r="T230" i="3"/>
  <c r="T720" i="3"/>
  <c r="T896" i="3"/>
  <c r="T943" i="3"/>
  <c r="T610" i="3"/>
  <c r="T24" i="3"/>
  <c r="T880" i="3"/>
  <c r="T721" i="3"/>
  <c r="T98" i="3"/>
  <c r="T906" i="3"/>
  <c r="T657" i="3"/>
  <c r="T471" i="3"/>
  <c r="T185" i="3"/>
  <c r="T291" i="3"/>
  <c r="T93" i="3"/>
  <c r="T463" i="3"/>
  <c r="T106" i="3"/>
  <c r="T160" i="3"/>
  <c r="T716" i="3"/>
  <c r="T691" i="3"/>
  <c r="T357" i="3"/>
  <c r="T86" i="3"/>
  <c r="T70" i="3"/>
  <c r="T659" i="3"/>
  <c r="T518" i="3"/>
  <c r="T544" i="3"/>
  <c r="T671" i="3"/>
  <c r="T302" i="3"/>
  <c r="T810" i="3"/>
  <c r="T96" i="3"/>
  <c r="T383" i="3"/>
  <c r="T454" i="3"/>
  <c r="T40" i="3"/>
  <c r="T375" i="3"/>
  <c r="T478" i="3"/>
  <c r="T320" i="3"/>
  <c r="G467" i="3"/>
  <c r="G475" i="3"/>
  <c r="G680" i="3"/>
  <c r="G85" i="3"/>
  <c r="G972" i="3"/>
  <c r="G243" i="3"/>
  <c r="G73" i="3"/>
  <c r="G888" i="3"/>
  <c r="G876" i="3"/>
  <c r="G166" i="3"/>
  <c r="G559" i="3"/>
  <c r="G881" i="3"/>
  <c r="G859" i="3"/>
  <c r="G226" i="3"/>
  <c r="G175" i="3"/>
  <c r="G99" i="3"/>
  <c r="G943" i="3"/>
  <c r="G601" i="3"/>
  <c r="G600" i="3"/>
  <c r="G131" i="3"/>
  <c r="G844" i="3"/>
  <c r="G567" i="3"/>
  <c r="G547" i="3"/>
  <c r="G557" i="3"/>
  <c r="G620" i="3"/>
  <c r="G196" i="3"/>
  <c r="G838" i="3"/>
  <c r="G44" i="3"/>
  <c r="G214" i="3"/>
  <c r="G955" i="3"/>
  <c r="G618" i="3"/>
  <c r="G209" i="3"/>
  <c r="G187" i="3"/>
  <c r="G572" i="3"/>
  <c r="G923" i="3"/>
  <c r="G524" i="3"/>
  <c r="G253" i="3"/>
  <c r="G576" i="3"/>
  <c r="G621" i="3"/>
  <c r="G210" i="3"/>
  <c r="G71" i="3"/>
  <c r="G173" i="3"/>
  <c r="G47" i="3"/>
  <c r="G532" i="3"/>
  <c r="G588" i="3"/>
  <c r="G354" i="3"/>
  <c r="G161" i="3"/>
  <c r="G21" i="3"/>
  <c r="G568" i="3"/>
  <c r="G823" i="3"/>
  <c r="G609" i="3"/>
  <c r="T583" i="3"/>
  <c r="T631" i="3"/>
  <c r="T494" i="3"/>
  <c r="T635" i="3"/>
  <c r="T116" i="3"/>
  <c r="T932" i="3"/>
  <c r="T564" i="3"/>
  <c r="T857" i="3"/>
  <c r="T762" i="3"/>
  <c r="T838" i="3"/>
  <c r="T839" i="3"/>
  <c r="T108" i="3"/>
  <c r="T244" i="3"/>
  <c r="T272" i="3"/>
  <c r="T749" i="3"/>
  <c r="T897" i="3"/>
  <c r="T130" i="3"/>
  <c r="T222" i="3"/>
  <c r="T560" i="3"/>
  <c r="T743" i="3"/>
  <c r="T18" i="3"/>
  <c r="T307" i="3"/>
  <c r="T468" i="3"/>
  <c r="T135" i="3"/>
  <c r="T46" i="3"/>
  <c r="T988" i="3"/>
  <c r="T792" i="3"/>
  <c r="T429" i="3"/>
  <c r="T1001" i="3"/>
  <c r="T465" i="3"/>
  <c r="T901" i="3"/>
  <c r="T950" i="3"/>
  <c r="T764" i="3"/>
  <c r="T228" i="3"/>
  <c r="T161" i="3"/>
  <c r="T61" i="3"/>
  <c r="T8" i="3"/>
  <c r="T110" i="3"/>
  <c r="T664" i="3"/>
  <c r="T496" i="3"/>
  <c r="T154" i="3"/>
  <c r="T689" i="3"/>
  <c r="T435" i="3"/>
  <c r="T280" i="3"/>
  <c r="T269" i="3"/>
  <c r="T423" i="3"/>
  <c r="T329" i="3"/>
  <c r="T875" i="3"/>
  <c r="T907" i="3"/>
  <c r="T751" i="3"/>
  <c r="T903" i="3"/>
  <c r="T76" i="3"/>
  <c r="T387" i="3"/>
  <c r="T290" i="3"/>
  <c r="T864" i="3"/>
  <c r="T58" i="3"/>
  <c r="T306" i="3"/>
  <c r="T678" i="3"/>
  <c r="T869" i="3"/>
  <c r="T399" i="3"/>
  <c r="T199" i="3"/>
  <c r="T497" i="3"/>
  <c r="T849" i="3"/>
  <c r="T774" i="3"/>
  <c r="T606" i="3"/>
  <c r="T853" i="3"/>
  <c r="T333" i="3"/>
  <c r="T169" i="3"/>
  <c r="T73" i="3"/>
  <c r="T814" i="3"/>
  <c r="T930" i="3"/>
  <c r="T976" i="3"/>
  <c r="T767" i="3"/>
  <c r="T974" i="3"/>
  <c r="T581" i="3"/>
  <c r="T555" i="3"/>
  <c r="T626" i="3"/>
  <c r="T959" i="3"/>
  <c r="T137" i="3"/>
  <c r="T255" i="3"/>
  <c r="T609" i="3"/>
  <c r="T741" i="3"/>
  <c r="T207" i="3"/>
  <c r="T127" i="3"/>
  <c r="T367" i="3"/>
  <c r="T832" i="3"/>
  <c r="T442" i="3"/>
  <c r="T542" i="3"/>
  <c r="T692" i="3"/>
  <c r="T390" i="3"/>
  <c r="T444" i="3"/>
  <c r="T873" i="3"/>
  <c r="T567" i="3"/>
  <c r="T710" i="3"/>
  <c r="T48" i="3"/>
  <c r="T812" i="3"/>
  <c r="T735" i="3"/>
  <c r="T338" i="3"/>
  <c r="T585" i="3"/>
  <c r="T835" i="3"/>
  <c r="T887" i="3"/>
  <c r="T740" i="3"/>
  <c r="T109" i="3"/>
  <c r="T153" i="3"/>
  <c r="T782" i="3"/>
  <c r="T620" i="3"/>
  <c r="T136" i="3"/>
  <c r="T293" i="3"/>
  <c r="T16" i="3"/>
  <c r="T5" i="3"/>
  <c r="T143" i="3"/>
  <c r="T380" i="3"/>
  <c r="T69" i="3"/>
  <c r="T39" i="3"/>
  <c r="T117" i="3"/>
  <c r="T344" i="3"/>
  <c r="T447" i="3"/>
  <c r="T881" i="3"/>
  <c r="T289" i="3"/>
  <c r="G449" i="3"/>
  <c r="G265" i="3"/>
  <c r="G330" i="3"/>
  <c r="G963" i="3"/>
  <c r="G343" i="3"/>
  <c r="G38" i="3"/>
  <c r="G190" i="3"/>
  <c r="G13" i="3"/>
  <c r="G61" i="3"/>
  <c r="G215" i="3"/>
  <c r="G46" i="3"/>
  <c r="G829" i="3"/>
  <c r="G51" i="3"/>
  <c r="G595" i="3"/>
  <c r="G597" i="3"/>
  <c r="G103" i="3"/>
  <c r="G86" i="3"/>
  <c r="G64" i="3"/>
  <c r="G611" i="3"/>
  <c r="G893" i="3"/>
  <c r="G372" i="3"/>
  <c r="G176" i="3"/>
  <c r="G88" i="3"/>
  <c r="G14" i="3"/>
  <c r="G590" i="3"/>
  <c r="G8" i="3"/>
  <c r="G594" i="3"/>
  <c r="G108" i="3"/>
  <c r="G359" i="3"/>
  <c r="G93" i="3"/>
  <c r="G584" i="3"/>
  <c r="G623" i="3"/>
  <c r="G17" i="3"/>
  <c r="G174" i="3"/>
  <c r="G183" i="3"/>
  <c r="G118" i="3"/>
  <c r="G18" i="3"/>
  <c r="G834" i="3"/>
  <c r="G563" i="3"/>
  <c r="G613" i="3"/>
  <c r="G906" i="3"/>
  <c r="G184" i="3"/>
  <c r="G816" i="3"/>
  <c r="G22" i="3"/>
  <c r="G995" i="3"/>
  <c r="G149" i="3"/>
  <c r="G610" i="3"/>
  <c r="G111" i="3"/>
  <c r="G927" i="3"/>
  <c r="G520" i="3"/>
  <c r="G54" i="3"/>
  <c r="T997" i="3"/>
  <c r="T187" i="3"/>
  <c r="T437" i="3"/>
  <c r="T858" i="3"/>
  <c r="T381" i="3"/>
  <c r="T545" i="3"/>
  <c r="T339" i="3"/>
  <c r="T553" i="3"/>
  <c r="T977" i="3"/>
  <c r="T698" i="3"/>
  <c r="T681" i="3"/>
  <c r="T970" i="3"/>
  <c r="T867" i="3"/>
  <c r="T112" i="3"/>
  <c r="T648" i="3"/>
  <c r="T676" i="3"/>
  <c r="T443" i="3"/>
  <c r="T495" i="3"/>
  <c r="T624" i="3"/>
  <c r="T488" i="3"/>
  <c r="T844" i="3"/>
  <c r="T968" i="3"/>
  <c r="T159" i="3"/>
  <c r="T975" i="3"/>
  <c r="T967" i="3"/>
  <c r="T341" i="3"/>
  <c r="T569" i="3"/>
  <c r="T3" i="3"/>
  <c r="T38" i="3"/>
  <c r="T978" i="3"/>
  <c r="T793" i="3"/>
  <c r="T615" i="3"/>
  <c r="T386" i="3"/>
  <c r="T847" i="3"/>
  <c r="T954" i="3"/>
  <c r="T995" i="3"/>
  <c r="T140" i="3"/>
  <c r="T806" i="3"/>
  <c r="T824" i="3"/>
  <c r="T799" i="3"/>
  <c r="T722" i="3"/>
  <c r="T993" i="3"/>
  <c r="T1000" i="3"/>
  <c r="T348" i="3"/>
  <c r="T530" i="3"/>
  <c r="T132" i="3"/>
  <c r="T57" i="3"/>
  <c r="T960" i="3"/>
  <c r="T261" i="3"/>
  <c r="T549" i="3"/>
  <c r="T102" i="3"/>
  <c r="T898" i="3"/>
  <c r="T123" i="3"/>
  <c r="T919" i="3"/>
  <c r="T439" i="3"/>
  <c r="T987" i="3"/>
  <c r="T211" i="3"/>
  <c r="T372" i="3"/>
  <c r="T705" i="3"/>
  <c r="T326" i="3"/>
  <c r="T685" i="3"/>
  <c r="T476" i="3"/>
  <c r="T572" i="3"/>
  <c r="T809" i="3"/>
  <c r="T693" i="3"/>
  <c r="T694" i="3"/>
  <c r="T926" i="3"/>
  <c r="T757" i="3"/>
  <c r="T113" i="3"/>
  <c r="T956" i="3"/>
  <c r="T831" i="3"/>
  <c r="T281" i="3"/>
  <c r="T382" i="3"/>
  <c r="T786" i="3"/>
  <c r="T274" i="3"/>
  <c r="T194" i="3"/>
  <c r="T573" i="3"/>
  <c r="T855" i="3"/>
  <c r="T7" i="3"/>
  <c r="T971" i="3"/>
  <c r="T176" i="3"/>
  <c r="T704" i="3"/>
  <c r="T409" i="3"/>
  <c r="T157" i="3"/>
  <c r="T612" i="3"/>
  <c r="T282" i="3"/>
  <c r="T577" i="3"/>
  <c r="T499" i="3"/>
  <c r="T385" i="3"/>
  <c r="T419" i="3"/>
  <c r="T482" i="3"/>
  <c r="T713" i="3"/>
  <c r="T334" i="3"/>
  <c r="T781" i="3"/>
  <c r="T617" i="3"/>
  <c r="T565" i="3"/>
  <c r="T525" i="3"/>
  <c r="T275" i="3"/>
  <c r="T507" i="3"/>
  <c r="T284" i="3"/>
  <c r="T225" i="3"/>
  <c r="T709" i="3"/>
  <c r="T888" i="3"/>
  <c r="T964" i="3"/>
  <c r="T101" i="3"/>
  <c r="T980" i="3"/>
  <c r="T328" i="3"/>
  <c r="T128" i="3"/>
  <c r="T436" i="3"/>
  <c r="T53" i="3"/>
  <c r="T723" i="3"/>
  <c r="T397" i="3"/>
  <c r="T912" i="3"/>
  <c r="T47" i="3"/>
  <c r="T683" i="3"/>
  <c r="T43" i="3"/>
  <c r="T253" i="3"/>
  <c r="T510" i="3"/>
  <c r="T23" i="3"/>
  <c r="G707" i="3"/>
  <c r="G735" i="3"/>
  <c r="G498" i="3"/>
  <c r="G639" i="3"/>
  <c r="G971" i="3"/>
  <c r="G630" i="3"/>
  <c r="G606" i="3"/>
  <c r="G603" i="3"/>
  <c r="G113" i="3"/>
  <c r="G826" i="3"/>
  <c r="G928" i="3"/>
  <c r="G871" i="3"/>
  <c r="G912" i="3"/>
  <c r="G913" i="3"/>
  <c r="G195" i="3"/>
  <c r="G177" i="3"/>
  <c r="G551" i="3"/>
  <c r="G150" i="3"/>
  <c r="G855" i="3"/>
  <c r="G593" i="3"/>
  <c r="G629" i="3"/>
  <c r="G999" i="3"/>
  <c r="G521" i="3"/>
  <c r="G591" i="3"/>
  <c r="G125" i="3"/>
  <c r="G571" i="3"/>
  <c r="G53" i="3"/>
  <c r="G185" i="3"/>
  <c r="G890" i="3"/>
  <c r="G16" i="3"/>
  <c r="G573" i="3"/>
  <c r="G565" i="3"/>
  <c r="G72" i="3"/>
  <c r="G497" i="3"/>
  <c r="G586" i="3"/>
  <c r="G536" i="3"/>
  <c r="G48" i="3"/>
  <c r="G558" i="3"/>
  <c r="G147" i="3"/>
  <c r="G79" i="3"/>
  <c r="G850" i="3"/>
  <c r="G55" i="3"/>
  <c r="G819" i="3"/>
  <c r="G84" i="3"/>
  <c r="G216" i="3"/>
  <c r="G365" i="3"/>
  <c r="G980" i="3"/>
  <c r="G218" i="3"/>
  <c r="G26" i="3"/>
  <c r="G130" i="3"/>
  <c r="G132" i="3"/>
  <c r="T477" i="3"/>
  <c r="T331" i="3"/>
  <c r="T603" i="3"/>
  <c r="T371" i="3"/>
  <c r="T656" i="3"/>
  <c r="T314" i="3"/>
  <c r="T122" i="3"/>
  <c r="T25" i="3"/>
  <c r="T286" i="3"/>
  <c r="T342" i="3"/>
  <c r="T578" i="3"/>
  <c r="T535" i="3"/>
  <c r="T644" i="3"/>
  <c r="T597" i="3"/>
  <c r="T509" i="3"/>
  <c r="T330" i="3"/>
  <c r="T205" i="3"/>
  <c r="T647" i="3"/>
  <c r="T862" i="3"/>
  <c r="T526" i="3"/>
  <c r="T395" i="3"/>
  <c r="T451" i="3"/>
  <c r="T304" i="3"/>
  <c r="T870" i="3"/>
  <c r="T899" i="3"/>
  <c r="T11" i="3"/>
  <c r="T941" i="3"/>
  <c r="T638" i="3"/>
  <c r="T189" i="3"/>
  <c r="T21" i="3"/>
  <c r="T376" i="3"/>
  <c r="T958" i="3"/>
  <c r="T653" i="3"/>
  <c r="T724" i="3"/>
  <c r="T508" i="3"/>
  <c r="T753" i="3"/>
  <c r="T725" i="3"/>
  <c r="T584" i="3"/>
  <c r="T796" i="3"/>
  <c r="T411" i="3"/>
  <c r="T418" i="3"/>
  <c r="T592" i="3"/>
  <c r="T739" i="3"/>
  <c r="T917" i="3"/>
  <c r="T778" i="3"/>
  <c r="T213" i="3"/>
  <c r="T455" i="3"/>
  <c r="T321" i="3"/>
  <c r="T68" i="3"/>
  <c r="T632" i="3"/>
  <c r="T426" i="3"/>
  <c r="T406" i="3"/>
  <c r="T766" i="3"/>
  <c r="T673" i="3"/>
  <c r="T133" i="3"/>
  <c r="T665" i="3"/>
  <c r="T732" i="3"/>
  <c r="T505" i="3"/>
  <c r="T598" i="3"/>
  <c r="T343" i="3"/>
  <c r="T195" i="3"/>
  <c r="T417" i="3"/>
  <c r="T895" i="3"/>
  <c r="T861" i="3"/>
  <c r="T354" i="3"/>
  <c r="T446" i="3"/>
  <c r="T652" i="3"/>
  <c r="T754" i="3"/>
  <c r="T305" i="3"/>
  <c r="T245" i="3"/>
  <c r="T562" i="3"/>
  <c r="T990" i="3"/>
  <c r="T259" i="3"/>
  <c r="T322" i="3"/>
  <c r="T111" i="3"/>
  <c r="T470" i="3"/>
  <c r="T554" i="3"/>
  <c r="T551" i="3"/>
  <c r="T283" i="3"/>
  <c r="T859" i="3"/>
  <c r="T729" i="3"/>
  <c r="T172" i="3"/>
  <c r="T891" i="3"/>
  <c r="T808" i="3"/>
  <c r="T596" i="3"/>
  <c r="T768" i="3"/>
  <c r="T639" i="3"/>
  <c r="T706" i="3"/>
  <c r="T788" i="3"/>
  <c r="T164" i="3"/>
  <c r="T466" i="3"/>
  <c r="T512" i="3"/>
  <c r="T529" i="3"/>
  <c r="T458" i="3"/>
  <c r="T942" i="3"/>
  <c r="T953" i="3"/>
  <c r="T826" i="3"/>
  <c r="T312" i="3"/>
  <c r="T627" i="3"/>
  <c r="T728" i="3"/>
  <c r="T790" i="3"/>
  <c r="T209" i="3"/>
  <c r="T27" i="3"/>
  <c r="T203" i="3"/>
  <c r="T422" i="3"/>
  <c r="T524" i="3"/>
  <c r="T591" i="3"/>
  <c r="T879" i="3"/>
  <c r="T66" i="3"/>
  <c r="T237" i="3"/>
  <c r="T190" i="3"/>
  <c r="T607" i="3"/>
  <c r="T29" i="3"/>
  <c r="T148" i="3"/>
  <c r="T217" i="3"/>
  <c r="T41" i="3"/>
  <c r="T77" i="3"/>
  <c r="T550" i="3"/>
  <c r="T184" i="3"/>
  <c r="G744" i="3"/>
  <c r="G716" i="3"/>
  <c r="G428" i="3"/>
  <c r="G907" i="3"/>
  <c r="G352" i="3"/>
  <c r="G607" i="3"/>
  <c r="G144" i="3"/>
  <c r="G887" i="3"/>
  <c r="G578" i="3"/>
  <c r="G413" i="3"/>
  <c r="G625" i="3"/>
  <c r="G31" i="3"/>
  <c r="G76" i="3"/>
  <c r="G40" i="3"/>
  <c r="G552" i="3"/>
  <c r="G57" i="3"/>
  <c r="G522" i="3"/>
  <c r="G169" i="3"/>
  <c r="G580" i="3"/>
  <c r="G141" i="3"/>
  <c r="G39" i="3"/>
  <c r="G203" i="3"/>
  <c r="G91" i="3"/>
  <c r="G566" i="3"/>
  <c r="G585" i="3"/>
  <c r="G996" i="3"/>
  <c r="G199" i="3"/>
  <c r="G562" i="3"/>
  <c r="G89" i="3"/>
  <c r="G589" i="3"/>
  <c r="G213" i="3"/>
  <c r="G879" i="3"/>
  <c r="G953" i="3"/>
  <c r="G988" i="3"/>
  <c r="G905" i="3"/>
  <c r="G123" i="3"/>
  <c r="G70" i="3"/>
  <c r="G224" i="3"/>
  <c r="G197" i="3"/>
  <c r="G966" i="3"/>
  <c r="G62" i="3"/>
  <c r="G989" i="3"/>
  <c r="G208" i="3"/>
  <c r="G20" i="3"/>
  <c r="G614" i="3"/>
  <c r="G182" i="3"/>
  <c r="G548" i="3"/>
  <c r="G19" i="3"/>
  <c r="G897" i="3"/>
  <c r="G128" i="3"/>
  <c r="G165" i="3"/>
  <c r="T449" i="3"/>
  <c r="T599" i="3"/>
  <c r="T712" i="3"/>
  <c r="T663" i="3"/>
  <c r="T162" i="3"/>
  <c r="T407" i="3"/>
  <c r="T590" i="3"/>
  <c r="T746" i="3"/>
  <c r="T34" i="3"/>
  <c r="T239" i="3"/>
  <c r="T146" i="3"/>
  <c r="T238" i="3"/>
  <c r="T531" i="3"/>
  <c r="T134" i="3"/>
  <c r="T837" i="3"/>
  <c r="T744" i="3"/>
  <c r="T996" i="3"/>
  <c r="T528" i="3"/>
  <c r="T759" i="3"/>
  <c r="T894" i="3"/>
  <c r="T216" i="3"/>
  <c r="T379" i="3"/>
  <c r="T220" i="3"/>
  <c r="T45" i="3"/>
  <c r="T784" i="3"/>
  <c r="T840" i="3"/>
  <c r="T804" i="3"/>
  <c r="T939" i="3"/>
  <c r="T360" i="3"/>
  <c r="T833" i="3"/>
  <c r="T2" i="3"/>
  <c r="T349" i="3"/>
  <c r="T511" i="3"/>
  <c r="T377" i="3"/>
  <c r="T174" i="3"/>
  <c r="T234" i="3"/>
  <c r="T462" i="3"/>
  <c r="T295" i="3"/>
  <c r="T266" i="3"/>
  <c r="T815" i="3"/>
  <c r="T868" i="3"/>
  <c r="T532" i="3"/>
  <c r="T460" i="3"/>
  <c r="T763" i="3"/>
  <c r="T666" i="3"/>
  <c r="T802" i="3"/>
  <c r="T629" i="3"/>
  <c r="T168" i="3"/>
  <c r="T883" i="3"/>
  <c r="T800" i="3"/>
  <c r="T963" i="3"/>
  <c r="T776" i="3"/>
  <c r="T547" i="3"/>
  <c r="T933" i="3"/>
  <c r="T791" i="3"/>
  <c r="T292" i="3"/>
  <c r="T241" i="3"/>
  <c r="T155" i="3"/>
  <c r="T138" i="3"/>
  <c r="T167" i="3"/>
  <c r="T769" i="3"/>
  <c r="T955" i="3"/>
  <c r="T129" i="3"/>
  <c r="T335" i="3"/>
  <c r="T247" i="3"/>
  <c r="T175" i="3"/>
  <c r="T548" i="3"/>
  <c r="T634" i="3"/>
  <c r="T986" i="3"/>
  <c r="T97" i="3"/>
  <c r="T192" i="3"/>
  <c r="T845" i="3"/>
  <c r="T628" i="3"/>
  <c r="T920" i="3"/>
  <c r="T308" i="3"/>
  <c r="T714" i="3"/>
  <c r="T493" i="3"/>
  <c r="T350" i="3"/>
  <c r="T854" i="3"/>
  <c r="T913" i="3"/>
  <c r="T915" i="3"/>
  <c r="T836" i="3"/>
  <c r="T797" i="3"/>
  <c r="T405" i="3"/>
  <c r="T384" i="3"/>
  <c r="T32" i="3"/>
  <c r="T374" i="3"/>
  <c r="T332" i="3"/>
  <c r="T519" i="3"/>
  <c r="T105" i="3"/>
  <c r="T935" i="3"/>
  <c r="T178" i="3"/>
  <c r="T918" i="3"/>
  <c r="T359" i="3"/>
  <c r="T198" i="3"/>
  <c r="T416" i="3"/>
  <c r="T319" i="3"/>
  <c r="T711" i="3"/>
  <c r="T503" i="3"/>
  <c r="T822" i="3"/>
  <c r="T236" i="3"/>
  <c r="T752" i="3"/>
  <c r="T842" i="3"/>
  <c r="T428" i="3"/>
  <c r="T459" i="3"/>
  <c r="T860" i="3"/>
  <c r="T26" i="3"/>
  <c r="T80" i="3"/>
  <c r="T952" i="3"/>
  <c r="T604" i="3"/>
  <c r="T165" i="3"/>
  <c r="T630" i="3"/>
  <c r="T212" i="3"/>
  <c r="T830" i="3"/>
  <c r="T430" i="3"/>
  <c r="T264" i="3"/>
  <c r="T273" i="3"/>
  <c r="T125" i="3"/>
  <c r="T679" i="3"/>
  <c r="G526" i="3"/>
  <c r="G659" i="3"/>
  <c r="G690" i="3"/>
  <c r="G751" i="3"/>
  <c r="G388" i="3"/>
  <c r="G56" i="3"/>
  <c r="G993" i="3"/>
  <c r="G35" i="3"/>
  <c r="G168" i="3"/>
  <c r="G204" i="3"/>
  <c r="G602" i="3"/>
  <c r="G604" i="3"/>
  <c r="G885" i="3"/>
  <c r="G212" i="3"/>
  <c r="G560" i="3"/>
  <c r="G98" i="3"/>
  <c r="G846" i="3"/>
  <c r="G877" i="3"/>
  <c r="G858" i="3"/>
  <c r="G978" i="3"/>
  <c r="G136" i="3"/>
  <c r="G997" i="3"/>
  <c r="G939" i="3"/>
  <c r="G152" i="3"/>
  <c r="G63" i="3"/>
  <c r="G45" i="3"/>
  <c r="G459" i="3"/>
  <c r="G28" i="3"/>
  <c r="G956" i="3"/>
  <c r="G68" i="3"/>
  <c r="G67" i="3"/>
  <c r="G367" i="3"/>
  <c r="G592" i="3"/>
  <c r="G33" i="3"/>
  <c r="G7" i="3"/>
  <c r="G539" i="3"/>
  <c r="G156" i="3"/>
  <c r="G69" i="3"/>
  <c r="G843" i="3"/>
  <c r="G52" i="3"/>
  <c r="G11" i="3"/>
  <c r="G129" i="3"/>
  <c r="G96" i="3"/>
  <c r="G50" i="3"/>
  <c r="G60" i="3"/>
  <c r="G260" i="3"/>
  <c r="G172" i="3"/>
  <c r="G583" i="3"/>
  <c r="G582" i="3"/>
  <c r="G919" i="3"/>
  <c r="G180" i="3"/>
  <c r="T667" i="3"/>
  <c r="T696" i="3"/>
  <c r="T131" i="3"/>
  <c r="T985" i="3"/>
  <c r="T637" i="3"/>
  <c r="T501" i="3"/>
  <c r="T62" i="3"/>
  <c r="T324" i="3"/>
  <c r="T35" i="3"/>
  <c r="T36" i="3"/>
  <c r="T251" i="3"/>
  <c r="T279" i="3"/>
  <c r="T361" i="3"/>
  <c r="T42" i="3"/>
  <c r="T400" i="3"/>
  <c r="T223" i="3"/>
  <c r="T28" i="3"/>
  <c r="T929" i="3"/>
  <c r="T218" i="3"/>
  <c r="T851" i="3"/>
  <c r="T37" i="3"/>
  <c r="T309" i="3"/>
  <c r="T534" i="3"/>
  <c r="T931" i="3"/>
  <c r="T180" i="3"/>
  <c r="T616" i="3"/>
  <c r="T574" i="3"/>
  <c r="T601" i="3"/>
  <c r="T807" i="3"/>
  <c r="T258" i="3"/>
  <c r="T654" i="3"/>
  <c r="T158" i="3"/>
  <c r="T278" i="3"/>
  <c r="T235" i="3"/>
  <c r="T82" i="3"/>
  <c r="T457" i="3"/>
  <c r="T432" i="3"/>
  <c r="T816" i="3"/>
  <c r="T521" i="3"/>
  <c r="T866" i="3"/>
  <c r="T948" i="3"/>
  <c r="T559" i="3"/>
  <c r="T126" i="3"/>
  <c r="T487" i="3"/>
  <c r="T370" i="3"/>
  <c r="T785" i="3"/>
  <c r="T738" i="3"/>
  <c r="T224" i="3"/>
  <c r="T777" i="3"/>
  <c r="T412" i="3"/>
  <c r="T352" i="3"/>
  <c r="T570" i="3"/>
  <c r="T889" i="3"/>
  <c r="T715" i="3"/>
  <c r="T885" i="3"/>
  <c r="T149" i="3"/>
  <c r="T100" i="3"/>
  <c r="T848" i="3"/>
  <c r="T227" i="3"/>
  <c r="T871" i="3"/>
  <c r="T373" i="3"/>
  <c r="T402" i="3"/>
  <c r="T965" i="3"/>
  <c r="T748" i="3"/>
  <c r="T668" i="3"/>
  <c r="T351" i="3"/>
  <c r="T150" i="3"/>
  <c r="T242" i="3"/>
  <c r="T580" i="3"/>
  <c r="T672" i="3"/>
  <c r="T818" i="3"/>
  <c r="T408" i="3"/>
  <c r="T561" i="3"/>
  <c r="T301" i="3"/>
  <c r="T651" i="3"/>
  <c r="T636" i="3"/>
  <c r="T95" i="3"/>
  <c r="T243" i="3"/>
  <c r="T949" i="3"/>
  <c r="T719" i="3"/>
  <c r="T682" i="3"/>
  <c r="T593" i="3"/>
  <c r="T514" i="3"/>
  <c r="T957" i="3"/>
  <c r="T893" i="3"/>
  <c r="T294" i="3"/>
  <c r="T750" i="3"/>
  <c r="T937" i="3"/>
  <c r="T318" i="3"/>
  <c r="T268" i="3"/>
  <c r="T605" i="3"/>
  <c r="T347" i="3"/>
  <c r="T427" i="3"/>
  <c r="T22" i="3"/>
  <c r="T74" i="3"/>
  <c r="T905" i="3"/>
  <c r="T803" i="3"/>
  <c r="T886" i="3"/>
  <c r="T9" i="3"/>
  <c r="T208" i="3"/>
  <c r="T522" i="3"/>
  <c r="T540" i="3"/>
  <c r="T649" i="3"/>
  <c r="T902" i="3"/>
  <c r="T260" i="3"/>
  <c r="T972" i="3"/>
  <c r="T951" i="3"/>
  <c r="T152" i="3"/>
  <c r="T325" i="3"/>
  <c r="T104" i="3"/>
  <c r="T613" i="3"/>
  <c r="T440" i="3"/>
  <c r="T188" i="3"/>
  <c r="T502" i="3"/>
  <c r="T177" i="3"/>
  <c r="T829" i="3"/>
  <c r="T558" i="3"/>
  <c r="T78" i="3"/>
  <c r="T900" i="3"/>
  <c r="G423" i="3"/>
  <c r="G437" i="3"/>
  <c r="G769" i="3"/>
  <c r="G110" i="3"/>
  <c r="G231" i="3"/>
  <c r="G138" i="3"/>
  <c r="G49" i="3"/>
  <c r="G36" i="3"/>
  <c r="G178" i="3"/>
  <c r="G874" i="3"/>
  <c r="G570" i="3"/>
  <c r="G119" i="3"/>
  <c r="G27" i="3"/>
  <c r="G847" i="3"/>
  <c r="G142" i="3"/>
  <c r="G959" i="3"/>
  <c r="G58" i="3"/>
  <c r="G140" i="3"/>
  <c r="G555" i="3"/>
  <c r="G3" i="3"/>
  <c r="G904" i="3"/>
  <c r="G340" i="3"/>
  <c r="G90" i="3"/>
  <c r="G170" i="3"/>
  <c r="G135" i="3"/>
  <c r="G143" i="3"/>
  <c r="G181" i="3"/>
  <c r="G275" i="3"/>
  <c r="G104" i="3"/>
  <c r="G154" i="3"/>
  <c r="G137" i="3"/>
  <c r="G628" i="3"/>
  <c r="G450" i="3"/>
  <c r="G155" i="3"/>
  <c r="G29" i="3"/>
  <c r="G9" i="3"/>
  <c r="G970" i="3"/>
  <c r="G145" i="3"/>
  <c r="G626" i="3"/>
  <c r="G201" i="3"/>
  <c r="G101" i="3"/>
  <c r="G159" i="3"/>
  <c r="G124" i="3"/>
  <c r="G556" i="3"/>
  <c r="G134" i="3"/>
  <c r="G619" i="3"/>
  <c r="G353" i="3"/>
  <c r="G77" i="3"/>
  <c r="G860" i="3"/>
  <c r="G34" i="3"/>
  <c r="G840" i="3"/>
  <c r="T775" i="3"/>
  <c r="T843" i="3"/>
  <c r="T474" i="3"/>
  <c r="T81" i="3"/>
  <c r="T88" i="3"/>
  <c r="T841" i="3"/>
  <c r="T923" i="3"/>
  <c r="T813" i="3"/>
  <c r="T317" i="3"/>
  <c r="T882" i="3"/>
  <c r="T876" i="3"/>
  <c r="T928" i="3"/>
  <c r="T183" i="3"/>
  <c r="T403" i="3"/>
  <c r="T865" i="3"/>
  <c r="T17" i="3"/>
  <c r="T271" i="3"/>
  <c r="T520" i="3"/>
  <c r="T249" i="3"/>
  <c r="T492" i="3"/>
  <c r="T734" i="3"/>
  <c r="T877" i="3"/>
  <c r="T909" i="3"/>
  <c r="T770" i="3"/>
  <c r="T661" i="3"/>
  <c r="T701" i="3"/>
  <c r="T298" i="3"/>
  <c r="T71" i="3"/>
  <c r="T908" i="3"/>
  <c r="T874" i="3"/>
  <c r="T973" i="3"/>
  <c r="T191" i="3"/>
  <c r="T215" i="3"/>
  <c r="T56" i="3"/>
  <c r="T944" i="3"/>
  <c r="T914" i="3"/>
  <c r="T541" i="3"/>
  <c r="T557" i="3"/>
  <c r="T425" i="3"/>
  <c r="T394" i="3"/>
  <c r="T285" i="3"/>
  <c r="T756" i="3"/>
  <c r="T59" i="3"/>
  <c r="T246" i="3"/>
  <c r="T398" i="3"/>
  <c r="T410" i="3"/>
  <c r="T614" i="3"/>
  <c r="T358" i="3"/>
  <c r="T63" i="3"/>
  <c r="T170" i="3"/>
  <c r="T945" i="3"/>
  <c r="T196" i="3"/>
  <c r="T533" i="3"/>
  <c r="T393" i="3"/>
  <c r="T686" i="3"/>
  <c r="T979" i="3"/>
  <c r="T49" i="3"/>
  <c r="T669" i="3"/>
  <c r="T983" i="3"/>
  <c r="T415" i="3"/>
  <c r="T600" i="3"/>
  <c r="T345" i="3"/>
  <c r="T736" i="3"/>
  <c r="T257" i="3"/>
  <c r="T250" i="3"/>
  <c r="T936" i="3"/>
  <c r="T363" i="3"/>
  <c r="T139" i="3"/>
  <c r="T365" i="3"/>
  <c r="T568" i="3"/>
  <c r="T262" i="3"/>
  <c r="T87" i="3"/>
  <c r="T163" i="3"/>
  <c r="T699" i="3"/>
  <c r="T938" i="3"/>
  <c r="T461" i="3"/>
  <c r="T20" i="3"/>
  <c r="T79" i="3"/>
  <c r="T588" i="3"/>
  <c r="T210" i="3"/>
  <c r="T366" i="3"/>
  <c r="T747" i="3"/>
  <c r="T962" i="3"/>
  <c r="T456" i="3"/>
  <c r="T413" i="3"/>
  <c r="T563" i="3"/>
  <c r="T981" i="3"/>
  <c r="T51" i="3"/>
  <c r="T151" i="3"/>
  <c r="T625" i="3"/>
  <c r="T256" i="3"/>
  <c r="T823" i="3"/>
  <c r="T13" i="3"/>
  <c r="T827" i="3"/>
  <c r="T872" i="3"/>
  <c r="T687" i="3"/>
  <c r="T467" i="3"/>
  <c r="T473" i="3"/>
  <c r="T490" i="3"/>
  <c r="T265" i="3"/>
  <c r="T571" i="3"/>
  <c r="T336" i="3"/>
  <c r="T31" i="3"/>
  <c r="T204" i="3"/>
  <c r="T166" i="3"/>
  <c r="T55" i="3"/>
  <c r="T141" i="3"/>
  <c r="T491" i="3"/>
  <c r="T504" i="3"/>
  <c r="T621" i="3"/>
  <c r="T420" i="3"/>
  <c r="T65" i="3"/>
  <c r="T761" i="3"/>
  <c r="T144" i="3"/>
  <c r="T718" i="3"/>
  <c r="T623" i="3"/>
  <c r="T145" i="3"/>
  <c r="T688" i="3"/>
  <c r="G230" i="3"/>
  <c r="G772" i="3"/>
  <c r="G294" i="3"/>
  <c r="G922" i="3"/>
  <c r="G234" i="3"/>
  <c r="G946" i="3"/>
  <c r="G901" i="3"/>
  <c r="G167" i="3"/>
  <c r="G32" i="3"/>
  <c r="G25" i="3"/>
  <c r="G122" i="3"/>
  <c r="G146" i="3"/>
  <c r="G148" i="3"/>
  <c r="G579" i="3"/>
  <c r="G258" i="3"/>
  <c r="G171" i="3"/>
  <c r="G870" i="3"/>
  <c r="G961" i="3"/>
  <c r="G198" i="3"/>
  <c r="G2" i="3"/>
  <c r="G587" i="3"/>
  <c r="G42" i="3"/>
  <c r="G223" i="3"/>
  <c r="G994" i="3"/>
  <c r="G194" i="3"/>
  <c r="G206" i="3"/>
  <c r="G627" i="3"/>
  <c r="G23" i="3"/>
  <c r="G875" i="3"/>
  <c r="G538" i="3"/>
  <c r="G873" i="3"/>
  <c r="G221" i="3"/>
  <c r="G574" i="3"/>
  <c r="G244" i="3"/>
  <c r="G179" i="3"/>
  <c r="G219" i="3"/>
  <c r="G81" i="3"/>
  <c r="G37" i="3"/>
  <c r="G371" i="3"/>
  <c r="G561" i="3"/>
  <c r="G347" i="3"/>
  <c r="G41" i="3"/>
  <c r="T850" i="3"/>
  <c r="T618" i="3"/>
  <c r="T642" i="3"/>
  <c r="T438" i="3"/>
  <c r="T481" i="3"/>
  <c r="T527" i="3"/>
  <c r="T969" i="3"/>
  <c r="T552" i="3"/>
  <c r="T276" i="3"/>
  <c r="T641" i="3"/>
  <c r="T297" i="3"/>
  <c r="T795" i="3"/>
  <c r="T12" i="3"/>
  <c r="T121" i="3"/>
  <c r="T404" i="3"/>
  <c r="T368" i="3"/>
  <c r="T288" i="3"/>
  <c r="T229" i="3"/>
  <c r="T727" i="3"/>
  <c r="T254" i="3"/>
  <c r="T543" i="3"/>
  <c r="T690" i="3"/>
  <c r="T708" i="3"/>
  <c r="T646" i="3"/>
  <c r="T485" i="3"/>
  <c r="T820" i="3"/>
  <c r="T760" i="3"/>
  <c r="T147" i="3"/>
  <c r="T424" i="3"/>
  <c r="T645" i="3"/>
  <c r="T737" i="3"/>
  <c r="T992" i="3"/>
  <c r="T911" i="3"/>
  <c r="T852" i="3"/>
  <c r="T934" i="3"/>
  <c r="T863" i="3"/>
  <c r="T946" i="3"/>
  <c r="T773" i="3"/>
  <c r="T697" i="3"/>
  <c r="T72" i="3"/>
  <c r="T226" i="3"/>
  <c r="T353" i="3"/>
  <c r="T904" i="3"/>
  <c r="T90" i="3"/>
  <c r="T483" i="3"/>
  <c r="T142" i="3"/>
  <c r="T202" i="3"/>
  <c r="T441" i="3"/>
  <c r="T576" i="3"/>
  <c r="T472" i="3"/>
  <c r="T817" i="3"/>
  <c r="T186" i="3"/>
  <c r="T486" i="3"/>
  <c r="T355" i="3"/>
  <c r="T684" i="3"/>
  <c r="T825" i="3"/>
  <c r="T589" i="3"/>
  <c r="T173" i="3"/>
  <c r="T940" i="3"/>
  <c r="T947" i="3"/>
  <c r="T660" i="3"/>
  <c r="T999" i="3"/>
  <c r="T828" i="3"/>
  <c r="T994" i="3"/>
  <c r="T927" i="3"/>
  <c r="T248" i="3"/>
  <c r="T924" i="3"/>
  <c r="T780" i="3"/>
  <c r="T448" i="3"/>
  <c r="T299" i="3"/>
  <c r="T179" i="3"/>
  <c r="T489" i="3"/>
  <c r="T464" i="3"/>
  <c r="T500" i="3"/>
  <c r="T921" i="3"/>
  <c r="T717" i="3"/>
  <c r="T695" i="3"/>
  <c r="T772" i="3"/>
  <c r="T516" i="3"/>
  <c r="T54" i="3"/>
  <c r="T303" i="3"/>
  <c r="T608" i="3"/>
  <c r="T878" i="3"/>
  <c r="T14" i="3"/>
  <c r="T30" i="3"/>
  <c r="T758" i="3"/>
  <c r="T391" i="3"/>
  <c r="T755" i="3"/>
  <c r="T119" i="3"/>
  <c r="T961" i="3"/>
  <c r="T156" i="3"/>
  <c r="T856" i="3"/>
  <c r="T890" i="3"/>
  <c r="T984" i="3"/>
  <c r="T892" i="3"/>
  <c r="T327" i="3"/>
  <c r="T181" i="3"/>
  <c r="T811" i="3"/>
  <c r="T316" i="3"/>
  <c r="T655" i="3"/>
  <c r="T263" i="3"/>
  <c r="T240" i="3"/>
  <c r="T586" i="3"/>
  <c r="T916" i="3"/>
  <c r="T998" i="3"/>
  <c r="T513" i="3"/>
  <c r="T315" i="3"/>
  <c r="T640" i="3"/>
  <c r="T89" i="3"/>
  <c r="T595" i="3"/>
  <c r="T506" i="3"/>
  <c r="T171" i="3"/>
  <c r="T124" i="3"/>
  <c r="T270" i="3"/>
  <c r="T311" i="3"/>
  <c r="T539" i="3"/>
  <c r="T703" i="3"/>
  <c r="T197" i="3"/>
  <c r="G773" i="3"/>
  <c r="G648" i="3"/>
  <c r="G446" i="3"/>
  <c r="G836" i="3"/>
  <c r="G328" i="3"/>
  <c r="G6" i="3"/>
  <c r="G837" i="3"/>
  <c r="G617" i="3"/>
  <c r="G162" i="3"/>
  <c r="G596" i="3"/>
  <c r="G109" i="3"/>
  <c r="G931" i="3"/>
  <c r="G361" i="3"/>
  <c r="G114" i="3"/>
  <c r="G100" i="3"/>
  <c r="G599" i="3"/>
  <c r="G200" i="3"/>
  <c r="G622" i="3"/>
  <c r="G624" i="3"/>
  <c r="G575" i="3"/>
  <c r="G822" i="3"/>
  <c r="G105" i="3"/>
  <c r="G949" i="3"/>
  <c r="G202" i="3"/>
  <c r="G867" i="3"/>
  <c r="G83" i="3"/>
  <c r="G577" i="3"/>
  <c r="G151" i="3"/>
  <c r="G189" i="3"/>
  <c r="G519" i="3"/>
  <c r="G973" i="3"/>
  <c r="G133" i="3"/>
  <c r="G193" i="3"/>
  <c r="G4" i="3"/>
  <c r="G107" i="3"/>
  <c r="G540" i="3"/>
  <c r="G849" i="3"/>
  <c r="G616" i="3"/>
  <c r="G915" i="3"/>
  <c r="G841" i="3"/>
  <c r="G12" i="3"/>
  <c r="G66" i="3"/>
  <c r="G975" i="3"/>
  <c r="G530" i="3"/>
  <c r="G976" i="3"/>
  <c r="G80" i="3"/>
  <c r="G256" i="3"/>
  <c r="G211" i="3"/>
  <c r="G917" i="3"/>
  <c r="G192" i="3"/>
  <c r="G220" i="3"/>
  <c r="G188" i="3"/>
  <c r="G15" i="3"/>
  <c r="G121" i="3"/>
  <c r="G991" i="3"/>
  <c r="G163" i="3"/>
  <c r="G598" i="3"/>
  <c r="G157" i="3"/>
  <c r="G962" i="3"/>
  <c r="G293" i="3"/>
  <c r="G767" i="3"/>
  <c r="G342" i="3"/>
  <c r="G233" i="3"/>
  <c r="G632" i="3"/>
  <c r="G717" i="3"/>
  <c r="G711" i="3"/>
  <c r="G641" i="3"/>
  <c r="G368" i="3"/>
  <c r="G543" i="3"/>
  <c r="G807" i="3"/>
  <c r="G112" i="3"/>
  <c r="G852" i="3"/>
  <c r="G652" i="3"/>
  <c r="G666" i="3"/>
  <c r="G884" i="3"/>
  <c r="G899" i="3"/>
  <c r="G415" i="3"/>
  <c r="G704" i="3"/>
  <c r="G706" i="3"/>
  <c r="G657" i="3"/>
  <c r="G934" i="3"/>
  <c r="G345" i="3"/>
  <c r="G508" i="3"/>
  <c r="G377" i="3"/>
  <c r="G495" i="3"/>
  <c r="G784" i="3"/>
  <c r="G682" i="3"/>
  <c r="G510" i="3"/>
  <c r="G643" i="3"/>
  <c r="G319" i="3"/>
  <c r="G670" i="3"/>
  <c r="G861" i="3"/>
  <c r="G815" i="3"/>
  <c r="G730" i="3"/>
  <c r="G422" i="3"/>
  <c r="G791" i="3"/>
  <c r="G448" i="3"/>
  <c r="G550" i="3"/>
  <c r="G766" i="3"/>
  <c r="G403" i="3"/>
  <c r="G278" i="3"/>
  <c r="G872" i="3"/>
  <c r="G710" i="3"/>
  <c r="G402" i="3"/>
  <c r="G419" i="3"/>
  <c r="G941" i="3"/>
  <c r="G920" i="3"/>
  <c r="G633" i="3"/>
  <c r="G743" i="3"/>
  <c r="G977" i="3"/>
  <c r="G675" i="3"/>
  <c r="G739" i="3"/>
  <c r="G660" i="3"/>
  <c r="G702" i="3"/>
  <c r="G500" i="3"/>
  <c r="G799" i="3"/>
  <c r="G126" i="3"/>
  <c r="G264" i="3"/>
  <c r="G753" i="3"/>
  <c r="G546" i="3"/>
  <c r="G541" i="3"/>
  <c r="G687" i="3"/>
  <c r="G783" i="3"/>
  <c r="G440" i="3"/>
  <c r="G544" i="3"/>
  <c r="G384" i="3"/>
  <c r="G866" i="3"/>
  <c r="G392" i="3"/>
  <c r="G504" i="3"/>
  <c r="G65" i="3"/>
  <c r="G369" i="3"/>
  <c r="G608" i="3"/>
  <c r="G581" i="3"/>
  <c r="G417" i="3"/>
  <c r="G878" i="3"/>
  <c r="G364" i="3"/>
  <c r="G332" i="3"/>
  <c r="G324" i="3"/>
  <c r="G754" i="3"/>
  <c r="G910" i="3"/>
  <c r="G998" i="3"/>
  <c r="G863" i="3"/>
  <c r="G681" i="3"/>
  <c r="G355" i="3"/>
  <c r="G286" i="3"/>
  <c r="G420" i="3"/>
  <c r="G828" i="3"/>
  <c r="G357" i="3"/>
  <c r="G376" i="3"/>
  <c r="G471" i="3"/>
  <c r="G266" i="3"/>
  <c r="G839" i="3"/>
  <c r="G686" i="3"/>
  <c r="G673" i="3"/>
  <c r="G800" i="3"/>
  <c r="G755" i="3"/>
  <c r="G375" i="3"/>
  <c r="G882" i="3"/>
  <c r="G793" i="3"/>
  <c r="G285" i="3"/>
  <c r="G462" i="3"/>
  <c r="G529" i="3"/>
  <c r="G518" i="3"/>
  <c r="G442" i="3"/>
  <c r="G986" i="3"/>
  <c r="G248" i="3"/>
  <c r="G92" i="3"/>
  <c r="G106" i="3"/>
  <c r="G533" i="3"/>
  <c r="G780" i="3"/>
  <c r="G455" i="3"/>
  <c r="G474" i="3"/>
  <c r="G400" i="3"/>
  <c r="G889" i="3"/>
  <c r="G950" i="3"/>
  <c r="G512" i="3"/>
  <c r="G351" i="3"/>
  <c r="G747" i="3"/>
  <c r="G288" i="3"/>
  <c r="G692" i="3"/>
  <c r="G472" i="3"/>
  <c r="G792" i="3"/>
  <c r="G241" i="3"/>
  <c r="G397" i="3"/>
  <c r="G895" i="3"/>
  <c r="G314" i="3"/>
  <c r="G222" i="3"/>
  <c r="G802" i="3"/>
  <c r="G426" i="3"/>
  <c r="G685" i="3"/>
  <c r="G395" i="3"/>
  <c r="G116" i="3"/>
  <c r="G227" i="3"/>
  <c r="G282" i="3"/>
  <c r="G708" i="3"/>
  <c r="G416" i="3"/>
  <c r="G761" i="3"/>
  <c r="G271" i="3"/>
  <c r="G732" i="3"/>
  <c r="G430" i="3"/>
  <c r="G688" i="3"/>
  <c r="G937" i="3"/>
  <c r="G779" i="3"/>
  <c r="G158" i="3"/>
  <c r="G612" i="3"/>
  <c r="G615" i="3"/>
  <c r="G95" i="3"/>
  <c r="G954" i="3"/>
  <c r="G238" i="3"/>
  <c r="G830" i="3"/>
  <c r="G336" i="3"/>
  <c r="G649" i="3"/>
  <c r="G270" i="3"/>
  <c r="G254" i="3"/>
  <c r="G232" i="3"/>
  <c r="G985" i="3"/>
  <c r="G911" i="3"/>
  <c r="G925" i="3"/>
  <c r="G296" i="3"/>
  <c r="G715" i="3"/>
  <c r="G457" i="3"/>
  <c r="G348" i="3"/>
  <c r="G851" i="3"/>
  <c r="G537" i="3"/>
  <c r="G932" i="3"/>
  <c r="G918" i="3"/>
  <c r="G493" i="3"/>
  <c r="G701" i="3"/>
  <c r="G239" i="3"/>
  <c r="G492" i="3"/>
  <c r="G385" i="3"/>
  <c r="G325" i="3"/>
  <c r="G235" i="3"/>
  <c r="G864" i="3"/>
  <c r="G672" i="3"/>
  <c r="G487" i="3"/>
  <c r="G683" i="3"/>
  <c r="G411" i="3"/>
  <c r="G824" i="3"/>
  <c r="G379" i="3"/>
  <c r="G312" i="3"/>
  <c r="G833" i="3"/>
  <c r="G725" i="3"/>
  <c r="G506" i="3"/>
  <c r="G480" i="3"/>
  <c r="G406" i="3"/>
  <c r="G281" i="3"/>
  <c r="G699" i="3"/>
  <c r="G370" i="3"/>
  <c r="G765" i="3"/>
  <c r="G776" i="3"/>
  <c r="G205" i="3"/>
  <c r="G713" i="3"/>
  <c r="G902" i="3"/>
  <c r="G483" i="3"/>
  <c r="G691" i="3"/>
  <c r="G356" i="3"/>
  <c r="G511" i="3"/>
  <c r="G736" i="3"/>
  <c r="G491" i="3"/>
  <c r="G894" i="3"/>
  <c r="G269" i="3"/>
  <c r="G334" i="3"/>
  <c r="G451" i="3"/>
  <c r="G441" i="3"/>
  <c r="G303" i="3"/>
  <c r="G820" i="3"/>
  <c r="G942" i="3"/>
  <c r="G489" i="3"/>
  <c r="G795" i="3"/>
  <c r="G191" i="3"/>
  <c r="G664" i="3"/>
  <c r="G75" i="3"/>
  <c r="G458" i="3"/>
  <c r="G700" i="3"/>
  <c r="G857" i="3"/>
  <c r="G225" i="3"/>
  <c r="G564" i="3"/>
  <c r="G207" i="3"/>
  <c r="G569" i="3"/>
  <c r="G186" i="3"/>
  <c r="G117" i="3"/>
  <c r="G758" i="3"/>
  <c r="G689" i="3"/>
  <c r="G886" i="3"/>
  <c r="G651" i="3"/>
  <c r="G331" i="3"/>
  <c r="G252" i="3"/>
  <c r="G390" i="3"/>
  <c r="G862" i="3"/>
  <c r="G982" i="3"/>
  <c r="G485" i="3"/>
  <c r="G658" i="3"/>
  <c r="G719" i="3"/>
  <c r="G825" i="3"/>
  <c r="G274" i="3"/>
  <c r="G638" i="3"/>
  <c r="G418" i="3"/>
  <c r="G366" i="3"/>
  <c r="G505" i="3"/>
  <c r="G461" i="3"/>
  <c r="G469" i="3"/>
  <c r="G698" i="3"/>
  <c r="G947" i="3"/>
  <c r="G396" i="3"/>
  <c r="G951" i="3"/>
  <c r="G410" i="3"/>
  <c r="G299" i="3"/>
  <c r="G781" i="3"/>
  <c r="G646" i="3"/>
  <c r="G421" i="3"/>
  <c r="G490" i="3"/>
  <c r="G337" i="3"/>
  <c r="G326" i="3"/>
  <c r="G468" i="3"/>
  <c r="G803" i="3"/>
  <c r="G444" i="3"/>
  <c r="G412" i="3"/>
  <c r="G311" i="3"/>
  <c r="G315" i="3"/>
  <c r="G525" i="3"/>
  <c r="G987" i="3"/>
  <c r="G663" i="3"/>
  <c r="G737" i="3"/>
  <c r="G677" i="3"/>
  <c r="G542" i="3"/>
  <c r="G452" i="3"/>
  <c r="G279" i="3"/>
  <c r="G694" i="3"/>
  <c r="G771" i="3"/>
  <c r="G408" i="3"/>
  <c r="G752" i="3"/>
  <c r="G304" i="3"/>
  <c r="G631" i="3"/>
  <c r="G797" i="3"/>
  <c r="G453" i="3"/>
  <c r="G284" i="3"/>
  <c r="G399" i="3"/>
  <c r="G438" i="3"/>
  <c r="G287" i="3"/>
  <c r="G404" i="3"/>
  <c r="G381" i="3"/>
  <c r="G945" i="3"/>
  <c r="G289" i="3"/>
  <c r="G306" i="3"/>
  <c r="G463" i="3"/>
  <c r="G654" i="3"/>
  <c r="G650" i="3"/>
  <c r="G307" i="3"/>
  <c r="G329" i="3"/>
  <c r="G777" i="3"/>
  <c r="G960" i="3"/>
  <c r="G527" i="3"/>
  <c r="G805" i="3"/>
  <c r="G916" i="3"/>
  <c r="G10" i="3"/>
  <c r="G164" i="3"/>
  <c r="G898" i="3"/>
  <c r="G930" i="3"/>
  <c r="G74" i="3"/>
  <c r="G938" i="3"/>
  <c r="G811" i="3"/>
  <c r="G313" i="3"/>
  <c r="G967" i="3"/>
  <c r="G856" i="3"/>
  <c r="G323" i="3"/>
  <c r="G796" i="3"/>
  <c r="G237" i="3"/>
  <c r="G414" i="3"/>
  <c r="G854" i="3"/>
  <c r="G482" i="3"/>
  <c r="G433" i="3"/>
  <c r="G642" i="3"/>
  <c r="G768" i="3"/>
  <c r="G979" i="3"/>
  <c r="G217" i="3"/>
  <c r="G647" i="3"/>
  <c r="G321" i="3"/>
  <c r="G456" i="3"/>
  <c r="G722" i="3"/>
  <c r="G327" i="3"/>
  <c r="G674" i="3"/>
  <c r="G785" i="3"/>
  <c r="G339" i="3"/>
  <c r="G693" i="3"/>
  <c r="G896" i="3"/>
  <c r="G333" i="3"/>
  <c r="G409" i="3"/>
  <c r="G496" i="3"/>
  <c r="G509" i="3"/>
  <c r="G644" i="3"/>
  <c r="G964" i="3"/>
  <c r="G640" i="3"/>
  <c r="G748" i="3"/>
  <c r="G262" i="3"/>
  <c r="G393" i="3"/>
  <c r="G272" i="3"/>
  <c r="G398" i="3"/>
  <c r="G466" i="3"/>
  <c r="G835" i="3"/>
  <c r="G818" i="3"/>
  <c r="G762" i="3"/>
  <c r="G228" i="3"/>
  <c r="G903" i="3"/>
  <c r="G535" i="3"/>
  <c r="G757" i="3"/>
  <c r="G380" i="3"/>
  <c r="G464" i="3"/>
  <c r="G827" i="3"/>
  <c r="G94" i="3"/>
  <c r="G990" i="3"/>
  <c r="G478" i="3"/>
  <c r="G240" i="3"/>
  <c r="G926" i="3"/>
  <c r="G300" i="3"/>
  <c r="G760" i="3"/>
  <c r="G788" i="3"/>
  <c r="G984" i="3"/>
  <c r="G968" i="3"/>
  <c r="G952" i="3"/>
  <c r="G346" i="3"/>
  <c r="G363" i="3"/>
  <c r="G764" i="3"/>
  <c r="G908" i="3"/>
  <c r="G721" i="3"/>
  <c r="G709" i="3"/>
  <c r="G268" i="3"/>
  <c r="G883" i="3"/>
  <c r="G507" i="3"/>
  <c r="G59" i="3"/>
  <c r="G43" i="3"/>
  <c r="G245" i="3"/>
  <c r="G24" i="3"/>
  <c r="G139" i="3"/>
  <c r="G502" i="3"/>
  <c r="G389" i="3"/>
  <c r="G969" i="3"/>
  <c r="G812" i="3"/>
  <c r="G810" i="3"/>
  <c r="G714" i="3"/>
  <c r="G806" i="3"/>
  <c r="G831" i="3"/>
  <c r="G257" i="3"/>
  <c r="G750" i="3"/>
  <c r="G782" i="3"/>
  <c r="G726" i="3"/>
  <c r="G667" i="3"/>
  <c r="G120" i="3"/>
  <c r="G656" i="3"/>
  <c r="G746" i="3"/>
  <c r="G880" i="3"/>
  <c r="G374" i="3"/>
  <c r="G720" i="3"/>
  <c r="G944" i="3"/>
  <c r="G298" i="3"/>
  <c r="G479" i="3"/>
  <c r="G341" i="3"/>
  <c r="G786" i="3"/>
  <c r="G528" i="3"/>
  <c r="G718" i="3"/>
  <c r="G276" i="3"/>
  <c r="G454" i="3"/>
  <c r="G553" i="3"/>
  <c r="G775" i="3"/>
  <c r="G405" i="3"/>
  <c r="G789" i="3"/>
  <c r="G383" i="3"/>
  <c r="G488" i="3"/>
  <c r="G853" i="3"/>
  <c r="G891" i="3"/>
  <c r="G305" i="3"/>
  <c r="G431" i="3"/>
  <c r="G435" i="3"/>
  <c r="G283" i="3"/>
  <c r="G940" i="3"/>
  <c r="G350" i="3"/>
  <c r="G814" i="3"/>
  <c r="G534" i="3"/>
  <c r="G320" i="3"/>
  <c r="G263" i="3"/>
  <c r="G382" i="3"/>
  <c r="G427" i="3"/>
  <c r="G102" i="3"/>
  <c r="G745" i="3"/>
  <c r="G958" i="3"/>
  <c r="G344" i="3"/>
  <c r="G87" i="3"/>
  <c r="G705" i="3"/>
  <c r="G429" i="3"/>
  <c r="G267" i="3"/>
  <c r="G447" i="3"/>
  <c r="G759" i="3"/>
  <c r="G362" i="3"/>
  <c r="G763" i="3"/>
  <c r="G249" i="3"/>
  <c r="G684" i="3"/>
  <c r="G516" i="3"/>
  <c r="G935" i="3"/>
  <c r="G813" i="3"/>
  <c r="G302" i="3"/>
  <c r="G499" i="3"/>
  <c r="G787" i="3"/>
  <c r="G292" i="3"/>
  <c r="G1000" i="3"/>
  <c r="G127" i="3"/>
  <c r="G153" i="3"/>
  <c r="G605" i="3"/>
  <c r="G160" i="3"/>
  <c r="G914" i="3"/>
  <c r="G936" i="3"/>
  <c r="G387" i="3"/>
  <c r="G247" i="3"/>
  <c r="G798" i="3"/>
  <c r="G378" i="3"/>
  <c r="G360" i="3"/>
  <c r="G738" i="3"/>
  <c r="G349" i="3"/>
  <c r="G229" i="3"/>
  <c r="G832" i="3"/>
  <c r="G734" i="3"/>
  <c r="G309" i="3"/>
  <c r="G929" i="3"/>
  <c r="G770" i="3"/>
  <c r="G868" i="3"/>
  <c r="G635" i="3"/>
  <c r="G634" i="3"/>
  <c r="G236" i="3"/>
  <c r="G434" i="3"/>
  <c r="G523" i="3"/>
  <c r="G476" i="3"/>
  <c r="G678" i="3"/>
  <c r="G251" i="3"/>
  <c r="G669" i="3"/>
  <c r="G78" i="3"/>
  <c r="G865" i="3"/>
  <c r="G295" i="3"/>
  <c r="G728" i="3"/>
  <c r="G671" i="3"/>
  <c r="G665" i="3"/>
  <c r="G742" i="3"/>
  <c r="G845" i="3"/>
  <c r="G358" i="3"/>
  <c r="G981" i="3"/>
  <c r="G723" i="3"/>
  <c r="G494" i="3"/>
  <c r="G473" i="3"/>
  <c r="G386" i="3"/>
  <c r="G790" i="3"/>
  <c r="G924" i="3"/>
  <c r="G259" i="3"/>
  <c r="G809" i="3"/>
  <c r="G774" i="3"/>
  <c r="G391" i="3"/>
  <c r="G703" i="3"/>
  <c r="G465" i="3"/>
  <c r="G514" i="3"/>
  <c r="G696" i="3"/>
  <c r="G756" i="3"/>
  <c r="G97" i="3"/>
  <c r="G697" i="3"/>
  <c r="G808" i="3"/>
  <c r="G817" i="3"/>
  <c r="G741" i="3"/>
  <c r="G82" i="3"/>
  <c r="G515" i="3"/>
  <c r="G653" i="3"/>
  <c r="G637" i="3"/>
  <c r="G909" i="3"/>
  <c r="G317" i="3"/>
  <c r="G549" i="3"/>
  <c r="G848" i="3"/>
  <c r="G407" i="3"/>
  <c r="G477" i="3"/>
  <c r="G531" i="3"/>
  <c r="G727" i="3"/>
  <c r="G316" i="3"/>
  <c r="G869" i="3"/>
  <c r="G338" i="3"/>
  <c r="G115" i="3"/>
  <c r="G439" i="3"/>
  <c r="G30" i="3"/>
  <c r="G921" i="3"/>
  <c r="G250" i="3"/>
  <c r="G255" i="3"/>
  <c r="G662" i="3"/>
  <c r="G394" i="3"/>
  <c r="G301" i="3"/>
  <c r="G655" i="3"/>
  <c r="G280" i="3"/>
  <c r="G308" i="3"/>
  <c r="G801" i="3"/>
  <c r="G554" i="3"/>
  <c r="G501" i="3"/>
  <c r="G804" i="3"/>
  <c r="G273" i="3"/>
  <c r="G246" i="3"/>
  <c r="G645" i="3"/>
  <c r="G733" i="3"/>
  <c r="G291" i="3"/>
  <c r="G503" i="3"/>
  <c r="G470" i="3"/>
  <c r="G731" i="3"/>
  <c r="G432" i="3"/>
  <c r="G821" i="3"/>
  <c r="G842" i="3"/>
  <c r="G322" i="3"/>
  <c r="G676" i="3"/>
  <c r="G983" i="3"/>
  <c r="G424" i="3"/>
  <c r="G425" i="3"/>
  <c r="G517" i="3"/>
  <c r="G992" i="3"/>
  <c r="G373" i="3"/>
  <c r="G900" i="3"/>
  <c r="G965" i="3"/>
  <c r="G335" i="3"/>
  <c r="G445" i="3"/>
  <c r="G401" i="3"/>
  <c r="G318" i="3"/>
  <c r="G513" i="3"/>
  <c r="G778" i="3"/>
  <c r="G948" i="3"/>
  <c r="G290" i="3"/>
  <c r="G668" i="3"/>
  <c r="G974" i="3"/>
  <c r="G481" i="3"/>
  <c r="G679" i="3"/>
  <c r="G443" i="3"/>
  <c r="G661" i="3"/>
  <c r="G636" i="3"/>
  <c r="G261" i="3"/>
  <c r="G1001" i="3"/>
  <c r="G695" i="3"/>
  <c r="G729" i="3"/>
  <c r="G486" i="3"/>
  <c r="G460" i="3"/>
  <c r="G436" i="3"/>
  <c r="G724" i="3"/>
  <c r="G310" i="3"/>
  <c r="G242" i="3"/>
  <c r="G957" i="3"/>
  <c r="G933" i="3"/>
  <c r="G712" i="3"/>
  <c r="G297" i="3"/>
  <c r="G545" i="3"/>
  <c r="G484" i="3"/>
  <c r="G794" i="3"/>
  <c r="G749" i="3"/>
  <c r="G892" i="3"/>
  <c r="G277" i="3"/>
  <c r="G740" i="3"/>
  <c r="Z268" i="3" l="1"/>
  <c r="Z771" i="3"/>
  <c r="Z705" i="3"/>
  <c r="Z112" i="3"/>
  <c r="Z311" i="3"/>
  <c r="Z255" i="3"/>
  <c r="Z175" i="3"/>
  <c r="Z754" i="3"/>
  <c r="Z409" i="3"/>
  <c r="Z943" i="3"/>
  <c r="Z682" i="3"/>
  <c r="Z520" i="3"/>
  <c r="Z636" i="3"/>
  <c r="Z134" i="3"/>
  <c r="Z924" i="3"/>
  <c r="Z546" i="3"/>
  <c r="Z687" i="3"/>
  <c r="Z286" i="3"/>
  <c r="Z321" i="3"/>
  <c r="Z693" i="3"/>
  <c r="Z994" i="3"/>
  <c r="Z582" i="3"/>
  <c r="Z701" i="3"/>
  <c r="Z120" i="3"/>
  <c r="Z457" i="3"/>
  <c r="Z597" i="3"/>
  <c r="Z106" i="3"/>
  <c r="Z340" i="3"/>
  <c r="Z174" i="3"/>
  <c r="Z859" i="3"/>
  <c r="Z217" i="3"/>
  <c r="Z760" i="3"/>
  <c r="Z709" i="3"/>
  <c r="Z738" i="3"/>
  <c r="Z648" i="3"/>
  <c r="Z273" i="3"/>
  <c r="Z778" i="3"/>
  <c r="Z423" i="3"/>
  <c r="Z385" i="3"/>
  <c r="Z761" i="3"/>
  <c r="Z421" i="3"/>
  <c r="Z748" i="3"/>
  <c r="Z75" i="3"/>
  <c r="Z965" i="3"/>
  <c r="Z187" i="3"/>
  <c r="Z320" i="3"/>
  <c r="Z367" i="3"/>
  <c r="Z822" i="3"/>
  <c r="Z769" i="3"/>
  <c r="Z265" i="3"/>
  <c r="Z685" i="3"/>
  <c r="Z865" i="3"/>
  <c r="Z429" i="3"/>
  <c r="Z981" i="3"/>
  <c r="Z715" i="3"/>
  <c r="Z667" i="3"/>
  <c r="Z839" i="3"/>
  <c r="Z684" i="3"/>
  <c r="Z878" i="3"/>
  <c r="Z677" i="3"/>
  <c r="Z807" i="3"/>
  <c r="Z665" i="3"/>
  <c r="Z357" i="3"/>
  <c r="Z616" i="3"/>
  <c r="Z505" i="3"/>
  <c r="Z342" i="3"/>
  <c r="Z918" i="3"/>
  <c r="Z688" i="3"/>
  <c r="Z733" i="3"/>
  <c r="Z780" i="3"/>
  <c r="Z647" i="3"/>
  <c r="Z809" i="3"/>
  <c r="Z977" i="3"/>
  <c r="Z741" i="3"/>
  <c r="Z899" i="3"/>
  <c r="Z990" i="3"/>
  <c r="Z743" i="3"/>
  <c r="Z329" i="3"/>
  <c r="Z399" i="3"/>
  <c r="Z130" i="3"/>
  <c r="Z159" i="3"/>
  <c r="Z54" i="3"/>
  <c r="Z304" i="3"/>
  <c r="Z797" i="3"/>
  <c r="Z649" i="3"/>
  <c r="Z516" i="3"/>
  <c r="Z206" i="3"/>
  <c r="Z298" i="3"/>
  <c r="Z997" i="3"/>
  <c r="Z235" i="3"/>
  <c r="Z299" i="3"/>
  <c r="Z431" i="3"/>
  <c r="Z145" i="3"/>
  <c r="Z11" i="3"/>
  <c r="Z481" i="3"/>
  <c r="Z29" i="3"/>
  <c r="Z196" i="3"/>
  <c r="Z864" i="3"/>
  <c r="Z384" i="3"/>
  <c r="Z903" i="3"/>
  <c r="Z393" i="3"/>
  <c r="Z848" i="3"/>
  <c r="Z260" i="3"/>
  <c r="Z395" i="3"/>
  <c r="Z885" i="3"/>
  <c r="Z663" i="3"/>
  <c r="Z555" i="3"/>
  <c r="Z251" i="3"/>
  <c r="Z258" i="3"/>
  <c r="Z324" i="3"/>
  <c r="Z506" i="3"/>
  <c r="Z936" i="3"/>
  <c r="Z238" i="3"/>
  <c r="Z528" i="3"/>
  <c r="Z805" i="3"/>
  <c r="Z664" i="3"/>
  <c r="Z38" i="3"/>
  <c r="Z643" i="3"/>
  <c r="Z919" i="3"/>
  <c r="Z884" i="3"/>
  <c r="Z348" i="3"/>
  <c r="Z392" i="3"/>
  <c r="Z8" i="3"/>
  <c r="Z275" i="3"/>
  <c r="Z868" i="3"/>
  <c r="Z35" i="3"/>
  <c r="Z486" i="3"/>
  <c r="Z779" i="3"/>
  <c r="Z921" i="3"/>
  <c r="Z2" i="3"/>
  <c r="Z501" i="3"/>
  <c r="Z711" i="3"/>
  <c r="Z25" i="3"/>
  <c r="Z751" i="3"/>
  <c r="Z957" i="3"/>
  <c r="Z332" i="3"/>
  <c r="Z551" i="3"/>
  <c r="Z247" i="3"/>
  <c r="Z930" i="3"/>
  <c r="Z276" i="3"/>
  <c r="Z292" i="3"/>
  <c r="Z240" i="3"/>
  <c r="Z487" i="3"/>
  <c r="Z775" i="3"/>
  <c r="Z79" i="3"/>
  <c r="Z927" i="3"/>
  <c r="Z530" i="3"/>
  <c r="Z980" i="3"/>
  <c r="Z793" i="3"/>
  <c r="Z422" i="3"/>
  <c r="Z657" i="3"/>
  <c r="Z92" i="3"/>
  <c r="Z895" i="3"/>
  <c r="Z68" i="3"/>
  <c r="Z84" i="3"/>
  <c r="Z686" i="3"/>
  <c r="Z374" i="3"/>
  <c r="Z33" i="3"/>
  <c r="Z749" i="3"/>
  <c r="Z517" i="3"/>
  <c r="Z968" i="3"/>
  <c r="Z767" i="3"/>
  <c r="Z695" i="3"/>
  <c r="Z356" i="3"/>
  <c r="Z443" i="3"/>
  <c r="Z795" i="3"/>
  <c r="Z30" i="3"/>
  <c r="Z874" i="3"/>
  <c r="Z928" i="3"/>
  <c r="Z500" i="3"/>
  <c r="Z812" i="3"/>
  <c r="Z872" i="3"/>
  <c r="Z642" i="3"/>
  <c r="Z376" i="3"/>
  <c r="Z659" i="3"/>
  <c r="Z151" i="3"/>
  <c r="Z166" i="3"/>
  <c r="Z207" i="3"/>
  <c r="Z243" i="3"/>
  <c r="Z222" i="3"/>
  <c r="Z768" i="3"/>
  <c r="Z908" i="3"/>
  <c r="Z98" i="3"/>
  <c r="Z266" i="3"/>
  <c r="Z906" i="3"/>
  <c r="Z889" i="3"/>
  <c r="Z618" i="3"/>
  <c r="Z257" i="3"/>
  <c r="Z713" i="3"/>
  <c r="Z757" i="3"/>
  <c r="Z288" i="3"/>
  <c r="Z333" i="3"/>
  <c r="Z791" i="3"/>
  <c r="Z626" i="3"/>
  <c r="Z254" i="3"/>
  <c r="Z483" i="3"/>
  <c r="Z343" i="3"/>
  <c r="Z375" i="3"/>
  <c r="Z363" i="3"/>
  <c r="Z377" i="3"/>
  <c r="Z699" i="3"/>
  <c r="Z620" i="3"/>
  <c r="Z602" i="3"/>
  <c r="Z410" i="3"/>
  <c r="Z949" i="3"/>
  <c r="Z239" i="3"/>
  <c r="Z827" i="3"/>
  <c r="Z407" i="3"/>
  <c r="Z658" i="3"/>
  <c r="Z228" i="3"/>
  <c r="Z951" i="3"/>
  <c r="Z669" i="3"/>
  <c r="Z121" i="3"/>
  <c r="Z883" i="3"/>
  <c r="Z846" i="3"/>
  <c r="Z269" i="3"/>
  <c r="Z609" i="3"/>
  <c r="Z689" i="3"/>
  <c r="Z335" i="3"/>
  <c r="Z729" i="3"/>
  <c r="Z959" i="3"/>
  <c r="Z561" i="3"/>
  <c r="Z51" i="3"/>
  <c r="Z975" i="3"/>
  <c r="Z773" i="3"/>
  <c r="Z325" i="3"/>
  <c r="Z696" i="3"/>
  <c r="Z396" i="3"/>
  <c r="Z825" i="3"/>
  <c r="Z39" i="3"/>
  <c r="Z56" i="3"/>
  <c r="Z227" i="3"/>
  <c r="Z818" i="3"/>
  <c r="Z281" i="3"/>
  <c r="Z635" i="3"/>
  <c r="Z1001" i="3"/>
  <c r="Z295" i="3"/>
  <c r="Z568" i="3"/>
  <c r="Z337" i="3"/>
  <c r="Z511" i="3"/>
  <c r="Z998" i="3"/>
  <c r="Z941" i="3"/>
  <c r="Z461" i="3"/>
  <c r="Z205" i="3"/>
  <c r="Z297" i="3"/>
  <c r="Z723" i="3"/>
  <c r="Z85" i="3"/>
  <c r="Z945" i="3"/>
  <c r="Z947" i="3"/>
  <c r="Z167" i="3"/>
  <c r="Z489" i="3"/>
  <c r="Z312" i="3"/>
  <c r="Z90" i="3"/>
  <c r="Z301" i="3"/>
  <c r="Z246" i="3"/>
  <c r="Z641" i="3"/>
  <c r="Z353" i="3"/>
  <c r="Z141" i="3"/>
  <c r="Z95" i="3"/>
  <c r="Z74" i="3"/>
  <c r="Z401" i="3"/>
  <c r="Z900" i="3"/>
  <c r="Z656" i="3"/>
  <c r="Z700" i="3"/>
  <c r="Z932" i="3"/>
  <c r="Z349" i="3"/>
  <c r="Z458" i="3"/>
  <c r="Z880" i="3"/>
  <c r="Z535" i="3"/>
  <c r="Z836" i="3"/>
  <c r="Z464" i="3"/>
  <c r="Z838" i="3"/>
  <c r="Z787" i="3"/>
  <c r="Z100" i="3"/>
  <c r="Z967" i="3"/>
  <c r="Z621" i="3"/>
  <c r="Z128" i="3"/>
  <c r="Z232" i="3"/>
  <c r="Z942" i="3"/>
  <c r="Z752" i="3"/>
  <c r="Z672" i="3"/>
  <c r="Z786" i="3"/>
  <c r="Z391" i="3"/>
  <c r="Z315" i="3"/>
  <c r="Z594" i="3"/>
  <c r="Z532" i="3"/>
  <c r="Z758" i="3"/>
  <c r="Z891" i="3"/>
  <c r="Z764" i="3"/>
  <c r="Z770" i="3"/>
  <c r="Z815" i="3"/>
  <c r="Z633" i="3"/>
  <c r="Z973" i="3"/>
  <c r="Z102" i="3"/>
  <c r="Z456" i="3"/>
  <c r="Z109" i="3"/>
  <c r="Z813" i="3"/>
  <c r="Z788" i="3"/>
  <c r="Z397" i="3"/>
  <c r="Z537" i="3"/>
  <c r="Z405" i="3"/>
  <c r="Z593" i="3"/>
  <c r="Z252" i="3"/>
  <c r="Z310" i="3"/>
  <c r="Z631" i="3"/>
  <c r="Z853" i="3"/>
  <c r="Z629" i="3"/>
  <c r="Z694" i="3"/>
  <c r="Z66" i="3"/>
  <c r="Z704" i="3"/>
  <c r="Z52" i="3"/>
  <c r="Z984" i="3"/>
  <c r="AA591" i="3"/>
  <c r="Z950" i="3"/>
  <c r="Z586" i="3"/>
  <c r="Z88" i="3"/>
  <c r="Z326" i="3"/>
  <c r="Z327" i="3"/>
  <c r="Z126" i="3"/>
  <c r="Z747" i="3"/>
  <c r="Z289" i="3"/>
  <c r="Z133" i="3"/>
  <c r="Z14" i="3"/>
  <c r="Z448" i="3"/>
  <c r="Z952" i="3"/>
  <c r="Z381" i="3"/>
  <c r="Z236" i="3"/>
  <c r="Z442" i="3"/>
  <c r="Z745" i="3"/>
  <c r="Z654" i="3"/>
  <c r="Z36" i="3"/>
  <c r="Z863" i="3"/>
  <c r="Z488" i="3"/>
  <c r="Z753" i="3"/>
  <c r="Z323" i="3"/>
  <c r="Z755" i="3"/>
  <c r="Z119" i="3"/>
  <c r="Z794" i="3"/>
  <c r="Z560" i="3"/>
  <c r="Z592" i="3"/>
  <c r="Z512" i="3"/>
  <c r="Z966" i="3"/>
  <c r="Z493" i="3"/>
  <c r="Z637" i="3"/>
  <c r="Z562" i="3"/>
  <c r="Z463" i="3"/>
  <c r="Z717" i="3"/>
  <c r="Z147" i="3"/>
  <c r="Z313" i="3"/>
  <c r="Z634" i="3"/>
  <c r="Z132" i="3"/>
  <c r="Z156" i="3"/>
  <c r="Z244" i="3"/>
  <c r="Z71" i="3"/>
  <c r="Z306" i="3"/>
  <c r="Z926" i="3"/>
  <c r="Z683" i="3"/>
  <c r="Z280" i="3"/>
  <c r="Z958" i="3"/>
  <c r="Z829" i="3"/>
  <c r="Z816" i="3"/>
  <c r="Z772" i="3"/>
  <c r="Z679" i="3"/>
  <c r="Z986" i="3"/>
  <c r="Z508" i="3"/>
  <c r="Z543" i="3"/>
  <c r="Z278" i="3"/>
  <c r="Z139" i="3"/>
  <c r="Z835" i="3"/>
  <c r="Z215" i="3"/>
  <c r="Z404" i="3"/>
  <c r="Z892" i="3"/>
  <c r="Z398" i="3"/>
  <c r="Z861" i="3"/>
  <c r="Z750" i="3"/>
  <c r="Z879" i="3"/>
  <c r="Z354" i="3"/>
  <c r="Z296" i="3"/>
  <c r="Z193" i="3"/>
  <c r="Z935" i="3"/>
  <c r="Z408" i="3"/>
  <c r="Z894" i="3"/>
  <c r="Z282" i="3"/>
  <c r="Z929" i="3"/>
  <c r="Z72" i="3"/>
  <c r="Z706" i="3"/>
  <c r="Z622" i="3"/>
  <c r="Z150" i="3"/>
  <c r="Z870" i="3"/>
  <c r="Z960" i="3"/>
  <c r="Z579" i="3"/>
  <c r="Z293" i="3"/>
  <c r="Z40" i="3"/>
  <c r="AA585" i="3"/>
  <c r="Z548" i="3"/>
  <c r="Z796" i="3"/>
  <c r="Z287" i="3"/>
  <c r="Z300" i="3"/>
  <c r="Z526" i="3"/>
  <c r="Z736" i="3"/>
  <c r="Z888" i="3"/>
  <c r="Z144" i="3"/>
  <c r="Z726" i="3"/>
  <c r="Z47" i="3"/>
  <c r="Z314" i="3"/>
  <c r="Z319" i="3"/>
  <c r="Z534" i="3"/>
  <c r="Z766" i="3"/>
  <c r="Z290" i="3"/>
  <c r="Z566" i="3"/>
  <c r="Z824" i="3"/>
  <c r="Z542" i="3"/>
  <c r="Z944" i="3"/>
  <c r="Z652" i="3"/>
  <c r="Z191" i="3"/>
  <c r="Z644" i="3"/>
  <c r="Z765" i="3"/>
  <c r="Z9" i="3"/>
  <c r="Z411" i="3"/>
  <c r="Z192" i="3"/>
  <c r="Z799" i="3"/>
  <c r="Z507" i="3"/>
  <c r="Z418" i="3"/>
  <c r="Z732" i="3"/>
  <c r="Z606" i="3"/>
  <c r="Z103" i="3"/>
  <c r="Z920" i="3"/>
  <c r="Z233" i="3"/>
  <c r="Z18" i="3"/>
  <c r="Z83" i="3"/>
  <c r="Z576" i="3"/>
  <c r="Z841" i="3"/>
  <c r="Z386" i="3"/>
  <c r="Z802" i="3"/>
  <c r="AA418" i="3"/>
  <c r="Z557" i="3"/>
  <c r="Z653" i="3"/>
  <c r="Z785" i="3"/>
  <c r="Z344" i="3"/>
  <c r="Z801" i="3"/>
  <c r="Z673" i="3"/>
  <c r="Z587" i="3"/>
  <c r="Z185" i="3"/>
  <c r="Z94" i="3"/>
  <c r="Z226" i="3"/>
  <c r="Z902" i="3"/>
  <c r="Z249" i="3"/>
  <c r="Z734" i="3"/>
  <c r="Z762" i="3"/>
  <c r="Z148" i="3"/>
  <c r="Z985" i="3"/>
  <c r="Z113" i="3"/>
  <c r="Z614" i="3"/>
  <c r="Z763" i="3"/>
  <c r="Z334" i="3"/>
  <c r="Z845" i="3"/>
  <c r="Z661" i="3"/>
  <c r="Z345" i="3"/>
  <c r="Z32" i="3"/>
  <c r="Z697" i="3"/>
  <c r="Z702" i="3"/>
  <c r="Z328" i="3"/>
  <c r="Z698" i="3"/>
  <c r="Z833" i="3"/>
  <c r="Z379" i="3"/>
  <c r="Z995" i="3"/>
  <c r="Z917" i="3"/>
  <c r="Z867" i="3"/>
  <c r="Z82" i="3"/>
  <c r="Z359" i="3"/>
  <c r="Z876" i="3"/>
  <c r="Z23" i="3"/>
  <c r="Z852" i="3"/>
  <c r="Z136" i="3"/>
  <c r="Z524" i="3"/>
  <c r="AA348" i="3"/>
  <c r="Z118" i="3"/>
  <c r="Z382" i="3"/>
  <c r="Z91" i="3"/>
  <c r="Z708" i="3"/>
  <c r="Z725" i="3"/>
  <c r="Z378" i="3"/>
  <c r="Z12" i="3"/>
  <c r="Z6" i="3"/>
  <c r="Z70" i="3"/>
  <c r="Z814" i="3"/>
  <c r="Z803" i="3"/>
  <c r="Z416" i="3"/>
  <c r="Z140" i="3"/>
  <c r="Z632" i="3"/>
  <c r="Z173" i="3"/>
  <c r="Z62" i="3"/>
  <c r="Z828" i="3"/>
  <c r="Z453" i="3"/>
  <c r="Z922" i="3"/>
  <c r="Z808" i="3"/>
  <c r="Z307" i="3"/>
  <c r="Z283" i="3"/>
  <c r="Z558" i="3"/>
  <c r="Z105" i="3"/>
  <c r="Z498" i="3"/>
  <c r="Z482" i="3"/>
  <c r="Z896" i="3"/>
  <c r="Z285" i="3"/>
  <c r="Z759" i="3"/>
  <c r="Z718" i="3"/>
  <c r="Z76" i="3"/>
  <c r="Z612" i="3"/>
  <c r="Z364" i="3"/>
  <c r="Z186" i="3"/>
  <c r="Z911" i="3"/>
  <c r="Z806" i="3"/>
  <c r="Z459" i="3"/>
  <c r="Z201" i="3"/>
  <c r="Z823" i="3"/>
  <c r="Z272" i="3"/>
  <c r="AA974" i="3"/>
  <c r="Z16" i="3"/>
  <c r="Z573" i="3"/>
  <c r="Z776" i="3"/>
  <c r="Z202" i="3"/>
  <c r="Z351" i="3"/>
  <c r="Z383" i="3"/>
  <c r="Z277" i="3"/>
  <c r="Z213" i="3"/>
  <c r="Z124" i="3"/>
  <c r="Z436" i="3"/>
  <c r="Z53" i="3"/>
  <c r="Z662" i="3"/>
  <c r="Z670" i="3"/>
  <c r="Z645" i="3"/>
  <c r="Z428" i="3"/>
  <c r="Z774" i="3"/>
  <c r="Z362" i="3"/>
  <c r="Z73" i="3"/>
  <c r="Z468" i="3"/>
  <c r="Z322" i="3"/>
  <c r="Z675" i="3"/>
  <c r="Z366" i="3"/>
  <c r="Z962" i="3"/>
  <c r="Z712" i="3"/>
  <c r="Z146" i="3"/>
  <c r="Z123" i="3"/>
  <c r="Z390" i="3"/>
  <c r="Z129" i="3"/>
  <c r="Z308" i="3"/>
  <c r="Z262" i="3"/>
  <c r="Z388" i="3"/>
  <c r="Z650" i="3"/>
  <c r="Z961" i="3"/>
  <c r="Z162" i="3"/>
  <c r="Z161" i="3"/>
  <c r="Z302" i="3"/>
  <c r="Z887" i="3"/>
  <c r="Z434" i="3"/>
  <c r="Z671" i="3"/>
  <c r="Z22" i="3"/>
  <c r="Z450" i="3"/>
  <c r="Z250" i="3"/>
  <c r="AA784" i="3"/>
  <c r="Z904" i="3"/>
  <c r="Z563" i="3"/>
  <c r="Z346" i="3"/>
  <c r="Z640" i="3"/>
  <c r="Z909" i="3"/>
  <c r="Z792" i="3"/>
  <c r="Z264" i="3"/>
  <c r="Z34" i="3"/>
  <c r="Z589" i="3"/>
  <c r="Z387" i="3"/>
  <c r="Z110" i="3"/>
  <c r="Z983" i="3"/>
  <c r="Z826" i="3"/>
  <c r="Z728" i="3"/>
  <c r="Z676" i="3"/>
  <c r="Z933" i="3"/>
  <c r="Z341" i="3"/>
  <c r="Z931" i="3"/>
  <c r="Z871" i="3"/>
  <c r="Z270" i="3"/>
  <c r="Z742" i="3"/>
  <c r="Z331" i="3"/>
  <c r="Z452" i="3"/>
  <c r="Z291" i="3"/>
  <c r="Z893" i="3"/>
  <c r="Z857" i="3"/>
  <c r="Z41" i="3"/>
  <c r="Z223" i="3"/>
  <c r="Z790" i="3"/>
  <c r="Z817" i="3"/>
  <c r="Z746" i="3"/>
  <c r="Z714" i="3"/>
  <c r="Z873" i="3"/>
  <c r="Z303" i="3"/>
  <c r="Z10" i="3"/>
  <c r="Z460" i="3"/>
  <c r="Z737" i="3"/>
  <c r="Z955" i="3"/>
  <c r="Z108" i="3"/>
  <c r="Z338" i="3"/>
  <c r="Z545" i="3"/>
  <c r="AA728" i="3"/>
  <c r="AA244" i="3"/>
  <c r="Z668" i="3"/>
  <c r="Z866" i="3"/>
  <c r="Z61" i="3"/>
  <c r="Z26" i="3"/>
  <c r="Z13" i="3"/>
  <c r="Z64" i="3"/>
  <c r="Z572" i="3"/>
  <c r="Z940" i="3"/>
  <c r="Z154" i="3"/>
  <c r="Z719" i="3"/>
  <c r="Z200" i="3"/>
  <c r="Z203" i="3"/>
  <c r="Z939" i="3"/>
  <c r="Z65" i="3"/>
  <c r="Z999" i="3"/>
  <c r="Z199" i="3"/>
  <c r="Z446" i="3"/>
  <c r="Z915" i="3"/>
  <c r="Z164" i="3"/>
  <c r="Z624" i="3"/>
  <c r="Z869" i="3"/>
  <c r="Z972" i="3"/>
  <c r="Z567" i="3"/>
  <c r="Z613" i="3"/>
  <c r="Z834" i="3"/>
  <c r="Z48" i="3"/>
  <c r="Z194" i="3"/>
  <c r="Z912" i="3"/>
  <c r="Z604" i="3"/>
  <c r="Z907" i="3"/>
  <c r="Z529" i="3"/>
  <c r="Z554" i="3"/>
  <c r="Z691" i="3"/>
  <c r="Z996" i="3"/>
  <c r="Z619" i="3"/>
  <c r="Z153" i="3"/>
  <c r="Z474" i="3"/>
  <c r="Z263" i="3"/>
  <c r="Z316" i="3"/>
  <c r="Z521" i="3"/>
  <c r="AA826" i="3"/>
  <c r="AA168" i="3"/>
  <c r="AA501" i="3"/>
  <c r="AA856" i="3"/>
  <c r="Z974" i="3"/>
  <c r="Z925" i="3"/>
  <c r="Z832" i="3"/>
  <c r="Z221" i="3"/>
  <c r="Z611" i="3"/>
  <c r="Z179" i="3"/>
  <c r="Z3" i="3"/>
  <c r="Z819" i="3"/>
  <c r="Z584" i="3"/>
  <c r="Z279" i="3"/>
  <c r="Z856" i="3"/>
  <c r="Z24" i="3"/>
  <c r="Z214" i="3"/>
  <c r="Z101" i="3"/>
  <c r="Z574" i="3"/>
  <c r="Z229" i="3"/>
  <c r="Z494" i="3"/>
  <c r="Z581" i="3"/>
  <c r="Z218" i="3"/>
  <c r="Z553" i="3"/>
  <c r="Z577" i="3"/>
  <c r="Z365" i="3"/>
  <c r="Z60" i="3"/>
  <c r="Z692" i="3"/>
  <c r="Z361" i="3"/>
  <c r="Z188" i="3"/>
  <c r="Z212" i="3"/>
  <c r="Z358" i="3"/>
  <c r="Z993" i="3"/>
  <c r="Z596" i="3"/>
  <c r="Z49" i="3"/>
  <c r="Z400" i="3"/>
  <c r="Z430" i="3"/>
  <c r="Z58" i="3"/>
  <c r="Z143" i="3"/>
  <c r="Z373" i="3"/>
  <c r="Z389" i="3"/>
  <c r="Z798" i="3"/>
  <c r="Z67" i="3"/>
  <c r="Z569" i="3"/>
  <c r="AA644" i="3"/>
  <c r="AA23" i="3"/>
  <c r="AA559" i="3"/>
  <c r="AA402" i="3"/>
  <c r="Z946" i="3"/>
  <c r="Z970" i="3"/>
  <c r="Z209" i="3"/>
  <c r="Z368" i="3"/>
  <c r="Z155" i="3"/>
  <c r="Z898" i="3"/>
  <c r="Z242" i="3"/>
  <c r="Z655" i="3"/>
  <c r="Z172" i="3"/>
  <c r="Z720" i="3"/>
  <c r="Z55" i="3"/>
  <c r="Z220" i="3"/>
  <c r="Z131" i="3"/>
  <c r="Z901" i="3"/>
  <c r="Z177" i="3"/>
  <c r="Z77" i="3"/>
  <c r="Z777" i="3"/>
  <c r="Z219" i="3"/>
  <c r="Z182" i="3"/>
  <c r="Z598" i="3"/>
  <c r="Z309" i="3"/>
  <c r="Z169" i="3"/>
  <c r="Z956" i="3"/>
  <c r="Z821" i="3"/>
  <c r="Z158" i="3"/>
  <c r="Z987" i="3"/>
  <c r="Z784" i="3"/>
  <c r="Z565" i="3"/>
  <c r="Z580" i="3"/>
  <c r="Z46" i="3"/>
  <c r="Z886" i="3"/>
  <c r="Z571" i="3"/>
  <c r="Z590" i="3"/>
  <c r="Z549" i="3"/>
  <c r="Z820" i="3"/>
  <c r="Z716" i="3"/>
  <c r="Z462" i="3"/>
  <c r="Z245" i="3"/>
  <c r="Z225" i="3"/>
  <c r="Z623" i="3"/>
  <c r="AA490" i="3"/>
  <c r="AA471" i="3"/>
  <c r="AA301" i="3"/>
  <c r="AA435" i="3"/>
  <c r="Z639" i="3"/>
  <c r="Z855" i="3"/>
  <c r="Z197" i="3"/>
  <c r="Z969" i="3"/>
  <c r="Z7" i="3"/>
  <c r="Z271" i="3"/>
  <c r="Z360" i="3"/>
  <c r="Z157" i="3"/>
  <c r="Z256" i="3"/>
  <c r="Z253" i="3"/>
  <c r="Z989" i="3"/>
  <c r="Z181" i="3"/>
  <c r="Z605" i="3"/>
  <c r="Z208" i="3"/>
  <c r="Z371" i="3"/>
  <c r="Z916" i="3"/>
  <c r="Z189" i="3"/>
  <c r="Z63" i="3"/>
  <c r="Z50" i="3"/>
  <c r="Z710" i="3"/>
  <c r="Z237" i="3"/>
  <c r="Z195" i="3"/>
  <c r="Z988" i="3"/>
  <c r="Z231" i="3"/>
  <c r="Z963" i="3"/>
  <c r="Z897" i="3"/>
  <c r="Z531" i="3"/>
  <c r="Z575" i="3"/>
  <c r="Z122" i="3"/>
  <c r="Z97" i="3"/>
  <c r="Z491" i="3"/>
  <c r="Z339" i="3"/>
  <c r="Z176" i="3"/>
  <c r="Z536" i="3"/>
  <c r="Z490" i="3"/>
  <c r="Z412" i="3"/>
  <c r="Z476" i="3"/>
  <c r="Z721" i="3"/>
  <c r="Z451" i="3"/>
  <c r="AA658" i="3"/>
  <c r="AA813" i="3"/>
  <c r="AA882" i="3"/>
  <c r="AA944" i="3"/>
  <c r="AA959" i="3"/>
  <c r="Z267" i="3"/>
  <c r="Z937" i="3"/>
  <c r="Z953" i="3"/>
  <c r="Z599" i="3"/>
  <c r="Z651" i="3"/>
  <c r="Z93" i="3"/>
  <c r="Z274" i="3"/>
  <c r="Z111" i="3"/>
  <c r="Z31" i="3"/>
  <c r="Z964" i="3"/>
  <c r="Z465" i="3"/>
  <c r="Z352" i="3"/>
  <c r="Z860" i="3"/>
  <c r="Z510" i="3"/>
  <c r="Z21" i="3"/>
  <c r="Z183" i="3"/>
  <c r="Z564" i="3"/>
  <c r="Z78" i="3"/>
  <c r="Z180" i="3"/>
  <c r="Z163" i="3"/>
  <c r="Z724" i="3"/>
  <c r="Z938" i="3"/>
  <c r="Z104" i="3"/>
  <c r="Z369" i="3"/>
  <c r="Z216" i="3"/>
  <c r="Z948" i="3"/>
  <c r="Z45" i="3"/>
  <c r="Z804" i="3"/>
  <c r="Z910" i="3"/>
  <c r="Z617" i="3"/>
  <c r="Z978" i="3"/>
  <c r="Z149" i="3"/>
  <c r="Z224" i="3"/>
  <c r="Z455" i="3"/>
  <c r="Z350" i="3"/>
  <c r="Z484" i="3"/>
  <c r="Z444" i="3"/>
  <c r="Z875" i="3"/>
  <c r="Z678" i="3"/>
  <c r="Z447" i="3"/>
  <c r="AA481" i="3"/>
  <c r="AA815" i="3"/>
  <c r="AA851" i="3"/>
  <c r="AA317" i="3"/>
  <c r="AA996" i="3"/>
  <c r="Z87" i="3"/>
  <c r="Z913" i="3"/>
  <c r="Z86" i="3"/>
  <c r="Z347" i="3"/>
  <c r="Z608" i="3"/>
  <c r="Z862" i="3"/>
  <c r="Z417" i="3"/>
  <c r="Z646" i="3"/>
  <c r="Z211" i="3"/>
  <c r="Z127" i="3"/>
  <c r="Z43" i="3"/>
  <c r="Z976" i="3"/>
  <c r="Z20" i="3"/>
  <c r="Z547" i="3"/>
  <c r="Z117" i="3"/>
  <c r="Z578" i="3"/>
  <c r="Z473" i="3"/>
  <c r="Z115" i="3"/>
  <c r="Z627" i="3"/>
  <c r="Z138" i="3"/>
  <c r="Z731" i="3"/>
  <c r="Z19" i="3"/>
  <c r="Z854" i="3"/>
  <c r="Z372" i="3"/>
  <c r="Z610" i="3"/>
  <c r="Z241" i="3"/>
  <c r="Z979" i="3"/>
  <c r="Z840" i="3"/>
  <c r="Z1000" i="3"/>
  <c r="Z96" i="3"/>
  <c r="Z171" i="3"/>
  <c r="Z504" i="3"/>
  <c r="Z703" i="3"/>
  <c r="Z552" i="3"/>
  <c r="Z502" i="3"/>
  <c r="Z318" i="3"/>
  <c r="Z406" i="3"/>
  <c r="Z59" i="3"/>
  <c r="Z607" i="3"/>
  <c r="Z782" i="3"/>
  <c r="AA530" i="3"/>
  <c r="AA338" i="3"/>
  <c r="AA827" i="3"/>
  <c r="AA677" i="3"/>
  <c r="Z707" i="3"/>
  <c r="Z628" i="3"/>
  <c r="Z305" i="3"/>
  <c r="Z440" i="3"/>
  <c r="Z971" i="3"/>
  <c r="Z454" i="3"/>
  <c r="Z730" i="3"/>
  <c r="Z740" i="3"/>
  <c r="Z991" i="3"/>
  <c r="Z499" i="3"/>
  <c r="Z497" i="3"/>
  <c r="Z210" i="3"/>
  <c r="Z509" i="3"/>
  <c r="Z261" i="3"/>
  <c r="Z42" i="3"/>
  <c r="Z439" i="3"/>
  <c r="Z57" i="3"/>
  <c r="Z165" i="3"/>
  <c r="Z230" i="3"/>
  <c r="Z847" i="3"/>
  <c r="Z756" i="3"/>
  <c r="Z485" i="3"/>
  <c r="Z116" i="3"/>
  <c r="Z471" i="3"/>
  <c r="Z583" i="3"/>
  <c r="Z541" i="3"/>
  <c r="Z905" i="3"/>
  <c r="Z954" i="3"/>
  <c r="AA163" i="3"/>
  <c r="AA917" i="3"/>
  <c r="AA507" i="3"/>
  <c r="AA560" i="3"/>
  <c r="AA869" i="3"/>
  <c r="AA642" i="3"/>
  <c r="AA475" i="3"/>
  <c r="AA413" i="3"/>
  <c r="AA920" i="3"/>
  <c r="AA412" i="3"/>
  <c r="AA282" i="3"/>
  <c r="AA391" i="3"/>
  <c r="AA655" i="3"/>
  <c r="AA756" i="3"/>
  <c r="AA909" i="3"/>
  <c r="AA861" i="3"/>
  <c r="AA679" i="3"/>
  <c r="Z540" i="3"/>
  <c r="Z445" i="3"/>
  <c r="Z851" i="3"/>
  <c r="Z890" i="3"/>
  <c r="Z467" i="3"/>
  <c r="Z844" i="3"/>
  <c r="Z438" i="3"/>
  <c r="Z479" i="3"/>
  <c r="Z355" i="3"/>
  <c r="Z800" i="3"/>
  <c r="Z680" i="3"/>
  <c r="Z615" i="3"/>
  <c r="Z522" i="3"/>
  <c r="Z630" i="3"/>
  <c r="Z168" i="3"/>
  <c r="Z849" i="3"/>
  <c r="Z427" i="3"/>
  <c r="Z550" i="3"/>
  <c r="Z781" i="3"/>
  <c r="Z982" i="3"/>
  <c r="Z600" i="3"/>
  <c r="Z601" i="3"/>
  <c r="Z789" i="3"/>
  <c r="Z810" i="3"/>
  <c r="Z495" i="3"/>
  <c r="Z420" i="3"/>
  <c r="Z234" i="3"/>
  <c r="Z81" i="3"/>
  <c r="Z5" i="3"/>
  <c r="AA491" i="3"/>
  <c r="AA62" i="3"/>
  <c r="AA549" i="3"/>
  <c r="AA144" i="3"/>
  <c r="AA449" i="3"/>
  <c r="AA544" i="3"/>
  <c r="AA49" i="3"/>
  <c r="AA170" i="3"/>
  <c r="AA877" i="3"/>
  <c r="AA852" i="3"/>
  <c r="AA240" i="3"/>
  <c r="AA1001" i="3"/>
  <c r="AA636" i="3"/>
  <c r="AA373" i="3"/>
  <c r="AA766" i="3"/>
  <c r="AA788" i="3"/>
  <c r="AA41" i="3"/>
  <c r="Z425" i="3"/>
  <c r="Z843" i="3"/>
  <c r="Z4" i="3"/>
  <c r="Z850" i="3"/>
  <c r="Z513" i="3"/>
  <c r="Z89" i="3"/>
  <c r="Z330" i="3"/>
  <c r="Z783" i="3"/>
  <c r="Z37" i="3"/>
  <c r="Z837" i="3"/>
  <c r="Z424" i="3"/>
  <c r="Z533" i="3"/>
  <c r="Z184" i="3"/>
  <c r="Z934" i="3"/>
  <c r="Z681" i="3"/>
  <c r="Z882" i="3"/>
  <c r="Z284" i="3"/>
  <c r="Z435" i="3"/>
  <c r="Z811" i="3"/>
  <c r="Z480" i="3"/>
  <c r="Z432" i="3"/>
  <c r="Z380" i="3"/>
  <c r="Z17" i="3"/>
  <c r="AA190" i="3"/>
  <c r="AA532" i="3"/>
  <c r="AA441" i="3"/>
  <c r="AA196" i="3"/>
  <c r="AA258" i="3"/>
  <c r="AA198" i="3"/>
  <c r="AA208" i="3"/>
  <c r="AA665" i="3"/>
  <c r="AA511" i="3"/>
  <c r="AA523" i="3"/>
  <c r="AA774" i="3"/>
  <c r="AA284" i="3"/>
  <c r="AA752" i="3"/>
  <c r="AA506" i="3"/>
  <c r="AA633" i="3"/>
  <c r="AA648" i="3"/>
  <c r="AA817" i="3"/>
  <c r="AA599" i="3"/>
  <c r="Z514" i="3"/>
  <c r="Z638" i="3"/>
  <c r="Z478" i="3"/>
  <c r="Z588" i="3"/>
  <c r="Z518" i="3"/>
  <c r="Z690" i="3"/>
  <c r="Z881" i="3"/>
  <c r="Z525" i="3"/>
  <c r="Z317" i="3"/>
  <c r="Z15" i="3"/>
  <c r="Z394" i="3"/>
  <c r="Z125" i="3"/>
  <c r="Z190" i="3"/>
  <c r="Z539" i="3"/>
  <c r="Z591" i="3"/>
  <c r="Z519" i="3"/>
  <c r="Z259" i="3"/>
  <c r="Z466" i="3"/>
  <c r="Z492" i="3"/>
  <c r="Z414" i="3"/>
  <c r="Z992" i="3"/>
  <c r="Z475" i="3"/>
  <c r="Z419" i="3"/>
  <c r="Z69" i="3"/>
  <c r="Z99" i="3"/>
  <c r="Z858" i="3"/>
  <c r="Z170" i="3"/>
  <c r="Z198" i="3"/>
  <c r="AA601" i="3"/>
  <c r="AA136" i="3"/>
  <c r="AA621" i="3"/>
  <c r="AA54" i="3"/>
  <c r="AA540" i="3"/>
  <c r="AA464" i="3"/>
  <c r="AA921" i="3"/>
  <c r="AA315" i="3"/>
  <c r="AA839" i="3"/>
  <c r="AA732" i="3"/>
  <c r="AA971" i="3"/>
  <c r="AA675" i="3"/>
  <c r="AA236" i="3"/>
  <c r="AA409" i="3"/>
  <c r="AA736" i="3"/>
  <c r="AA747" i="3"/>
  <c r="AA899" i="3"/>
  <c r="AA445" i="3"/>
  <c r="Z204" i="3"/>
  <c r="Z515" i="3"/>
  <c r="Z469" i="3"/>
  <c r="Z336" i="3"/>
  <c r="Z142" i="3"/>
  <c r="Z544" i="3"/>
  <c r="Z248" i="3"/>
  <c r="Z80" i="3"/>
  <c r="Z107" i="3"/>
  <c r="Z472" i="3"/>
  <c r="Z842" i="3"/>
  <c r="Z415" i="3"/>
  <c r="Z877" i="3"/>
  <c r="Z370" i="3"/>
  <c r="Z570" i="3"/>
  <c r="Z27" i="3"/>
  <c r="Z666" i="3"/>
  <c r="Z660" i="3"/>
  <c r="Z178" i="3"/>
  <c r="Z437" i="3"/>
  <c r="Z496" i="3"/>
  <c r="Z426" i="3"/>
  <c r="Z523" i="3"/>
  <c r="Z538" i="3"/>
  <c r="Z449" i="3"/>
  <c r="Z914" i="3"/>
  <c r="Z44" i="3"/>
  <c r="Z433" i="3"/>
  <c r="Z413" i="3"/>
  <c r="AA456" i="3"/>
  <c r="AA545" i="3"/>
  <c r="AA696" i="3"/>
  <c r="AA213" i="3"/>
  <c r="AA681" i="3"/>
  <c r="AA547" i="3"/>
  <c r="AA71" i="3"/>
  <c r="AA113" i="3"/>
  <c r="AA525" i="3"/>
  <c r="AA942" i="3"/>
  <c r="AA394" i="3"/>
  <c r="AA746" i="3"/>
  <c r="AA269" i="3"/>
  <c r="AA59" i="3"/>
  <c r="AA934" i="3"/>
  <c r="AA706" i="3"/>
  <c r="AA990" i="3"/>
  <c r="AA199" i="3"/>
  <c r="Z735" i="3"/>
  <c r="Z441" i="3"/>
  <c r="Z470" i="3"/>
  <c r="Z559" i="3"/>
  <c r="Z556" i="3"/>
  <c r="Z477" i="3"/>
  <c r="Z137" i="3"/>
  <c r="Z160" i="3"/>
  <c r="Z603" i="3"/>
  <c r="Z830" i="3"/>
  <c r="Z625" i="3"/>
  <c r="Z722" i="3"/>
  <c r="Z739" i="3"/>
  <c r="Z294" i="3"/>
  <c r="Z403" i="3"/>
  <c r="Z402" i="3"/>
  <c r="Z923" i="3"/>
  <c r="Z727" i="3"/>
  <c r="Z114" i="3"/>
  <c r="Z152" i="3"/>
  <c r="Z503" i="3"/>
  <c r="Z585" i="3"/>
  <c r="Z527" i="3"/>
  <c r="Z595" i="3"/>
  <c r="Z28" i="3"/>
  <c r="Z831" i="3"/>
  <c r="Z674" i="3"/>
  <c r="Z744" i="3"/>
  <c r="AA502" i="3"/>
  <c r="AA767" i="3"/>
  <c r="AA141" i="3"/>
  <c r="AA218" i="3"/>
  <c r="AA395" i="3"/>
  <c r="AA121" i="3"/>
  <c r="AA603" i="3"/>
  <c r="AA207" i="3"/>
  <c r="AA941" i="3"/>
  <c r="AA87" i="3"/>
  <c r="AA381" i="3"/>
  <c r="AA398" i="3"/>
  <c r="AA647" i="3"/>
  <c r="AA102" i="3"/>
  <c r="AA437" i="3"/>
  <c r="AA894" i="3"/>
  <c r="AA534" i="3"/>
  <c r="AA711" i="3"/>
  <c r="AA673" i="3"/>
  <c r="AA484" i="3"/>
  <c r="AA91" i="3"/>
  <c r="AA340" i="3"/>
  <c r="AA595" i="3"/>
  <c r="AA335" i="3"/>
  <c r="AA377" i="3"/>
  <c r="AA631" i="3"/>
  <c r="AA729" i="3"/>
  <c r="AA428" i="3"/>
  <c r="AA274" i="3"/>
  <c r="AA393" i="3"/>
  <c r="AA640" i="3"/>
  <c r="AA234" i="3"/>
  <c r="AA639" i="3"/>
  <c r="AA795" i="3"/>
  <c r="AA97" i="3"/>
  <c r="AA508" i="3"/>
  <c r="AA672" i="3"/>
  <c r="AA47" i="3"/>
  <c r="AA753" i="3"/>
  <c r="AA761" i="3"/>
  <c r="AA370" i="3"/>
  <c r="AA423" i="3"/>
  <c r="AA310" i="3"/>
  <c r="AA785" i="3"/>
  <c r="AA509" i="3"/>
  <c r="AA723" i="3"/>
  <c r="AA392" i="3"/>
  <c r="AA350" i="3"/>
  <c r="AA483" i="3"/>
  <c r="AA314" i="3"/>
  <c r="AA443" i="3"/>
  <c r="AA891" i="3"/>
  <c r="AA94" i="3"/>
  <c r="AA745" i="3"/>
  <c r="AA332" i="3"/>
  <c r="AA7" i="3"/>
  <c r="AA977" i="3"/>
  <c r="AA873" i="3"/>
  <c r="AA519" i="3"/>
  <c r="AA26" i="3"/>
  <c r="AA982" i="3"/>
  <c r="AA662" i="3"/>
  <c r="AA458" i="3"/>
  <c r="AA257" i="3"/>
  <c r="AA552" i="3"/>
  <c r="AA691" i="3"/>
  <c r="AA812" i="3"/>
  <c r="AA379" i="3"/>
  <c r="AA693" i="3"/>
  <c r="AA242" i="3"/>
  <c r="AA958" i="3"/>
  <c r="AA811" i="3"/>
  <c r="AA769" i="3"/>
  <c r="AA805" i="3"/>
  <c r="AA684" i="3"/>
  <c r="AA155" i="3"/>
  <c r="AA668" i="3"/>
  <c r="AA264" i="3"/>
  <c r="AA804" i="3"/>
  <c r="AA842" i="3"/>
  <c r="AA661" i="3"/>
  <c r="AA287" i="3"/>
  <c r="AA358" i="3"/>
  <c r="AA363" i="3"/>
  <c r="AA713" i="3"/>
  <c r="AA678" i="3"/>
  <c r="AA792" i="3"/>
  <c r="AA265" i="3"/>
  <c r="AA666" i="3"/>
  <c r="AA880" i="3"/>
  <c r="AA789" i="3"/>
  <c r="AA721" i="3"/>
  <c r="AA800" i="3"/>
  <c r="AA339" i="3"/>
  <c r="AA755" i="3"/>
  <c r="AA302" i="3"/>
  <c r="AA701" i="3"/>
  <c r="AA620" i="3"/>
  <c r="AA438" i="3"/>
  <c r="AA903" i="3"/>
  <c r="AA459" i="3"/>
  <c r="AA100" i="3"/>
  <c r="AA915" i="3"/>
  <c r="AA127" i="3"/>
  <c r="AA25" i="3"/>
  <c r="AA245" i="3"/>
  <c r="AA758" i="3"/>
  <c r="AA209" i="3"/>
  <c r="AA624" i="3"/>
  <c r="AA357" i="3"/>
  <c r="AA564" i="3"/>
  <c r="AA868" i="3"/>
  <c r="AA531" i="3"/>
  <c r="AA82" i="3"/>
  <c r="AA763" i="3"/>
  <c r="AA762" i="3"/>
  <c r="AA116" i="3"/>
  <c r="AA10" i="3"/>
  <c r="AA708" i="3"/>
  <c r="AA333" i="3"/>
  <c r="AA690" i="3"/>
  <c r="AA251" i="3"/>
  <c r="AA262" i="3"/>
  <c r="AA533" i="3"/>
  <c r="AA451" i="3"/>
  <c r="AA318" i="3"/>
  <c r="AA963" i="3"/>
  <c r="AA432" i="3"/>
  <c r="AA513" i="3"/>
  <c r="AA389" i="3"/>
  <c r="AA425" i="3"/>
  <c r="AA248" i="3"/>
  <c r="AA388" i="3"/>
  <c r="AA291" i="3"/>
  <c r="AA374" i="3"/>
  <c r="AA408" i="3"/>
  <c r="AA78" i="3"/>
  <c r="AA283" i="3"/>
  <c r="AA698" i="3"/>
  <c r="AA833" i="3"/>
  <c r="AA814" i="3"/>
  <c r="AA682" i="3"/>
  <c r="AA918" i="3"/>
  <c r="AA748" i="3"/>
  <c r="AA322" i="3"/>
  <c r="AA572" i="3"/>
  <c r="AA539" i="3"/>
  <c r="AA171" i="3"/>
  <c r="AA29" i="3"/>
  <c r="AA657" i="3"/>
  <c r="AA632" i="3"/>
  <c r="AA66" i="3"/>
  <c r="AA796" i="3"/>
  <c r="AA566" i="3"/>
  <c r="AA614" i="3"/>
  <c r="AA201" i="3"/>
  <c r="AA702" i="3"/>
  <c r="AA261" i="3"/>
  <c r="AA292" i="3"/>
  <c r="AA288" i="3"/>
  <c r="AA652" i="3"/>
  <c r="AA312" i="3"/>
  <c r="AA446" i="3"/>
  <c r="AA324" i="3"/>
  <c r="AA740" i="3"/>
  <c r="AA309" i="3"/>
  <c r="AA770" i="3"/>
  <c r="AA346" i="3"/>
  <c r="AA779" i="3"/>
  <c r="AA452" i="3"/>
  <c r="AA313" i="3"/>
  <c r="AA656" i="3"/>
  <c r="AA320" i="3"/>
  <c r="AA787" i="3"/>
  <c r="AA889" i="3"/>
  <c r="AA191" i="3"/>
  <c r="AA634" i="3"/>
  <c r="AA305" i="3"/>
  <c r="AA714" i="3"/>
  <c r="AA447" i="3"/>
  <c r="AA296" i="3"/>
  <c r="AA712" i="3"/>
  <c r="AA289" i="3"/>
  <c r="AA271" i="3"/>
  <c r="AA538" i="3"/>
  <c r="AA383" i="3"/>
  <c r="AA430" i="3"/>
  <c r="AA764" i="3"/>
  <c r="AA267" i="3"/>
  <c r="AA231" i="3"/>
  <c r="AA142" i="3"/>
  <c r="AA593" i="3"/>
  <c r="AA95" i="3"/>
  <c r="AA542" i="3"/>
  <c r="AA405" i="3"/>
  <c r="AA212" i="3"/>
  <c r="AA505" i="3"/>
  <c r="AA479" i="3"/>
  <c r="AA90" i="3"/>
  <c r="AA927" i="3"/>
  <c r="AA635" i="3"/>
  <c r="AA710" i="3"/>
  <c r="AA426" i="3"/>
  <c r="AA947" i="3"/>
  <c r="AA375" i="3"/>
  <c r="AA285" i="3"/>
  <c r="AA70" i="3"/>
  <c r="AA984" i="3"/>
  <c r="AA294" i="3"/>
  <c r="AA751" i="3"/>
  <c r="AA818" i="3"/>
  <c r="AA436" i="3"/>
  <c r="AA724" i="3"/>
  <c r="AA189" i="3"/>
  <c r="AA266" i="3"/>
  <c r="AA486" i="3"/>
  <c r="AA808" i="3"/>
  <c r="AA328" i="3"/>
  <c r="AA352" i="3"/>
  <c r="AA705" i="3"/>
  <c r="AA85" i="3"/>
  <c r="AA92" i="3"/>
  <c r="AA433" i="3"/>
  <c r="AA279" i="3"/>
  <c r="AA110" i="3"/>
  <c r="AA326" i="3"/>
  <c r="AA376" i="3"/>
  <c r="AA754" i="3"/>
  <c r="AA570" i="3"/>
  <c r="AA798" i="3"/>
  <c r="AA345" i="3"/>
  <c r="AA940" i="3"/>
  <c r="AA933" i="3"/>
  <c r="AA385" i="3"/>
  <c r="AA615" i="3"/>
  <c r="AA565" i="3"/>
  <c r="AA182" i="3"/>
  <c r="AA937" i="3"/>
  <c r="AA16" i="3"/>
  <c r="AA930" i="3"/>
  <c r="AA22" i="3"/>
  <c r="AA224" i="3"/>
  <c r="AA563" i="3"/>
  <c r="AA975" i="3"/>
  <c r="AA516" i="3"/>
  <c r="AA651" i="3"/>
  <c r="AA809" i="3"/>
  <c r="AA820" i="3"/>
  <c r="AA643" i="3"/>
  <c r="AA669" i="3"/>
  <c r="AA193" i="3"/>
  <c r="AA222" i="3"/>
  <c r="AA845" i="3"/>
  <c r="AA295" i="3"/>
  <c r="AA554" i="3"/>
  <c r="AA663" i="3"/>
  <c r="AA848" i="3"/>
  <c r="AA109" i="3"/>
  <c r="AA455" i="3"/>
  <c r="AA297" i="3"/>
  <c r="AA806" i="3"/>
  <c r="AA366" i="3"/>
  <c r="AA638" i="3"/>
  <c r="AA469" i="3"/>
  <c r="AA837" i="3"/>
  <c r="AA735" i="3"/>
  <c r="AA782" i="3"/>
  <c r="AA396" i="3"/>
  <c r="AA836" i="3"/>
  <c r="AA303" i="3"/>
  <c r="AA473" i="3"/>
  <c r="AA293" i="3"/>
  <c r="AA259" i="3"/>
  <c r="AA512" i="3"/>
  <c r="AA331" i="3"/>
  <c r="AA343" i="3"/>
  <c r="AA950" i="3"/>
  <c r="AA835" i="3"/>
  <c r="AA594" i="3"/>
  <c r="AA250" i="3"/>
  <c r="AA152" i="3"/>
  <c r="AA884" i="3"/>
  <c r="AA356" i="3"/>
  <c r="AA518" i="3"/>
  <c r="AA319" i="3"/>
  <c r="AA400" i="3"/>
  <c r="AA709" i="3"/>
  <c r="AA454" i="3"/>
  <c r="AA399" i="3"/>
  <c r="AA686" i="3"/>
  <c r="AA239" i="3"/>
  <c r="AA786" i="3"/>
  <c r="AA768" i="3"/>
  <c r="AA420" i="3"/>
  <c r="AA290" i="3"/>
  <c r="AA952" i="3"/>
  <c r="AA217" i="3"/>
  <c r="AA641" i="3"/>
  <c r="AA637" i="3"/>
  <c r="AA951" i="3"/>
  <c r="AA864" i="3"/>
  <c r="AA230" i="3"/>
  <c r="AA986" i="3"/>
  <c r="AA771" i="3"/>
  <c r="AA867" i="3"/>
  <c r="AA895" i="3"/>
  <c r="AA960" i="3"/>
  <c r="AA718" i="3"/>
  <c r="AA932" i="3"/>
  <c r="AA321" i="3"/>
  <c r="AA410" i="3"/>
  <c r="AA797" i="3"/>
  <c r="AA65" i="3"/>
  <c r="AA307" i="3"/>
  <c r="AA103" i="3"/>
  <c r="AA46" i="3"/>
  <c r="AA146" i="3"/>
  <c r="AA590" i="3"/>
  <c r="AA32" i="3"/>
  <c r="AA794" i="3"/>
  <c r="AA105" i="3"/>
  <c r="AA600" i="3"/>
  <c r="AA156" i="3"/>
  <c r="AA280" i="3"/>
  <c r="AA334" i="3"/>
  <c r="AA166" i="3"/>
  <c r="AA477" i="3"/>
  <c r="AA733" i="3"/>
  <c r="AA844" i="3"/>
  <c r="AA694" i="3"/>
  <c r="AA278" i="3"/>
  <c r="AA670" i="3"/>
  <c r="AA772" i="3"/>
  <c r="AA896" i="3"/>
  <c r="AA527" i="3"/>
  <c r="AA277" i="3"/>
  <c r="AA19" i="3"/>
  <c r="AA697" i="3"/>
  <c r="AA749" i="3"/>
  <c r="AA801" i="3"/>
  <c r="AA741" i="3"/>
  <c r="AA866" i="3"/>
  <c r="AA759" i="3"/>
  <c r="AA514" i="3"/>
  <c r="AA765" i="3"/>
  <c r="AA777" i="3"/>
  <c r="AA281" i="3"/>
  <c r="AA306" i="3"/>
  <c r="AA987" i="3"/>
  <c r="AA853" i="3"/>
  <c r="AA991" i="3"/>
  <c r="AA421" i="3"/>
  <c r="AA485" i="3"/>
  <c r="AA744" i="3"/>
  <c r="AA205" i="3"/>
  <c r="AA983" i="3"/>
  <c r="AA270" i="3"/>
  <c r="AA197" i="3"/>
  <c r="AA169" i="3"/>
  <c r="AA61" i="3"/>
  <c r="AA43" i="3"/>
  <c r="AA200" i="3"/>
  <c r="AA969" i="3"/>
  <c r="AA649" i="3"/>
  <c r="AA172" i="3"/>
  <c r="AA450" i="3"/>
  <c r="AA970" i="3"/>
  <c r="AA980" i="3"/>
  <c r="AA858" i="3"/>
  <c r="AA195" i="3"/>
  <c r="AA137" i="3"/>
  <c r="AA233" i="3"/>
  <c r="AA179" i="3"/>
  <c r="AA587" i="3"/>
  <c r="AA725" i="3"/>
  <c r="AA695" i="3"/>
  <c r="AA645" i="3"/>
  <c r="AA463" i="3"/>
  <c r="AA872" i="3"/>
  <c r="AA908" i="3"/>
  <c r="AA727" i="3"/>
  <c r="AA707" i="3"/>
  <c r="AA760" i="3"/>
  <c r="AA440" i="3"/>
  <c r="AA419" i="3"/>
  <c r="AA515" i="3"/>
  <c r="AA926" i="3"/>
  <c r="AA738" i="3"/>
  <c r="AA625" i="3"/>
  <c r="AA404" i="3"/>
  <c r="AA344" i="3"/>
  <c r="AA935" i="3"/>
  <c r="AA742" i="3"/>
  <c r="AA979" i="3"/>
  <c r="AA778" i="3"/>
  <c r="AA536" i="3"/>
  <c r="AA680" i="3"/>
  <c r="AA857" i="3"/>
  <c r="AA276" i="3"/>
  <c r="AA660" i="3"/>
  <c r="AA825" i="3"/>
  <c r="AA965" i="3"/>
  <c r="AA35" i="3"/>
  <c r="AA186" i="3"/>
  <c r="AA84" i="3"/>
  <c r="AA489" i="3"/>
  <c r="AA311" i="3"/>
  <c r="AA36" i="3"/>
  <c r="AA878" i="3"/>
  <c r="AA52" i="3"/>
  <c r="AA914" i="3"/>
  <c r="AA925" i="3"/>
  <c r="AA86" i="3"/>
  <c r="AA114" i="3"/>
  <c r="AA77" i="3"/>
  <c r="AA214" i="3"/>
  <c r="AA900" i="3"/>
  <c r="AA626" i="3"/>
  <c r="AA783" i="3"/>
  <c r="AA499" i="3"/>
  <c r="AA948" i="3"/>
  <c r="AA522" i="3"/>
  <c r="AA384" i="3"/>
  <c r="AA671" i="3"/>
  <c r="AA273" i="3"/>
  <c r="AA316" i="3"/>
  <c r="AA910" i="3"/>
  <c r="AA916" i="3"/>
  <c r="AA828" i="3"/>
  <c r="AA731" i="3"/>
  <c r="AA546" i="3"/>
  <c r="AA865" i="3"/>
  <c r="AA957" i="3"/>
  <c r="AA263" i="3"/>
  <c r="AA130" i="3"/>
  <c r="AA387" i="3"/>
  <c r="AA685" i="3"/>
  <c r="AA902" i="3"/>
  <c r="AA341" i="3"/>
  <c r="AA793" i="3"/>
  <c r="AA325" i="3"/>
  <c r="AA504" i="3"/>
  <c r="AA329" i="3"/>
  <c r="AA362" i="3"/>
  <c r="AA730" i="3"/>
  <c r="AA299" i="3"/>
  <c r="AA235" i="3"/>
  <c r="AA992" i="3"/>
  <c r="AA153" i="3"/>
  <c r="AA966" i="3"/>
  <c r="AA862" i="3"/>
  <c r="AA995" i="3"/>
  <c r="AA4" i="3"/>
  <c r="AA906" i="3"/>
  <c r="AA417" i="3"/>
  <c r="AA855" i="3"/>
  <c r="AA177" i="3"/>
  <c r="AA178" i="3"/>
  <c r="AA188" i="3"/>
  <c r="AA623" i="3"/>
  <c r="AA194" i="3"/>
  <c r="AA492" i="3"/>
  <c r="AA847" i="3"/>
  <c r="AA841" i="3"/>
  <c r="AA434" i="3"/>
  <c r="AA206" i="3"/>
  <c r="AA1000" i="3"/>
  <c r="AA646" i="3"/>
  <c r="AA382" i="3"/>
  <c r="AA964" i="3"/>
  <c r="AA674" i="3"/>
  <c r="AA775" i="3"/>
  <c r="AA17" i="3"/>
  <c r="AA676" i="3"/>
  <c r="AA415" i="3"/>
  <c r="AA743" i="3"/>
  <c r="AA719" i="3"/>
  <c r="AA414" i="3"/>
  <c r="AA776" i="3"/>
  <c r="AA380" i="3"/>
  <c r="AA703" i="3"/>
  <c r="AA802" i="3"/>
  <c r="AA378" i="3"/>
  <c r="AA810" i="3"/>
  <c r="AA553" i="3"/>
  <c r="AA249" i="3"/>
  <c r="AA228" i="3"/>
  <c r="AA227" i="3"/>
  <c r="AA716" i="3"/>
  <c r="AA781" i="3"/>
  <c r="AA907" i="3"/>
  <c r="AA803" i="3"/>
  <c r="AA241" i="3"/>
  <c r="AA351" i="3"/>
  <c r="AA180" i="3"/>
  <c r="AA897" i="3"/>
  <c r="AA829" i="3"/>
  <c r="AA150" i="3"/>
  <c r="AA904" i="3"/>
  <c r="AA223" i="3"/>
  <c r="AA569" i="3"/>
  <c r="AA135" i="3"/>
  <c r="AA125" i="3"/>
  <c r="AA580" i="3"/>
  <c r="AA943" i="3"/>
  <c r="AA422" i="3"/>
  <c r="AA96" i="3"/>
  <c r="AA886" i="3"/>
  <c r="AA40" i="3"/>
  <c r="AA300" i="3"/>
  <c r="AA929" i="3"/>
  <c r="AA503" i="3"/>
  <c r="AA106" i="3"/>
  <c r="AA737" i="3"/>
  <c r="AA981" i="3"/>
  <c r="AA664" i="3"/>
  <c r="AA272" i="3"/>
  <c r="AA424" i="3"/>
  <c r="AA476" i="3"/>
  <c r="AA972" i="3"/>
  <c r="AA107" i="3"/>
  <c r="AA799" i="3"/>
  <c r="AA726" i="3"/>
  <c r="AA411" i="3"/>
  <c r="AA720" i="3"/>
  <c r="AA596" i="3"/>
  <c r="AA416" i="3"/>
  <c r="AA821" i="3"/>
  <c r="AA945" i="3"/>
  <c r="AA120" i="3"/>
  <c r="AA407" i="3"/>
  <c r="AA883" i="3"/>
  <c r="AA330" i="3"/>
  <c r="AA122" i="3"/>
  <c r="AA528" i="3"/>
  <c r="AA75" i="3"/>
  <c r="AA922" i="3"/>
  <c r="AA38" i="3"/>
  <c r="AA337" i="3"/>
  <c r="AA692" i="3"/>
  <c r="AA359" i="3"/>
  <c r="AA608" i="3"/>
  <c r="AA548" i="3"/>
  <c r="AA123" i="3"/>
  <c r="AA715" i="3"/>
  <c r="AA849" i="3"/>
  <c r="AA20" i="3"/>
  <c r="AA688" i="3"/>
  <c r="AA998" i="3"/>
  <c r="AA219" i="3"/>
  <c r="AA50" i="3"/>
  <c r="AA80" i="3"/>
  <c r="AA11" i="3"/>
  <c r="AA151" i="3"/>
  <c r="AA256" i="3"/>
  <c r="AA55" i="3"/>
  <c r="AA148" i="3"/>
  <c r="AA823" i="3"/>
  <c r="AA162" i="3"/>
  <c r="AA27" i="3"/>
  <c r="AA968" i="3"/>
  <c r="AA229" i="3"/>
  <c r="AA111" i="3"/>
  <c r="AA824" i="3"/>
  <c r="AA474" i="3"/>
  <c r="AA460" i="3"/>
  <c r="AA628" i="3"/>
  <c r="AA360" i="3"/>
  <c r="AA14" i="3"/>
  <c r="AA138" i="3"/>
  <c r="AA260" i="3"/>
  <c r="AA556" i="3"/>
  <c r="AA187" i="3"/>
  <c r="AA860" i="3"/>
  <c r="AA999" i="3"/>
  <c r="AA154" i="3"/>
  <c r="AA704" i="3"/>
  <c r="AA923" i="3"/>
  <c r="AA480" i="3"/>
  <c r="AA89" i="3"/>
  <c r="AA911" i="3"/>
  <c r="AA365" i="3"/>
  <c r="AA149" i="3"/>
  <c r="AA577" i="3"/>
  <c r="AA461" i="3"/>
  <c r="AA610" i="3"/>
  <c r="AA605" i="3"/>
  <c r="AA568" i="3"/>
  <c r="AA3" i="3"/>
  <c r="AA575" i="3"/>
  <c r="AA147" i="3"/>
  <c r="AA890" i="3"/>
  <c r="AA949" i="3"/>
  <c r="AA220" i="3"/>
  <c r="AA134" i="3"/>
  <c r="AA854" i="3"/>
  <c r="AA139" i="3"/>
  <c r="AA108" i="3"/>
  <c r="AA912" i="3"/>
  <c r="AA88" i="3"/>
  <c r="AA840" i="3"/>
  <c r="AA875" i="3"/>
  <c r="AA367" i="3"/>
  <c r="AA997" i="3"/>
  <c r="AA616" i="3"/>
  <c r="AA722" i="3"/>
  <c r="AA537" i="3"/>
  <c r="AA183" i="3"/>
  <c r="AA31" i="3"/>
  <c r="AA354" i="3"/>
  <c r="AA349" i="3"/>
  <c r="AA791" i="3"/>
  <c r="AA500" i="3"/>
  <c r="AA42" i="3"/>
  <c r="AA30" i="3"/>
  <c r="AA888" i="3"/>
  <c r="AA368" i="3"/>
  <c r="AA444" i="3"/>
  <c r="AA946" i="3"/>
  <c r="AA275" i="3"/>
  <c r="AA571" i="3"/>
  <c r="AA606" i="3"/>
  <c r="AA181" i="3"/>
  <c r="AA654" i="3"/>
  <c r="AA954" i="3"/>
  <c r="AA58" i="3"/>
  <c r="AA129" i="3"/>
  <c r="AA956" i="3"/>
  <c r="AA602" i="3"/>
  <c r="AA611" i="3"/>
  <c r="AA74" i="3"/>
  <c r="AA543" i="3"/>
  <c r="AA204" i="3"/>
  <c r="AA401" i="3"/>
  <c r="AA887" i="3"/>
  <c r="AA53" i="3"/>
  <c r="AA18" i="3"/>
  <c r="AA592" i="3"/>
  <c r="AA609" i="3"/>
  <c r="AA550" i="3"/>
  <c r="AA541" i="3"/>
  <c r="AA9" i="3"/>
  <c r="AA225" i="3"/>
  <c r="AA589" i="3"/>
  <c r="AA24" i="3"/>
  <c r="AA403" i="3"/>
  <c r="AA467" i="3"/>
  <c r="AA37" i="3"/>
  <c r="AA246" i="3"/>
  <c r="AA629" i="3"/>
  <c r="AA870" i="3"/>
  <c r="AA372" i="3"/>
  <c r="AA462" i="3"/>
  <c r="AA520" i="3"/>
  <c r="AA470" i="3"/>
  <c r="AA73" i="3"/>
  <c r="AA630" i="3"/>
  <c r="AA175" i="3"/>
  <c r="AA617" i="3"/>
  <c r="AA613" i="3"/>
  <c r="AA184" i="3"/>
  <c r="AA510" i="3"/>
  <c r="AA576" i="3"/>
  <c r="AA157" i="3"/>
  <c r="AA298" i="3"/>
  <c r="AA790" i="3"/>
  <c r="AA118" i="3"/>
  <c r="AA176" i="3"/>
  <c r="AA133" i="3"/>
  <c r="AA2" i="3"/>
  <c r="AA893" i="3"/>
  <c r="AA739" i="3"/>
  <c r="AA304" i="3"/>
  <c r="AA44" i="3"/>
  <c r="AA581" i="3"/>
  <c r="AA173" i="3"/>
  <c r="AA985" i="3"/>
  <c r="AA39" i="3"/>
  <c r="AA386" i="3"/>
  <c r="AA750" i="3"/>
  <c r="AA119" i="3"/>
  <c r="AA161" i="3"/>
  <c r="AA953" i="3"/>
  <c r="AA874" i="3"/>
  <c r="AA429" i="3"/>
  <c r="AA465" i="3"/>
  <c r="AA843" i="3"/>
  <c r="AA650" i="3"/>
  <c r="AA60" i="3"/>
  <c r="AA347" i="3"/>
  <c r="AA237" i="3"/>
  <c r="AA819" i="3"/>
  <c r="AA64" i="3"/>
  <c r="AA494" i="3"/>
  <c r="AA622" i="3"/>
  <c r="AA976" i="3"/>
  <c r="AA938" i="3"/>
  <c r="AA653" i="3"/>
  <c r="AA498" i="3"/>
  <c r="AA397" i="3"/>
  <c r="AA928" i="3"/>
  <c r="AA232" i="3"/>
  <c r="AA898" i="3"/>
  <c r="AA988" i="3"/>
  <c r="AA597" i="3"/>
  <c r="AA371" i="3"/>
  <c r="AA390" i="3"/>
  <c r="AA33" i="3"/>
  <c r="AA687" i="3"/>
  <c r="AA989" i="3"/>
  <c r="AA936" i="3"/>
  <c r="AA832" i="3"/>
  <c r="AA627" i="3"/>
  <c r="AA734" i="3"/>
  <c r="AA607" i="3"/>
  <c r="AA431" i="3"/>
  <c r="AA81" i="3"/>
  <c r="AA93" i="3"/>
  <c r="AA268" i="3"/>
  <c r="AA99" i="3"/>
  <c r="AA699" i="3"/>
  <c r="AA551" i="3"/>
  <c r="AA164" i="3"/>
  <c r="AA586" i="3"/>
  <c r="AA967" i="3"/>
  <c r="AA448" i="3"/>
  <c r="AA524" i="3"/>
  <c r="AA555" i="3"/>
  <c r="AA79" i="3"/>
  <c r="AA567" i="3"/>
  <c r="AA369" i="3"/>
  <c r="AA901" i="3"/>
  <c r="AA254" i="3"/>
  <c r="AA143" i="3"/>
  <c r="AA557" i="3"/>
  <c r="AA6" i="3"/>
  <c r="AA885" i="3"/>
  <c r="AA558" i="3"/>
  <c r="AA583" i="3"/>
  <c r="AA140" i="3"/>
  <c r="AA700" i="3"/>
  <c r="AA72" i="3"/>
  <c r="AA68" i="3"/>
  <c r="AA128" i="3"/>
  <c r="AA924" i="3"/>
  <c r="AA342" i="3"/>
  <c r="AA210" i="3"/>
  <c r="AA529" i="3"/>
  <c r="AA846" i="3"/>
  <c r="AA353" i="3"/>
  <c r="AA185" i="3"/>
  <c r="AA931" i="3"/>
  <c r="AA472" i="3"/>
  <c r="AA717" i="3"/>
  <c r="AA165" i="3"/>
  <c r="AA618" i="3"/>
  <c r="AA905" i="3"/>
  <c r="AA973" i="3"/>
  <c r="AA215" i="3"/>
  <c r="AA83" i="3"/>
  <c r="AA406" i="3"/>
  <c r="AA336" i="3"/>
  <c r="AA323" i="3"/>
  <c r="AA247" i="3"/>
  <c r="AA993" i="3"/>
  <c r="AA913" i="3"/>
  <c r="AA521" i="3"/>
  <c r="AA202" i="3"/>
  <c r="AA132" i="3"/>
  <c r="AA773" i="3"/>
  <c r="AA252" i="3"/>
  <c r="AA158" i="3"/>
  <c r="AA659" i="3"/>
  <c r="AA468" i="3"/>
  <c r="AA780" i="3"/>
  <c r="AA561" i="3"/>
  <c r="AA117" i="3"/>
  <c r="AA21" i="3"/>
  <c r="AA13" i="3"/>
  <c r="AA67" i="3"/>
  <c r="AA496" i="3"/>
  <c r="AA221" i="3"/>
  <c r="AA253" i="3"/>
  <c r="AA8" i="3"/>
  <c r="AA961" i="3"/>
  <c r="AA488" i="3"/>
  <c r="AA98" i="3"/>
  <c r="AA838" i="3"/>
  <c r="AA859" i="3"/>
  <c r="AA226" i="3"/>
  <c r="AA167" i="3"/>
  <c r="AA76" i="3"/>
  <c r="AA757" i="3"/>
  <c r="AA255" i="3"/>
  <c r="AA145" i="3"/>
  <c r="AA442" i="3"/>
  <c r="AA243" i="3"/>
  <c r="AA159" i="3"/>
  <c r="AA604" i="3"/>
  <c r="AA495" i="3"/>
  <c r="AA15" i="3"/>
  <c r="AA517" i="3"/>
  <c r="AA831" i="3"/>
  <c r="AA34" i="3"/>
  <c r="AA579" i="3"/>
  <c r="AA104" i="3"/>
  <c r="AA457" i="3"/>
  <c r="AA667" i="3"/>
  <c r="AA822" i="3"/>
  <c r="AA683" i="3"/>
  <c r="AA45" i="3"/>
  <c r="AA588" i="3"/>
  <c r="AA574" i="3"/>
  <c r="AA584" i="3"/>
  <c r="AA573" i="3"/>
  <c r="AA807" i="3"/>
  <c r="AA816" i="3"/>
  <c r="AA919" i="3"/>
  <c r="AA63" i="3"/>
  <c r="AA174" i="3"/>
  <c r="AA439" i="3"/>
  <c r="AA850" i="3"/>
  <c r="AA238" i="3"/>
  <c r="AA308" i="3"/>
  <c r="AA5" i="3"/>
  <c r="AA12" i="3"/>
  <c r="AA57" i="3"/>
  <c r="AA689" i="3"/>
  <c r="AA478" i="3"/>
  <c r="AA124" i="3"/>
  <c r="AA126" i="3"/>
  <c r="AA160" i="3"/>
  <c r="AA892" i="3"/>
  <c r="AA28" i="3"/>
  <c r="AA482" i="3"/>
  <c r="AA881" i="3"/>
  <c r="AA211" i="3"/>
  <c r="AA939" i="3"/>
  <c r="AA578" i="3"/>
  <c r="AA582" i="3"/>
  <c r="AA619" i="3"/>
  <c r="AA427" i="3"/>
  <c r="AA203" i="3"/>
  <c r="AA361" i="3"/>
  <c r="AA112" i="3"/>
  <c r="AA879" i="3"/>
  <c r="AA830" i="3"/>
  <c r="AA487" i="3"/>
  <c r="AA863" i="3"/>
  <c r="AA286" i="3"/>
  <c r="AA978" i="3"/>
  <c r="AA101" i="3"/>
  <c r="AA834" i="3"/>
  <c r="AA69" i="3"/>
  <c r="AA355" i="3"/>
  <c r="AA598" i="3"/>
  <c r="AA51" i="3"/>
  <c r="AA876" i="3"/>
  <c r="AA562" i="3"/>
  <c r="AA994" i="3"/>
  <c r="AA56" i="3"/>
  <c r="AA962" i="3"/>
  <c r="AA526" i="3"/>
  <c r="AA493" i="3"/>
  <c r="AA131" i="3"/>
  <c r="AA955" i="3"/>
  <c r="AA327" i="3"/>
  <c r="AA48" i="3"/>
  <c r="AA497" i="3"/>
  <c r="AA535" i="3"/>
  <c r="AA871" i="3"/>
  <c r="AA364" i="3"/>
  <c r="AA115" i="3"/>
  <c r="AA216" i="3"/>
  <c r="AA453" i="3"/>
  <c r="AA192" i="3"/>
  <c r="AA466" i="3"/>
  <c r="D9" i="7"/>
  <c r="U30" i="3" s="1"/>
  <c r="C9" i="7"/>
  <c r="W513" i="3"/>
  <c r="W679" i="3"/>
  <c r="W432" i="3"/>
  <c r="W545" i="3"/>
  <c r="W436" i="3"/>
  <c r="W661" i="3"/>
  <c r="W778" i="3"/>
  <c r="W373" i="3"/>
  <c r="W842" i="3"/>
  <c r="W645" i="3"/>
  <c r="W297" i="3"/>
  <c r="W821" i="3"/>
  <c r="W246" i="3"/>
  <c r="W273" i="3"/>
  <c r="W740" i="3"/>
  <c r="W401" i="3"/>
  <c r="W443" i="3"/>
  <c r="W486" i="3"/>
  <c r="W318" i="3"/>
  <c r="W729" i="3"/>
  <c r="W481" i="3"/>
  <c r="W425" i="3"/>
  <c r="W731" i="3"/>
  <c r="W892" i="3"/>
  <c r="W957" i="3"/>
  <c r="W992" i="3"/>
  <c r="W933" i="3"/>
  <c r="W460" i="3"/>
  <c r="W517" i="3"/>
  <c r="W712" i="3"/>
  <c r="W277" i="3"/>
  <c r="W301" i="3"/>
  <c r="W115" i="3"/>
  <c r="W848" i="3"/>
  <c r="W741" i="3"/>
  <c r="W465" i="3"/>
  <c r="W386" i="3"/>
  <c r="W665" i="3"/>
  <c r="W678" i="3"/>
  <c r="W770" i="3"/>
  <c r="W360" i="3"/>
  <c r="W605" i="3"/>
  <c r="W813" i="3"/>
  <c r="W447" i="3"/>
  <c r="W102" i="3"/>
  <c r="W940" i="3"/>
  <c r="W383" i="3"/>
  <c r="W528" i="3"/>
  <c r="W880" i="3"/>
  <c r="W257" i="3"/>
  <c r="W502" i="3"/>
  <c r="W268" i="3"/>
  <c r="W968" i="3"/>
  <c r="W990" i="3"/>
  <c r="W228" i="3"/>
  <c r="W262" i="3"/>
  <c r="W333" i="3"/>
  <c r="W456" i="3"/>
  <c r="W482" i="3"/>
  <c r="W313" i="3"/>
  <c r="W916" i="3"/>
  <c r="W654" i="3"/>
  <c r="W438" i="3"/>
  <c r="W408" i="3"/>
  <c r="W663" i="3"/>
  <c r="W468" i="3"/>
  <c r="W410" i="3"/>
  <c r="W366" i="3"/>
  <c r="W982" i="3"/>
  <c r="W758" i="3"/>
  <c r="W700" i="3"/>
  <c r="W820" i="3"/>
  <c r="W736" i="3"/>
  <c r="W776" i="3"/>
  <c r="W725" i="3"/>
  <c r="W672" i="3"/>
  <c r="W493" i="3"/>
  <c r="W296" i="3"/>
  <c r="W336" i="3"/>
  <c r="W779" i="3"/>
  <c r="W708" i="3"/>
  <c r="W222" i="3"/>
  <c r="W288" i="3"/>
  <c r="W455" i="3"/>
  <c r="W518" i="3"/>
  <c r="W800" i="3"/>
  <c r="W828" i="3"/>
  <c r="W754" i="3"/>
  <c r="W369" i="3"/>
  <c r="W783" i="3"/>
  <c r="W500" i="3"/>
  <c r="W920" i="3"/>
  <c r="W766" i="3"/>
  <c r="W670" i="3"/>
  <c r="W508" i="3"/>
  <c r="W884" i="3"/>
  <c r="W641" i="3"/>
  <c r="W962" i="3"/>
  <c r="W220" i="3"/>
  <c r="W975" i="3"/>
  <c r="W107" i="3"/>
  <c r="W577" i="3"/>
  <c r="W624" i="3"/>
  <c r="W109" i="3"/>
  <c r="W446" i="3"/>
  <c r="W179" i="3"/>
  <c r="W627" i="3"/>
  <c r="W198" i="3"/>
  <c r="W122" i="3"/>
  <c r="W294" i="3"/>
  <c r="W556" i="3"/>
  <c r="W9" i="3"/>
  <c r="W275" i="3"/>
  <c r="W3" i="3"/>
  <c r="W119" i="3"/>
  <c r="W110" i="3"/>
  <c r="W260" i="3"/>
  <c r="W69" i="3"/>
  <c r="W68" i="3"/>
  <c r="W997" i="3"/>
  <c r="W212" i="3"/>
  <c r="W56" i="3"/>
  <c r="W19" i="3"/>
  <c r="W966" i="3"/>
  <c r="W879" i="3"/>
  <c r="W566" i="3"/>
  <c r="W57" i="3"/>
  <c r="W887" i="3"/>
  <c r="W130" i="3"/>
  <c r="W55" i="3"/>
  <c r="W497" i="3"/>
  <c r="W571" i="3"/>
  <c r="W150" i="3"/>
  <c r="W826" i="3"/>
  <c r="W735" i="3"/>
  <c r="W22" i="3"/>
  <c r="W118" i="3"/>
  <c r="W108" i="3"/>
  <c r="W893" i="3"/>
  <c r="W829" i="3"/>
  <c r="W963" i="3"/>
  <c r="W354" i="3"/>
  <c r="W576" i="3"/>
  <c r="W955" i="3"/>
  <c r="W567" i="3"/>
  <c r="W226" i="3"/>
  <c r="W243" i="3"/>
  <c r="W804" i="3"/>
  <c r="W394" i="3"/>
  <c r="W338" i="3"/>
  <c r="W549" i="3"/>
  <c r="W817" i="3"/>
  <c r="W703" i="3"/>
  <c r="W473" i="3"/>
  <c r="W671" i="3"/>
  <c r="W476" i="3"/>
  <c r="W929" i="3"/>
  <c r="W378" i="3"/>
  <c r="W153" i="3"/>
  <c r="W935" i="3"/>
  <c r="W267" i="3"/>
  <c r="W427" i="3"/>
  <c r="W283" i="3"/>
  <c r="W789" i="3"/>
  <c r="W786" i="3"/>
  <c r="W746" i="3"/>
  <c r="W831" i="3"/>
  <c r="W139" i="3"/>
  <c r="W709" i="3"/>
  <c r="W984" i="3"/>
  <c r="W94" i="3"/>
  <c r="W762" i="3"/>
  <c r="W748" i="3"/>
  <c r="W896" i="3"/>
  <c r="W321" i="3"/>
  <c r="W854" i="3"/>
  <c r="W811" i="3"/>
  <c r="W805" i="3"/>
  <c r="W463" i="3"/>
  <c r="W399" i="3"/>
  <c r="W771" i="3"/>
  <c r="W987" i="3"/>
  <c r="W326" i="3"/>
  <c r="W951" i="3"/>
  <c r="W418" i="3"/>
  <c r="W862" i="3"/>
  <c r="W117" i="3"/>
  <c r="W458" i="3"/>
  <c r="W303" i="3"/>
  <c r="W511" i="3"/>
  <c r="W765" i="3"/>
  <c r="W833" i="3"/>
  <c r="W864" i="3"/>
  <c r="W918" i="3"/>
  <c r="W925" i="3"/>
  <c r="W830" i="3"/>
  <c r="W937" i="3"/>
  <c r="W282" i="3"/>
  <c r="W314" i="3"/>
  <c r="W747" i="3"/>
  <c r="W780" i="3"/>
  <c r="W529" i="3"/>
  <c r="W673" i="3"/>
  <c r="W420" i="3"/>
  <c r="W324" i="3"/>
  <c r="W65" i="3"/>
  <c r="W687" i="3"/>
  <c r="W702" i="3"/>
  <c r="W941" i="3"/>
  <c r="W550" i="3"/>
  <c r="W319" i="3"/>
  <c r="W345" i="3"/>
  <c r="W666" i="3"/>
  <c r="W711" i="3"/>
  <c r="W157" i="3"/>
  <c r="W192" i="3"/>
  <c r="W66" i="3"/>
  <c r="W4" i="3"/>
  <c r="W83" i="3"/>
  <c r="W622" i="3"/>
  <c r="W596" i="3"/>
  <c r="W648" i="3"/>
  <c r="W41" i="3"/>
  <c r="W244" i="3"/>
  <c r="W206" i="3"/>
  <c r="W961" i="3"/>
  <c r="W25" i="3"/>
  <c r="W772" i="3"/>
  <c r="W840" i="3"/>
  <c r="W124" i="3"/>
  <c r="W29" i="3"/>
  <c r="W181" i="3"/>
  <c r="W555" i="3"/>
  <c r="W570" i="3"/>
  <c r="W769" i="3"/>
  <c r="W60" i="3"/>
  <c r="W156" i="3"/>
  <c r="W956" i="3"/>
  <c r="W136" i="3"/>
  <c r="W885" i="3"/>
  <c r="W388" i="3"/>
  <c r="W548" i="3"/>
  <c r="W197" i="3"/>
  <c r="W213" i="3"/>
  <c r="W91" i="3"/>
  <c r="W552" i="3"/>
  <c r="W144" i="3"/>
  <c r="W26" i="3"/>
  <c r="W850" i="3"/>
  <c r="W72" i="3"/>
  <c r="W125" i="3"/>
  <c r="W551" i="3"/>
  <c r="W113" i="3"/>
  <c r="W707" i="3"/>
  <c r="W54" i="3"/>
  <c r="W816" i="3"/>
  <c r="W183" i="3"/>
  <c r="W594" i="3"/>
  <c r="W611" i="3"/>
  <c r="W46" i="3"/>
  <c r="W330" i="3"/>
  <c r="W588" i="3"/>
  <c r="W253" i="3"/>
  <c r="W214" i="3"/>
  <c r="W844" i="3"/>
  <c r="W859" i="3"/>
  <c r="W972" i="3"/>
  <c r="W470" i="3"/>
  <c r="W317" i="3"/>
  <c r="W391" i="3"/>
  <c r="W728" i="3"/>
  <c r="W523" i="3"/>
  <c r="W309" i="3"/>
  <c r="W798" i="3"/>
  <c r="W127" i="3"/>
  <c r="W516" i="3"/>
  <c r="W429" i="3"/>
  <c r="W382" i="3"/>
  <c r="W435" i="3"/>
  <c r="W405" i="3"/>
  <c r="W341" i="3"/>
  <c r="W656" i="3"/>
  <c r="W806" i="3"/>
  <c r="W24" i="3"/>
  <c r="W721" i="3"/>
  <c r="W788" i="3"/>
  <c r="W827" i="3"/>
  <c r="W818" i="3"/>
  <c r="W640" i="3"/>
  <c r="W693" i="3"/>
  <c r="W647" i="3"/>
  <c r="W414" i="3"/>
  <c r="W938" i="3"/>
  <c r="W527" i="3"/>
  <c r="W306" i="3"/>
  <c r="W284" i="3"/>
  <c r="W694" i="3"/>
  <c r="W525" i="3"/>
  <c r="W337" i="3"/>
  <c r="W396" i="3"/>
  <c r="W638" i="3"/>
  <c r="W390" i="3"/>
  <c r="W186" i="3"/>
  <c r="W75" i="3"/>
  <c r="W441" i="3"/>
  <c r="W356" i="3"/>
  <c r="W370" i="3"/>
  <c r="W312" i="3"/>
  <c r="W235" i="3"/>
  <c r="W932" i="3"/>
  <c r="W911" i="3"/>
  <c r="W238" i="3"/>
  <c r="W688" i="3"/>
  <c r="W227" i="3"/>
  <c r="W895" i="3"/>
  <c r="W351" i="3"/>
  <c r="W533" i="3"/>
  <c r="W462" i="3"/>
  <c r="W686" i="3"/>
  <c r="W286" i="3"/>
  <c r="W332" i="3"/>
  <c r="W504" i="3"/>
  <c r="W541" i="3"/>
  <c r="W660" i="3"/>
  <c r="W419" i="3"/>
  <c r="W448" i="3"/>
  <c r="W643" i="3"/>
  <c r="W934" i="3"/>
  <c r="W652" i="3"/>
  <c r="W717" i="3"/>
  <c r="W598" i="3"/>
  <c r="W917" i="3"/>
  <c r="W12" i="3"/>
  <c r="W193" i="3"/>
  <c r="W867" i="3"/>
  <c r="W200" i="3"/>
  <c r="W162" i="3"/>
  <c r="W773" i="3"/>
  <c r="W347" i="3"/>
  <c r="W574" i="3"/>
  <c r="W194" i="3"/>
  <c r="W870" i="3"/>
  <c r="W32" i="3"/>
  <c r="W230" i="3"/>
  <c r="W34" i="3"/>
  <c r="W159" i="3"/>
  <c r="W155" i="3"/>
  <c r="W143" i="3"/>
  <c r="W140" i="3"/>
  <c r="W874" i="3"/>
  <c r="W437" i="3"/>
  <c r="W50" i="3"/>
  <c r="W539" i="3"/>
  <c r="W28" i="3"/>
  <c r="W978" i="3"/>
  <c r="W604" i="3"/>
  <c r="W751" i="3"/>
  <c r="W182" i="3"/>
  <c r="W224" i="3"/>
  <c r="W589" i="3"/>
  <c r="W203" i="3"/>
  <c r="W40" i="3"/>
  <c r="W607" i="3"/>
  <c r="W218" i="3"/>
  <c r="W79" i="3"/>
  <c r="W565" i="3"/>
  <c r="W591" i="3"/>
  <c r="W177" i="3"/>
  <c r="W603" i="3"/>
  <c r="W520" i="3"/>
  <c r="W184" i="3"/>
  <c r="W174" i="3"/>
  <c r="W8" i="3"/>
  <c r="W64" i="3"/>
  <c r="W215" i="3"/>
  <c r="W265" i="3"/>
  <c r="W532" i="3"/>
  <c r="W524" i="3"/>
  <c r="W44" i="3"/>
  <c r="W131" i="3"/>
  <c r="W881" i="3"/>
  <c r="W85" i="3"/>
  <c r="W695" i="3"/>
  <c r="W424" i="3"/>
  <c r="W869" i="3"/>
  <c r="W242" i="3"/>
  <c r="W503" i="3"/>
  <c r="W909" i="3"/>
  <c r="W295" i="3"/>
  <c r="W247" i="3"/>
  <c r="W1000" i="3"/>
  <c r="W263" i="3"/>
  <c r="W431" i="3"/>
  <c r="W775" i="3"/>
  <c r="W479" i="3"/>
  <c r="W120" i="3"/>
  <c r="W714" i="3"/>
  <c r="W245" i="3"/>
  <c r="W908" i="3"/>
  <c r="W760" i="3"/>
  <c r="W464" i="3"/>
  <c r="W835" i="3"/>
  <c r="W964" i="3"/>
  <c r="W339" i="3"/>
  <c r="W217" i="3"/>
  <c r="W237" i="3"/>
  <c r="W74" i="3"/>
  <c r="W960" i="3"/>
  <c r="W289" i="3"/>
  <c r="W453" i="3"/>
  <c r="W279" i="3"/>
  <c r="W315" i="3"/>
  <c r="W490" i="3"/>
  <c r="W947" i="3"/>
  <c r="W274" i="3"/>
  <c r="W252" i="3"/>
  <c r="W569" i="3"/>
  <c r="W664" i="3"/>
  <c r="W451" i="3"/>
  <c r="W691" i="3"/>
  <c r="W699" i="3"/>
  <c r="W379" i="3"/>
  <c r="W325" i="3"/>
  <c r="W537" i="3"/>
  <c r="W985" i="3"/>
  <c r="W954" i="3"/>
  <c r="W430" i="3"/>
  <c r="W116" i="3"/>
  <c r="W397" i="3"/>
  <c r="W512" i="3"/>
  <c r="W106" i="3"/>
  <c r="W285" i="3"/>
  <c r="W839" i="3"/>
  <c r="W355" i="3"/>
  <c r="W364" i="3"/>
  <c r="W392" i="3"/>
  <c r="W546" i="3"/>
  <c r="W739" i="3"/>
  <c r="W402" i="3"/>
  <c r="W791" i="3"/>
  <c r="W510" i="3"/>
  <c r="W657" i="3"/>
  <c r="W852" i="3"/>
  <c r="W632" i="3"/>
  <c r="W163" i="3"/>
  <c r="W211" i="3"/>
  <c r="W841" i="3"/>
  <c r="W133" i="3"/>
  <c r="W202" i="3"/>
  <c r="W599" i="3"/>
  <c r="W617" i="3"/>
  <c r="W561" i="3"/>
  <c r="W221" i="3"/>
  <c r="W994" i="3"/>
  <c r="W171" i="3"/>
  <c r="W167" i="3"/>
  <c r="W860" i="3"/>
  <c r="W101" i="3"/>
  <c r="W450" i="3"/>
  <c r="W135" i="3"/>
  <c r="W58" i="3"/>
  <c r="W178" i="3"/>
  <c r="W423" i="3"/>
  <c r="W180" i="3"/>
  <c r="W96" i="3"/>
  <c r="W7" i="3"/>
  <c r="W459" i="3"/>
  <c r="W858" i="3"/>
  <c r="W602" i="3"/>
  <c r="W690" i="3"/>
  <c r="W614" i="3"/>
  <c r="W70" i="3"/>
  <c r="W89" i="3"/>
  <c r="W39" i="3"/>
  <c r="W76" i="3"/>
  <c r="W352" i="3"/>
  <c r="W980" i="3"/>
  <c r="W147" i="3"/>
  <c r="W573" i="3"/>
  <c r="W521" i="3"/>
  <c r="W195" i="3"/>
  <c r="W606" i="3"/>
  <c r="W927" i="3"/>
  <c r="W906" i="3"/>
  <c r="W17" i="3"/>
  <c r="W590" i="3"/>
  <c r="W86" i="3"/>
  <c r="W61" i="3"/>
  <c r="W449" i="3"/>
  <c r="W609" i="3"/>
  <c r="W47" i="3"/>
  <c r="W923" i="3"/>
  <c r="W838" i="3"/>
  <c r="W600" i="3"/>
  <c r="W559" i="3"/>
  <c r="W680" i="3"/>
  <c r="W974" i="3"/>
  <c r="W501" i="3"/>
  <c r="W808" i="3"/>
  <c r="W749" i="3"/>
  <c r="W668" i="3"/>
  <c r="W983" i="3"/>
  <c r="W255" i="3"/>
  <c r="W697" i="3"/>
  <c r="W723" i="3"/>
  <c r="W734" i="3"/>
  <c r="W684" i="3"/>
  <c r="W794" i="3"/>
  <c r="W310" i="3"/>
  <c r="W261" i="3"/>
  <c r="W290" i="3"/>
  <c r="W965" i="3"/>
  <c r="W676" i="3"/>
  <c r="W291" i="3"/>
  <c r="W801" i="3"/>
  <c r="W250" i="3"/>
  <c r="W727" i="3"/>
  <c r="W637" i="3"/>
  <c r="W97" i="3"/>
  <c r="W809" i="3"/>
  <c r="W981" i="3"/>
  <c r="W865" i="3"/>
  <c r="W236" i="3"/>
  <c r="W832" i="3"/>
  <c r="W387" i="3"/>
  <c r="W292" i="3"/>
  <c r="W249" i="3"/>
  <c r="W87" i="3"/>
  <c r="W320" i="3"/>
  <c r="W305" i="3"/>
  <c r="W553" i="3"/>
  <c r="W298" i="3"/>
  <c r="W667" i="3"/>
  <c r="W810" i="3"/>
  <c r="W43" i="3"/>
  <c r="W764" i="3"/>
  <c r="W300" i="3"/>
  <c r="W380" i="3"/>
  <c r="W466" i="3"/>
  <c r="W644" i="3"/>
  <c r="W785" i="3"/>
  <c r="W979" i="3"/>
  <c r="W796" i="3"/>
  <c r="W930" i="3"/>
  <c r="W777" i="3"/>
  <c r="W945" i="3"/>
  <c r="W797" i="3"/>
  <c r="W452" i="3"/>
  <c r="W311" i="3"/>
  <c r="W421" i="3"/>
  <c r="W698" i="3"/>
  <c r="W825" i="3"/>
  <c r="W331" i="3"/>
  <c r="W207" i="3"/>
  <c r="W191" i="3"/>
  <c r="W334" i="3"/>
  <c r="W483" i="3"/>
  <c r="W281" i="3"/>
  <c r="W824" i="3"/>
  <c r="W385" i="3"/>
  <c r="W851" i="3"/>
  <c r="W232" i="3"/>
  <c r="W95" i="3"/>
  <c r="W732" i="3"/>
  <c r="W395" i="3"/>
  <c r="W241" i="3"/>
  <c r="W950" i="3"/>
  <c r="W92" i="3"/>
  <c r="W793" i="3"/>
  <c r="W266" i="3"/>
  <c r="W681" i="3"/>
  <c r="W878" i="3"/>
  <c r="W866" i="3"/>
  <c r="W753" i="3"/>
  <c r="W675" i="3"/>
  <c r="W710" i="3"/>
  <c r="W422" i="3"/>
  <c r="W682" i="3"/>
  <c r="W706" i="3"/>
  <c r="W112" i="3"/>
  <c r="W233" i="3"/>
  <c r="W991" i="3"/>
  <c r="W256" i="3"/>
  <c r="W915" i="3"/>
  <c r="W973" i="3"/>
  <c r="W949" i="3"/>
  <c r="W100" i="3"/>
  <c r="W837" i="3"/>
  <c r="W371" i="3"/>
  <c r="W873" i="3"/>
  <c r="W223" i="3"/>
  <c r="W258" i="3"/>
  <c r="W901" i="3"/>
  <c r="W77" i="3"/>
  <c r="W201" i="3"/>
  <c r="W628" i="3"/>
  <c r="W170" i="3"/>
  <c r="W959" i="3"/>
  <c r="W36" i="3"/>
  <c r="W919" i="3"/>
  <c r="W129" i="3"/>
  <c r="W33" i="3"/>
  <c r="W45" i="3"/>
  <c r="W877" i="3"/>
  <c r="W204" i="3"/>
  <c r="W659" i="3"/>
  <c r="W20" i="3"/>
  <c r="W123" i="3"/>
  <c r="W562" i="3"/>
  <c r="W141" i="3"/>
  <c r="W31" i="3"/>
  <c r="W907" i="3"/>
  <c r="W365" i="3"/>
  <c r="W558" i="3"/>
  <c r="W16" i="3"/>
  <c r="W999" i="3"/>
  <c r="W913" i="3"/>
  <c r="W630" i="3"/>
  <c r="W111" i="3"/>
  <c r="W613" i="3"/>
  <c r="W623" i="3"/>
  <c r="W14" i="3"/>
  <c r="W103" i="3"/>
  <c r="W13" i="3"/>
  <c r="W823" i="3"/>
  <c r="W173" i="3"/>
  <c r="W572" i="3"/>
  <c r="W196" i="3"/>
  <c r="W601" i="3"/>
  <c r="W166" i="3"/>
  <c r="W475" i="3"/>
  <c r="W445" i="3"/>
  <c r="W662" i="3"/>
  <c r="W494" i="3"/>
  <c r="W1001" i="3"/>
  <c r="W335" i="3"/>
  <c r="W554" i="3"/>
  <c r="W316" i="3"/>
  <c r="W774" i="3"/>
  <c r="W434" i="3"/>
  <c r="W705" i="3"/>
  <c r="W484" i="3"/>
  <c r="W724" i="3"/>
  <c r="W636" i="3"/>
  <c r="W948" i="3"/>
  <c r="W900" i="3"/>
  <c r="W322" i="3"/>
  <c r="W733" i="3"/>
  <c r="W308" i="3"/>
  <c r="W921" i="3"/>
  <c r="W531" i="3"/>
  <c r="W653" i="3"/>
  <c r="W756" i="3"/>
  <c r="W259" i="3"/>
  <c r="W358" i="3"/>
  <c r="W78" i="3"/>
  <c r="W634" i="3"/>
  <c r="W229" i="3"/>
  <c r="W936" i="3"/>
  <c r="W787" i="3"/>
  <c r="W763" i="3"/>
  <c r="W344" i="3"/>
  <c r="W534" i="3"/>
  <c r="W891" i="3"/>
  <c r="W454" i="3"/>
  <c r="W944" i="3"/>
  <c r="W726" i="3"/>
  <c r="W812" i="3"/>
  <c r="W59" i="3"/>
  <c r="W363" i="3"/>
  <c r="W926" i="3"/>
  <c r="W757" i="3"/>
  <c r="W398" i="3"/>
  <c r="W509" i="3"/>
  <c r="W674" i="3"/>
  <c r="W768" i="3"/>
  <c r="W323" i="3"/>
  <c r="W898" i="3"/>
  <c r="W329" i="3"/>
  <c r="W381" i="3"/>
  <c r="W631" i="3"/>
  <c r="W542" i="3"/>
  <c r="W412" i="3"/>
  <c r="W646" i="3"/>
  <c r="W469" i="3"/>
  <c r="W719" i="3"/>
  <c r="W651" i="3"/>
  <c r="W564" i="3"/>
  <c r="W795" i="3"/>
  <c r="W269" i="3"/>
  <c r="W902" i="3"/>
  <c r="W406" i="3"/>
  <c r="W411" i="3"/>
  <c r="W492" i="3"/>
  <c r="W348" i="3"/>
  <c r="W254" i="3"/>
  <c r="W615" i="3"/>
  <c r="W271" i="3"/>
  <c r="W685" i="3"/>
  <c r="W792" i="3"/>
  <c r="W889" i="3"/>
  <c r="W248" i="3"/>
  <c r="W882" i="3"/>
  <c r="W471" i="3"/>
  <c r="W863" i="3"/>
  <c r="W417" i="3"/>
  <c r="W384" i="3"/>
  <c r="W264" i="3"/>
  <c r="W977" i="3"/>
  <c r="W872" i="3"/>
  <c r="W730" i="3"/>
  <c r="W784" i="3"/>
  <c r="W704" i="3"/>
  <c r="W807" i="3"/>
  <c r="W342" i="3"/>
  <c r="W121" i="3"/>
  <c r="W80" i="3"/>
  <c r="W616" i="3"/>
  <c r="W519" i="3"/>
  <c r="W105" i="3"/>
  <c r="W114" i="3"/>
  <c r="W6" i="3"/>
  <c r="W37" i="3"/>
  <c r="W538" i="3"/>
  <c r="W42" i="3"/>
  <c r="W579" i="3"/>
  <c r="W946" i="3"/>
  <c r="W353" i="3"/>
  <c r="W626" i="3"/>
  <c r="W137" i="3"/>
  <c r="W90" i="3"/>
  <c r="W142" i="3"/>
  <c r="W49" i="3"/>
  <c r="W582" i="3"/>
  <c r="W11" i="3"/>
  <c r="W592" i="3"/>
  <c r="W63" i="3"/>
  <c r="W846" i="3"/>
  <c r="W168" i="3"/>
  <c r="W526" i="3"/>
  <c r="W165" i="3"/>
  <c r="W208" i="3"/>
  <c r="W905" i="3"/>
  <c r="W199" i="3"/>
  <c r="W580" i="3"/>
  <c r="W625" i="3"/>
  <c r="W428" i="3"/>
  <c r="W216" i="3"/>
  <c r="W48" i="3"/>
  <c r="W890" i="3"/>
  <c r="W629" i="3"/>
  <c r="W912" i="3"/>
  <c r="W971" i="3"/>
  <c r="W610" i="3"/>
  <c r="W563" i="3"/>
  <c r="W584" i="3"/>
  <c r="W88" i="3"/>
  <c r="W597" i="3"/>
  <c r="W190" i="3"/>
  <c r="W568" i="3"/>
  <c r="W71" i="3"/>
  <c r="W187" i="3"/>
  <c r="W620" i="3"/>
  <c r="W943" i="3"/>
  <c r="W876" i="3"/>
  <c r="W467" i="3"/>
  <c r="W280" i="3"/>
  <c r="W30" i="3"/>
  <c r="W477" i="3"/>
  <c r="W515" i="3"/>
  <c r="W696" i="3"/>
  <c r="W924" i="3"/>
  <c r="W845" i="3"/>
  <c r="W669" i="3"/>
  <c r="W635" i="3"/>
  <c r="W349" i="3"/>
  <c r="W914" i="3"/>
  <c r="W499" i="3"/>
  <c r="W362" i="3"/>
  <c r="W958" i="3"/>
  <c r="W814" i="3"/>
  <c r="W853" i="3"/>
  <c r="W276" i="3"/>
  <c r="W720" i="3"/>
  <c r="W782" i="3"/>
  <c r="W969" i="3"/>
  <c r="W507" i="3"/>
  <c r="W346" i="3"/>
  <c r="W240" i="3"/>
  <c r="W535" i="3"/>
  <c r="W272" i="3"/>
  <c r="W496" i="3"/>
  <c r="W327" i="3"/>
  <c r="W642" i="3"/>
  <c r="W856" i="3"/>
  <c r="W164" i="3"/>
  <c r="W307" i="3"/>
  <c r="W404" i="3"/>
  <c r="W304" i="3"/>
  <c r="W677" i="3"/>
  <c r="W444" i="3"/>
  <c r="W781" i="3"/>
  <c r="W461" i="3"/>
  <c r="W658" i="3"/>
  <c r="W886" i="3"/>
  <c r="W225" i="3"/>
  <c r="W489" i="3"/>
  <c r="W894" i="3"/>
  <c r="W713" i="3"/>
  <c r="W480" i="3"/>
  <c r="W683" i="3"/>
  <c r="W239" i="3"/>
  <c r="W457" i="3"/>
  <c r="W270" i="3"/>
  <c r="W612" i="3"/>
  <c r="W761" i="3"/>
  <c r="W426" i="3"/>
  <c r="W472" i="3"/>
  <c r="W400" i="3"/>
  <c r="W986" i="3"/>
  <c r="W375" i="3"/>
  <c r="W376" i="3"/>
  <c r="W998" i="3"/>
  <c r="W581" i="3"/>
  <c r="W544" i="3"/>
  <c r="W126" i="3"/>
  <c r="W743" i="3"/>
  <c r="W278" i="3"/>
  <c r="W815" i="3"/>
  <c r="W495" i="3"/>
  <c r="W415" i="3"/>
  <c r="W543" i="3"/>
  <c r="W767" i="3"/>
  <c r="W15" i="3"/>
  <c r="W976" i="3"/>
  <c r="W849" i="3"/>
  <c r="W189" i="3"/>
  <c r="W822" i="3"/>
  <c r="W361" i="3"/>
  <c r="W328" i="3"/>
  <c r="W81" i="3"/>
  <c r="W875" i="3"/>
  <c r="W587" i="3"/>
  <c r="W148" i="3"/>
  <c r="W234" i="3"/>
  <c r="W619" i="3"/>
  <c r="W145" i="3"/>
  <c r="W154" i="3"/>
  <c r="W340" i="3"/>
  <c r="W847" i="3"/>
  <c r="W138" i="3"/>
  <c r="W583" i="3"/>
  <c r="W52" i="3"/>
  <c r="W367" i="3"/>
  <c r="W152" i="3"/>
  <c r="W98" i="3"/>
  <c r="W35" i="3"/>
  <c r="W128" i="3"/>
  <c r="W989" i="3"/>
  <c r="W988" i="3"/>
  <c r="W996" i="3"/>
  <c r="W169" i="3"/>
  <c r="W413" i="3"/>
  <c r="W716" i="3"/>
  <c r="W84" i="3"/>
  <c r="W536" i="3"/>
  <c r="W185" i="3"/>
  <c r="W593" i="3"/>
  <c r="W871" i="3"/>
  <c r="W639" i="3"/>
  <c r="W149" i="3"/>
  <c r="W834" i="3"/>
  <c r="W93" i="3"/>
  <c r="W176" i="3"/>
  <c r="W595" i="3"/>
  <c r="W38" i="3"/>
  <c r="W21" i="3"/>
  <c r="W210" i="3"/>
  <c r="W209" i="3"/>
  <c r="W557" i="3"/>
  <c r="W99" i="3"/>
  <c r="W888" i="3"/>
  <c r="W5" i="3"/>
  <c r="W655" i="3"/>
  <c r="W439" i="3"/>
  <c r="W407" i="3"/>
  <c r="W82" i="3"/>
  <c r="W514" i="3"/>
  <c r="W790" i="3"/>
  <c r="W742" i="3"/>
  <c r="W251" i="3"/>
  <c r="W868" i="3"/>
  <c r="W738" i="3"/>
  <c r="W160" i="3"/>
  <c r="W302" i="3"/>
  <c r="W759" i="3"/>
  <c r="W745" i="3"/>
  <c r="W350" i="3"/>
  <c r="W488" i="3"/>
  <c r="W718" i="3"/>
  <c r="W374" i="3"/>
  <c r="W750" i="3"/>
  <c r="W389" i="3"/>
  <c r="W883" i="3"/>
  <c r="W952" i="3"/>
  <c r="W478" i="3"/>
  <c r="W903" i="3"/>
  <c r="W393" i="3"/>
  <c r="W409" i="3"/>
  <c r="W722" i="3"/>
  <c r="W433" i="3"/>
  <c r="W967" i="3"/>
  <c r="W10" i="3"/>
  <c r="W650" i="3"/>
  <c r="W287" i="3"/>
  <c r="W752" i="3"/>
  <c r="W737" i="3"/>
  <c r="W803" i="3"/>
  <c r="W299" i="3"/>
  <c r="W505" i="3"/>
  <c r="W485" i="3"/>
  <c r="W689" i="3"/>
  <c r="W857" i="3"/>
  <c r="W942" i="3"/>
  <c r="W491" i="3"/>
  <c r="W205" i="3"/>
  <c r="W506" i="3"/>
  <c r="W487" i="3"/>
  <c r="W701" i="3"/>
  <c r="W715" i="3"/>
  <c r="W649" i="3"/>
  <c r="W158" i="3"/>
  <c r="W416" i="3"/>
  <c r="W802" i="3"/>
  <c r="W692" i="3"/>
  <c r="W474" i="3"/>
  <c r="W442" i="3"/>
  <c r="W755" i="3"/>
  <c r="W357" i="3"/>
  <c r="W910" i="3"/>
  <c r="W608" i="3"/>
  <c r="W440" i="3"/>
  <c r="W799" i="3"/>
  <c r="W633" i="3"/>
  <c r="W403" i="3"/>
  <c r="W861" i="3"/>
  <c r="W377" i="3"/>
  <c r="W899" i="3"/>
  <c r="W368" i="3"/>
  <c r="W293" i="3"/>
  <c r="W188" i="3"/>
  <c r="W530" i="3"/>
  <c r="W540" i="3"/>
  <c r="W151" i="3"/>
  <c r="W575" i="3"/>
  <c r="W931" i="3"/>
  <c r="W836" i="3"/>
  <c r="W219" i="3"/>
  <c r="W23" i="3"/>
  <c r="W2" i="3"/>
  <c r="W146" i="3"/>
  <c r="W922" i="3"/>
  <c r="W134" i="3"/>
  <c r="W970" i="3"/>
  <c r="W104" i="3"/>
  <c r="W904" i="3"/>
  <c r="W27" i="3"/>
  <c r="W231" i="3"/>
  <c r="W172" i="3"/>
  <c r="W843" i="3"/>
  <c r="W67" i="3"/>
  <c r="W939" i="3"/>
  <c r="W560" i="3"/>
  <c r="W993" i="3"/>
  <c r="W897" i="3"/>
  <c r="W62" i="3"/>
  <c r="W953" i="3"/>
  <c r="W585" i="3"/>
  <c r="W522" i="3"/>
  <c r="W578" i="3"/>
  <c r="W744" i="3"/>
  <c r="W132" i="3"/>
  <c r="W819" i="3"/>
  <c r="W586" i="3"/>
  <c r="W53" i="3"/>
  <c r="W855" i="3"/>
  <c r="W928" i="3"/>
  <c r="W498" i="3"/>
  <c r="W995" i="3"/>
  <c r="W18" i="3"/>
  <c r="W359" i="3"/>
  <c r="W372" i="3"/>
  <c r="W51" i="3"/>
  <c r="W343" i="3"/>
  <c r="W161" i="3"/>
  <c r="W621" i="3"/>
  <c r="W618" i="3"/>
  <c r="W547" i="3"/>
  <c r="W175" i="3"/>
  <c r="W73" i="3"/>
  <c r="F16" i="7" l="1"/>
  <c r="H16" i="7" s="1"/>
  <c r="H983" i="3"/>
  <c r="H547" i="3"/>
  <c r="U859" i="3"/>
  <c r="H67" i="3"/>
  <c r="H922" i="3"/>
  <c r="U513" i="3"/>
  <c r="H861" i="3"/>
  <c r="H755" i="3"/>
  <c r="H689" i="3"/>
  <c r="U369" i="3"/>
  <c r="U670" i="3"/>
  <c r="U702" i="3"/>
  <c r="U478" i="3"/>
  <c r="U429" i="3"/>
  <c r="U873" i="3"/>
  <c r="H372" i="3"/>
  <c r="U187" i="3"/>
  <c r="U786" i="3"/>
  <c r="H928" i="3"/>
  <c r="H819" i="3"/>
  <c r="U411" i="3"/>
  <c r="U203" i="3"/>
  <c r="H585" i="3"/>
  <c r="U407" i="3"/>
  <c r="U97" i="3"/>
  <c r="U487" i="3"/>
  <c r="U152" i="3"/>
  <c r="H104" i="3"/>
  <c r="U520" i="3"/>
  <c r="U747" i="3"/>
  <c r="U618" i="3"/>
  <c r="U248" i="3"/>
  <c r="U120" i="3"/>
  <c r="U50" i="3"/>
  <c r="U302" i="3"/>
  <c r="H209" i="3"/>
  <c r="U18" i="3"/>
  <c r="U367" i="3"/>
  <c r="U705" i="3"/>
  <c r="H639" i="3"/>
  <c r="H536" i="3"/>
  <c r="U653" i="3"/>
  <c r="U826" i="3"/>
  <c r="U791" i="3"/>
  <c r="U679" i="3"/>
  <c r="U807" i="3"/>
  <c r="U427" i="3"/>
  <c r="H340" i="3"/>
  <c r="U474" i="3"/>
  <c r="U363" i="3"/>
  <c r="U940" i="3"/>
  <c r="H328" i="3"/>
  <c r="H849" i="3"/>
  <c r="H543" i="3"/>
  <c r="H278" i="3"/>
  <c r="H581" i="3"/>
  <c r="H986" i="3"/>
  <c r="H761" i="3"/>
  <c r="H239" i="3"/>
  <c r="H894" i="3"/>
  <c r="H658" i="3"/>
  <c r="H677" i="3"/>
  <c r="H164" i="3"/>
  <c r="H496" i="3"/>
  <c r="H346" i="3"/>
  <c r="H720" i="3"/>
  <c r="H958" i="3"/>
  <c r="H349" i="3"/>
  <c r="H924" i="3"/>
  <c r="H30" i="3"/>
  <c r="X30" i="3" s="1"/>
  <c r="U107" i="3"/>
  <c r="U392" i="3"/>
  <c r="U810" i="3"/>
  <c r="U272" i="3"/>
  <c r="U959" i="3"/>
  <c r="H597" i="3"/>
  <c r="H610" i="3"/>
  <c r="U898" i="3"/>
  <c r="U43" i="3"/>
  <c r="U11" i="3"/>
  <c r="U164" i="3"/>
  <c r="H580" i="3"/>
  <c r="H165" i="3"/>
  <c r="U292" i="3"/>
  <c r="H526" i="3"/>
  <c r="H592" i="3"/>
  <c r="U309" i="3"/>
  <c r="U294" i="3"/>
  <c r="U415" i="3"/>
  <c r="H946" i="3"/>
  <c r="H37" i="3"/>
  <c r="U186" i="3"/>
  <c r="U539" i="3"/>
  <c r="U484" i="3"/>
  <c r="U982" i="3"/>
  <c r="U291" i="3"/>
  <c r="U849" i="3"/>
  <c r="H13" i="3"/>
  <c r="H613" i="3"/>
  <c r="U140" i="3"/>
  <c r="U225" i="3"/>
  <c r="U578" i="3"/>
  <c r="U111" i="3"/>
  <c r="H31" i="3"/>
  <c r="H20" i="3"/>
  <c r="U883" i="3"/>
  <c r="U212" i="3"/>
  <c r="U400" i="3"/>
  <c r="U949" i="3"/>
  <c r="H959" i="3"/>
  <c r="X959" i="3" s="1"/>
  <c r="H77" i="3"/>
  <c r="U533" i="3"/>
  <c r="U145" i="3"/>
  <c r="U483" i="3"/>
  <c r="H837" i="3"/>
  <c r="H878" i="3"/>
  <c r="H334" i="3"/>
  <c r="H644" i="3"/>
  <c r="H832" i="3"/>
  <c r="H794" i="3"/>
  <c r="U169" i="3"/>
  <c r="U330" i="3"/>
  <c r="U802" i="3"/>
  <c r="H151" i="3"/>
  <c r="H407" i="3"/>
  <c r="U680" i="3"/>
  <c r="U388" i="3"/>
  <c r="H73" i="3"/>
  <c r="H621" i="3"/>
  <c r="U61" i="3"/>
  <c r="U835" i="3"/>
  <c r="U698" i="3"/>
  <c r="U704" i="3"/>
  <c r="U321" i="3"/>
  <c r="U607" i="3"/>
  <c r="U134" i="3"/>
  <c r="U350" i="3"/>
  <c r="H560" i="3"/>
  <c r="H172" i="3"/>
  <c r="U570" i="3"/>
  <c r="U829" i="3"/>
  <c r="U701" i="3"/>
  <c r="U625" i="3"/>
  <c r="H2" i="3"/>
  <c r="U641" i="3"/>
  <c r="U500" i="3"/>
  <c r="H931" i="3"/>
  <c r="H530" i="3"/>
  <c r="H899" i="3"/>
  <c r="H633" i="3"/>
  <c r="H910" i="3"/>
  <c r="H474" i="3"/>
  <c r="H158" i="3"/>
  <c r="H487" i="3"/>
  <c r="X487" i="3" s="1"/>
  <c r="H942" i="3"/>
  <c r="H505" i="3"/>
  <c r="H752" i="3"/>
  <c r="H967" i="3"/>
  <c r="H393" i="3"/>
  <c r="H883" i="3"/>
  <c r="X883" i="3" s="1"/>
  <c r="H718" i="3"/>
  <c r="H759" i="3"/>
  <c r="H868" i="3"/>
  <c r="H514" i="3"/>
  <c r="H655" i="3"/>
  <c r="U115" i="3"/>
  <c r="U91" i="3"/>
  <c r="U320" i="3"/>
  <c r="U1001" i="3"/>
  <c r="U567" i="3"/>
  <c r="H176" i="3"/>
  <c r="U437" i="3"/>
  <c r="U926" i="3"/>
  <c r="U418" i="3"/>
  <c r="U422" i="3"/>
  <c r="H996" i="3"/>
  <c r="U590" i="3"/>
  <c r="U129" i="3"/>
  <c r="H35" i="3"/>
  <c r="H52" i="3"/>
  <c r="U432" i="3"/>
  <c r="U522" i="3"/>
  <c r="U876" i="3"/>
  <c r="U938" i="3"/>
  <c r="H148" i="3"/>
  <c r="U642" i="3"/>
  <c r="U924" i="3"/>
  <c r="U219" i="3"/>
  <c r="U182" i="3"/>
  <c r="H467" i="3"/>
  <c r="H187" i="3"/>
  <c r="U307" i="3"/>
  <c r="U832" i="3"/>
  <c r="U326" i="3"/>
  <c r="H971" i="3"/>
  <c r="H48" i="3"/>
  <c r="U724" i="3"/>
  <c r="U312" i="3"/>
  <c r="U335" i="3"/>
  <c r="U258" i="3"/>
  <c r="U22" i="3"/>
  <c r="H90" i="3"/>
  <c r="U81" i="3"/>
  <c r="U139" i="3"/>
  <c r="U947" i="3"/>
  <c r="H6" i="3"/>
  <c r="H616" i="3"/>
  <c r="H807" i="3"/>
  <c r="H872" i="3"/>
  <c r="H417" i="3"/>
  <c r="H248" i="3"/>
  <c r="H271" i="3"/>
  <c r="H492" i="3"/>
  <c r="H269" i="3"/>
  <c r="H719" i="3"/>
  <c r="H542" i="3"/>
  <c r="H898" i="3"/>
  <c r="H509" i="3"/>
  <c r="H363" i="3"/>
  <c r="X363" i="3" s="1"/>
  <c r="H944" i="3"/>
  <c r="H344" i="3"/>
  <c r="H229" i="3"/>
  <c r="H259" i="3"/>
  <c r="H921" i="3"/>
  <c r="H900" i="3"/>
  <c r="H484" i="3"/>
  <c r="H316" i="3"/>
  <c r="H494" i="3"/>
  <c r="U805" i="3"/>
  <c r="U700" i="3"/>
  <c r="U86" i="3"/>
  <c r="H196" i="3"/>
  <c r="U564" i="3"/>
  <c r="U930" i="3"/>
  <c r="U530" i="3"/>
  <c r="U436" i="3"/>
  <c r="H16" i="3"/>
  <c r="U862" i="3"/>
  <c r="U891" i="3"/>
  <c r="U241" i="3"/>
  <c r="H659" i="3"/>
  <c r="H33" i="3"/>
  <c r="U534" i="3"/>
  <c r="U750" i="3"/>
  <c r="U600" i="3"/>
  <c r="H901" i="3"/>
  <c r="H371" i="3"/>
  <c r="U486" i="3"/>
  <c r="H991" i="3"/>
  <c r="H241" i="3"/>
  <c r="H421" i="3"/>
  <c r="H810" i="3"/>
  <c r="H637" i="3"/>
  <c r="H5" i="3"/>
  <c r="H122" i="3"/>
  <c r="H69" i="3"/>
  <c r="H56" i="3"/>
  <c r="H497" i="3"/>
  <c r="H735" i="3"/>
  <c r="H955" i="3"/>
  <c r="H394" i="3"/>
  <c r="H703" i="3"/>
  <c r="H929" i="3"/>
  <c r="H267" i="3"/>
  <c r="H786" i="3"/>
  <c r="X786" i="3" s="1"/>
  <c r="H709" i="3"/>
  <c r="H748" i="3"/>
  <c r="H811" i="3"/>
  <c r="H771" i="3"/>
  <c r="H418" i="3"/>
  <c r="X418" i="3" s="1"/>
  <c r="H303" i="3"/>
  <c r="H864" i="3"/>
  <c r="H937" i="3"/>
  <c r="H780" i="3"/>
  <c r="H324" i="3"/>
  <c r="H941" i="3"/>
  <c r="H666" i="3"/>
  <c r="H66" i="3"/>
  <c r="H596" i="3"/>
  <c r="H961" i="3"/>
  <c r="H29" i="3"/>
  <c r="H769" i="3"/>
  <c r="H213" i="3"/>
  <c r="H588" i="3"/>
  <c r="H859" i="3"/>
  <c r="X859" i="3" s="1"/>
  <c r="H28" i="3"/>
  <c r="H591" i="3"/>
  <c r="H131" i="3"/>
  <c r="H994" i="3"/>
  <c r="H70" i="3"/>
  <c r="H352" i="3"/>
  <c r="H17" i="3"/>
  <c r="H449" i="3"/>
  <c r="H609" i="3"/>
  <c r="H600" i="3"/>
  <c r="H513" i="3"/>
  <c r="H436" i="3"/>
  <c r="X436" i="3" s="1"/>
  <c r="H842" i="3"/>
  <c r="H246" i="3"/>
  <c r="H443" i="3"/>
  <c r="H481" i="3"/>
  <c r="H957" i="3"/>
  <c r="H517" i="3"/>
  <c r="H115" i="3"/>
  <c r="H386" i="3"/>
  <c r="H360" i="3"/>
  <c r="H102" i="3"/>
  <c r="H880" i="3"/>
  <c r="H968" i="3"/>
  <c r="H333" i="3"/>
  <c r="H916" i="3"/>
  <c r="H663" i="3"/>
  <c r="H982" i="3"/>
  <c r="H736" i="3"/>
  <c r="H493" i="3"/>
  <c r="H708" i="3"/>
  <c r="H518" i="3"/>
  <c r="H369" i="3"/>
  <c r="X369" i="3" s="1"/>
  <c r="H766" i="3"/>
  <c r="H641" i="3"/>
  <c r="H107" i="3"/>
  <c r="H446" i="3"/>
  <c r="H3" i="3"/>
  <c r="H19" i="3"/>
  <c r="H57" i="3"/>
  <c r="H22" i="3"/>
  <c r="H829" i="3"/>
  <c r="H60" i="3"/>
  <c r="H885" i="3"/>
  <c r="H850" i="3"/>
  <c r="H113" i="3"/>
  <c r="H594" i="3"/>
  <c r="H470" i="3"/>
  <c r="H523" i="3"/>
  <c r="H516" i="3"/>
  <c r="H405" i="3"/>
  <c r="H24" i="3"/>
  <c r="H818" i="3"/>
  <c r="H414" i="3"/>
  <c r="H284" i="3"/>
  <c r="H396" i="3"/>
  <c r="H75" i="3"/>
  <c r="H312" i="3"/>
  <c r="X312" i="3" s="1"/>
  <c r="H238" i="3"/>
  <c r="H351" i="3"/>
  <c r="H286" i="3"/>
  <c r="H660" i="3"/>
  <c r="H934" i="3"/>
  <c r="H917" i="3"/>
  <c r="H200" i="3"/>
  <c r="H194" i="3"/>
  <c r="H159" i="3"/>
  <c r="H874" i="3"/>
  <c r="H224" i="3"/>
  <c r="H607" i="3"/>
  <c r="H174" i="3"/>
  <c r="H265" i="3"/>
  <c r="H242" i="3"/>
  <c r="H247" i="3"/>
  <c r="H775" i="3"/>
  <c r="H245" i="3"/>
  <c r="H835" i="3"/>
  <c r="X835" i="3" s="1"/>
  <c r="H237" i="3"/>
  <c r="H453" i="3"/>
  <c r="H947" i="3"/>
  <c r="X947" i="3" s="1"/>
  <c r="H664" i="3"/>
  <c r="H379" i="3"/>
  <c r="H954" i="3"/>
  <c r="H512" i="3"/>
  <c r="H355" i="3"/>
  <c r="H739" i="3"/>
  <c r="H657" i="3"/>
  <c r="H211" i="3"/>
  <c r="H599" i="3"/>
  <c r="H450" i="3"/>
  <c r="H423" i="3"/>
  <c r="H180" i="3"/>
  <c r="H858" i="3"/>
  <c r="H980" i="3"/>
  <c r="H195" i="3"/>
  <c r="H974" i="3"/>
  <c r="H668" i="3"/>
  <c r="H723" i="3"/>
  <c r="H310" i="3"/>
  <c r="H676" i="3"/>
  <c r="H727" i="3"/>
  <c r="H981" i="3"/>
  <c r="H387" i="3"/>
  <c r="H320" i="3"/>
  <c r="H667" i="3"/>
  <c r="H300" i="3"/>
  <c r="H785" i="3"/>
  <c r="H777" i="3"/>
  <c r="H311" i="3"/>
  <c r="H331" i="3"/>
  <c r="H483" i="3"/>
  <c r="X483" i="3" s="1"/>
  <c r="H851" i="3"/>
  <c r="H395" i="3"/>
  <c r="H793" i="3"/>
  <c r="H866" i="3"/>
  <c r="H422" i="3"/>
  <c r="H233" i="3"/>
  <c r="H973" i="3"/>
  <c r="H179" i="3"/>
  <c r="H294" i="3"/>
  <c r="H68" i="3"/>
  <c r="H571" i="3"/>
  <c r="H567" i="3"/>
  <c r="X567" i="3" s="1"/>
  <c r="H338" i="3"/>
  <c r="H473" i="3"/>
  <c r="H378" i="3"/>
  <c r="H427" i="3"/>
  <c r="H746" i="3"/>
  <c r="H984" i="3"/>
  <c r="H896" i="3"/>
  <c r="H805" i="3"/>
  <c r="X805" i="3" s="1"/>
  <c r="H987" i="3"/>
  <c r="H862" i="3"/>
  <c r="H511" i="3"/>
  <c r="H918" i="3"/>
  <c r="H282" i="3"/>
  <c r="H529" i="3"/>
  <c r="H65" i="3"/>
  <c r="H550" i="3"/>
  <c r="H711" i="3"/>
  <c r="H4" i="3"/>
  <c r="H648" i="3"/>
  <c r="H41" i="3"/>
  <c r="H25" i="3"/>
  <c r="H181" i="3"/>
  <c r="H91" i="3"/>
  <c r="X91" i="3" s="1"/>
  <c r="H253" i="3"/>
  <c r="H972" i="3"/>
  <c r="H978" i="3"/>
  <c r="H218" i="3"/>
  <c r="H177" i="3"/>
  <c r="H532" i="3"/>
  <c r="H881" i="3"/>
  <c r="H171" i="3"/>
  <c r="H89" i="3"/>
  <c r="H590" i="3"/>
  <c r="X590" i="3" s="1"/>
  <c r="H47" i="3"/>
  <c r="H559" i="3"/>
  <c r="H679" i="3"/>
  <c r="H661" i="3"/>
  <c r="H645" i="3"/>
  <c r="H273" i="3"/>
  <c r="H486" i="3"/>
  <c r="X486" i="3" s="1"/>
  <c r="H425" i="3"/>
  <c r="H992" i="3"/>
  <c r="H712" i="3"/>
  <c r="H848" i="3"/>
  <c r="H665" i="3"/>
  <c r="H605" i="3"/>
  <c r="H940" i="3"/>
  <c r="X940" i="3" s="1"/>
  <c r="H257" i="3"/>
  <c r="H990" i="3"/>
  <c r="H456" i="3"/>
  <c r="H654" i="3"/>
  <c r="H468" i="3"/>
  <c r="H758" i="3"/>
  <c r="H776" i="3"/>
  <c r="H296" i="3"/>
  <c r="H222" i="3"/>
  <c r="H800" i="3"/>
  <c r="H783" i="3"/>
  <c r="H670" i="3"/>
  <c r="X670" i="3" s="1"/>
  <c r="H962" i="3"/>
  <c r="H577" i="3"/>
  <c r="H556" i="3"/>
  <c r="H119" i="3"/>
  <c r="H966" i="3"/>
  <c r="H887" i="3"/>
  <c r="H118" i="3"/>
  <c r="H963" i="3"/>
  <c r="H156" i="3"/>
  <c r="H388" i="3"/>
  <c r="H72" i="3"/>
  <c r="H707" i="3"/>
  <c r="H54" i="3"/>
  <c r="H611" i="3"/>
  <c r="H317" i="3"/>
  <c r="H309" i="3"/>
  <c r="H429" i="3"/>
  <c r="H341" i="3"/>
  <c r="H721" i="3"/>
  <c r="H640" i="3"/>
  <c r="H938" i="3"/>
  <c r="X938" i="3" s="1"/>
  <c r="H694" i="3"/>
  <c r="H638" i="3"/>
  <c r="H441" i="3"/>
  <c r="H235" i="3"/>
  <c r="H688" i="3"/>
  <c r="H533" i="3"/>
  <c r="H332" i="3"/>
  <c r="H419" i="3"/>
  <c r="H652" i="3"/>
  <c r="H12" i="3"/>
  <c r="H162" i="3"/>
  <c r="H870" i="3"/>
  <c r="H155" i="3"/>
  <c r="H437" i="3"/>
  <c r="X437" i="3" s="1"/>
  <c r="H589" i="3"/>
  <c r="H8" i="3"/>
  <c r="H695" i="3"/>
  <c r="H503" i="3"/>
  <c r="H1000" i="3"/>
  <c r="H479" i="3"/>
  <c r="H908" i="3"/>
  <c r="H964" i="3"/>
  <c r="H74" i="3"/>
  <c r="H279" i="3"/>
  <c r="H274" i="3"/>
  <c r="H451" i="3"/>
  <c r="H325" i="3"/>
  <c r="H430" i="3"/>
  <c r="H106" i="3"/>
  <c r="H364" i="3"/>
  <c r="H402" i="3"/>
  <c r="H852" i="3"/>
  <c r="H841" i="3"/>
  <c r="H617" i="3"/>
  <c r="H135" i="3"/>
  <c r="H96" i="3"/>
  <c r="H602" i="3"/>
  <c r="H147" i="3"/>
  <c r="H606" i="3"/>
  <c r="H501" i="3"/>
  <c r="H627" i="3"/>
  <c r="H997" i="3"/>
  <c r="H130" i="3"/>
  <c r="H150" i="3"/>
  <c r="H354" i="3"/>
  <c r="H226" i="3"/>
  <c r="H549" i="3"/>
  <c r="H671" i="3"/>
  <c r="H153" i="3"/>
  <c r="H283" i="3"/>
  <c r="H831" i="3"/>
  <c r="H94" i="3"/>
  <c r="H321" i="3"/>
  <c r="H463" i="3"/>
  <c r="H326" i="3"/>
  <c r="X326" i="3" s="1"/>
  <c r="H117" i="3"/>
  <c r="H765" i="3"/>
  <c r="H925" i="3"/>
  <c r="H314" i="3"/>
  <c r="H673" i="3"/>
  <c r="H687" i="3"/>
  <c r="H319" i="3"/>
  <c r="H157" i="3"/>
  <c r="H83" i="3"/>
  <c r="H244" i="3"/>
  <c r="H772" i="3"/>
  <c r="H840" i="3"/>
  <c r="H555" i="3"/>
  <c r="H548" i="3"/>
  <c r="H552" i="3"/>
  <c r="H214" i="3"/>
  <c r="H50" i="3"/>
  <c r="X50" i="3" s="1"/>
  <c r="H604" i="3"/>
  <c r="H79" i="3"/>
  <c r="H603" i="3"/>
  <c r="H524" i="3"/>
  <c r="H85" i="3"/>
  <c r="H561" i="3"/>
  <c r="H167" i="3"/>
  <c r="H39" i="3"/>
  <c r="H927" i="3"/>
  <c r="H86" i="3"/>
  <c r="H923" i="3"/>
  <c r="H680" i="3"/>
  <c r="H432" i="3"/>
  <c r="X432" i="3" s="1"/>
  <c r="H778" i="3"/>
  <c r="H297" i="3"/>
  <c r="H740" i="3"/>
  <c r="H318" i="3"/>
  <c r="H731" i="3"/>
  <c r="H933" i="3"/>
  <c r="H277" i="3"/>
  <c r="H741" i="3"/>
  <c r="H678" i="3"/>
  <c r="H813" i="3"/>
  <c r="H383" i="3"/>
  <c r="H502" i="3"/>
  <c r="H228" i="3"/>
  <c r="H482" i="3"/>
  <c r="H438" i="3"/>
  <c r="H410" i="3"/>
  <c r="H700" i="3"/>
  <c r="X700" i="3" s="1"/>
  <c r="H725" i="3"/>
  <c r="H336" i="3"/>
  <c r="H288" i="3"/>
  <c r="H828" i="3"/>
  <c r="H500" i="3"/>
  <c r="X500" i="3" s="1"/>
  <c r="H508" i="3"/>
  <c r="H220" i="3"/>
  <c r="H624" i="3"/>
  <c r="H9" i="3"/>
  <c r="H110" i="3"/>
  <c r="H879" i="3"/>
  <c r="H108" i="3"/>
  <c r="H956" i="3"/>
  <c r="H125" i="3"/>
  <c r="H816" i="3"/>
  <c r="H46" i="3"/>
  <c r="H391" i="3"/>
  <c r="H798" i="3"/>
  <c r="H382" i="3"/>
  <c r="H656" i="3"/>
  <c r="H788" i="3"/>
  <c r="H693" i="3"/>
  <c r="H527" i="3"/>
  <c r="H525" i="3"/>
  <c r="H390" i="3"/>
  <c r="H356" i="3"/>
  <c r="H932" i="3"/>
  <c r="H227" i="3"/>
  <c r="H462" i="3"/>
  <c r="H504" i="3"/>
  <c r="H448" i="3"/>
  <c r="H717" i="3"/>
  <c r="H193" i="3"/>
  <c r="H773" i="3"/>
  <c r="H347" i="3"/>
  <c r="H32" i="3"/>
  <c r="H143" i="3"/>
  <c r="H203" i="3"/>
  <c r="H520" i="3"/>
  <c r="X520" i="3" s="1"/>
  <c r="H64" i="3"/>
  <c r="H424" i="3"/>
  <c r="H909" i="3"/>
  <c r="H263" i="3"/>
  <c r="H120" i="3"/>
  <c r="H760" i="3"/>
  <c r="H339" i="3"/>
  <c r="H960" i="3"/>
  <c r="H315" i="3"/>
  <c r="H252" i="3"/>
  <c r="H691" i="3"/>
  <c r="H537" i="3"/>
  <c r="H116" i="3"/>
  <c r="H285" i="3"/>
  <c r="H392" i="3"/>
  <c r="H791" i="3"/>
  <c r="X791" i="3" s="1"/>
  <c r="H632" i="3"/>
  <c r="H133" i="3"/>
  <c r="H860" i="3"/>
  <c r="H58" i="3"/>
  <c r="H7" i="3"/>
  <c r="H690" i="3"/>
  <c r="H573" i="3"/>
  <c r="H808" i="3"/>
  <c r="H255" i="3"/>
  <c r="H684" i="3"/>
  <c r="H290" i="3"/>
  <c r="H801" i="3"/>
  <c r="H97" i="3"/>
  <c r="H236" i="3"/>
  <c r="H249" i="3"/>
  <c r="H553" i="3"/>
  <c r="H43" i="3"/>
  <c r="H466" i="3"/>
  <c r="H796" i="3"/>
  <c r="H797" i="3"/>
  <c r="H698" i="3"/>
  <c r="X698" i="3" s="1"/>
  <c r="H191" i="3"/>
  <c r="H824" i="3"/>
  <c r="H95" i="3"/>
  <c r="H950" i="3"/>
  <c r="H681" i="3"/>
  <c r="H675" i="3"/>
  <c r="H706" i="3"/>
  <c r="H256" i="3"/>
  <c r="H100" i="3"/>
  <c r="H198" i="3"/>
  <c r="H260" i="3"/>
  <c r="H212" i="3"/>
  <c r="X212" i="3" s="1"/>
  <c r="H55" i="3"/>
  <c r="H826" i="3"/>
  <c r="X826" i="3" s="1"/>
  <c r="H576" i="3"/>
  <c r="H243" i="3"/>
  <c r="H804" i="3"/>
  <c r="H817" i="3"/>
  <c r="H476" i="3"/>
  <c r="H935" i="3"/>
  <c r="H789" i="3"/>
  <c r="H139" i="3"/>
  <c r="X139" i="3" s="1"/>
  <c r="H762" i="3"/>
  <c r="H854" i="3"/>
  <c r="H399" i="3"/>
  <c r="H951" i="3"/>
  <c r="H458" i="3"/>
  <c r="H833" i="3"/>
  <c r="H830" i="3"/>
  <c r="H747" i="3"/>
  <c r="X747" i="3" s="1"/>
  <c r="H420" i="3"/>
  <c r="H702" i="3"/>
  <c r="X702" i="3" s="1"/>
  <c r="H345" i="3"/>
  <c r="H192" i="3"/>
  <c r="H622" i="3"/>
  <c r="H206" i="3"/>
  <c r="H124" i="3"/>
  <c r="H570" i="3"/>
  <c r="X570" i="3" s="1"/>
  <c r="H197" i="3"/>
  <c r="H144" i="3"/>
  <c r="H844" i="3"/>
  <c r="H539" i="3"/>
  <c r="H751" i="3"/>
  <c r="H565" i="3"/>
  <c r="H44" i="3"/>
  <c r="H221" i="3"/>
  <c r="H614" i="3"/>
  <c r="H76" i="3"/>
  <c r="H906" i="3"/>
  <c r="H61" i="3"/>
  <c r="X61" i="3" s="1"/>
  <c r="H838" i="3"/>
  <c r="H545" i="3"/>
  <c r="H373" i="3"/>
  <c r="H821" i="3"/>
  <c r="H401" i="3"/>
  <c r="H729" i="3"/>
  <c r="H892" i="3"/>
  <c r="H460" i="3"/>
  <c r="H301" i="3"/>
  <c r="H465" i="3"/>
  <c r="H770" i="3"/>
  <c r="H447" i="3"/>
  <c r="H528" i="3"/>
  <c r="H268" i="3"/>
  <c r="H262" i="3"/>
  <c r="H313" i="3"/>
  <c r="H408" i="3"/>
  <c r="H366" i="3"/>
  <c r="H820" i="3"/>
  <c r="H672" i="3"/>
  <c r="H779" i="3"/>
  <c r="H455" i="3"/>
  <c r="H754" i="3"/>
  <c r="H920" i="3"/>
  <c r="H884" i="3"/>
  <c r="H975" i="3"/>
  <c r="H109" i="3"/>
  <c r="H275" i="3"/>
  <c r="H566" i="3"/>
  <c r="H893" i="3"/>
  <c r="H136" i="3"/>
  <c r="H26" i="3"/>
  <c r="H551" i="3"/>
  <c r="H183" i="3"/>
  <c r="H330" i="3"/>
  <c r="X330" i="3" s="1"/>
  <c r="H728" i="3"/>
  <c r="H127" i="3"/>
  <c r="H435" i="3"/>
  <c r="H806" i="3"/>
  <c r="H827" i="3"/>
  <c r="H647" i="3"/>
  <c r="H306" i="3"/>
  <c r="H337" i="3"/>
  <c r="H186" i="3"/>
  <c r="X186" i="3" s="1"/>
  <c r="H370" i="3"/>
  <c r="H911" i="3"/>
  <c r="H895" i="3"/>
  <c r="H686" i="3"/>
  <c r="H541" i="3"/>
  <c r="H643" i="3"/>
  <c r="H598" i="3"/>
  <c r="H867" i="3"/>
  <c r="H574" i="3"/>
  <c r="H230" i="3"/>
  <c r="H34" i="3"/>
  <c r="H140" i="3"/>
  <c r="X140" i="3" s="1"/>
  <c r="H182" i="3"/>
  <c r="X182" i="3" s="1"/>
  <c r="H40" i="3"/>
  <c r="H184" i="3"/>
  <c r="H215" i="3"/>
  <c r="H869" i="3"/>
  <c r="H295" i="3"/>
  <c r="H431" i="3"/>
  <c r="H714" i="3"/>
  <c r="H464" i="3"/>
  <c r="H217" i="3"/>
  <c r="H289" i="3"/>
  <c r="H490" i="3"/>
  <c r="H569" i="3"/>
  <c r="H699" i="3"/>
  <c r="H985" i="3"/>
  <c r="H397" i="3"/>
  <c r="H839" i="3"/>
  <c r="H546" i="3"/>
  <c r="H510" i="3"/>
  <c r="H163" i="3"/>
  <c r="H202" i="3"/>
  <c r="H101" i="3"/>
  <c r="H178" i="3"/>
  <c r="H459" i="3"/>
  <c r="H521" i="3"/>
  <c r="H749" i="3"/>
  <c r="U229" i="3"/>
  <c r="U608" i="3"/>
  <c r="U479" i="3"/>
  <c r="U193" i="3"/>
  <c r="H888" i="3"/>
  <c r="H210" i="3"/>
  <c r="U8" i="3"/>
  <c r="U887" i="3"/>
  <c r="U681" i="3"/>
  <c r="U274" i="3"/>
  <c r="H871" i="3"/>
  <c r="H84" i="3"/>
  <c r="U68" i="3"/>
  <c r="U29" i="3"/>
  <c r="U837" i="3"/>
  <c r="U192" i="3"/>
  <c r="U370" i="3"/>
  <c r="U325" i="3"/>
  <c r="H154" i="3"/>
  <c r="U249" i="3"/>
  <c r="U962" i="3"/>
  <c r="U297" i="3"/>
  <c r="U921" i="3"/>
  <c r="H361" i="3"/>
  <c r="H976" i="3"/>
  <c r="H415" i="3"/>
  <c r="H743" i="3"/>
  <c r="H998" i="3"/>
  <c r="H400" i="3"/>
  <c r="X400" i="3" s="1"/>
  <c r="H612" i="3"/>
  <c r="H683" i="3"/>
  <c r="H489" i="3"/>
  <c r="H461" i="3"/>
  <c r="H304" i="3"/>
  <c r="H856" i="3"/>
  <c r="H272" i="3"/>
  <c r="X272" i="3" s="1"/>
  <c r="H507" i="3"/>
  <c r="H276" i="3"/>
  <c r="H362" i="3"/>
  <c r="H635" i="3"/>
  <c r="H696" i="3"/>
  <c r="H280" i="3"/>
  <c r="U662" i="3"/>
  <c r="U346" i="3"/>
  <c r="U465" i="3"/>
  <c r="U710" i="3"/>
  <c r="H88" i="3"/>
  <c r="U858" i="3"/>
  <c r="U757" i="3"/>
  <c r="U592" i="3"/>
  <c r="U524" i="3"/>
  <c r="H199" i="3"/>
  <c r="U746" i="3"/>
  <c r="U845" i="3"/>
  <c r="H168" i="3"/>
  <c r="H11" i="3"/>
  <c r="U816" i="3"/>
  <c r="U540" i="3"/>
  <c r="U928" i="3"/>
  <c r="U461" i="3"/>
  <c r="H579" i="3"/>
  <c r="U438" i="3"/>
  <c r="U780" i="3"/>
  <c r="U789" i="3"/>
  <c r="U231" i="3"/>
  <c r="U96" i="3"/>
  <c r="U749" i="3"/>
  <c r="U137" i="3"/>
  <c r="H103" i="3"/>
  <c r="H111" i="3"/>
  <c r="U123" i="3"/>
  <c r="U253" i="3"/>
  <c r="U941" i="3"/>
  <c r="U466" i="3"/>
  <c r="H141" i="3"/>
  <c r="U449" i="3"/>
  <c r="U247" i="3"/>
  <c r="U654" i="3"/>
  <c r="U74" i="3"/>
  <c r="H170" i="3"/>
  <c r="U88" i="3"/>
  <c r="U365" i="3"/>
  <c r="U660" i="3"/>
  <c r="H710" i="3"/>
  <c r="H385" i="3"/>
  <c r="H930" i="3"/>
  <c r="X930" i="3" s="1"/>
  <c r="H87" i="3"/>
  <c r="H965" i="3"/>
  <c r="U730" i="3"/>
  <c r="U993" i="3"/>
  <c r="U851" i="3"/>
  <c r="U622" i="3"/>
  <c r="U280" i="3"/>
  <c r="H359" i="3"/>
  <c r="U419" i="3"/>
  <c r="H132" i="3"/>
  <c r="H744" i="3"/>
  <c r="U379" i="3"/>
  <c r="H231" i="3"/>
  <c r="U56" i="3"/>
  <c r="U991" i="3"/>
  <c r="H175" i="3"/>
  <c r="U76" i="3"/>
  <c r="U344" i="3"/>
  <c r="U341" i="3"/>
  <c r="U275" i="3"/>
  <c r="U861" i="3"/>
  <c r="U833" i="3"/>
  <c r="U359" i="3"/>
  <c r="H939" i="3"/>
  <c r="U985" i="3"/>
  <c r="U242" i="3"/>
  <c r="U756" i="3"/>
  <c r="U55" i="3"/>
  <c r="U820" i="3"/>
  <c r="U961" i="3"/>
  <c r="H575" i="3"/>
  <c r="H188" i="3"/>
  <c r="H377" i="3"/>
  <c r="H799" i="3"/>
  <c r="H357" i="3"/>
  <c r="H692" i="3"/>
  <c r="H649" i="3"/>
  <c r="H506" i="3"/>
  <c r="H857" i="3"/>
  <c r="H299" i="3"/>
  <c r="H287" i="3"/>
  <c r="H433" i="3"/>
  <c r="H903" i="3"/>
  <c r="H389" i="3"/>
  <c r="H488" i="3"/>
  <c r="H302" i="3"/>
  <c r="X302" i="3" s="1"/>
  <c r="H251" i="3"/>
  <c r="H82" i="3"/>
  <c r="U85" i="3"/>
  <c r="U6" i="3"/>
  <c r="U269" i="3"/>
  <c r="U16" i="3"/>
  <c r="H93" i="3"/>
  <c r="U624" i="3"/>
  <c r="U409" i="3"/>
  <c r="U732" i="3"/>
  <c r="H716" i="3"/>
  <c r="H988" i="3"/>
  <c r="U220" i="3"/>
  <c r="U854" i="3"/>
  <c r="H98" i="3"/>
  <c r="H583" i="3"/>
  <c r="U889" i="3"/>
  <c r="U558" i="3"/>
  <c r="U298" i="3"/>
  <c r="U256" i="3"/>
  <c r="H587" i="3"/>
  <c r="U727" i="3"/>
  <c r="U878" i="3"/>
  <c r="U221" i="3"/>
  <c r="U4" i="3"/>
  <c r="H876" i="3"/>
  <c r="H71" i="3"/>
  <c r="U110" i="3"/>
  <c r="U740" i="3"/>
  <c r="U970" i="3"/>
  <c r="U194" i="3"/>
  <c r="H912" i="3"/>
  <c r="H216" i="3"/>
  <c r="U632" i="3"/>
  <c r="U148" i="3"/>
  <c r="U744" i="3"/>
  <c r="U913" i="3"/>
  <c r="U785" i="3"/>
  <c r="U104" i="3"/>
  <c r="H137" i="3"/>
  <c r="X137" i="3" s="1"/>
  <c r="U492" i="3"/>
  <c r="U456" i="3"/>
  <c r="U795" i="3"/>
  <c r="U717" i="3"/>
  <c r="H114" i="3"/>
  <c r="H80" i="3"/>
  <c r="H704" i="3"/>
  <c r="X704" i="3" s="1"/>
  <c r="H977" i="3"/>
  <c r="H863" i="3"/>
  <c r="H889" i="3"/>
  <c r="H615" i="3"/>
  <c r="H411" i="3"/>
  <c r="X411" i="3" s="1"/>
  <c r="H795" i="3"/>
  <c r="H469" i="3"/>
  <c r="H631" i="3"/>
  <c r="H323" i="3"/>
  <c r="H398" i="3"/>
  <c r="H59" i="3"/>
  <c r="H454" i="3"/>
  <c r="H763" i="3"/>
  <c r="H634" i="3"/>
  <c r="H756" i="3"/>
  <c r="H308" i="3"/>
  <c r="H948" i="3"/>
  <c r="H705" i="3"/>
  <c r="H554" i="3"/>
  <c r="H662" i="3"/>
  <c r="U846" i="3"/>
  <c r="U650" i="3"/>
  <c r="H475" i="3"/>
  <c r="H572" i="3"/>
  <c r="U468" i="3"/>
  <c r="U442" i="3"/>
  <c r="U685" i="3"/>
  <c r="H630" i="3"/>
  <c r="H558" i="3"/>
  <c r="U508" i="3"/>
  <c r="U627" i="3"/>
  <c r="U34" i="3"/>
  <c r="U628" i="3"/>
  <c r="H204" i="3"/>
  <c r="H129" i="3"/>
  <c r="X129" i="3" s="1"/>
  <c r="U521" i="3"/>
  <c r="U649" i="3"/>
  <c r="U183" i="3"/>
  <c r="U20" i="3"/>
  <c r="H258" i="3"/>
  <c r="U481" i="3"/>
  <c r="U448" i="3"/>
  <c r="H949" i="3"/>
  <c r="X949" i="3" s="1"/>
  <c r="H266" i="3"/>
  <c r="H207" i="3"/>
  <c r="H380" i="3"/>
  <c r="H865" i="3"/>
  <c r="H734" i="3"/>
  <c r="U657" i="3"/>
  <c r="U587" i="3"/>
  <c r="U83" i="3"/>
  <c r="U293" i="3"/>
  <c r="U495" i="3"/>
  <c r="H855" i="3"/>
  <c r="U665" i="3"/>
  <c r="H953" i="3"/>
  <c r="U32" i="3"/>
  <c r="U871" i="3"/>
  <c r="H970" i="3"/>
  <c r="U473" i="3"/>
  <c r="U989" i="3"/>
  <c r="U396" i="3"/>
  <c r="H161" i="3"/>
  <c r="U602" i="3"/>
  <c r="U310" i="3"/>
  <c r="U896" i="3"/>
  <c r="U399" i="3"/>
  <c r="H343" i="3"/>
  <c r="H18" i="3"/>
  <c r="X18" i="3" s="1"/>
  <c r="U847" i="3"/>
  <c r="U980" i="3"/>
  <c r="H53" i="3"/>
  <c r="U25" i="3"/>
  <c r="U990" i="3"/>
  <c r="H578" i="3"/>
  <c r="H62" i="3"/>
  <c r="U295" i="3"/>
  <c r="U752" i="3"/>
  <c r="U279" i="3"/>
  <c r="U636" i="3"/>
  <c r="H27" i="3"/>
  <c r="H134" i="3"/>
  <c r="U170" i="3"/>
  <c r="U144" i="3"/>
  <c r="H23" i="3"/>
  <c r="U852" i="3"/>
  <c r="U811" i="3"/>
  <c r="U450" i="3"/>
  <c r="U232" i="3"/>
  <c r="U313" i="3"/>
  <c r="H99" i="3"/>
  <c r="H21" i="3"/>
  <c r="U387" i="3"/>
  <c r="U447" i="3"/>
  <c r="U569" i="3"/>
  <c r="U482" i="3"/>
  <c r="H593" i="3"/>
  <c r="U477" i="3"/>
  <c r="U354" i="3"/>
  <c r="U2" i="3"/>
  <c r="U374" i="3"/>
  <c r="U373" i="3"/>
  <c r="H138" i="3"/>
  <c r="H145" i="3"/>
  <c r="U944" i="3"/>
  <c r="U490" i="3"/>
  <c r="U760" i="3"/>
  <c r="U156" i="3"/>
  <c r="H822" i="3"/>
  <c r="H15" i="3"/>
  <c r="H495" i="3"/>
  <c r="H126" i="3"/>
  <c r="H376" i="3"/>
  <c r="H472" i="3"/>
  <c r="H270" i="3"/>
  <c r="H480" i="3"/>
  <c r="H225" i="3"/>
  <c r="X225" i="3" s="1"/>
  <c r="H781" i="3"/>
  <c r="H404" i="3"/>
  <c r="H642" i="3"/>
  <c r="X642" i="3" s="1"/>
  <c r="H535" i="3"/>
  <c r="H969" i="3"/>
  <c r="H853" i="3"/>
  <c r="H499" i="3"/>
  <c r="H669" i="3"/>
  <c r="H515" i="3"/>
  <c r="U431" i="3"/>
  <c r="U67" i="3"/>
  <c r="U537" i="3"/>
  <c r="U423" i="3"/>
  <c r="U5" i="3"/>
  <c r="H584" i="3"/>
  <c r="U488" i="3"/>
  <c r="U157" i="3"/>
  <c r="U505" i="3"/>
  <c r="H428" i="3"/>
  <c r="H905" i="3"/>
  <c r="U45" i="3"/>
  <c r="U332" i="3"/>
  <c r="H846" i="3"/>
  <c r="H582" i="3"/>
  <c r="U715" i="3"/>
  <c r="U78" i="3"/>
  <c r="U71" i="3"/>
  <c r="U823" i="3"/>
  <c r="H42" i="3"/>
  <c r="U254" i="3"/>
  <c r="U14" i="3"/>
  <c r="U801" i="3"/>
  <c r="U515" i="3"/>
  <c r="U901" i="3"/>
  <c r="U48" i="3"/>
  <c r="H14" i="3"/>
  <c r="U381" i="3"/>
  <c r="U113" i="3"/>
  <c r="U739" i="3"/>
  <c r="U591" i="3"/>
  <c r="H562" i="3"/>
  <c r="U996" i="3"/>
  <c r="U915" i="3"/>
  <c r="U738" i="3"/>
  <c r="U613" i="3"/>
  <c r="H628" i="3"/>
  <c r="X628" i="3" s="1"/>
  <c r="U734" i="3"/>
  <c r="U413" i="3"/>
  <c r="U12" i="3"/>
  <c r="H112" i="3"/>
  <c r="H732" i="3"/>
  <c r="H452" i="3"/>
  <c r="H298" i="3"/>
  <c r="H250" i="3"/>
  <c r="U549" i="3"/>
  <c r="U927" i="3"/>
  <c r="U850" i="3"/>
  <c r="U163" i="3"/>
  <c r="U317" i="3"/>
  <c r="U9" i="3"/>
  <c r="U82" i="3"/>
  <c r="U769" i="3"/>
  <c r="U639" i="3"/>
  <c r="U304" i="3"/>
  <c r="U211" i="3"/>
  <c r="U207" i="3"/>
  <c r="U560" i="3"/>
  <c r="U544" i="3"/>
  <c r="U201" i="3"/>
  <c r="U643" i="3"/>
  <c r="U489" i="3"/>
  <c r="U552" i="3"/>
  <c r="U51" i="3"/>
  <c r="U770" i="3"/>
  <c r="U848" i="3"/>
  <c r="U405" i="3"/>
  <c r="U894" i="3"/>
  <c r="U237" i="3"/>
  <c r="U213" i="3"/>
  <c r="U971" i="3"/>
  <c r="U676" i="3"/>
  <c r="U39" i="3"/>
  <c r="U751" i="3"/>
  <c r="U433" i="3"/>
  <c r="U566" i="3"/>
  <c r="U892" i="3"/>
  <c r="U737" i="3"/>
  <c r="U420" i="3"/>
  <c r="U614" i="3"/>
  <c r="U682" i="3"/>
  <c r="U28" i="3"/>
  <c r="U26" i="3"/>
  <c r="U460" i="3"/>
  <c r="U305" i="3"/>
  <c r="U656" i="3"/>
  <c r="U617" i="3"/>
  <c r="U793" i="3"/>
  <c r="U606" i="3"/>
  <c r="U583" i="3"/>
  <c r="U721" i="3"/>
  <c r="U214" i="3"/>
  <c r="U771" i="3"/>
  <c r="U758" i="3"/>
  <c r="U690" i="3"/>
  <c r="U827" i="3"/>
  <c r="U874" i="3"/>
  <c r="U748" i="3"/>
  <c r="U711" i="3"/>
  <c r="U377" i="3"/>
  <c r="U343" i="3"/>
  <c r="U282" i="3"/>
  <c r="U968" i="3"/>
  <c r="U58" i="3"/>
  <c r="U880" i="3"/>
  <c r="U452" i="3"/>
  <c r="U589" i="3"/>
  <c r="U250" i="3"/>
  <c r="U775" i="3"/>
  <c r="U605" i="3"/>
  <c r="U574" i="3"/>
  <c r="U273" i="3"/>
  <c r="U547" i="3"/>
  <c r="U283" i="3"/>
  <c r="U509" i="3"/>
  <c r="U912" i="3"/>
  <c r="U261" i="3"/>
  <c r="U581" i="3"/>
  <c r="U839" i="3"/>
  <c r="U160" i="3"/>
  <c r="U233" i="3"/>
  <c r="U794" i="3"/>
  <c r="U994" i="3"/>
  <c r="U210" i="3"/>
  <c r="U17" i="3"/>
  <c r="U502" i="3"/>
  <c r="U412" i="3"/>
  <c r="U714" i="3"/>
  <c r="U238" i="3"/>
  <c r="U209" i="3"/>
  <c r="U584" i="3"/>
  <c r="U281" i="3"/>
  <c r="U553" i="3"/>
  <c r="U620" i="3"/>
  <c r="U689" i="3"/>
  <c r="U252" i="3"/>
  <c r="U745" i="3"/>
  <c r="U391" i="3"/>
  <c r="U708" i="3"/>
  <c r="U31" i="3"/>
  <c r="U425" i="3"/>
  <c r="U561" i="3"/>
  <c r="U35" i="3"/>
  <c r="U503" i="3"/>
  <c r="U174" i="3"/>
  <c r="U195" i="3"/>
  <c r="U577" i="3"/>
  <c r="U159" i="3"/>
  <c r="U306" i="3"/>
  <c r="U536" i="3"/>
  <c r="U44" i="3"/>
  <c r="U469" i="3"/>
  <c r="U772" i="3"/>
  <c r="U121" i="3"/>
  <c r="U563" i="3"/>
  <c r="U877" i="3"/>
  <c r="U149" i="3"/>
  <c r="U105" i="3"/>
  <c r="U840" i="3"/>
  <c r="U41" i="3"/>
  <c r="U406" i="3"/>
  <c r="U855" i="3"/>
  <c r="U112" i="3"/>
  <c r="U380" i="3"/>
  <c r="U875" i="3"/>
  <c r="U389" i="3"/>
  <c r="U337" i="3"/>
  <c r="U89" i="3"/>
  <c r="U124" i="3"/>
  <c r="U576" i="3"/>
  <c r="U49" i="3"/>
  <c r="U514" i="3"/>
  <c r="U218" i="3"/>
  <c r="U952" i="3"/>
  <c r="U666" i="3"/>
  <c r="U562" i="3"/>
  <c r="U122" i="3"/>
  <c r="U101" i="3"/>
  <c r="U722" i="3"/>
  <c r="U333" i="3"/>
  <c r="U494" i="3"/>
  <c r="U906" i="3"/>
  <c r="U787" i="3"/>
  <c r="U779" i="3"/>
  <c r="U825" i="3"/>
  <c r="U87" i="3"/>
  <c r="U813" i="3"/>
  <c r="U972" i="3"/>
  <c r="U559" i="3"/>
  <c r="U634" i="3"/>
  <c r="U663" i="3"/>
  <c r="U458" i="3"/>
  <c r="U21" i="3"/>
  <c r="U809" i="3"/>
  <c r="U338" i="3"/>
  <c r="U228" i="3"/>
  <c r="U277" i="3"/>
  <c r="U94" i="3"/>
  <c r="U516" i="3"/>
  <c r="U404" i="3"/>
  <c r="U872" i="3"/>
  <c r="U973" i="3"/>
  <c r="U668" i="3"/>
  <c r="U667" i="3"/>
  <c r="U935" i="3"/>
  <c r="U804" i="3"/>
  <c r="U77" i="3"/>
  <c r="U766" i="3"/>
  <c r="U7" i="3"/>
  <c r="U648" i="3"/>
  <c r="U69" i="3"/>
  <c r="U907" i="3"/>
  <c r="U523" i="3"/>
  <c r="U114" i="3"/>
  <c r="U299" i="3"/>
  <c r="U527" i="3"/>
  <c r="U79" i="3"/>
  <c r="U403" i="3"/>
  <c r="U440" i="3"/>
  <c r="U224" i="3"/>
  <c r="U836" i="3"/>
  <c r="U528" i="3"/>
  <c r="U879" i="3"/>
  <c r="U917" i="3"/>
  <c r="U956" i="3"/>
  <c r="U545" i="3"/>
  <c r="U153" i="3"/>
  <c r="U496" i="3"/>
  <c r="U434" i="3"/>
  <c r="U118" i="3"/>
  <c r="U998" i="3"/>
  <c r="U226" i="3"/>
  <c r="U761" i="3"/>
  <c r="U63" i="3"/>
  <c r="U651" i="3"/>
  <c r="U251" i="3"/>
  <c r="U236" i="3"/>
  <c r="U462" i="3"/>
  <c r="U895" i="3"/>
  <c r="U525" i="3"/>
  <c r="U386" i="3"/>
  <c r="U869" i="3"/>
  <c r="U720" i="3"/>
  <c r="U287" i="3"/>
  <c r="U84" i="3"/>
  <c r="U171" i="3"/>
  <c r="U441" i="3"/>
  <c r="U257" i="3"/>
  <c r="U886" i="3"/>
  <c r="U235" i="3"/>
  <c r="U167" i="3"/>
  <c r="U768" i="3"/>
  <c r="U451" i="3"/>
  <c r="U987" i="3"/>
  <c r="U390" i="3"/>
  <c r="U988" i="3"/>
  <c r="U40" i="3"/>
  <c r="U884" i="3"/>
  <c r="U834" i="3"/>
  <c r="U179" i="3"/>
  <c r="U969" i="3"/>
  <c r="U981" i="3"/>
  <c r="U909" i="3"/>
  <c r="U100" i="3"/>
  <c r="U797" i="3"/>
  <c r="U759" i="3"/>
  <c r="U66" i="3"/>
  <c r="U778" i="3"/>
  <c r="U831" i="3"/>
  <c r="U339" i="3"/>
  <c r="U782" i="3"/>
  <c r="U154" i="3"/>
  <c r="U364" i="3"/>
  <c r="U765" i="3"/>
  <c r="U999" i="3"/>
  <c r="U568" i="3"/>
  <c r="U841" i="3"/>
  <c r="U902" i="3"/>
  <c r="U866" i="3"/>
  <c r="U920" i="3"/>
  <c r="U239" i="3"/>
  <c r="U728" i="3"/>
  <c r="U753" i="3"/>
  <c r="U476" i="3"/>
  <c r="U812" i="3"/>
  <c r="U950" i="3"/>
  <c r="U200" i="3"/>
  <c r="U453" i="3"/>
  <c r="U181" i="3"/>
  <c r="U911" i="3"/>
  <c r="U166" i="3"/>
  <c r="U285" i="3"/>
  <c r="U150" i="3"/>
  <c r="U131" i="3"/>
  <c r="U918" i="3"/>
  <c r="U360" i="3"/>
  <c r="U184" i="3"/>
  <c r="U133" i="3"/>
  <c r="U385" i="3"/>
  <c r="U967" i="3"/>
  <c r="U117" i="3"/>
  <c r="U903" i="3"/>
  <c r="U733" i="3"/>
  <c r="U475" i="3"/>
  <c r="U798" i="3"/>
  <c r="U916" i="3"/>
  <c r="U72" i="3"/>
  <c r="U979" i="3"/>
  <c r="U268" i="3"/>
  <c r="U616" i="3"/>
  <c r="U264" i="3"/>
  <c r="U776" i="3"/>
  <c r="U551" i="3"/>
  <c r="U597" i="3"/>
  <c r="U397" i="3"/>
  <c r="U960" i="3"/>
  <c r="U741" i="3"/>
  <c r="U222" i="3"/>
  <c r="U518" i="3"/>
  <c r="U633" i="3"/>
  <c r="U783" i="3"/>
  <c r="U828" i="3"/>
  <c r="U588" i="3"/>
  <c r="U865" i="3"/>
  <c r="U188" i="3"/>
  <c r="U777" i="3"/>
  <c r="U308" i="3"/>
  <c r="U146" i="3"/>
  <c r="U790" i="3"/>
  <c r="U725" i="3"/>
  <c r="U572" i="3"/>
  <c r="U735" i="3"/>
  <c r="U764" i="3"/>
  <c r="U33" i="3"/>
  <c r="U556" i="3"/>
  <c r="U197" i="3"/>
  <c r="U355" i="3"/>
  <c r="U345" i="3"/>
  <c r="U905" i="3"/>
  <c r="U158" i="3"/>
  <c r="U175" i="3"/>
  <c r="U599" i="3"/>
  <c r="U512" i="3"/>
  <c r="U638" i="3"/>
  <c r="U510" i="3"/>
  <c r="U919" i="3"/>
  <c r="U542" i="3"/>
  <c r="U135" i="3"/>
  <c r="U922" i="3"/>
  <c r="U611" i="3"/>
  <c r="U119" i="3"/>
  <c r="U485" i="3"/>
  <c r="U467" i="3"/>
  <c r="U215" i="3"/>
  <c r="U227" i="3"/>
  <c r="U384" i="3"/>
  <c r="U216" i="3"/>
  <c r="U190" i="3"/>
  <c r="U455" i="3"/>
  <c r="U176" i="3"/>
  <c r="U443" i="3"/>
  <c r="U136" i="3"/>
  <c r="U435" i="3"/>
  <c r="U296" i="3"/>
  <c r="U821" i="3"/>
  <c r="U327" i="3"/>
  <c r="U992" i="3"/>
  <c r="U65" i="3"/>
  <c r="U358" i="3"/>
  <c r="U593" i="3"/>
  <c r="U929" i="3"/>
  <c r="U80" i="3"/>
  <c r="U763" i="3"/>
  <c r="U245" i="3"/>
  <c r="U314" i="3"/>
  <c r="U964" i="3"/>
  <c r="U799" i="3"/>
  <c r="U974" i="3"/>
  <c r="U838" i="3"/>
  <c r="U106" i="3"/>
  <c r="U356" i="3"/>
  <c r="U64" i="3"/>
  <c r="U684" i="3"/>
  <c r="U262" i="3"/>
  <c r="U923" i="3"/>
  <c r="U260" i="3"/>
  <c r="U948" i="3"/>
  <c r="U548" i="3"/>
  <c r="U712" i="3"/>
  <c r="U529" i="3"/>
  <c r="U189" i="3"/>
  <c r="U23" i="3"/>
  <c r="U439" i="3"/>
  <c r="U692" i="3"/>
  <c r="U46" i="3"/>
  <c r="U454" i="3"/>
  <c r="U323" i="3"/>
  <c r="U378" i="3"/>
  <c r="U595" i="3"/>
  <c r="U142" i="3"/>
  <c r="U688" i="3"/>
  <c r="U393" i="3"/>
  <c r="U937" i="3"/>
  <c r="U931" i="3"/>
  <c r="U155" i="3"/>
  <c r="U808" i="3"/>
  <c r="U526" i="3"/>
  <c r="U53" i="3"/>
  <c r="U132" i="3"/>
  <c r="U255" i="3"/>
  <c r="U897" i="3"/>
  <c r="U383" i="3"/>
  <c r="U421" i="3"/>
  <c r="U99" i="3"/>
  <c r="U695" i="3"/>
  <c r="U303" i="3"/>
  <c r="U288" i="3"/>
  <c r="U151" i="3"/>
  <c r="U661" i="3"/>
  <c r="U177" i="3"/>
  <c r="U352" i="3"/>
  <c r="U493" i="3"/>
  <c r="U531" i="3"/>
  <c r="U27" i="3"/>
  <c r="U796" i="3"/>
  <c r="U382" i="3"/>
  <c r="U977" i="3"/>
  <c r="U585" i="3"/>
  <c r="U161" i="3"/>
  <c r="U582" i="3"/>
  <c r="U925" i="3"/>
  <c r="U755" i="3"/>
  <c r="U646" i="3"/>
  <c r="U204" i="3"/>
  <c r="U394" i="3"/>
  <c r="U301" i="3"/>
  <c r="U36" i="3"/>
  <c r="U822" i="3"/>
  <c r="U234" i="3"/>
  <c r="U417" i="3"/>
  <c r="U565" i="3"/>
  <c r="U615" i="3"/>
  <c r="U853" i="3"/>
  <c r="U631" i="3"/>
  <c r="U98" i="3"/>
  <c r="U517" i="3"/>
  <c r="U575" i="3"/>
  <c r="U506" i="3"/>
  <c r="U202" i="3"/>
  <c r="U736" i="3"/>
  <c r="U803" i="3"/>
  <c r="U278" i="3"/>
  <c r="U138" i="3"/>
  <c r="U596" i="3"/>
  <c r="U395" i="3"/>
  <c r="U723" i="3"/>
  <c r="U57" i="3"/>
  <c r="U609" i="3"/>
  <c r="U130" i="3"/>
  <c r="U659" i="3"/>
  <c r="U966" i="3"/>
  <c r="U15" i="3"/>
  <c r="U240" i="3"/>
  <c r="U773" i="3"/>
  <c r="U621" i="3"/>
  <c r="U410" i="3"/>
  <c r="U719" i="3"/>
  <c r="U223" i="3"/>
  <c r="U830" i="3"/>
  <c r="U800" i="3"/>
  <c r="U470" i="3"/>
  <c r="U535" i="3"/>
  <c r="U709" i="3"/>
  <c r="U806" i="3"/>
  <c r="U976" i="3"/>
  <c r="U857" i="3"/>
  <c r="U70" i="3"/>
  <c r="U819" i="3"/>
  <c r="U674" i="3"/>
  <c r="U464" i="3"/>
  <c r="U276" i="3"/>
  <c r="U366" i="3"/>
  <c r="U271" i="3"/>
  <c r="U951" i="3"/>
  <c r="U126" i="3"/>
  <c r="U986" i="3"/>
  <c r="U162" i="3"/>
  <c r="U942" i="3"/>
  <c r="U376" i="3"/>
  <c r="U693" i="3"/>
  <c r="U997" i="3"/>
  <c r="U444" i="3"/>
  <c r="U792" i="3"/>
  <c r="U375" i="3"/>
  <c r="U658" i="3"/>
  <c r="U675" i="3"/>
  <c r="U54" i="3"/>
  <c r="U368" i="3"/>
  <c r="U687" i="3"/>
  <c r="U191" i="3"/>
  <c r="U351" i="3"/>
  <c r="U696" i="3"/>
  <c r="U178" i="3"/>
  <c r="U939" i="3"/>
  <c r="U550" i="3"/>
  <c r="U673" i="3"/>
  <c r="U499" i="3"/>
  <c r="U975" i="3"/>
  <c r="U678" i="3"/>
  <c r="U230" i="3"/>
  <c r="U19" i="3"/>
  <c r="U267" i="3"/>
  <c r="U586" i="3"/>
  <c r="U697" i="3"/>
  <c r="U686" i="3"/>
  <c r="U318" i="3"/>
  <c r="U180" i="3"/>
  <c r="U430" i="3"/>
  <c r="U963" i="3"/>
  <c r="U554" i="3"/>
  <c r="U644" i="3"/>
  <c r="U888" i="3"/>
  <c r="U824" i="3"/>
  <c r="U767" i="3"/>
  <c r="U762" i="3"/>
  <c r="U463" i="3"/>
  <c r="U498" i="3"/>
  <c r="U538" i="3"/>
  <c r="U984" i="3"/>
  <c r="U645" i="3"/>
  <c r="U336" i="3"/>
  <c r="U557" i="3"/>
  <c r="U408" i="3"/>
  <c r="U324" i="3"/>
  <c r="U860" i="3"/>
  <c r="U532" i="3"/>
  <c r="U754" i="3"/>
  <c r="U371" i="3"/>
  <c r="U781" i="3"/>
  <c r="U978" i="3"/>
  <c r="U774" i="3"/>
  <c r="U93" i="3"/>
  <c r="U300" i="3"/>
  <c r="U579" i="3"/>
  <c r="U198" i="3"/>
  <c r="H152" i="3"/>
  <c r="X152" i="3" s="1"/>
  <c r="U637" i="3"/>
  <c r="U580" i="3"/>
  <c r="U59" i="3"/>
  <c r="U141" i="3"/>
  <c r="H875" i="3"/>
  <c r="U934" i="3"/>
  <c r="U316" i="3"/>
  <c r="U92" i="3"/>
  <c r="U206" i="3"/>
  <c r="U610" i="3"/>
  <c r="H943" i="3"/>
  <c r="H568" i="3"/>
  <c r="X568" i="3" s="1"/>
  <c r="U290" i="3"/>
  <c r="U881" i="3"/>
  <c r="U3" i="3"/>
  <c r="U713" i="3"/>
  <c r="H629" i="3"/>
  <c r="U331" i="3"/>
  <c r="U446" i="3"/>
  <c r="U349" i="3"/>
  <c r="U416" i="3"/>
  <c r="U402" i="3"/>
  <c r="H49" i="3"/>
  <c r="X49" i="3" s="1"/>
  <c r="H626" i="3"/>
  <c r="U914" i="3"/>
  <c r="U265" i="3"/>
  <c r="U147" i="3"/>
  <c r="U856" i="3"/>
  <c r="H105" i="3"/>
  <c r="X105" i="3" s="1"/>
  <c r="H121" i="3"/>
  <c r="H784" i="3"/>
  <c r="H264" i="3"/>
  <c r="H471" i="3"/>
  <c r="H792" i="3"/>
  <c r="H254" i="3"/>
  <c r="X254" i="3" s="1"/>
  <c r="H406" i="3"/>
  <c r="H564" i="3"/>
  <c r="H646" i="3"/>
  <c r="H381" i="3"/>
  <c r="X381" i="3" s="1"/>
  <c r="H768" i="3"/>
  <c r="X768" i="3" s="1"/>
  <c r="H757" i="3"/>
  <c r="H812" i="3"/>
  <c r="H891" i="3"/>
  <c r="H787" i="3"/>
  <c r="H78" i="3"/>
  <c r="H653" i="3"/>
  <c r="X653" i="3" s="1"/>
  <c r="H733" i="3"/>
  <c r="X733" i="3" s="1"/>
  <c r="H636" i="3"/>
  <c r="X636" i="3" s="1"/>
  <c r="H434" i="3"/>
  <c r="H335" i="3"/>
  <c r="H445" i="3"/>
  <c r="U52" i="3"/>
  <c r="U75" i="3"/>
  <c r="H166" i="3"/>
  <c r="X166" i="3" s="1"/>
  <c r="H173" i="3"/>
  <c r="U664" i="3"/>
  <c r="U109" i="3"/>
  <c r="U867" i="3"/>
  <c r="U573" i="3"/>
  <c r="H913" i="3"/>
  <c r="H365" i="3"/>
  <c r="U426" i="3"/>
  <c r="U217" i="3"/>
  <c r="U784" i="3"/>
  <c r="U519" i="3"/>
  <c r="H877" i="3"/>
  <c r="X877" i="3" s="1"/>
  <c r="H919" i="3"/>
  <c r="X919" i="3" s="1"/>
  <c r="U885" i="3"/>
  <c r="U900" i="3"/>
  <c r="U908" i="3"/>
  <c r="U13" i="3"/>
  <c r="H223" i="3"/>
  <c r="X223" i="3" s="1"/>
  <c r="U543" i="3"/>
  <c r="U890" i="3"/>
  <c r="H753" i="3"/>
  <c r="X753" i="3" s="1"/>
  <c r="H281" i="3"/>
  <c r="X281" i="3" s="1"/>
  <c r="H979" i="3"/>
  <c r="X979" i="3" s="1"/>
  <c r="H292" i="3"/>
  <c r="X292" i="3" s="1"/>
  <c r="H261" i="3"/>
  <c r="U401" i="3"/>
  <c r="U604" i="3"/>
  <c r="U669" i="3"/>
  <c r="U353" i="3"/>
  <c r="H293" i="3"/>
  <c r="X293" i="3" s="1"/>
  <c r="H440" i="3"/>
  <c r="X440" i="3" s="1"/>
  <c r="H715" i="3"/>
  <c r="X715" i="3" s="1"/>
  <c r="H205" i="3"/>
  <c r="H803" i="3"/>
  <c r="X803" i="3" s="1"/>
  <c r="H650" i="3"/>
  <c r="H722" i="3"/>
  <c r="X722" i="3" s="1"/>
  <c r="H478" i="3"/>
  <c r="X478" i="3" s="1"/>
  <c r="H750" i="3"/>
  <c r="X750" i="3" s="1"/>
  <c r="H350" i="3"/>
  <c r="H160" i="3"/>
  <c r="X160" i="3" s="1"/>
  <c r="H742" i="3"/>
  <c r="U619" i="3"/>
  <c r="U943" i="3"/>
  <c r="U199" i="3"/>
  <c r="H38" i="3"/>
  <c r="U954" i="3"/>
  <c r="U507" i="3"/>
  <c r="U286" i="3"/>
  <c r="U259" i="3"/>
  <c r="H413" i="3"/>
  <c r="H989" i="3"/>
  <c r="U707" i="3"/>
  <c r="U546" i="3"/>
  <c r="U716" i="3"/>
  <c r="U108" i="3"/>
  <c r="U555" i="3"/>
  <c r="H51" i="3"/>
  <c r="H995" i="3"/>
  <c r="U372" i="3"/>
  <c r="H498" i="3"/>
  <c r="H586" i="3"/>
  <c r="U870" i="3"/>
  <c r="U706" i="3"/>
  <c r="H522" i="3"/>
  <c r="X522" i="3" s="1"/>
  <c r="H897" i="3"/>
  <c r="X897" i="3" s="1"/>
  <c r="U933" i="3"/>
  <c r="U125" i="3"/>
  <c r="U601" i="3"/>
  <c r="U347" i="3"/>
  <c r="H904" i="3"/>
  <c r="U843" i="3"/>
  <c r="U936" i="3"/>
  <c r="H219" i="3"/>
  <c r="X219" i="3" s="1"/>
  <c r="U472" i="3"/>
  <c r="U270" i="3"/>
  <c r="U103" i="3"/>
  <c r="U445" i="3"/>
  <c r="U471" i="3"/>
  <c r="H557" i="3"/>
  <c r="X557" i="3" s="1"/>
  <c r="U116" i="3"/>
  <c r="U73" i="3"/>
  <c r="U1000" i="3"/>
  <c r="U328" i="3"/>
  <c r="H185" i="3"/>
  <c r="U205" i="3"/>
  <c r="U729" i="3"/>
  <c r="U266" i="3"/>
  <c r="U842" i="3"/>
  <c r="U361" i="3"/>
  <c r="U95" i="3"/>
  <c r="H847" i="3"/>
  <c r="H619" i="3"/>
  <c r="U945" i="3"/>
  <c r="U718" i="3"/>
  <c r="U904" i="3"/>
  <c r="U315" i="3"/>
  <c r="H189" i="3"/>
  <c r="X189" i="3" s="1"/>
  <c r="H767" i="3"/>
  <c r="X767" i="3" s="1"/>
  <c r="H815" i="3"/>
  <c r="H544" i="3"/>
  <c r="X544" i="3" s="1"/>
  <c r="H375" i="3"/>
  <c r="X375" i="3" s="1"/>
  <c r="H426" i="3"/>
  <c r="H457" i="3"/>
  <c r="H713" i="3"/>
  <c r="H886" i="3"/>
  <c r="X886" i="3" s="1"/>
  <c r="H444" i="3"/>
  <c r="X444" i="3" s="1"/>
  <c r="H307" i="3"/>
  <c r="H327" i="3"/>
  <c r="X327" i="3" s="1"/>
  <c r="H240" i="3"/>
  <c r="H782" i="3"/>
  <c r="H814" i="3"/>
  <c r="H914" i="3"/>
  <c r="X914" i="3" s="1"/>
  <c r="H845" i="3"/>
  <c r="H477" i="3"/>
  <c r="X477" i="3" s="1"/>
  <c r="U594" i="3"/>
  <c r="U414" i="3"/>
  <c r="U185" i="3"/>
  <c r="U497" i="3"/>
  <c r="H190" i="3"/>
  <c r="X190" i="3" s="1"/>
  <c r="H563" i="3"/>
  <c r="X563" i="3" s="1"/>
  <c r="U995" i="3"/>
  <c r="U284" i="3"/>
  <c r="U342" i="3"/>
  <c r="U322" i="3"/>
  <c r="H625" i="3"/>
  <c r="H208" i="3"/>
  <c r="U815" i="3"/>
  <c r="U428" i="3"/>
  <c r="H63" i="3"/>
  <c r="U501" i="3"/>
  <c r="U672" i="3"/>
  <c r="U246" i="3"/>
  <c r="U491" i="3"/>
  <c r="H538" i="3"/>
  <c r="U863" i="3"/>
  <c r="U655" i="3"/>
  <c r="U677" i="3"/>
  <c r="U910" i="3"/>
  <c r="U329" i="3"/>
  <c r="U143" i="3"/>
  <c r="H623" i="3"/>
  <c r="U844" i="3"/>
  <c r="U612" i="3"/>
  <c r="U598" i="3"/>
  <c r="H907" i="3"/>
  <c r="X907" i="3" s="1"/>
  <c r="H123" i="3"/>
  <c r="X123" i="3" s="1"/>
  <c r="U511" i="3"/>
  <c r="U319" i="3"/>
  <c r="U965" i="3"/>
  <c r="H36" i="3"/>
  <c r="H201" i="3"/>
  <c r="X201" i="3" s="1"/>
  <c r="U541" i="3"/>
  <c r="U571" i="3"/>
  <c r="U424" i="3"/>
  <c r="U263" i="3"/>
  <c r="H915" i="3"/>
  <c r="X915" i="3" s="1"/>
  <c r="H92" i="3"/>
  <c r="X92" i="3" s="1"/>
  <c r="H825" i="3"/>
  <c r="H764" i="3"/>
  <c r="H809" i="3"/>
  <c r="X809" i="3" s="1"/>
  <c r="H697" i="3"/>
  <c r="U635" i="3"/>
  <c r="U47" i="3"/>
  <c r="U957" i="3"/>
  <c r="H802" i="3"/>
  <c r="X802" i="3" s="1"/>
  <c r="H834" i="3"/>
  <c r="X834" i="3" s="1"/>
  <c r="U726" i="3"/>
  <c r="U340" i="3"/>
  <c r="U671" i="3"/>
  <c r="H618" i="3"/>
  <c r="U743" i="3"/>
  <c r="U127" i="3"/>
  <c r="U694" i="3"/>
  <c r="U958" i="3"/>
  <c r="U953" i="3"/>
  <c r="U955" i="3"/>
  <c r="H993" i="3"/>
  <c r="X993" i="3" s="1"/>
  <c r="H843" i="3"/>
  <c r="U457" i="3"/>
  <c r="U208" i="3"/>
  <c r="U882" i="3"/>
  <c r="U699" i="3"/>
  <c r="H146" i="3"/>
  <c r="U173" i="3"/>
  <c r="H836" i="3"/>
  <c r="H540" i="3"/>
  <c r="H368" i="3"/>
  <c r="H403" i="3"/>
  <c r="H608" i="3"/>
  <c r="H442" i="3"/>
  <c r="X442" i="3" s="1"/>
  <c r="H416" i="3"/>
  <c r="X416" i="3" s="1"/>
  <c r="H701" i="3"/>
  <c r="X701" i="3" s="1"/>
  <c r="H491" i="3"/>
  <c r="H485" i="3"/>
  <c r="H737" i="3"/>
  <c r="X737" i="3" s="1"/>
  <c r="H10" i="3"/>
  <c r="H409" i="3"/>
  <c r="X409" i="3" s="1"/>
  <c r="H952" i="3"/>
  <c r="X952" i="3" s="1"/>
  <c r="H374" i="3"/>
  <c r="X374" i="3" s="1"/>
  <c r="H745" i="3"/>
  <c r="H738" i="3"/>
  <c r="X738" i="3" s="1"/>
  <c r="H790" i="3"/>
  <c r="H439" i="3"/>
  <c r="U742" i="3"/>
  <c r="U480" i="3"/>
  <c r="U691" i="3"/>
  <c r="U244" i="3"/>
  <c r="U626" i="3"/>
  <c r="H595" i="3"/>
  <c r="X595" i="3" s="1"/>
  <c r="H149" i="3"/>
  <c r="U102" i="3"/>
  <c r="U683" i="3"/>
  <c r="U899" i="3"/>
  <c r="U788" i="3"/>
  <c r="H169" i="3"/>
  <c r="H128" i="3"/>
  <c r="U629" i="3"/>
  <c r="U165" i="3"/>
  <c r="H367" i="3"/>
  <c r="X367" i="3" s="1"/>
  <c r="U37" i="3"/>
  <c r="U893" i="3"/>
  <c r="U983" i="3"/>
  <c r="X983" i="3" s="1"/>
  <c r="H234" i="3"/>
  <c r="X234" i="3" s="1"/>
  <c r="H81" i="3"/>
  <c r="X81" i="3" s="1"/>
  <c r="U817" i="3"/>
  <c r="U311" i="3"/>
  <c r="U60" i="3"/>
  <c r="U10" i="3"/>
  <c r="U357" i="3"/>
  <c r="H620" i="3"/>
  <c r="X620" i="3" s="1"/>
  <c r="U932" i="3"/>
  <c r="U814" i="3"/>
  <c r="U348" i="3"/>
  <c r="U128" i="3"/>
  <c r="H890" i="3"/>
  <c r="X890" i="3" s="1"/>
  <c r="U647" i="3"/>
  <c r="U172" i="3"/>
  <c r="U168" i="3"/>
  <c r="U630" i="3"/>
  <c r="U42" i="3"/>
  <c r="U243" i="3"/>
  <c r="H142" i="3"/>
  <c r="H353" i="3"/>
  <c r="U196" i="3"/>
  <c r="U623" i="3"/>
  <c r="U90" i="3"/>
  <c r="U640" i="3"/>
  <c r="H519" i="3"/>
  <c r="X519" i="3" s="1"/>
  <c r="H342" i="3"/>
  <c r="H730" i="3"/>
  <c r="H384" i="3"/>
  <c r="X384" i="3" s="1"/>
  <c r="H882" i="3"/>
  <c r="H685" i="3"/>
  <c r="X685" i="3" s="1"/>
  <c r="H348" i="3"/>
  <c r="H902" i="3"/>
  <c r="X902" i="3" s="1"/>
  <c r="H651" i="3"/>
  <c r="X651" i="3" s="1"/>
  <c r="H412" i="3"/>
  <c r="X412" i="3" s="1"/>
  <c r="H329" i="3"/>
  <c r="X329" i="3" s="1"/>
  <c r="H674" i="3"/>
  <c r="H926" i="3"/>
  <c r="X926" i="3" s="1"/>
  <c r="H726" i="3"/>
  <c r="H534" i="3"/>
  <c r="X534" i="3" s="1"/>
  <c r="H936" i="3"/>
  <c r="H358" i="3"/>
  <c r="H531" i="3"/>
  <c r="X531" i="3" s="1"/>
  <c r="H322" i="3"/>
  <c r="X322" i="3" s="1"/>
  <c r="H724" i="3"/>
  <c r="X724" i="3" s="1"/>
  <c r="H774" i="3"/>
  <c r="H1001" i="3"/>
  <c r="U731" i="3"/>
  <c r="U362" i="3"/>
  <c r="U24" i="3"/>
  <c r="H601" i="3"/>
  <c r="X601" i="3" s="1"/>
  <c r="H823" i="3"/>
  <c r="X823" i="3" s="1"/>
  <c r="U864" i="3"/>
  <c r="U289" i="3"/>
  <c r="U38" i="3"/>
  <c r="U334" i="3"/>
  <c r="H999" i="3"/>
  <c r="X999" i="3" s="1"/>
  <c r="U603" i="3"/>
  <c r="U652" i="3"/>
  <c r="U868" i="3"/>
  <c r="U459" i="3"/>
  <c r="H45" i="3"/>
  <c r="X45" i="3" s="1"/>
  <c r="U62" i="3"/>
  <c r="U818" i="3"/>
  <c r="U398" i="3"/>
  <c r="U504" i="3"/>
  <c r="H873" i="3"/>
  <c r="X873" i="3" s="1"/>
  <c r="U946" i="3"/>
  <c r="U703" i="3"/>
  <c r="H682" i="3"/>
  <c r="H232" i="3"/>
  <c r="X232" i="3" s="1"/>
  <c r="H945" i="3"/>
  <c r="H305" i="3"/>
  <c r="H291" i="3"/>
  <c r="X713" i="3" l="1"/>
  <c r="X829" i="3"/>
  <c r="X539" i="3"/>
  <c r="X679" i="3"/>
  <c r="X298" i="3"/>
  <c r="X368" i="3"/>
  <c r="X121" i="3"/>
  <c r="X305" i="3"/>
  <c r="X764" i="3"/>
  <c r="X875" i="3"/>
  <c r="X403" i="3"/>
  <c r="X812" i="3"/>
  <c r="X434" i="3"/>
  <c r="X149" i="3"/>
  <c r="X732" i="3"/>
  <c r="X342" i="3"/>
  <c r="X491" i="3"/>
  <c r="X836" i="3"/>
  <c r="X697" i="3"/>
  <c r="X63" i="3"/>
  <c r="X845" i="3"/>
  <c r="X261" i="3"/>
  <c r="X495" i="3"/>
  <c r="X115" i="3"/>
  <c r="X513" i="3"/>
  <c r="X807" i="3"/>
  <c r="X945" i="3"/>
  <c r="X36" i="3"/>
  <c r="X774" i="3"/>
  <c r="X353" i="3"/>
  <c r="X782" i="3"/>
  <c r="X787" i="3"/>
  <c r="X846" i="3"/>
  <c r="X321" i="3"/>
  <c r="X726" i="3"/>
  <c r="X240" i="3"/>
  <c r="X578" i="3"/>
  <c r="X203" i="3"/>
  <c r="X680" i="3"/>
  <c r="X429" i="3"/>
  <c r="X498" i="3"/>
  <c r="X674" i="3"/>
  <c r="X989" i="3"/>
  <c r="X862" i="3"/>
  <c r="X484" i="3"/>
  <c r="X843" i="3"/>
  <c r="X413" i="3"/>
  <c r="X264" i="3"/>
  <c r="X898" i="3"/>
  <c r="X600" i="3"/>
  <c r="X291" i="3"/>
  <c r="X608" i="3"/>
  <c r="X307" i="3"/>
  <c r="X540" i="3"/>
  <c r="X134" i="3"/>
  <c r="X43" i="3"/>
  <c r="X388" i="3"/>
  <c r="X625" i="3"/>
  <c r="X891" i="3"/>
  <c r="X876" i="3"/>
  <c r="X111" i="3"/>
  <c r="X427" i="3"/>
  <c r="X335" i="3"/>
  <c r="X705" i="3"/>
  <c r="X309" i="3"/>
  <c r="X607" i="3"/>
  <c r="X757" i="3"/>
  <c r="X86" i="3"/>
  <c r="X730" i="3"/>
  <c r="X618" i="3"/>
  <c r="X422" i="3"/>
  <c r="X107" i="3"/>
  <c r="X982" i="3"/>
  <c r="X51" i="3"/>
  <c r="X756" i="3"/>
  <c r="X258" i="3"/>
  <c r="X742" i="3"/>
  <c r="X205" i="3"/>
  <c r="X784" i="3"/>
  <c r="X112" i="3"/>
  <c r="X865" i="3"/>
  <c r="X389" i="3"/>
  <c r="X619" i="3"/>
  <c r="X231" i="3"/>
  <c r="X745" i="3"/>
  <c r="X795" i="3"/>
  <c r="X415" i="3"/>
  <c r="X641" i="3"/>
  <c r="X474" i="3"/>
  <c r="X169" i="3"/>
  <c r="X350" i="3"/>
  <c r="X564" i="3"/>
  <c r="X187" i="3"/>
  <c r="X662" i="3"/>
  <c r="X22" i="3"/>
  <c r="X1001" i="3"/>
  <c r="X682" i="3"/>
  <c r="X810" i="3"/>
  <c r="X145" i="3"/>
  <c r="X97" i="3"/>
  <c r="X120" i="3"/>
  <c r="X710" i="3"/>
  <c r="X882" i="3"/>
  <c r="X792" i="3"/>
  <c r="X889" i="3"/>
  <c r="X359" i="3"/>
  <c r="X358" i="3"/>
  <c r="X138" i="3"/>
  <c r="X161" i="3"/>
  <c r="X80" i="3"/>
  <c r="X128" i="3"/>
  <c r="X587" i="3"/>
  <c r="X280" i="3"/>
  <c r="X692" i="3"/>
  <c r="X646" i="3"/>
  <c r="X781" i="3"/>
  <c r="X15" i="3"/>
  <c r="X855" i="3"/>
  <c r="X380" i="3"/>
  <c r="X634" i="3"/>
  <c r="X114" i="3"/>
  <c r="X903" i="3"/>
  <c r="X304" i="3"/>
  <c r="X490" i="3"/>
  <c r="X215" i="3"/>
  <c r="X728" i="3"/>
  <c r="X821" i="3"/>
  <c r="X221" i="3"/>
  <c r="X860" i="3"/>
  <c r="X909" i="3"/>
  <c r="X110" i="3"/>
  <c r="X83" i="3"/>
  <c r="X8" i="3"/>
  <c r="X419" i="3"/>
  <c r="X253" i="3"/>
  <c r="X310" i="3"/>
  <c r="X961" i="3"/>
  <c r="X921" i="3"/>
  <c r="X943" i="3"/>
  <c r="X88" i="3"/>
  <c r="X173" i="3"/>
  <c r="X404" i="3"/>
  <c r="X475" i="3"/>
  <c r="X469" i="3"/>
  <c r="X515" i="3"/>
  <c r="X357" i="3"/>
  <c r="X163" i="3"/>
  <c r="X867" i="3"/>
  <c r="X275" i="3"/>
  <c r="X672" i="3"/>
  <c r="X447" i="3"/>
  <c r="X675" i="3"/>
  <c r="X796" i="3"/>
  <c r="X290" i="3"/>
  <c r="X691" i="3"/>
  <c r="X773" i="3"/>
  <c r="X356" i="3"/>
  <c r="X798" i="3"/>
  <c r="X336" i="3"/>
  <c r="X383" i="3"/>
  <c r="X740" i="3"/>
  <c r="X39" i="3"/>
  <c r="X117" i="3"/>
  <c r="X671" i="3"/>
  <c r="X501" i="3"/>
  <c r="X852" i="3"/>
  <c r="X279" i="3"/>
  <c r="X54" i="3"/>
  <c r="X966" i="3"/>
  <c r="X222" i="3"/>
  <c r="X257" i="3"/>
  <c r="X89" i="3"/>
  <c r="X550" i="3"/>
  <c r="X866" i="3"/>
  <c r="X785" i="3"/>
  <c r="X423" i="3"/>
  <c r="X954" i="3"/>
  <c r="X775" i="3"/>
  <c r="X159" i="3"/>
  <c r="X238" i="3"/>
  <c r="X405" i="3"/>
  <c r="X60" i="3"/>
  <c r="X663" i="3"/>
  <c r="X131" i="3"/>
  <c r="X864" i="3"/>
  <c r="X267" i="3"/>
  <c r="X69" i="3"/>
  <c r="X196" i="3"/>
  <c r="X542" i="3"/>
  <c r="X996" i="3"/>
  <c r="X2" i="3"/>
  <c r="X73" i="3"/>
  <c r="X794" i="3"/>
  <c r="X31" i="3"/>
  <c r="X496" i="3"/>
  <c r="X581" i="3"/>
  <c r="X340" i="3"/>
  <c r="X639" i="3"/>
  <c r="X372" i="3"/>
  <c r="X755" i="3"/>
  <c r="X936" i="3"/>
  <c r="X146" i="3"/>
  <c r="X814" i="3"/>
  <c r="X457" i="3"/>
  <c r="X365" i="3"/>
  <c r="X78" i="3"/>
  <c r="X582" i="3"/>
  <c r="X669" i="3"/>
  <c r="X822" i="3"/>
  <c r="X23" i="3"/>
  <c r="X207" i="3"/>
  <c r="X558" i="3"/>
  <c r="X763" i="3"/>
  <c r="X348" i="3"/>
  <c r="X825" i="3"/>
  <c r="X538" i="3"/>
  <c r="X208" i="3"/>
  <c r="X426" i="3"/>
  <c r="X904" i="3"/>
  <c r="X913" i="3"/>
  <c r="X406" i="3"/>
  <c r="X584" i="3"/>
  <c r="X499" i="3"/>
  <c r="X480" i="3"/>
  <c r="X21" i="3"/>
  <c r="X62" i="3"/>
  <c r="X343" i="3"/>
  <c r="X266" i="3"/>
  <c r="X630" i="3"/>
  <c r="X454" i="3"/>
  <c r="X615" i="3"/>
  <c r="X623" i="3"/>
  <c r="X586" i="3"/>
  <c r="X38" i="3"/>
  <c r="X445" i="3"/>
  <c r="X250" i="3"/>
  <c r="X853" i="3"/>
  <c r="X270" i="3"/>
  <c r="X99" i="3"/>
  <c r="X970" i="3"/>
  <c r="X554" i="3"/>
  <c r="X59" i="3"/>
  <c r="X82" i="3"/>
  <c r="X299" i="3"/>
  <c r="X188" i="3"/>
  <c r="X185" i="3"/>
  <c r="X42" i="3"/>
  <c r="X969" i="3"/>
  <c r="X472" i="3"/>
  <c r="X204" i="3"/>
  <c r="X398" i="3"/>
  <c r="X863" i="3"/>
  <c r="X216" i="3"/>
  <c r="X562" i="3"/>
  <c r="X439" i="3"/>
  <c r="X815" i="3"/>
  <c r="X847" i="3"/>
  <c r="X650" i="3"/>
  <c r="X471" i="3"/>
  <c r="X629" i="3"/>
  <c r="X452" i="3"/>
  <c r="X14" i="3"/>
  <c r="X905" i="3"/>
  <c r="X535" i="3"/>
  <c r="X376" i="3"/>
  <c r="X593" i="3"/>
  <c r="X27" i="3"/>
  <c r="X948" i="3"/>
  <c r="X323" i="3"/>
  <c r="X977" i="3"/>
  <c r="X10" i="3"/>
  <c r="X142" i="3"/>
  <c r="X790" i="3"/>
  <c r="X485" i="3"/>
  <c r="X995" i="3"/>
  <c r="X626" i="3"/>
  <c r="X428" i="3"/>
  <c r="X126" i="3"/>
  <c r="X53" i="3"/>
  <c r="X953" i="3"/>
  <c r="X734" i="3"/>
  <c r="X572" i="3"/>
  <c r="X308" i="3"/>
  <c r="X631" i="3"/>
  <c r="X988" i="3"/>
  <c r="X433" i="3"/>
  <c r="X799" i="3"/>
  <c r="X744" i="3"/>
  <c r="X696" i="3"/>
  <c r="X461" i="3"/>
  <c r="X976" i="3"/>
  <c r="X510" i="3"/>
  <c r="X289" i="3"/>
  <c r="X184" i="3"/>
  <c r="X598" i="3"/>
  <c r="X337" i="3"/>
  <c r="X109" i="3"/>
  <c r="X820" i="3"/>
  <c r="X770" i="3"/>
  <c r="X373" i="3"/>
  <c r="X44" i="3"/>
  <c r="X124" i="3"/>
  <c r="X830" i="3"/>
  <c r="X789" i="3"/>
  <c r="X55" i="3"/>
  <c r="X681" i="3"/>
  <c r="X466" i="3"/>
  <c r="X684" i="3"/>
  <c r="X133" i="3"/>
  <c r="X252" i="3"/>
  <c r="X424" i="3"/>
  <c r="X193" i="3"/>
  <c r="X390" i="3"/>
  <c r="X391" i="3"/>
  <c r="X9" i="3"/>
  <c r="X725" i="3"/>
  <c r="X813" i="3"/>
  <c r="X297" i="3"/>
  <c r="X167" i="3"/>
  <c r="X214" i="3"/>
  <c r="X157" i="3"/>
  <c r="X549" i="3"/>
  <c r="X606" i="3"/>
  <c r="X402" i="3"/>
  <c r="X74" i="3"/>
  <c r="X589" i="3"/>
  <c r="X332" i="3"/>
  <c r="X640" i="3"/>
  <c r="X707" i="3"/>
  <c r="X119" i="3"/>
  <c r="X296" i="3"/>
  <c r="X273" i="3"/>
  <c r="X171" i="3"/>
  <c r="X65" i="3"/>
  <c r="X896" i="3"/>
  <c r="X571" i="3"/>
  <c r="X793" i="3"/>
  <c r="X300" i="3"/>
  <c r="X723" i="3"/>
  <c r="X450" i="3"/>
  <c r="X379" i="3"/>
  <c r="X247" i="3"/>
  <c r="X194" i="3"/>
  <c r="X516" i="3"/>
  <c r="X766" i="3"/>
  <c r="X916" i="3"/>
  <c r="X517" i="3"/>
  <c r="X591" i="3"/>
  <c r="X596" i="3"/>
  <c r="X303" i="3"/>
  <c r="X929" i="3"/>
  <c r="X122" i="3"/>
  <c r="X371" i="3"/>
  <c r="X259" i="3"/>
  <c r="X719" i="3"/>
  <c r="X616" i="3"/>
  <c r="X393" i="3"/>
  <c r="X910" i="3"/>
  <c r="X832" i="3"/>
  <c r="X77" i="3"/>
  <c r="X164" i="3"/>
  <c r="X278" i="3"/>
  <c r="X585" i="3"/>
  <c r="X861" i="3"/>
  <c r="X71" i="3"/>
  <c r="X716" i="3"/>
  <c r="X287" i="3"/>
  <c r="X377" i="3"/>
  <c r="X132" i="3"/>
  <c r="X965" i="3"/>
  <c r="X170" i="3"/>
  <c r="X11" i="3"/>
  <c r="X635" i="3"/>
  <c r="X489" i="3"/>
  <c r="X361" i="3"/>
  <c r="X749" i="3"/>
  <c r="X546" i="3"/>
  <c r="X217" i="3"/>
  <c r="X40" i="3"/>
  <c r="X643" i="3"/>
  <c r="X306" i="3"/>
  <c r="X183" i="3"/>
  <c r="X975" i="3"/>
  <c r="X366" i="3"/>
  <c r="X465" i="3"/>
  <c r="X545" i="3"/>
  <c r="X565" i="3"/>
  <c r="X206" i="3"/>
  <c r="X833" i="3"/>
  <c r="X935" i="3"/>
  <c r="X950" i="3"/>
  <c r="X255" i="3"/>
  <c r="X632" i="3"/>
  <c r="X315" i="3"/>
  <c r="X64" i="3"/>
  <c r="X717" i="3"/>
  <c r="X525" i="3"/>
  <c r="X46" i="3"/>
  <c r="X624" i="3"/>
  <c r="X678" i="3"/>
  <c r="X778" i="3"/>
  <c r="X561" i="3"/>
  <c r="X552" i="3"/>
  <c r="X319" i="3"/>
  <c r="X463" i="3"/>
  <c r="X226" i="3"/>
  <c r="X147" i="3"/>
  <c r="X364" i="3"/>
  <c r="X964" i="3"/>
  <c r="X533" i="3"/>
  <c r="X721" i="3"/>
  <c r="X72" i="3"/>
  <c r="X556" i="3"/>
  <c r="X776" i="3"/>
  <c r="X605" i="3"/>
  <c r="X645" i="3"/>
  <c r="X881" i="3"/>
  <c r="X181" i="3"/>
  <c r="X529" i="3"/>
  <c r="X984" i="3"/>
  <c r="X68" i="3"/>
  <c r="X395" i="3"/>
  <c r="X667" i="3"/>
  <c r="X668" i="3"/>
  <c r="X599" i="3"/>
  <c r="X664" i="3"/>
  <c r="X242" i="3"/>
  <c r="X200" i="3"/>
  <c r="X75" i="3"/>
  <c r="X523" i="3"/>
  <c r="X333" i="3"/>
  <c r="X957" i="3"/>
  <c r="X609" i="3"/>
  <c r="X28" i="3"/>
  <c r="X66" i="3"/>
  <c r="X703" i="3"/>
  <c r="X5" i="3"/>
  <c r="X901" i="3"/>
  <c r="X229" i="3"/>
  <c r="X269" i="3"/>
  <c r="X6" i="3"/>
  <c r="X467" i="3"/>
  <c r="X967" i="3"/>
  <c r="X633" i="3"/>
  <c r="X644" i="3"/>
  <c r="X592" i="3"/>
  <c r="X677" i="3"/>
  <c r="X543" i="3"/>
  <c r="X87" i="3"/>
  <c r="X168" i="3"/>
  <c r="X362" i="3"/>
  <c r="X683" i="3"/>
  <c r="X521" i="3"/>
  <c r="X839" i="3"/>
  <c r="X464" i="3"/>
  <c r="X541" i="3"/>
  <c r="X647" i="3"/>
  <c r="X551" i="3"/>
  <c r="X884" i="3"/>
  <c r="X408" i="3"/>
  <c r="X301" i="3"/>
  <c r="X838" i="3"/>
  <c r="X751" i="3"/>
  <c r="X622" i="3"/>
  <c r="X458" i="3"/>
  <c r="X476" i="3"/>
  <c r="X260" i="3"/>
  <c r="X95" i="3"/>
  <c r="X553" i="3"/>
  <c r="X808" i="3"/>
  <c r="X960" i="3"/>
  <c r="X448" i="3"/>
  <c r="X527" i="3"/>
  <c r="X816" i="3"/>
  <c r="X220" i="3"/>
  <c r="X410" i="3"/>
  <c r="X741" i="3"/>
  <c r="X85" i="3"/>
  <c r="X548" i="3"/>
  <c r="X687" i="3"/>
  <c r="X354" i="3"/>
  <c r="X602" i="3"/>
  <c r="X106" i="3"/>
  <c r="X908" i="3"/>
  <c r="X155" i="3"/>
  <c r="X688" i="3"/>
  <c r="X341" i="3"/>
  <c r="X577" i="3"/>
  <c r="X758" i="3"/>
  <c r="X665" i="3"/>
  <c r="X661" i="3"/>
  <c r="X532" i="3"/>
  <c r="X25" i="3"/>
  <c r="X282" i="3"/>
  <c r="X746" i="3"/>
  <c r="X294" i="3"/>
  <c r="X851" i="3"/>
  <c r="X320" i="3"/>
  <c r="X974" i="3"/>
  <c r="X211" i="3"/>
  <c r="X265" i="3"/>
  <c r="X917" i="3"/>
  <c r="X396" i="3"/>
  <c r="X470" i="3"/>
  <c r="X57" i="3"/>
  <c r="X518" i="3"/>
  <c r="X968" i="3"/>
  <c r="X481" i="3"/>
  <c r="X449" i="3"/>
  <c r="X666" i="3"/>
  <c r="X771" i="3"/>
  <c r="X394" i="3"/>
  <c r="X637" i="3"/>
  <c r="X16" i="3"/>
  <c r="X344" i="3"/>
  <c r="X492" i="3"/>
  <c r="X655" i="3"/>
  <c r="X752" i="3"/>
  <c r="X899" i="3"/>
  <c r="X407" i="3"/>
  <c r="X334" i="3"/>
  <c r="X526" i="3"/>
  <c r="X610" i="3"/>
  <c r="X924" i="3"/>
  <c r="X658" i="3"/>
  <c r="X849" i="3"/>
  <c r="X922" i="3"/>
  <c r="X251" i="3"/>
  <c r="X857" i="3"/>
  <c r="X575" i="3"/>
  <c r="X939" i="3"/>
  <c r="X175" i="3"/>
  <c r="X276" i="3"/>
  <c r="X612" i="3"/>
  <c r="X210" i="3"/>
  <c r="X459" i="3"/>
  <c r="X397" i="3"/>
  <c r="X714" i="3"/>
  <c r="X686" i="3"/>
  <c r="X827" i="3"/>
  <c r="X26" i="3"/>
  <c r="X920" i="3"/>
  <c r="X313" i="3"/>
  <c r="X460" i="3"/>
  <c r="X192" i="3"/>
  <c r="X951" i="3"/>
  <c r="X817" i="3"/>
  <c r="X198" i="3"/>
  <c r="X824" i="3"/>
  <c r="X249" i="3"/>
  <c r="X573" i="3"/>
  <c r="X392" i="3"/>
  <c r="X339" i="3"/>
  <c r="X504" i="3"/>
  <c r="X693" i="3"/>
  <c r="X125" i="3"/>
  <c r="X508" i="3"/>
  <c r="X438" i="3"/>
  <c r="X277" i="3"/>
  <c r="X524" i="3"/>
  <c r="X555" i="3"/>
  <c r="X673" i="3"/>
  <c r="X94" i="3"/>
  <c r="X150" i="3"/>
  <c r="X96" i="3"/>
  <c r="X430" i="3"/>
  <c r="X479" i="3"/>
  <c r="X870" i="3"/>
  <c r="X235" i="3"/>
  <c r="X156" i="3"/>
  <c r="X962" i="3"/>
  <c r="X468" i="3"/>
  <c r="X848" i="3"/>
  <c r="X177" i="3"/>
  <c r="X41" i="3"/>
  <c r="X918" i="3"/>
  <c r="X179" i="3"/>
  <c r="X387" i="3"/>
  <c r="X195" i="3"/>
  <c r="X657" i="3"/>
  <c r="X453" i="3"/>
  <c r="X174" i="3"/>
  <c r="X934" i="3"/>
  <c r="X284" i="3"/>
  <c r="X594" i="3"/>
  <c r="X19" i="3"/>
  <c r="X708" i="3"/>
  <c r="X880" i="3"/>
  <c r="X443" i="3"/>
  <c r="X17" i="3"/>
  <c r="X588" i="3"/>
  <c r="X941" i="3"/>
  <c r="X811" i="3"/>
  <c r="X955" i="3"/>
  <c r="X494" i="3"/>
  <c r="X944" i="3"/>
  <c r="X271" i="3"/>
  <c r="X48" i="3"/>
  <c r="X52" i="3"/>
  <c r="X514" i="3"/>
  <c r="X505" i="3"/>
  <c r="X530" i="3"/>
  <c r="X151" i="3"/>
  <c r="X878" i="3"/>
  <c r="X597" i="3"/>
  <c r="X349" i="3"/>
  <c r="X894" i="3"/>
  <c r="X328" i="3"/>
  <c r="X209" i="3"/>
  <c r="X104" i="3"/>
  <c r="X819" i="3"/>
  <c r="X67" i="3"/>
  <c r="X912" i="3"/>
  <c r="X583" i="3"/>
  <c r="X506" i="3"/>
  <c r="X385" i="3"/>
  <c r="X103" i="3"/>
  <c r="X579" i="3"/>
  <c r="X507" i="3"/>
  <c r="X888" i="3"/>
  <c r="X178" i="3"/>
  <c r="X985" i="3"/>
  <c r="X431" i="3"/>
  <c r="X34" i="3"/>
  <c r="X895" i="3"/>
  <c r="X806" i="3"/>
  <c r="X136" i="3"/>
  <c r="X754" i="3"/>
  <c r="X262" i="3"/>
  <c r="X892" i="3"/>
  <c r="X906" i="3"/>
  <c r="X844" i="3"/>
  <c r="X345" i="3"/>
  <c r="X399" i="3"/>
  <c r="X804" i="3"/>
  <c r="X100" i="3"/>
  <c r="X191" i="3"/>
  <c r="X236" i="3"/>
  <c r="X690" i="3"/>
  <c r="X285" i="3"/>
  <c r="X760" i="3"/>
  <c r="X143" i="3"/>
  <c r="X462" i="3"/>
  <c r="X788" i="3"/>
  <c r="X956" i="3"/>
  <c r="X482" i="3"/>
  <c r="X933" i="3"/>
  <c r="X923" i="3"/>
  <c r="X603" i="3"/>
  <c r="X840" i="3"/>
  <c r="X314" i="3"/>
  <c r="X831" i="3"/>
  <c r="X130" i="3"/>
  <c r="X135" i="3"/>
  <c r="X325" i="3"/>
  <c r="X1000" i="3"/>
  <c r="X162" i="3"/>
  <c r="X441" i="3"/>
  <c r="X963" i="3"/>
  <c r="X654" i="3"/>
  <c r="X712" i="3"/>
  <c r="X559" i="3"/>
  <c r="X218" i="3"/>
  <c r="X648" i="3"/>
  <c r="X511" i="3"/>
  <c r="X378" i="3"/>
  <c r="X973" i="3"/>
  <c r="X331" i="3"/>
  <c r="X981" i="3"/>
  <c r="X980" i="3"/>
  <c r="X739" i="3"/>
  <c r="X237" i="3"/>
  <c r="X660" i="3"/>
  <c r="X414" i="3"/>
  <c r="X113" i="3"/>
  <c r="X3" i="3"/>
  <c r="X493" i="3"/>
  <c r="X102" i="3"/>
  <c r="X246" i="3"/>
  <c r="X352" i="3"/>
  <c r="X213" i="3"/>
  <c r="X324" i="3"/>
  <c r="X748" i="3"/>
  <c r="X735" i="3"/>
  <c r="X421" i="3"/>
  <c r="X316" i="3"/>
  <c r="X248" i="3"/>
  <c r="X971" i="3"/>
  <c r="X35" i="3"/>
  <c r="X176" i="3"/>
  <c r="X868" i="3"/>
  <c r="X942" i="3"/>
  <c r="X931" i="3"/>
  <c r="X172" i="3"/>
  <c r="X837" i="3"/>
  <c r="X613" i="3"/>
  <c r="X37" i="3"/>
  <c r="X165" i="3"/>
  <c r="X958" i="3"/>
  <c r="X239" i="3"/>
  <c r="X928" i="3"/>
  <c r="X98" i="3"/>
  <c r="X93" i="3"/>
  <c r="X488" i="3"/>
  <c r="X649" i="3"/>
  <c r="X199" i="3"/>
  <c r="X998" i="3"/>
  <c r="X84" i="3"/>
  <c r="X101" i="3"/>
  <c r="X699" i="3"/>
  <c r="X295" i="3"/>
  <c r="X230" i="3"/>
  <c r="X911" i="3"/>
  <c r="X435" i="3"/>
  <c r="X893" i="3"/>
  <c r="X455" i="3"/>
  <c r="X268" i="3"/>
  <c r="X729" i="3"/>
  <c r="X76" i="3"/>
  <c r="X144" i="3"/>
  <c r="X854" i="3"/>
  <c r="X243" i="3"/>
  <c r="X256" i="3"/>
  <c r="X7" i="3"/>
  <c r="X116" i="3"/>
  <c r="X32" i="3"/>
  <c r="X227" i="3"/>
  <c r="X656" i="3"/>
  <c r="X108" i="3"/>
  <c r="X828" i="3"/>
  <c r="X228" i="3"/>
  <c r="X731" i="3"/>
  <c r="X79" i="3"/>
  <c r="X772" i="3"/>
  <c r="X925" i="3"/>
  <c r="X283" i="3"/>
  <c r="X997" i="3"/>
  <c r="X617" i="3"/>
  <c r="X451" i="3"/>
  <c r="X503" i="3"/>
  <c r="X12" i="3"/>
  <c r="X638" i="3"/>
  <c r="X317" i="3"/>
  <c r="X118" i="3"/>
  <c r="X783" i="3"/>
  <c r="X456" i="3"/>
  <c r="X992" i="3"/>
  <c r="X47" i="3"/>
  <c r="X978" i="3"/>
  <c r="X4" i="3"/>
  <c r="X473" i="3"/>
  <c r="X233" i="3"/>
  <c r="X311" i="3"/>
  <c r="X727" i="3"/>
  <c r="X858" i="3"/>
  <c r="X355" i="3"/>
  <c r="X224" i="3"/>
  <c r="X286" i="3"/>
  <c r="X818" i="3"/>
  <c r="X850" i="3"/>
  <c r="X446" i="3"/>
  <c r="X736" i="3"/>
  <c r="X360" i="3"/>
  <c r="X842" i="3"/>
  <c r="X70" i="3"/>
  <c r="X769" i="3"/>
  <c r="X780" i="3"/>
  <c r="X709" i="3"/>
  <c r="X497" i="3"/>
  <c r="X241" i="3"/>
  <c r="X33" i="3"/>
  <c r="X509" i="3"/>
  <c r="X417" i="3"/>
  <c r="X90" i="3"/>
  <c r="X759" i="3"/>
  <c r="X560" i="3"/>
  <c r="X13" i="3"/>
  <c r="X946" i="3"/>
  <c r="X580" i="3"/>
  <c r="X720" i="3"/>
  <c r="X761" i="3"/>
  <c r="X547" i="3"/>
  <c r="X141" i="3"/>
  <c r="X856" i="3"/>
  <c r="X743" i="3"/>
  <c r="X154" i="3"/>
  <c r="X871" i="3"/>
  <c r="X202" i="3"/>
  <c r="X569" i="3"/>
  <c r="X869" i="3"/>
  <c r="X574" i="3"/>
  <c r="X370" i="3"/>
  <c r="X127" i="3"/>
  <c r="X566" i="3"/>
  <c r="X779" i="3"/>
  <c r="X528" i="3"/>
  <c r="X401" i="3"/>
  <c r="X614" i="3"/>
  <c r="X197" i="3"/>
  <c r="X420" i="3"/>
  <c r="X762" i="3"/>
  <c r="X576" i="3"/>
  <c r="X706" i="3"/>
  <c r="X797" i="3"/>
  <c r="X801" i="3"/>
  <c r="X58" i="3"/>
  <c r="X537" i="3"/>
  <c r="X263" i="3"/>
  <c r="X347" i="3"/>
  <c r="X932" i="3"/>
  <c r="X382" i="3"/>
  <c r="X879" i="3"/>
  <c r="X288" i="3"/>
  <c r="X502" i="3"/>
  <c r="X318" i="3"/>
  <c r="X927" i="3"/>
  <c r="X604" i="3"/>
  <c r="X244" i="3"/>
  <c r="X765" i="3"/>
  <c r="X153" i="3"/>
  <c r="X627" i="3"/>
  <c r="X841" i="3"/>
  <c r="X274" i="3"/>
  <c r="X695" i="3"/>
  <c r="X652" i="3"/>
  <c r="X694" i="3"/>
  <c r="X611" i="3"/>
  <c r="X887" i="3"/>
  <c r="X800" i="3"/>
  <c r="X990" i="3"/>
  <c r="X425" i="3"/>
  <c r="X972" i="3"/>
  <c r="X711" i="3"/>
  <c r="X987" i="3"/>
  <c r="X338" i="3"/>
  <c r="X777" i="3"/>
  <c r="X676" i="3"/>
  <c r="X180" i="3"/>
  <c r="X512" i="3"/>
  <c r="X245" i="3"/>
  <c r="X874" i="3"/>
  <c r="X351" i="3"/>
  <c r="X24" i="3"/>
  <c r="X885" i="3"/>
  <c r="X386" i="3"/>
  <c r="X994" i="3"/>
  <c r="X29" i="3"/>
  <c r="X937" i="3"/>
  <c r="X56" i="3"/>
  <c r="X991" i="3"/>
  <c r="X659" i="3"/>
  <c r="X900" i="3"/>
  <c r="X872" i="3"/>
  <c r="X148" i="3"/>
  <c r="X718" i="3"/>
  <c r="X158" i="3"/>
  <c r="X621" i="3"/>
  <c r="X20" i="3"/>
  <c r="X346" i="3"/>
  <c r="X986" i="3"/>
  <c r="X536" i="3"/>
  <c r="X689" i="3"/>
  <c r="G16" i="7" l="1"/>
  <c r="T10" i="6"/>
  <c r="P307" i="6" l="1"/>
  <c r="P2" i="6"/>
  <c r="P73" i="6"/>
  <c r="P789" i="6"/>
  <c r="P874" i="6"/>
  <c r="P627" i="6"/>
  <c r="P554" i="6"/>
  <c r="P150" i="6"/>
  <c r="P293" i="6"/>
  <c r="P480" i="6"/>
  <c r="P525" i="6"/>
  <c r="P790" i="6"/>
  <c r="P258" i="6"/>
  <c r="P315" i="6"/>
  <c r="P493" i="6"/>
  <c r="P720" i="6"/>
  <c r="P170" i="6"/>
  <c r="P624" i="6"/>
  <c r="P333" i="6"/>
  <c r="P568" i="6"/>
  <c r="P387" i="6"/>
  <c r="P753" i="6"/>
  <c r="P842" i="6"/>
  <c r="P767" i="6"/>
  <c r="P287" i="6"/>
  <c r="P646" i="6"/>
  <c r="P129" i="6"/>
  <c r="P156" i="6"/>
  <c r="P89" i="6"/>
  <c r="P644" i="6"/>
  <c r="P711" i="6"/>
  <c r="P242" i="6"/>
  <c r="P50" i="6"/>
  <c r="P607" i="6"/>
  <c r="P508" i="6"/>
  <c r="P783" i="6"/>
  <c r="P896" i="6"/>
  <c r="P892" i="6"/>
  <c r="P837" i="6"/>
  <c r="P673" i="6"/>
  <c r="P918" i="6"/>
  <c r="P578" i="6"/>
  <c r="P62" i="6"/>
  <c r="P59" i="6"/>
  <c r="P425" i="6"/>
  <c r="P503" i="6"/>
  <c r="P299" i="6"/>
  <c r="P221" i="6"/>
  <c r="P822" i="6"/>
  <c r="P495" i="6"/>
  <c r="P104" i="6"/>
  <c r="P46" i="6"/>
  <c r="P160" i="6"/>
  <c r="P82" i="6"/>
  <c r="P698" i="6"/>
  <c r="P731" i="6"/>
  <c r="P439" i="6"/>
  <c r="P742" i="6"/>
  <c r="P681" i="6"/>
  <c r="P872" i="6"/>
  <c r="P255" i="6"/>
  <c r="P42" i="6"/>
  <c r="P814" i="6"/>
  <c r="P172" i="6"/>
  <c r="P747" i="6"/>
  <c r="P600" i="6"/>
  <c r="P906" i="6"/>
  <c r="P408" i="6"/>
  <c r="P676" i="6"/>
  <c r="P911" i="6"/>
  <c r="P183" i="6"/>
  <c r="P385" i="6"/>
  <c r="P63" i="6"/>
  <c r="P158" i="6"/>
  <c r="P220" i="6"/>
  <c r="P773" i="6"/>
  <c r="P312" i="6"/>
  <c r="P960" i="6"/>
  <c r="P858" i="6"/>
  <c r="P916" i="6"/>
  <c r="P6" i="6"/>
  <c r="P491" i="6"/>
  <c r="P44" i="6"/>
  <c r="P233" i="6"/>
  <c r="P461" i="6"/>
  <c r="P13" i="6"/>
  <c r="P489" i="6"/>
  <c r="P20" i="6"/>
  <c r="P610" i="6"/>
  <c r="P748" i="6"/>
  <c r="P149" i="6"/>
  <c r="P662" i="6"/>
  <c r="P704" i="6"/>
  <c r="P201" i="6"/>
  <c r="P769" i="6"/>
  <c r="P765" i="6"/>
  <c r="P761" i="6"/>
  <c r="P133" i="6"/>
  <c r="P558" i="6"/>
  <c r="P162" i="6"/>
  <c r="P904" i="6"/>
  <c r="P497" i="6"/>
  <c r="P899" i="6"/>
  <c r="P197" i="6"/>
  <c r="P830" i="6"/>
  <c r="P618" i="6"/>
  <c r="P862" i="6"/>
  <c r="P724" i="6"/>
  <c r="P403" i="6"/>
  <c r="P171" i="6"/>
  <c r="P423" i="6"/>
  <c r="P96" i="6"/>
  <c r="P907" i="6"/>
  <c r="P397" i="6"/>
  <c r="P71" i="6"/>
  <c r="P28" i="6"/>
  <c r="P155" i="6"/>
  <c r="P682" i="6"/>
  <c r="P518" i="6"/>
  <c r="P485" i="6"/>
  <c r="P278" i="6"/>
  <c r="P324" i="6"/>
  <c r="P438" i="6"/>
  <c r="P532" i="6"/>
  <c r="P235" i="6"/>
  <c r="P65" i="6"/>
  <c r="P908" i="6"/>
  <c r="P297" i="6"/>
  <c r="P988" i="6"/>
  <c r="P163" i="6"/>
  <c r="P544" i="6"/>
  <c r="P184" i="6"/>
  <c r="P515" i="6"/>
  <c r="P664" i="6"/>
  <c r="P689" i="6"/>
  <c r="P241" i="6"/>
  <c r="P64" i="6"/>
  <c r="P382" i="6"/>
  <c r="P419" i="6"/>
  <c r="P710" i="6"/>
  <c r="P335" i="6"/>
  <c r="P734" i="6"/>
  <c r="P845" i="6"/>
  <c r="P818" i="6"/>
  <c r="P271" i="6"/>
  <c r="P948" i="6"/>
  <c r="P320" i="6"/>
  <c r="P136" i="6"/>
  <c r="P758" i="6"/>
  <c r="P910" i="6"/>
  <c r="P260" i="6"/>
  <c r="P393" i="6"/>
  <c r="P621" i="6"/>
  <c r="P273" i="6"/>
  <c r="P808" i="6"/>
  <c r="P504" i="6"/>
  <c r="P405" i="6"/>
  <c r="P12" i="6"/>
  <c r="P529" i="6"/>
  <c r="P123" i="6"/>
  <c r="P861" i="6"/>
  <c r="P523" i="6"/>
  <c r="P871" i="6"/>
  <c r="P300" i="6"/>
  <c r="P186" i="6"/>
  <c r="P998" i="6"/>
  <c r="P787" i="6"/>
  <c r="P502" i="6"/>
  <c r="P938" i="6"/>
  <c r="P29" i="6"/>
  <c r="P340" i="6"/>
  <c r="P421" i="6"/>
  <c r="P153" i="6"/>
  <c r="P752" i="6"/>
  <c r="P254" i="6"/>
  <c r="P547" i="6"/>
  <c r="P560" i="6"/>
  <c r="P939" i="6"/>
  <c r="P884" i="6"/>
  <c r="P745" i="6"/>
  <c r="P501" i="6"/>
  <c r="P350" i="6"/>
  <c r="P561" i="6"/>
  <c r="P25" i="6"/>
  <c r="P362" i="6"/>
  <c r="P622" i="6"/>
  <c r="P427" i="6"/>
  <c r="P114" i="6"/>
  <c r="P953" i="6"/>
  <c r="P86" i="6"/>
  <c r="P227" i="6"/>
  <c r="P321" i="6"/>
  <c r="P564" i="6"/>
  <c r="P416" i="6"/>
  <c r="P666" i="6"/>
  <c r="P40" i="6"/>
  <c r="P432" i="6"/>
  <c r="P207" i="6"/>
  <c r="P318" i="6"/>
  <c r="P982" i="6"/>
  <c r="P813" i="6"/>
  <c r="P782" i="6"/>
  <c r="P591" i="6"/>
  <c r="P763" i="6"/>
  <c r="P85" i="6"/>
  <c r="P193" i="6"/>
  <c r="P279" i="6"/>
  <c r="P885" i="6"/>
  <c r="P112" i="6"/>
  <c r="P816" i="6"/>
  <c r="P151" i="6"/>
  <c r="P290" i="6"/>
  <c r="P218" i="6"/>
  <c r="P920" i="6"/>
  <c r="P973" i="6"/>
  <c r="P880" i="6"/>
  <c r="P296" i="6"/>
  <c r="P966" i="6"/>
  <c r="P445" i="6"/>
  <c r="P750" i="6"/>
  <c r="P809" i="6"/>
  <c r="P719" i="6"/>
  <c r="P185" i="6"/>
  <c r="P410" i="6"/>
  <c r="P27" i="6"/>
  <c r="P309" i="6"/>
  <c r="P921" i="6"/>
  <c r="P473" i="6"/>
  <c r="P477" i="6"/>
  <c r="P355" i="6"/>
  <c r="P798" i="6"/>
  <c r="P248" i="6"/>
  <c r="P722" i="6"/>
  <c r="P670" i="6"/>
  <c r="P975" i="6"/>
  <c r="P481" i="6"/>
  <c r="P95" i="6"/>
  <c r="P392" i="6"/>
  <c r="P963" i="6"/>
  <c r="P191" i="6"/>
  <c r="P369" i="6"/>
  <c r="P306" i="6"/>
  <c r="P667" i="6"/>
  <c r="P223" i="6"/>
  <c r="P594" i="6"/>
  <c r="P846" i="6"/>
  <c r="P794" i="6"/>
  <c r="P265" i="6"/>
  <c r="P573" i="6"/>
  <c r="P234" i="6"/>
  <c r="P142" i="6"/>
  <c r="P912" i="6"/>
  <c r="P409" i="6"/>
  <c r="P305" i="6"/>
  <c r="P526" i="6"/>
  <c r="P78" i="6"/>
  <c r="P925" i="6"/>
  <c r="P230" i="6"/>
  <c r="P701" i="6"/>
  <c r="P817" i="6"/>
  <c r="P931" i="6"/>
  <c r="P174" i="6"/>
  <c r="P175" i="6"/>
  <c r="P643" i="6"/>
  <c r="P269" i="6"/>
  <c r="P941" i="6"/>
  <c r="P795" i="6"/>
  <c r="P81" i="6"/>
  <c r="P179" i="6"/>
  <c r="P641" i="6"/>
  <c r="P433" i="6"/>
  <c r="P942" i="6"/>
  <c r="P737" i="6"/>
  <c r="P390" i="6"/>
  <c r="P36" i="6"/>
  <c r="P969" i="6"/>
  <c r="P54" i="6"/>
  <c r="P543" i="6"/>
  <c r="P373" i="6"/>
  <c r="P877" i="6"/>
  <c r="P11" i="6"/>
  <c r="P463" i="6"/>
  <c r="P337" i="6"/>
  <c r="P211" i="6"/>
  <c r="P10" i="6"/>
  <c r="P478" i="6"/>
  <c r="P275" i="6"/>
  <c r="P977" i="6"/>
  <c r="P659" i="6"/>
  <c r="P396" i="6"/>
  <c r="P870" i="6"/>
  <c r="P451" i="6"/>
  <c r="P55" i="6"/>
  <c r="P222" i="6"/>
  <c r="P178" i="6"/>
  <c r="P985" i="6"/>
  <c r="P823" i="6"/>
  <c r="P138" i="6"/>
  <c r="P381" i="6"/>
  <c r="P736" i="6"/>
  <c r="P139" i="6"/>
  <c r="P384" i="6"/>
  <c r="P919" i="6"/>
  <c r="P499" i="6"/>
  <c r="P45" i="6"/>
  <c r="P528" i="6"/>
  <c r="P190" i="6"/>
  <c r="P943" i="6"/>
  <c r="P619" i="6"/>
  <c r="P459" i="6"/>
  <c r="P31" i="6"/>
  <c r="P298" i="6"/>
  <c r="P695" i="6"/>
  <c r="P800" i="6"/>
  <c r="P586" i="6"/>
  <c r="P291" i="6"/>
  <c r="P436" i="6"/>
  <c r="P950" i="6"/>
  <c r="P827" i="6"/>
  <c r="P903" i="6"/>
  <c r="P202" i="6"/>
  <c r="P551" i="6"/>
  <c r="P327" i="6"/>
  <c r="P692" i="6"/>
  <c r="P645" i="6"/>
  <c r="P224" i="6"/>
  <c r="P628" i="6"/>
  <c r="P351" i="6"/>
  <c r="P168" i="6"/>
  <c r="P851" i="6"/>
  <c r="P744" i="6"/>
  <c r="P219" i="6"/>
  <c r="P361" i="6"/>
  <c r="P597" i="6"/>
  <c r="P366" i="6"/>
  <c r="P67" i="6"/>
  <c r="P238" i="6"/>
  <c r="P316" i="6"/>
  <c r="P674" i="6"/>
  <c r="P688" i="6"/>
  <c r="P130" i="6"/>
  <c r="P996" i="6"/>
  <c r="P637" i="6"/>
  <c r="P88" i="6"/>
  <c r="P565" i="6"/>
  <c r="P749" i="6"/>
  <c r="P70" i="6"/>
  <c r="P679" i="6"/>
  <c r="P601" i="6"/>
  <c r="P978" i="6"/>
  <c r="P259" i="6"/>
  <c r="P137" i="6"/>
  <c r="P991" i="6"/>
  <c r="P268" i="6"/>
  <c r="P677" i="6"/>
  <c r="P512" i="6"/>
  <c r="P542" i="6"/>
  <c r="P452" i="6"/>
  <c r="P739" i="6"/>
  <c r="P841" i="6"/>
  <c r="P199" i="6"/>
  <c r="P131" i="6"/>
  <c r="P455" i="6"/>
  <c r="P691" i="6"/>
  <c r="P482" i="6"/>
  <c r="P671" i="6"/>
  <c r="P32" i="6"/>
  <c r="P576" i="6"/>
  <c r="P154" i="6"/>
  <c r="P375" i="6"/>
  <c r="P148" i="6"/>
  <c r="P18" i="6"/>
  <c r="P303" i="6"/>
  <c r="P360" i="6"/>
  <c r="P915" i="6"/>
  <c r="P352" i="6"/>
  <c r="P161" i="6"/>
  <c r="P106" i="6"/>
  <c r="P972" i="6"/>
  <c r="P849" i="6"/>
  <c r="P684" i="6"/>
  <c r="P882" i="6"/>
  <c r="P173" i="6"/>
  <c r="P712" i="6"/>
  <c r="P80" i="6"/>
  <c r="P84" i="6"/>
  <c r="P835" i="6"/>
  <c r="P319" i="6"/>
  <c r="P653" i="6"/>
  <c r="P585" i="6"/>
  <c r="P801" i="6"/>
  <c r="P266" i="6"/>
  <c r="P986" i="6"/>
  <c r="P79" i="6"/>
  <c r="P448" i="6"/>
  <c r="P974" i="6"/>
  <c r="P569" i="6"/>
  <c r="P157" i="6"/>
  <c r="P887" i="6"/>
  <c r="P43" i="6"/>
  <c r="P844" i="6"/>
  <c r="P424" i="6"/>
  <c r="P804" i="6"/>
  <c r="P983" i="6"/>
  <c r="P206" i="6"/>
  <c r="P120" i="6"/>
  <c r="P932" i="6"/>
  <c r="P228" i="6"/>
  <c r="P93" i="6"/>
  <c r="P417" i="6"/>
  <c r="P774" i="6"/>
  <c r="P348" i="6"/>
  <c r="P469" i="6"/>
  <c r="P702" i="6"/>
  <c r="P264" i="6"/>
  <c r="P741" i="6"/>
  <c r="P308" i="6"/>
  <c r="P105" i="6"/>
  <c r="P500" i="6"/>
  <c r="P792" i="6"/>
  <c r="P940" i="6"/>
  <c r="P944" i="6"/>
  <c r="P380" i="6"/>
  <c r="P365" i="6"/>
  <c r="P716" i="6"/>
  <c r="P336" i="6"/>
  <c r="P247" i="6"/>
  <c r="P61" i="6"/>
  <c r="P378" i="6"/>
  <c r="P947" i="6"/>
  <c r="P47" i="6"/>
  <c r="P398" i="6"/>
  <c r="P984" i="6"/>
  <c r="P19" i="6"/>
  <c r="P376" i="6"/>
  <c r="P820" i="6"/>
  <c r="P446" i="6"/>
  <c r="P917" i="6"/>
  <c r="P833" i="6"/>
  <c r="P784" i="6"/>
  <c r="P176" i="6"/>
  <c r="P338" i="6"/>
  <c r="P401" i="6"/>
  <c r="P828" i="6"/>
  <c r="P776" i="6"/>
  <c r="P239" i="6"/>
  <c r="P15" i="6"/>
  <c r="P713" i="6"/>
  <c r="P169" i="6"/>
  <c r="P229" i="6"/>
  <c r="P454" i="6"/>
  <c r="P612" i="6"/>
  <c r="P472" i="6"/>
  <c r="P282" i="6"/>
  <c r="P496" i="6"/>
  <c r="P598" i="6"/>
  <c r="P635" i="6"/>
  <c r="P777" i="6"/>
  <c r="P693" i="6"/>
  <c r="P524" i="6"/>
  <c r="P549" i="6"/>
  <c r="P244" i="6"/>
  <c r="P402" i="6"/>
  <c r="P97" i="6"/>
  <c r="P383" i="6"/>
  <c r="P581" i="6"/>
  <c r="P579" i="6"/>
  <c r="P75" i="6"/>
  <c r="P905" i="6"/>
  <c r="P743" i="6"/>
  <c r="P604" i="6"/>
  <c r="P611" i="6"/>
  <c r="P883" i="6"/>
  <c r="P23" i="6"/>
  <c r="P534" i="6"/>
  <c r="P117" i="6"/>
  <c r="P395" i="6"/>
  <c r="P510" i="6"/>
  <c r="P994" i="6"/>
  <c r="P843" i="6"/>
  <c r="P821" i="6"/>
  <c r="P147" i="6"/>
  <c r="P886" i="6"/>
  <c r="P359" i="6"/>
  <c r="P212" i="6"/>
  <c r="P284" i="6"/>
  <c r="P256" i="6"/>
  <c r="P890" i="6"/>
  <c r="P954" i="6"/>
  <c r="P980" i="6"/>
  <c r="P388" i="6"/>
  <c r="P709" i="6"/>
  <c r="P951" i="6"/>
  <c r="P788" i="6"/>
  <c r="P537" i="6"/>
  <c r="P200" i="6"/>
  <c r="P210" i="6"/>
  <c r="P755" i="6"/>
  <c r="P99" i="6"/>
  <c r="P900" i="6"/>
  <c r="P213" i="6"/>
  <c r="P58" i="6"/>
  <c r="P852" i="6"/>
  <c r="P329" i="6"/>
  <c r="P961" i="6"/>
  <c r="P274" i="6"/>
  <c r="P832" i="6"/>
  <c r="P339" i="6"/>
  <c r="P72" i="6"/>
  <c r="P913" i="6"/>
  <c r="P159" i="6"/>
  <c r="P632" i="6"/>
  <c r="P552" i="6"/>
  <c r="P923" i="6"/>
  <c r="P669" i="6"/>
  <c r="P371" i="6"/>
  <c r="P304" i="6"/>
  <c r="P128" i="6"/>
  <c r="P772" i="6"/>
  <c r="P810" i="6"/>
  <c r="P587" i="6"/>
  <c r="P60" i="6"/>
  <c r="P934" i="6"/>
  <c r="P69" i="6"/>
  <c r="P391" i="6"/>
  <c r="P24" i="6"/>
  <c r="P807" i="6"/>
  <c r="P650" i="6"/>
  <c r="P467" i="6"/>
  <c r="P725" i="6"/>
  <c r="P509" i="6"/>
  <c r="P177" i="6"/>
  <c r="P152" i="6"/>
  <c r="P121" i="6"/>
  <c r="P400" i="6"/>
  <c r="P762" i="6"/>
  <c r="P372" i="6"/>
  <c r="P252" i="6"/>
  <c r="P831" i="6"/>
  <c r="P475" i="6"/>
  <c r="P812" i="6"/>
  <c r="P33" i="6"/>
  <c r="P441" i="6"/>
  <c r="P895" i="6"/>
  <c r="P757" i="6"/>
  <c r="P987" i="6"/>
  <c r="P394" i="6"/>
  <c r="P854" i="6"/>
  <c r="P548" i="6"/>
  <c r="P288" i="6"/>
  <c r="P313" i="6"/>
  <c r="P796" i="6"/>
  <c r="P41" i="6"/>
  <c r="P487" i="6"/>
  <c r="P949" i="6"/>
  <c r="P442" i="6"/>
  <c r="P894" i="6"/>
  <c r="P414" i="6"/>
  <c r="P902" i="6"/>
  <c r="P354" i="6"/>
  <c r="P456" i="6"/>
  <c r="P83" i="6"/>
  <c r="P633" i="6"/>
  <c r="P90" i="6"/>
  <c r="P363" i="6"/>
  <c r="P989" i="6"/>
  <c r="P302" i="6"/>
  <c r="P764" i="6"/>
  <c r="P513" i="6"/>
  <c r="P253" i="6"/>
  <c r="P386" i="6"/>
  <c r="P30" i="6"/>
  <c r="P819" i="6"/>
  <c r="P520" i="6"/>
  <c r="P379" i="6"/>
  <c r="P407" i="6"/>
  <c r="P125" i="6"/>
  <c r="P52" i="6"/>
  <c r="P187" i="6"/>
  <c r="P413" i="6"/>
  <c r="P9" i="6"/>
  <c r="P726" i="6"/>
  <c r="P447" i="6"/>
  <c r="P990" i="6"/>
  <c r="P705" i="6"/>
  <c r="P422" i="6"/>
  <c r="P458" i="6"/>
  <c r="P715" i="6"/>
  <c r="P603" i="6"/>
  <c r="P444" i="6"/>
  <c r="P793" i="6"/>
  <c r="P357" i="6"/>
  <c r="P236" i="6"/>
  <c r="P860" i="6"/>
  <c r="P267" i="6"/>
  <c r="P687" i="6"/>
  <c r="P1000" i="6"/>
  <c r="P250" i="6"/>
  <c r="P735" i="6"/>
  <c r="P616" i="6"/>
  <c r="P516" i="6"/>
  <c r="P572" i="6"/>
  <c r="P976" i="6"/>
  <c r="P857" i="6"/>
  <c r="P420" i="6"/>
  <c r="P648" i="6"/>
  <c r="P21" i="6"/>
  <c r="P875" i="6"/>
  <c r="P135" i="6"/>
  <c r="P613" i="6"/>
  <c r="P729" i="6"/>
  <c r="P460" i="6"/>
  <c r="P370" i="6"/>
  <c r="P574" i="6"/>
  <c r="P415" i="6"/>
  <c r="P593" i="6"/>
  <c r="P517" i="6"/>
  <c r="P399" i="6"/>
  <c r="P330" i="6"/>
  <c r="P103" i="6"/>
  <c r="P310" i="6"/>
  <c r="P498" i="6"/>
  <c r="P226" i="6"/>
  <c r="P101" i="6"/>
  <c r="P323" i="6"/>
  <c r="P555" i="6"/>
  <c r="P74" i="6"/>
  <c r="P464" i="6"/>
  <c r="P488" i="6"/>
  <c r="P519" i="6"/>
  <c r="P606" i="6"/>
  <c r="P277" i="6"/>
  <c r="P665" i="6"/>
  <c r="P754" i="6"/>
  <c r="P118" i="6"/>
  <c r="P98" i="6"/>
  <c r="P583" i="6"/>
  <c r="P7" i="6"/>
  <c r="P181" i="6"/>
  <c r="P768" i="6"/>
  <c r="P389" i="6"/>
  <c r="P993" i="6"/>
  <c r="P567" i="6"/>
  <c r="P262" i="6"/>
  <c r="P559" i="6"/>
  <c r="P76" i="6"/>
  <c r="P115" i="6"/>
  <c r="P859" i="6"/>
  <c r="P22" i="6"/>
  <c r="P196" i="6"/>
  <c r="P134" i="6"/>
  <c r="P188" i="6"/>
  <c r="P245" i="6"/>
  <c r="P280" i="6"/>
  <c r="P3" i="6"/>
  <c r="P781" i="6"/>
  <c r="P805" i="6"/>
  <c r="P592" i="6"/>
  <c r="P53" i="6"/>
  <c r="P550" i="6"/>
  <c r="P879" i="6"/>
  <c r="P37" i="6"/>
  <c r="P507" i="6"/>
  <c r="P434" i="6"/>
  <c r="P683" i="6"/>
  <c r="P638" i="6"/>
  <c r="P623" i="6"/>
  <c r="P631" i="6"/>
  <c r="P77" i="6"/>
  <c r="P995" i="6"/>
  <c r="P285" i="6"/>
  <c r="P145" i="6"/>
  <c r="P595" i="6"/>
  <c r="P868" i="6"/>
  <c r="P468" i="6"/>
  <c r="P217" i="6"/>
  <c r="P332" i="6"/>
  <c r="P317" i="6"/>
  <c r="P649" i="6"/>
  <c r="P933" i="6"/>
  <c r="P353" i="6"/>
  <c r="P655" i="6"/>
  <c r="P377" i="6"/>
  <c r="P314" i="6"/>
  <c r="P311" i="6"/>
  <c r="P802" i="6"/>
  <c r="P466" i="6"/>
  <c r="P14" i="6"/>
  <c r="P730" i="6"/>
  <c r="P678" i="6"/>
  <c r="P898" i="6"/>
  <c r="P331" i="6"/>
  <c r="P686" i="6"/>
  <c r="P102" i="6"/>
  <c r="P443" i="6"/>
  <c r="P347" i="6"/>
  <c r="P971" i="6"/>
  <c r="P411" i="6"/>
  <c r="P685" i="6"/>
  <c r="P437" i="6"/>
  <c r="P345" i="6"/>
  <c r="P582" i="6"/>
  <c r="P936" i="6"/>
  <c r="P839" i="6"/>
  <c r="P609" i="6"/>
  <c r="P449" i="6"/>
  <c r="P696" i="6"/>
  <c r="P164" i="6"/>
  <c r="P580" i="6"/>
  <c r="P57" i="6"/>
  <c r="P718" i="6"/>
  <c r="P928" i="6"/>
  <c r="P626" i="6"/>
  <c r="P479" i="6"/>
  <c r="P697" i="6"/>
  <c r="P967" i="6"/>
  <c r="P272" i="6"/>
  <c r="P652" i="6"/>
  <c r="P717" i="6"/>
  <c r="P343" i="6"/>
  <c r="P694" i="6"/>
  <c r="P672" i="6"/>
  <c r="P232" i="6"/>
  <c r="P240" i="6"/>
  <c r="P855" i="6"/>
  <c r="P51" i="6"/>
  <c r="P663" i="6"/>
  <c r="P759" i="6"/>
  <c r="P889" i="6"/>
  <c r="P167" i="6"/>
  <c r="P100" i="6"/>
  <c r="P530" i="6"/>
  <c r="P48" i="6"/>
  <c r="P630" i="6"/>
  <c r="P602" i="6"/>
  <c r="P596" i="6"/>
  <c r="P605" i="6"/>
  <c r="P198" i="6"/>
  <c r="P440" i="6"/>
  <c r="P869" i="6"/>
  <c r="P4" i="6"/>
  <c r="P825" i="6"/>
  <c r="P771" i="6"/>
  <c r="P657" i="6"/>
  <c r="P878" i="6"/>
  <c r="P746" i="6"/>
  <c r="P326" i="6"/>
  <c r="P756" i="6"/>
  <c r="P208" i="6"/>
  <c r="P914" i="6"/>
  <c r="P690" i="6"/>
  <c r="P727" i="6"/>
  <c r="P636" i="6"/>
  <c r="P49" i="6"/>
  <c r="P640" i="6"/>
  <c r="P522" i="6"/>
  <c r="P654" i="6"/>
  <c r="P292" i="6"/>
  <c r="P368" i="6"/>
  <c r="P341" i="6"/>
  <c r="P367" i="6"/>
  <c r="P584" i="6"/>
  <c r="P824" i="6"/>
  <c r="P575" i="6"/>
  <c r="P527" i="6"/>
  <c r="P615" i="6"/>
  <c r="P797" i="6"/>
  <c r="P342" i="6"/>
  <c r="P956" i="6"/>
  <c r="P853" i="6"/>
  <c r="P192" i="6"/>
  <c r="P17" i="6"/>
  <c r="P146" i="6"/>
  <c r="P766" i="6"/>
  <c r="P56" i="6"/>
  <c r="P728" i="6"/>
  <c r="P536" i="6"/>
  <c r="P864" i="6"/>
  <c r="P194" i="6"/>
  <c r="P374" i="6"/>
  <c r="P570" i="6"/>
  <c r="P922" i="6"/>
  <c r="P483" i="6"/>
  <c r="P492" i="6"/>
  <c r="P760" i="6"/>
  <c r="P723" i="6"/>
  <c r="P707" i="6"/>
  <c r="P349" i="6"/>
  <c r="P511" i="6"/>
  <c r="P926" i="6"/>
  <c r="P589" i="6"/>
  <c r="P261" i="6"/>
  <c r="P968" i="6"/>
  <c r="P429" i="6"/>
  <c r="P545" i="6"/>
  <c r="P658" i="6"/>
  <c r="P535" i="6"/>
  <c r="P732" i="6"/>
  <c r="P470" i="6"/>
  <c r="P848" i="6"/>
  <c r="P927" i="6"/>
  <c r="P867" i="6"/>
  <c r="P140" i="6"/>
  <c r="P430" i="6"/>
  <c r="P699" i="6"/>
  <c r="P826" i="6"/>
  <c r="P328" i="6"/>
  <c r="P412" i="6"/>
  <c r="P486" i="6"/>
  <c r="P836" i="6"/>
  <c r="P418" i="6"/>
  <c r="P283" i="6"/>
  <c r="P533" i="6"/>
  <c r="P107" i="6"/>
  <c r="P132" i="6"/>
  <c r="P850" i="6"/>
  <c r="P834" i="6"/>
  <c r="P506" i="6"/>
  <c r="P708" i="6"/>
  <c r="P111" i="6"/>
  <c r="P577" i="6"/>
  <c r="P346" i="6"/>
  <c r="P909" i="6"/>
  <c r="P770" i="6"/>
  <c r="P457" i="6"/>
  <c r="P514" i="6"/>
  <c r="P286" i="6"/>
  <c r="P738" i="6"/>
  <c r="P620" i="6"/>
  <c r="P204" i="6"/>
  <c r="P538" i="6"/>
  <c r="P992" i="6"/>
  <c r="P740" i="6"/>
  <c r="P965" i="6"/>
  <c r="P494" i="6"/>
  <c r="P721" i="6"/>
  <c r="P35" i="6"/>
  <c r="P453" i="6"/>
  <c r="P952" i="6"/>
  <c r="P205" i="6"/>
  <c r="P806" i="6"/>
  <c r="P897" i="6"/>
  <c r="P935" i="6"/>
  <c r="P450" i="6"/>
  <c r="P964" i="6"/>
  <c r="P955" i="6"/>
  <c r="P888" i="6"/>
  <c r="P785" i="6"/>
  <c r="P608" i="6"/>
  <c r="P166" i="6"/>
  <c r="P195" i="6"/>
  <c r="P16" i="6"/>
  <c r="P703" i="6"/>
  <c r="P815" i="6"/>
  <c r="P91" i="6"/>
  <c r="P356" i="6"/>
  <c r="P435" i="6"/>
  <c r="P301" i="6"/>
  <c r="P651" i="6"/>
  <c r="P263" i="6"/>
  <c r="P865" i="6"/>
  <c r="P243" i="6"/>
  <c r="P656" i="6"/>
  <c r="P465" i="6"/>
  <c r="P786" i="6"/>
  <c r="P617" i="6"/>
  <c r="P706" i="6"/>
  <c r="P563" i="6"/>
  <c r="P799" i="6"/>
  <c r="P924" i="6"/>
  <c r="P289" i="6"/>
  <c r="P276" i="6"/>
  <c r="P471" i="6"/>
  <c r="P629" i="6"/>
  <c r="P958" i="6"/>
  <c r="P124" i="6"/>
  <c r="P775" i="6"/>
  <c r="P946" i="6"/>
  <c r="P249" i="6"/>
  <c r="P829" i="6"/>
  <c r="P165" i="6"/>
  <c r="P108" i="6"/>
  <c r="P553" i="6"/>
  <c r="P811" i="6"/>
  <c r="P215" i="6"/>
  <c r="P997" i="6"/>
  <c r="P68" i="6"/>
  <c r="P8" i="6"/>
  <c r="P5" i="6"/>
  <c r="P474" i="6"/>
  <c r="P970" i="6"/>
  <c r="P838" i="6"/>
  <c r="P127" i="6"/>
  <c r="P426" i="6"/>
  <c r="P714" i="6"/>
  <c r="P505" i="6"/>
  <c r="P294" i="6"/>
  <c r="P891" i="6"/>
  <c r="P680" i="6"/>
  <c r="P541" i="6"/>
  <c r="P668" i="6"/>
  <c r="P189" i="6"/>
  <c r="P803" i="6"/>
  <c r="P110" i="6"/>
  <c r="P981" i="6"/>
  <c r="P270" i="6"/>
  <c r="P462" i="6"/>
  <c r="P957" i="6"/>
  <c r="P930" i="6"/>
  <c r="P614" i="6"/>
  <c r="P791" i="6"/>
  <c r="P901" i="6"/>
  <c r="P490" i="6"/>
  <c r="P404" i="6"/>
  <c r="P406" i="6"/>
  <c r="P180" i="6"/>
  <c r="P856" i="6"/>
  <c r="P66" i="6"/>
  <c r="P322" i="6"/>
  <c r="P94" i="6"/>
  <c r="P945" i="6"/>
  <c r="P979" i="6"/>
  <c r="P780" i="6"/>
  <c r="P334" i="6"/>
  <c r="P484" i="6"/>
  <c r="P209" i="6"/>
  <c r="P39" i="6"/>
  <c r="P521" i="6"/>
  <c r="P431" i="6"/>
  <c r="P893" i="6"/>
  <c r="P700" i="6"/>
  <c r="P562" i="6"/>
  <c r="P959" i="6"/>
  <c r="P751" i="6"/>
  <c r="P246" i="6"/>
  <c r="P639" i="6"/>
  <c r="P647" i="6"/>
  <c r="P571" i="6"/>
  <c r="P599" i="6"/>
  <c r="P642" i="6"/>
  <c r="P840" i="6"/>
  <c r="P225" i="6"/>
  <c r="P539" i="6"/>
  <c r="P660" i="6"/>
  <c r="P364" i="6"/>
  <c r="P203" i="6"/>
  <c r="P556" i="6"/>
  <c r="P109" i="6"/>
  <c r="P87" i="6"/>
  <c r="P144" i="6"/>
  <c r="P92" i="6"/>
  <c r="P113" i="6"/>
  <c r="P141" i="6"/>
  <c r="P119" i="6"/>
  <c r="P116" i="6"/>
  <c r="P625" i="6"/>
  <c r="P325" i="6"/>
  <c r="P237" i="6"/>
  <c r="P143" i="6"/>
  <c r="P540" i="6"/>
  <c r="P962" i="6"/>
  <c r="P295" i="6"/>
  <c r="P214" i="6"/>
  <c r="P847" i="6"/>
  <c r="P863" i="6"/>
  <c r="P779" i="6"/>
  <c r="P26" i="6"/>
  <c r="P122" i="6"/>
  <c r="P866" i="6"/>
  <c r="P344" i="6"/>
  <c r="P733" i="6"/>
  <c r="P937" i="6"/>
  <c r="P876" i="6"/>
  <c r="P428" i="6"/>
  <c r="P566" i="6"/>
  <c r="P257" i="6"/>
  <c r="P281" i="6"/>
  <c r="P182" i="6"/>
  <c r="P778" i="6"/>
  <c r="P358" i="6"/>
  <c r="P929" i="6"/>
  <c r="P38" i="6"/>
  <c r="P251" i="6"/>
  <c r="P873" i="6"/>
  <c r="P557" i="6"/>
  <c r="P126" i="6"/>
  <c r="P546" i="6"/>
  <c r="P231" i="6"/>
  <c r="P675" i="6"/>
  <c r="P881" i="6"/>
  <c r="P999" i="6"/>
  <c r="P590" i="6"/>
  <c r="P34" i="6"/>
  <c r="P531" i="6"/>
  <c r="P1001" i="6"/>
  <c r="P216" i="6"/>
  <c r="P661" i="6"/>
  <c r="P588" i="6"/>
  <c r="P634" i="6"/>
  <c r="P476" i="6"/>
  <c r="Q557" i="6" l="1"/>
  <c r="Q647" i="6"/>
  <c r="Q471" i="6"/>
  <c r="Q968" i="6"/>
  <c r="Q694" i="6"/>
  <c r="Q635" i="6"/>
  <c r="Q661" i="6"/>
  <c r="Q675" i="6"/>
  <c r="Q876" i="6"/>
  <c r="Q863" i="6"/>
  <c r="Q325" i="6"/>
  <c r="Q840" i="6"/>
  <c r="Q959" i="6"/>
  <c r="Q484" i="6"/>
  <c r="Q856" i="6"/>
  <c r="Q930" i="6"/>
  <c r="Q668" i="6"/>
  <c r="Q215" i="6"/>
  <c r="Q775" i="6"/>
  <c r="Q865" i="6"/>
  <c r="Q703" i="6"/>
  <c r="Q577" i="6"/>
  <c r="Q533" i="6"/>
  <c r="Q570" i="6"/>
  <c r="Q146" i="6"/>
  <c r="Q527" i="6"/>
  <c r="Q654" i="6"/>
  <c r="Q208" i="6"/>
  <c r="Q4" i="6"/>
  <c r="Q48" i="6"/>
  <c r="Q855" i="6"/>
  <c r="Q272" i="6"/>
  <c r="Q580" i="6"/>
  <c r="Q332" i="6"/>
  <c r="Q77" i="6"/>
  <c r="Q879" i="6"/>
  <c r="Q245" i="6"/>
  <c r="Q583" i="6"/>
  <c r="Q488" i="6"/>
  <c r="Q420" i="6"/>
  <c r="Q9" i="6"/>
  <c r="Q548" i="6"/>
  <c r="Q812" i="6"/>
  <c r="Q152" i="6"/>
  <c r="Q391" i="6"/>
  <c r="Q304" i="6"/>
  <c r="Q213" i="6"/>
  <c r="Q951" i="6"/>
  <c r="Q212" i="6"/>
  <c r="Q395" i="6"/>
  <c r="Q905" i="6"/>
  <c r="Q549" i="6"/>
  <c r="Q776" i="6"/>
  <c r="Q446" i="6"/>
  <c r="Q378" i="6"/>
  <c r="Q940" i="6"/>
  <c r="Q469" i="6"/>
  <c r="Q206" i="6"/>
  <c r="Q569" i="6"/>
  <c r="Q653" i="6"/>
  <c r="Q684" i="6"/>
  <c r="Q303" i="6"/>
  <c r="Q482" i="6"/>
  <c r="Q130" i="6"/>
  <c r="Q139" i="6"/>
  <c r="Q55" i="6"/>
  <c r="Q10" i="6"/>
  <c r="Q54" i="6"/>
  <c r="Q179" i="6"/>
  <c r="Q931" i="6"/>
  <c r="Q594" i="6"/>
  <c r="Q95" i="6"/>
  <c r="Q477" i="6"/>
  <c r="Q809" i="6"/>
  <c r="Q218" i="6"/>
  <c r="Q85" i="6"/>
  <c r="Q432" i="6"/>
  <c r="Q953" i="6"/>
  <c r="Q501" i="6"/>
  <c r="Q153" i="6"/>
  <c r="Q186" i="6"/>
  <c r="Q405" i="6"/>
  <c r="Q758" i="6"/>
  <c r="Q335" i="6"/>
  <c r="Q515" i="6"/>
  <c r="Q155" i="6"/>
  <c r="Q904" i="6"/>
  <c r="Q704" i="6"/>
  <c r="Q461" i="6"/>
  <c r="Q312" i="6"/>
  <c r="Q676" i="6"/>
  <c r="Q160" i="6"/>
  <c r="Q425" i="6"/>
  <c r="Q896" i="6"/>
  <c r="Q89" i="6"/>
  <c r="Q387" i="6"/>
  <c r="Q258" i="6"/>
  <c r="Q874" i="6"/>
  <c r="Q281" i="6"/>
  <c r="Q806" i="6"/>
  <c r="Q536" i="6"/>
  <c r="Q705" i="6"/>
  <c r="Q954" i="6"/>
  <c r="Q358" i="6"/>
  <c r="Q937" i="6"/>
  <c r="Q847" i="6"/>
  <c r="Q625" i="6"/>
  <c r="Q109" i="6"/>
  <c r="Q562" i="6"/>
  <c r="Q334" i="6"/>
  <c r="Q180" i="6"/>
  <c r="Q957" i="6"/>
  <c r="Q541" i="6"/>
  <c r="Q811" i="6"/>
  <c r="Q124" i="6"/>
  <c r="Q563" i="6"/>
  <c r="Q263" i="6"/>
  <c r="Q16" i="6"/>
  <c r="Q450" i="6"/>
  <c r="Q721" i="6"/>
  <c r="Q738" i="6"/>
  <c r="Q374" i="6"/>
  <c r="Q17" i="6"/>
  <c r="Q575" i="6"/>
  <c r="Q522" i="6"/>
  <c r="Q756" i="6"/>
  <c r="Q530" i="6"/>
  <c r="Q967" i="6"/>
  <c r="Q437" i="6"/>
  <c r="Q550" i="6"/>
  <c r="Q188" i="6"/>
  <c r="Q464" i="6"/>
  <c r="Q460" i="6"/>
  <c r="Q687" i="6"/>
  <c r="Q715" i="6"/>
  <c r="Q413" i="6"/>
  <c r="Q90" i="6"/>
  <c r="Q475" i="6"/>
  <c r="Q177" i="6"/>
  <c r="Q69" i="6"/>
  <c r="Q371" i="6"/>
  <c r="Q339" i="6"/>
  <c r="Q709" i="6"/>
  <c r="Q117" i="6"/>
  <c r="Q75" i="6"/>
  <c r="Q524" i="6"/>
  <c r="Q828" i="6"/>
  <c r="Q820" i="6"/>
  <c r="Q61" i="6"/>
  <c r="Q792" i="6"/>
  <c r="Q348" i="6"/>
  <c r="Q983" i="6"/>
  <c r="Q319" i="6"/>
  <c r="Q849" i="6"/>
  <c r="Q18" i="6"/>
  <c r="Q691" i="6"/>
  <c r="Q512" i="6"/>
  <c r="Q679" i="6"/>
  <c r="Q692" i="6"/>
  <c r="Q291" i="6"/>
  <c r="Q736" i="6"/>
  <c r="Q451" i="6"/>
  <c r="Q81" i="6"/>
  <c r="Q912" i="6"/>
  <c r="Q223" i="6"/>
  <c r="Q481" i="6"/>
  <c r="Q473" i="6"/>
  <c r="Q750" i="6"/>
  <c r="Q290" i="6"/>
  <c r="Q763" i="6"/>
  <c r="Q40" i="6"/>
  <c r="Q745" i="6"/>
  <c r="Q421" i="6"/>
  <c r="Q300" i="6"/>
  <c r="Q504" i="6"/>
  <c r="Q136" i="6"/>
  <c r="Q710" i="6"/>
  <c r="Q184" i="6"/>
  <c r="Q28" i="6"/>
  <c r="Q724" i="6"/>
  <c r="Q662" i="6"/>
  <c r="Q233" i="6"/>
  <c r="Q46" i="6"/>
  <c r="Q783" i="6"/>
  <c r="Q156" i="6"/>
  <c r="Q568" i="6"/>
  <c r="Q790" i="6"/>
  <c r="Q789" i="6"/>
  <c r="Q364" i="6"/>
  <c r="Q165" i="6"/>
  <c r="Q834" i="6"/>
  <c r="Q367" i="6"/>
  <c r="Q626" i="6"/>
  <c r="Q595" i="6"/>
  <c r="Q821" i="6"/>
  <c r="Q1001" i="6"/>
  <c r="Q733" i="6"/>
  <c r="Q214" i="6"/>
  <c r="Q116" i="6"/>
  <c r="Q556" i="6"/>
  <c r="Q599" i="6"/>
  <c r="Q780" i="6"/>
  <c r="Q680" i="6"/>
  <c r="Q553" i="6"/>
  <c r="Q958" i="6"/>
  <c r="Q706" i="6"/>
  <c r="Q651" i="6"/>
  <c r="Q195" i="6"/>
  <c r="Q935" i="6"/>
  <c r="Q494" i="6"/>
  <c r="Q286" i="6"/>
  <c r="Q708" i="6"/>
  <c r="Q418" i="6"/>
  <c r="Q545" i="6"/>
  <c r="Q707" i="6"/>
  <c r="Q192" i="6"/>
  <c r="Q824" i="6"/>
  <c r="Q640" i="6"/>
  <c r="Q440" i="6"/>
  <c r="Q100" i="6"/>
  <c r="Q232" i="6"/>
  <c r="Q697" i="6"/>
  <c r="Q696" i="6"/>
  <c r="Q685" i="6"/>
  <c r="Q898" i="6"/>
  <c r="Q377" i="6"/>
  <c r="Q468" i="6"/>
  <c r="Q53" i="6"/>
  <c r="Q118" i="6"/>
  <c r="Q330" i="6"/>
  <c r="Q729" i="6"/>
  <c r="Q976" i="6"/>
  <c r="Q458" i="6"/>
  <c r="Q187" i="6"/>
  <c r="Q386" i="6"/>
  <c r="Q633" i="6"/>
  <c r="Q949" i="6"/>
  <c r="Q394" i="6"/>
  <c r="Q831" i="6"/>
  <c r="Q509" i="6"/>
  <c r="Q669" i="6"/>
  <c r="Q886" i="6"/>
  <c r="Q534" i="6"/>
  <c r="Q693" i="6"/>
  <c r="Q454" i="6"/>
  <c r="Q401" i="6"/>
  <c r="Q376" i="6"/>
  <c r="Q247" i="6"/>
  <c r="Q774" i="6"/>
  <c r="Q804" i="6"/>
  <c r="Q448" i="6"/>
  <c r="Q835" i="6"/>
  <c r="Q148" i="6"/>
  <c r="Q677" i="6"/>
  <c r="Q70" i="6"/>
  <c r="Q674" i="6"/>
  <c r="Q744" i="6"/>
  <c r="Q327" i="6"/>
  <c r="Q586" i="6"/>
  <c r="Q190" i="6"/>
  <c r="Q381" i="6"/>
  <c r="Q870" i="6"/>
  <c r="Q337" i="6"/>
  <c r="Q36" i="6"/>
  <c r="Q795" i="6"/>
  <c r="Q701" i="6"/>
  <c r="Q667" i="6"/>
  <c r="Q921" i="6"/>
  <c r="Q445" i="6"/>
  <c r="Q591" i="6"/>
  <c r="Q666" i="6"/>
  <c r="Q340" i="6"/>
  <c r="Q871" i="6"/>
  <c r="Q808" i="6"/>
  <c r="Q320" i="6"/>
  <c r="Q419" i="6"/>
  <c r="Q544" i="6"/>
  <c r="Q438" i="6"/>
  <c r="Q71" i="6"/>
  <c r="Q558" i="6"/>
  <c r="Q149" i="6"/>
  <c r="Q220" i="6"/>
  <c r="Q906" i="6"/>
  <c r="Q681" i="6"/>
  <c r="Q104" i="6"/>
  <c r="Q62" i="6"/>
  <c r="Q508" i="6"/>
  <c r="Q333" i="6"/>
  <c r="Q73" i="6"/>
  <c r="Q608" i="6"/>
  <c r="Q486" i="6"/>
  <c r="Q956" i="6"/>
  <c r="Q889" i="6"/>
  <c r="Q516" i="6"/>
  <c r="Q883" i="6"/>
  <c r="Q531" i="6"/>
  <c r="Q126" i="6"/>
  <c r="Q182" i="6"/>
  <c r="Q344" i="6"/>
  <c r="Q119" i="6"/>
  <c r="Q203" i="6"/>
  <c r="Q893" i="6"/>
  <c r="Q979" i="6"/>
  <c r="Q270" i="6"/>
  <c r="Q629" i="6"/>
  <c r="Q617" i="6"/>
  <c r="Q301" i="6"/>
  <c r="Q166" i="6"/>
  <c r="Q897" i="6"/>
  <c r="Q965" i="6"/>
  <c r="Q514" i="6"/>
  <c r="Q836" i="6"/>
  <c r="Q429" i="6"/>
  <c r="Q723" i="6"/>
  <c r="Q864" i="6"/>
  <c r="Q853" i="6"/>
  <c r="Q167" i="6"/>
  <c r="Q672" i="6"/>
  <c r="Q479" i="6"/>
  <c r="Q449" i="6"/>
  <c r="Q678" i="6"/>
  <c r="Q655" i="6"/>
  <c r="Q868" i="6"/>
  <c r="Q638" i="6"/>
  <c r="Q592" i="6"/>
  <c r="Q196" i="6"/>
  <c r="Q993" i="6"/>
  <c r="Q754" i="6"/>
  <c r="Q555" i="6"/>
  <c r="Q399" i="6"/>
  <c r="Q613" i="6"/>
  <c r="Q572" i="6"/>
  <c r="Q422" i="6"/>
  <c r="Q52" i="6"/>
  <c r="Q83" i="6"/>
  <c r="Q987" i="6"/>
  <c r="Q252" i="6"/>
  <c r="Q725" i="6"/>
  <c r="Q60" i="6"/>
  <c r="Q923" i="6"/>
  <c r="Q274" i="6"/>
  <c r="Q755" i="6"/>
  <c r="Q980" i="6"/>
  <c r="Q147" i="6"/>
  <c r="Q23" i="6"/>
  <c r="Q19" i="6"/>
  <c r="Q336" i="6"/>
  <c r="Q417" i="6"/>
  <c r="Q79" i="6"/>
  <c r="Q84" i="6"/>
  <c r="Q375" i="6"/>
  <c r="Q131" i="6"/>
  <c r="Q268" i="6"/>
  <c r="Q749" i="6"/>
  <c r="Q851" i="6"/>
  <c r="Q551" i="6"/>
  <c r="Q528" i="6"/>
  <c r="Q396" i="6"/>
  <c r="Q463" i="6"/>
  <c r="Q390" i="6"/>
  <c r="Q941" i="6"/>
  <c r="Q230" i="6"/>
  <c r="Q306" i="6"/>
  <c r="Q670" i="6"/>
  <c r="Q309" i="6"/>
  <c r="Q816" i="6"/>
  <c r="Q782" i="6"/>
  <c r="Q416" i="6"/>
  <c r="Q622" i="6"/>
  <c r="Q29" i="6"/>
  <c r="Q273" i="6"/>
  <c r="Q948" i="6"/>
  <c r="Q618" i="6"/>
  <c r="Q133" i="6"/>
  <c r="Q748" i="6"/>
  <c r="Q491" i="6"/>
  <c r="Q600" i="6"/>
  <c r="Q742" i="6"/>
  <c r="Q578" i="6"/>
  <c r="Q646" i="6"/>
  <c r="Q624" i="6"/>
  <c r="Q480" i="6"/>
  <c r="Q141" i="6"/>
  <c r="Q294" i="6"/>
  <c r="Q457" i="6"/>
  <c r="Q878" i="6"/>
  <c r="Q389" i="6"/>
  <c r="Q135" i="6"/>
  <c r="Q456" i="6"/>
  <c r="Q41" i="6"/>
  <c r="Q757" i="6"/>
  <c r="Q372" i="6"/>
  <c r="Q552" i="6"/>
  <c r="Q961" i="6"/>
  <c r="Q210" i="6"/>
  <c r="Q308" i="6"/>
  <c r="Q93" i="6"/>
  <c r="Q154" i="6"/>
  <c r="Q199" i="6"/>
  <c r="Q991" i="6"/>
  <c r="Q565" i="6"/>
  <c r="Q168" i="6"/>
  <c r="Q695" i="6"/>
  <c r="Q823" i="6"/>
  <c r="Q659" i="6"/>
  <c r="Q737" i="6"/>
  <c r="Q269" i="6"/>
  <c r="Q369" i="6"/>
  <c r="Q722" i="6"/>
  <c r="Q296" i="6"/>
  <c r="Q813" i="6"/>
  <c r="Q362" i="6"/>
  <c r="Q938" i="6"/>
  <c r="Q861" i="6"/>
  <c r="Q621" i="6"/>
  <c r="Q988" i="6"/>
  <c r="Q278" i="6"/>
  <c r="Q907" i="6"/>
  <c r="Q610" i="6"/>
  <c r="Q6" i="6"/>
  <c r="Q63" i="6"/>
  <c r="Q747" i="6"/>
  <c r="Q439" i="6"/>
  <c r="Q822" i="6"/>
  <c r="Q50" i="6"/>
  <c r="Q287" i="6"/>
  <c r="Q293" i="6"/>
  <c r="Q786" i="6"/>
  <c r="Q927" i="6"/>
  <c r="Q605" i="6"/>
  <c r="Q22" i="6"/>
  <c r="Q476" i="6"/>
  <c r="Q590" i="6"/>
  <c r="Q122" i="6"/>
  <c r="Q540" i="6"/>
  <c r="Q113" i="6"/>
  <c r="Q639" i="6"/>
  <c r="Q94" i="6"/>
  <c r="Q901" i="6"/>
  <c r="Q110" i="6"/>
  <c r="Q505" i="6"/>
  <c r="Q785" i="6"/>
  <c r="Q992" i="6"/>
  <c r="Q770" i="6"/>
  <c r="Q850" i="6"/>
  <c r="Q412" i="6"/>
  <c r="Q848" i="6"/>
  <c r="Q261" i="6"/>
  <c r="Q492" i="6"/>
  <c r="Q728" i="6"/>
  <c r="Q342" i="6"/>
  <c r="Q341" i="6"/>
  <c r="Q596" i="6"/>
  <c r="Q759" i="6"/>
  <c r="Q343" i="6"/>
  <c r="Q928" i="6"/>
  <c r="Q933" i="6"/>
  <c r="Q145" i="6"/>
  <c r="Q781" i="6"/>
  <c r="Q859" i="6"/>
  <c r="Q768" i="6"/>
  <c r="Q277" i="6"/>
  <c r="Q101" i="6"/>
  <c r="Q875" i="6"/>
  <c r="Q616" i="6"/>
  <c r="Q357" i="6"/>
  <c r="Q990" i="6"/>
  <c r="Q407" i="6"/>
  <c r="Q764" i="6"/>
  <c r="Q354" i="6"/>
  <c r="Q796" i="6"/>
  <c r="Q895" i="6"/>
  <c r="Q762" i="6"/>
  <c r="Q650" i="6"/>
  <c r="Q810" i="6"/>
  <c r="Q632" i="6"/>
  <c r="Q329" i="6"/>
  <c r="Q200" i="6"/>
  <c r="Q97" i="6"/>
  <c r="Q598" i="6"/>
  <c r="Q713" i="6"/>
  <c r="Q784" i="6"/>
  <c r="Q398" i="6"/>
  <c r="Q365" i="6"/>
  <c r="Q228" i="6"/>
  <c r="Q43" i="6"/>
  <c r="Q266" i="6"/>
  <c r="Q712" i="6"/>
  <c r="Q576" i="6"/>
  <c r="Q841" i="6"/>
  <c r="Q88" i="6"/>
  <c r="Q67" i="6"/>
  <c r="Q351" i="6"/>
  <c r="Q903" i="6"/>
  <c r="Q298" i="6"/>
  <c r="Q499" i="6"/>
  <c r="Q985" i="6"/>
  <c r="Q977" i="6"/>
  <c r="Q877" i="6"/>
  <c r="Q942" i="6"/>
  <c r="Q643" i="6"/>
  <c r="Q265" i="6"/>
  <c r="Q191" i="6"/>
  <c r="Q248" i="6"/>
  <c r="Q880" i="6"/>
  <c r="Q885" i="6"/>
  <c r="Q982" i="6"/>
  <c r="Q321" i="6"/>
  <c r="Q25" i="6"/>
  <c r="Q547" i="6"/>
  <c r="Q502" i="6"/>
  <c r="Q123" i="6"/>
  <c r="Q393" i="6"/>
  <c r="Q818" i="6"/>
  <c r="Q241" i="6"/>
  <c r="Q297" i="6"/>
  <c r="Q765" i="6"/>
  <c r="Q20" i="6"/>
  <c r="Q385" i="6"/>
  <c r="Q172" i="6"/>
  <c r="Q731" i="6"/>
  <c r="Q221" i="6"/>
  <c r="Q673" i="6"/>
  <c r="Q767" i="6"/>
  <c r="Q720" i="6"/>
  <c r="Q150" i="6"/>
  <c r="Q307" i="6"/>
  <c r="Q962" i="6"/>
  <c r="Q945" i="6"/>
  <c r="Q435" i="6"/>
  <c r="Q760" i="6"/>
  <c r="Q517" i="6"/>
  <c r="Q984" i="6"/>
  <c r="Q634" i="6"/>
  <c r="Q251" i="6"/>
  <c r="Q566" i="6"/>
  <c r="Q143" i="6"/>
  <c r="Q246" i="6"/>
  <c r="Q322" i="6"/>
  <c r="Q791" i="6"/>
  <c r="Q714" i="6"/>
  <c r="Q68" i="6"/>
  <c r="Q289" i="6"/>
  <c r="Q888" i="6"/>
  <c r="Q909" i="6"/>
  <c r="Q132" i="6"/>
  <c r="Q328" i="6"/>
  <c r="Q589" i="6"/>
  <c r="Q483" i="6"/>
  <c r="Q56" i="6"/>
  <c r="Q797" i="6"/>
  <c r="Q368" i="6"/>
  <c r="Q690" i="6"/>
  <c r="Q771" i="6"/>
  <c r="Q602" i="6"/>
  <c r="Q663" i="6"/>
  <c r="Q717" i="6"/>
  <c r="Q718" i="6"/>
  <c r="Q443" i="6"/>
  <c r="Q3" i="6"/>
  <c r="Q115" i="6"/>
  <c r="Q606" i="6"/>
  <c r="Q415" i="6"/>
  <c r="Q21" i="6"/>
  <c r="Q735" i="6"/>
  <c r="Q447" i="6"/>
  <c r="Q379" i="6"/>
  <c r="Q302" i="6"/>
  <c r="Q902" i="6"/>
  <c r="Q441" i="6"/>
  <c r="Q400" i="6"/>
  <c r="Q807" i="6"/>
  <c r="Q772" i="6"/>
  <c r="Q159" i="6"/>
  <c r="Q852" i="6"/>
  <c r="Q537" i="6"/>
  <c r="Q256" i="6"/>
  <c r="Q604" i="6"/>
  <c r="Q496" i="6"/>
  <c r="Q380" i="6"/>
  <c r="Q264" i="6"/>
  <c r="Q32" i="6"/>
  <c r="Q259" i="6"/>
  <c r="Q366" i="6"/>
  <c r="Q628" i="6"/>
  <c r="Q827" i="6"/>
  <c r="Q31" i="6"/>
  <c r="Q178" i="6"/>
  <c r="Q275" i="6"/>
  <c r="Q373" i="6"/>
  <c r="Q433" i="6"/>
  <c r="Q175" i="6"/>
  <c r="Q526" i="6"/>
  <c r="Q963" i="6"/>
  <c r="Q185" i="6"/>
  <c r="Q279" i="6"/>
  <c r="Q318" i="6"/>
  <c r="Q227" i="6"/>
  <c r="Q561" i="6"/>
  <c r="Q254" i="6"/>
  <c r="Q529" i="6"/>
  <c r="Q260" i="6"/>
  <c r="Q845" i="6"/>
  <c r="Q689" i="6"/>
  <c r="Q908" i="6"/>
  <c r="Q518" i="6"/>
  <c r="Q423" i="6"/>
  <c r="Q899" i="6"/>
  <c r="Q769" i="6"/>
  <c r="Q489" i="6"/>
  <c r="Q183" i="6"/>
  <c r="Q299" i="6"/>
  <c r="Q837" i="6"/>
  <c r="Q711" i="6"/>
  <c r="Q842" i="6"/>
  <c r="Q554" i="6"/>
  <c r="Q866" i="6"/>
  <c r="Q740" i="6"/>
  <c r="Q636" i="6"/>
  <c r="Q323" i="6"/>
  <c r="Q588" i="6"/>
  <c r="Q881" i="6"/>
  <c r="Q237" i="6"/>
  <c r="Q144" i="6"/>
  <c r="Q751" i="6"/>
  <c r="Q209" i="6"/>
  <c r="Q66" i="6"/>
  <c r="Q189" i="6"/>
  <c r="Q243" i="6"/>
  <c r="Q815" i="6"/>
  <c r="Q955" i="6"/>
  <c r="Q204" i="6"/>
  <c r="Q346" i="6"/>
  <c r="Q826" i="6"/>
  <c r="Q926" i="6"/>
  <c r="Q766" i="6"/>
  <c r="Q292" i="6"/>
  <c r="Q825" i="6"/>
  <c r="Q630" i="6"/>
  <c r="Q51" i="6"/>
  <c r="Q57" i="6"/>
  <c r="Q582" i="6"/>
  <c r="Q102" i="6"/>
  <c r="Q995" i="6"/>
  <c r="Q37" i="6"/>
  <c r="Q280" i="6"/>
  <c r="Q76" i="6"/>
  <c r="Q7" i="6"/>
  <c r="Q498" i="6"/>
  <c r="Q444" i="6"/>
  <c r="Q726" i="6"/>
  <c r="Q520" i="6"/>
  <c r="Q414" i="6"/>
  <c r="Q288" i="6"/>
  <c r="Q33" i="6"/>
  <c r="Q121" i="6"/>
  <c r="Q24" i="6"/>
  <c r="Q128" i="6"/>
  <c r="Q913" i="6"/>
  <c r="Q58" i="6"/>
  <c r="Q788" i="6"/>
  <c r="Q284" i="6"/>
  <c r="Q743" i="6"/>
  <c r="Q244" i="6"/>
  <c r="Q239" i="6"/>
  <c r="Q947" i="6"/>
  <c r="Q702" i="6"/>
  <c r="Q120" i="6"/>
  <c r="Q157" i="6"/>
  <c r="Q585" i="6"/>
  <c r="Q882" i="6"/>
  <c r="Q360" i="6"/>
  <c r="Q671" i="6"/>
  <c r="Q978" i="6"/>
  <c r="Q996" i="6"/>
  <c r="Q597" i="6"/>
  <c r="Q224" i="6"/>
  <c r="Q459" i="6"/>
  <c r="Q384" i="6"/>
  <c r="Q222" i="6"/>
  <c r="Q543" i="6"/>
  <c r="Q641" i="6"/>
  <c r="Q174" i="6"/>
  <c r="Q305" i="6"/>
  <c r="Q392" i="6"/>
  <c r="Q355" i="6"/>
  <c r="Q920" i="6"/>
  <c r="Q193" i="6"/>
  <c r="Q207" i="6"/>
  <c r="Q86" i="6"/>
  <c r="Q350" i="6"/>
  <c r="Q998" i="6"/>
  <c r="Q734" i="6"/>
  <c r="Q664" i="6"/>
  <c r="Q682" i="6"/>
  <c r="Q171" i="6"/>
  <c r="Q497" i="6"/>
  <c r="Q201" i="6"/>
  <c r="Q13" i="6"/>
  <c r="Q960" i="6"/>
  <c r="Q42" i="6"/>
  <c r="Q82" i="6"/>
  <c r="Q503" i="6"/>
  <c r="Q892" i="6"/>
  <c r="Q644" i="6"/>
  <c r="Q753" i="6"/>
  <c r="Q315" i="6"/>
  <c r="Q873" i="6"/>
  <c r="Q257" i="6"/>
  <c r="Q660" i="6"/>
  <c r="Q521" i="6"/>
  <c r="Q8" i="6"/>
  <c r="Q829" i="6"/>
  <c r="Q276" i="6"/>
  <c r="Q465" i="6"/>
  <c r="Q356" i="6"/>
  <c r="Q205" i="6"/>
  <c r="Q609" i="6"/>
  <c r="Q971" i="6"/>
  <c r="Q730" i="6"/>
  <c r="Q353" i="6"/>
  <c r="Q683" i="6"/>
  <c r="Q805" i="6"/>
  <c r="Q665" i="6"/>
  <c r="Q236" i="6"/>
  <c r="Q125" i="6"/>
  <c r="Q513" i="6"/>
  <c r="Q467" i="6"/>
  <c r="Q587" i="6"/>
  <c r="Q383" i="6"/>
  <c r="Q169" i="6"/>
  <c r="Q176" i="6"/>
  <c r="Q716" i="6"/>
  <c r="Q844" i="6"/>
  <c r="Q986" i="6"/>
  <c r="Q80" i="6"/>
  <c r="Q161" i="6"/>
  <c r="Q238" i="6"/>
  <c r="Q202" i="6"/>
  <c r="Q45" i="6"/>
  <c r="Q11" i="6"/>
  <c r="Q925" i="6"/>
  <c r="Q573" i="6"/>
  <c r="Q27" i="6"/>
  <c r="Q112" i="6"/>
  <c r="Q564" i="6"/>
  <c r="Q560" i="6"/>
  <c r="Q271" i="6"/>
  <c r="Q64" i="6"/>
  <c r="Q830" i="6"/>
  <c r="Q761" i="6"/>
  <c r="Q918" i="6"/>
  <c r="Q170" i="6"/>
  <c r="Q999" i="6"/>
  <c r="Q26" i="6"/>
  <c r="Q92" i="6"/>
  <c r="Q539" i="6"/>
  <c r="Q39" i="6"/>
  <c r="Q803" i="6"/>
  <c r="Q249" i="6"/>
  <c r="Q656" i="6"/>
  <c r="Q91" i="6"/>
  <c r="Q952" i="6"/>
  <c r="Q538" i="6"/>
  <c r="Q727" i="6"/>
  <c r="Q657" i="6"/>
  <c r="Q839" i="6"/>
  <c r="Q347" i="6"/>
  <c r="Q14" i="6"/>
  <c r="Q434" i="6"/>
  <c r="Q593" i="6"/>
  <c r="Q890" i="6"/>
  <c r="Q843" i="6"/>
  <c r="Q611" i="6"/>
  <c r="Q741" i="6"/>
  <c r="Q352" i="6"/>
  <c r="Q137" i="6"/>
  <c r="Q78" i="6"/>
  <c r="Q410" i="6"/>
  <c r="Q485" i="6"/>
  <c r="Q96" i="6"/>
  <c r="Q197" i="6"/>
  <c r="Q916" i="6"/>
  <c r="Q242" i="6"/>
  <c r="Q38" i="6"/>
  <c r="Q428" i="6"/>
  <c r="Q779" i="6"/>
  <c r="Q225" i="6"/>
  <c r="Q614" i="6"/>
  <c r="Q426" i="6"/>
  <c r="Q997" i="6"/>
  <c r="Q946" i="6"/>
  <c r="Q924" i="6"/>
  <c r="Q453" i="6"/>
  <c r="Q107" i="6"/>
  <c r="Q470" i="6"/>
  <c r="Q936" i="6"/>
  <c r="Q466" i="6"/>
  <c r="Q649" i="6"/>
  <c r="Q285" i="6"/>
  <c r="Q507" i="6"/>
  <c r="Q181" i="6"/>
  <c r="Q226" i="6"/>
  <c r="Q793" i="6"/>
  <c r="Q313" i="6"/>
  <c r="Q994" i="6"/>
  <c r="Q402" i="6"/>
  <c r="Q15" i="6"/>
  <c r="Q833" i="6"/>
  <c r="Q47" i="6"/>
  <c r="Q932" i="6"/>
  <c r="Q887" i="6"/>
  <c r="Q801" i="6"/>
  <c r="Q173" i="6"/>
  <c r="Q915" i="6"/>
  <c r="Q739" i="6"/>
  <c r="Q637" i="6"/>
  <c r="Q919" i="6"/>
  <c r="Q794" i="6"/>
  <c r="Q798" i="6"/>
  <c r="Q973" i="6"/>
  <c r="Q787" i="6"/>
  <c r="Q858" i="6"/>
  <c r="Q814" i="6"/>
  <c r="Q698" i="6"/>
  <c r="Q493" i="6"/>
  <c r="Q929" i="6"/>
  <c r="Q87" i="6"/>
  <c r="Q127" i="6"/>
  <c r="Q799" i="6"/>
  <c r="Q964" i="6"/>
  <c r="Q35" i="6"/>
  <c r="Q620" i="6"/>
  <c r="Q732" i="6"/>
  <c r="Q922" i="6"/>
  <c r="Q615" i="6"/>
  <c r="Q914" i="6"/>
  <c r="Q652" i="6"/>
  <c r="Q802" i="6"/>
  <c r="Q317" i="6"/>
  <c r="Q519" i="6"/>
  <c r="Q574" i="6"/>
  <c r="Q648" i="6"/>
  <c r="Q250" i="6"/>
  <c r="Q989" i="6"/>
  <c r="Q510" i="6"/>
  <c r="Q282" i="6"/>
  <c r="Q917" i="6"/>
  <c r="Q944" i="6"/>
  <c r="Q452" i="6"/>
  <c r="Q950" i="6"/>
  <c r="Q478" i="6"/>
  <c r="Q846" i="6"/>
  <c r="Q719" i="6"/>
  <c r="Q752" i="6"/>
  <c r="Q12" i="6"/>
  <c r="Q910" i="6"/>
  <c r="Q65" i="6"/>
  <c r="Q911" i="6"/>
  <c r="Q627" i="6"/>
  <c r="Q216" i="6"/>
  <c r="Q231" i="6"/>
  <c r="Q642" i="6"/>
  <c r="Q838" i="6"/>
  <c r="Q111" i="6"/>
  <c r="Q283" i="6"/>
  <c r="Q699" i="6"/>
  <c r="Q535" i="6"/>
  <c r="Q511" i="6"/>
  <c r="Q345" i="6"/>
  <c r="Q686" i="6"/>
  <c r="Q311" i="6"/>
  <c r="Q559" i="6"/>
  <c r="Q310" i="6"/>
  <c r="Q370" i="6"/>
  <c r="Q1000" i="6"/>
  <c r="Q603" i="6"/>
  <c r="Q819" i="6"/>
  <c r="Q363" i="6"/>
  <c r="Q894" i="6"/>
  <c r="Q72" i="6"/>
  <c r="Q472" i="6"/>
  <c r="Q542" i="6"/>
  <c r="Q601" i="6"/>
  <c r="Q361" i="6"/>
  <c r="Q645" i="6"/>
  <c r="Q436" i="6"/>
  <c r="Q619" i="6"/>
  <c r="Q409" i="6"/>
  <c r="Q235" i="6"/>
  <c r="Q403" i="6"/>
  <c r="Q255" i="6"/>
  <c r="Q546" i="6"/>
  <c r="Q778" i="6"/>
  <c r="Q700" i="6"/>
  <c r="Q406" i="6"/>
  <c r="Q462" i="6"/>
  <c r="Q970" i="6"/>
  <c r="Q430" i="6"/>
  <c r="Q658" i="6"/>
  <c r="Q349" i="6"/>
  <c r="Q869" i="6"/>
  <c r="Q240" i="6"/>
  <c r="Q164" i="6"/>
  <c r="Q331" i="6"/>
  <c r="Q314" i="6"/>
  <c r="Q217" i="6"/>
  <c r="Q631" i="6"/>
  <c r="Q262" i="6"/>
  <c r="Q98" i="6"/>
  <c r="Q103" i="6"/>
  <c r="Q857" i="6"/>
  <c r="Q30" i="6"/>
  <c r="Q442" i="6"/>
  <c r="Q854" i="6"/>
  <c r="Q900" i="6"/>
  <c r="Q359" i="6"/>
  <c r="Q612" i="6"/>
  <c r="Q974" i="6"/>
  <c r="Q688" i="6"/>
  <c r="Q219" i="6"/>
  <c r="Q943" i="6"/>
  <c r="Q211" i="6"/>
  <c r="Q969" i="6"/>
  <c r="Q817" i="6"/>
  <c r="Q114" i="6"/>
  <c r="Q532" i="6"/>
  <c r="Q162" i="6"/>
  <c r="Q773" i="6"/>
  <c r="Q408" i="6"/>
  <c r="Q872" i="6"/>
  <c r="Q59" i="6"/>
  <c r="Q295" i="6"/>
  <c r="Q571" i="6"/>
  <c r="Q404" i="6"/>
  <c r="Q891" i="6"/>
  <c r="Q474" i="6"/>
  <c r="Q108" i="6"/>
  <c r="Q506" i="6"/>
  <c r="Q140" i="6"/>
  <c r="Q194" i="6"/>
  <c r="Q326" i="6"/>
  <c r="Q623" i="6"/>
  <c r="Q134" i="6"/>
  <c r="Q567" i="6"/>
  <c r="Q74" i="6"/>
  <c r="Q267" i="6"/>
  <c r="Q934" i="6"/>
  <c r="Q832" i="6"/>
  <c r="Q99" i="6"/>
  <c r="Q388" i="6"/>
  <c r="Q579" i="6"/>
  <c r="Q500" i="6"/>
  <c r="Q972" i="6"/>
  <c r="Q455" i="6"/>
  <c r="Q142" i="6"/>
  <c r="Q975" i="6"/>
  <c r="Q151" i="6"/>
  <c r="Q427" i="6"/>
  <c r="Q884" i="6"/>
  <c r="Q862" i="6"/>
  <c r="Q44" i="6"/>
  <c r="Q129" i="6"/>
  <c r="Q525" i="6"/>
  <c r="Q34" i="6"/>
  <c r="Q431" i="6"/>
  <c r="Q490" i="6"/>
  <c r="Q981" i="6"/>
  <c r="Q5" i="6"/>
  <c r="Q867" i="6"/>
  <c r="Q584" i="6"/>
  <c r="Q49" i="6"/>
  <c r="Q746" i="6"/>
  <c r="Q198" i="6"/>
  <c r="Q411" i="6"/>
  <c r="Q860" i="6"/>
  <c r="Q253" i="6"/>
  <c r="Q487" i="6"/>
  <c r="Q581" i="6"/>
  <c r="Q777" i="6"/>
  <c r="Q229" i="6"/>
  <c r="Q338" i="6"/>
  <c r="Q105" i="6"/>
  <c r="Q424" i="6"/>
  <c r="Q106" i="6"/>
  <c r="Q316" i="6"/>
  <c r="Q800" i="6"/>
  <c r="Q138" i="6"/>
  <c r="Q234" i="6"/>
  <c r="Q966" i="6"/>
  <c r="Q939" i="6"/>
  <c r="Q523" i="6"/>
  <c r="Q382" i="6"/>
  <c r="Q163" i="6"/>
  <c r="Q324" i="6"/>
  <c r="Q397" i="6"/>
  <c r="Q158" i="6"/>
  <c r="Q495" i="6"/>
  <c r="Q607" i="6"/>
  <c r="Q2" i="6"/>
</calcChain>
</file>

<file path=xl/sharedStrings.xml><?xml version="1.0" encoding="utf-8"?>
<sst xmlns="http://schemas.openxmlformats.org/spreadsheetml/2006/main" count="135" uniqueCount="58">
  <si>
    <t>k</t>
  </si>
  <si>
    <t>p</t>
  </si>
  <si>
    <t>a</t>
  </si>
  <si>
    <t>b</t>
  </si>
  <si>
    <t>c</t>
  </si>
  <si>
    <t>d</t>
  </si>
  <si>
    <t>Avg X</t>
  </si>
  <si>
    <t>Avg Y</t>
  </si>
  <si>
    <t>Precision</t>
  </si>
  <si>
    <t>r</t>
  </si>
  <si>
    <t>Perturbed r</t>
  </si>
  <si>
    <t>Unif[0,1]</t>
  </si>
  <si>
    <t>X</t>
  </si>
  <si>
    <t>Y</t>
  </si>
  <si>
    <t>h</t>
  </si>
  <si>
    <t>q</t>
  </si>
  <si>
    <r>
      <t>E[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]</t>
    </r>
  </si>
  <si>
    <r>
      <t xml:space="preserve">Min </t>
    </r>
    <r>
      <rPr>
        <sz val="11"/>
        <color theme="1"/>
        <rFont val="Symbol"/>
        <family val="1"/>
        <charset val="2"/>
      </rPr>
      <t>r</t>
    </r>
  </si>
  <si>
    <r>
      <t xml:space="preserve">Max </t>
    </r>
    <r>
      <rPr>
        <sz val="11"/>
        <color theme="1"/>
        <rFont val="Symbol"/>
        <family val="1"/>
        <charset val="2"/>
      </rPr>
      <t>r</t>
    </r>
  </si>
  <si>
    <r>
      <t xml:space="preserve">Avg If </t>
    </r>
    <r>
      <rPr>
        <sz val="11"/>
        <color theme="1"/>
        <rFont val="Symbol"/>
        <family val="1"/>
        <charset val="2"/>
      </rPr>
      <t>r</t>
    </r>
  </si>
  <si>
    <t>Summary Statistics</t>
  </si>
  <si>
    <t>Parameters</t>
  </si>
  <si>
    <t>Produced by:</t>
  </si>
  <si>
    <t>s</t>
  </si>
  <si>
    <t>Cross-product</t>
  </si>
  <si>
    <r>
      <t>2</t>
    </r>
    <r>
      <rPr>
        <sz val="11"/>
        <color theme="0" tint="-0.499984740745262"/>
        <rFont val="Symbol"/>
        <family val="1"/>
        <charset val="2"/>
      </rPr>
      <t>p</t>
    </r>
  </si>
  <si>
    <r>
      <t xml:space="preserve">Standard </t>
    </r>
    <r>
      <rPr>
        <sz val="11"/>
        <color theme="1"/>
        <rFont val="Symbol"/>
        <family val="1"/>
        <charset val="2"/>
      </rPr>
      <t>r</t>
    </r>
  </si>
  <si>
    <t>t</t>
  </si>
  <si>
    <t>Stdev X</t>
  </si>
  <si>
    <t>Stdev Y</t>
  </si>
  <si>
    <r>
      <t xml:space="preserve">Delta Standard </t>
    </r>
    <r>
      <rPr>
        <sz val="11"/>
        <color theme="1"/>
        <rFont val="Symbol"/>
        <family val="1"/>
        <charset val="2"/>
      </rPr>
      <t>r</t>
    </r>
  </si>
  <si>
    <t>Weight</t>
  </si>
  <si>
    <t>Avg W</t>
  </si>
  <si>
    <t>W'</t>
  </si>
  <si>
    <t>W Avg X</t>
  </si>
  <si>
    <t>W Avg Y</t>
  </si>
  <si>
    <t>New theta</t>
  </si>
  <si>
    <t>MLTechniques.com</t>
  </si>
  <si>
    <t>References:</t>
  </si>
  <si>
    <t>Rotation angle (in radians)</t>
  </si>
  <si>
    <t>W' * 1000</t>
  </si>
  <si>
    <r>
      <t xml:space="preserve">Standard </t>
    </r>
    <r>
      <rPr>
        <sz val="11"/>
        <color rgb="FFFF0000"/>
        <rFont val="Symbol"/>
        <family val="1"/>
        <charset val="2"/>
      </rPr>
      <t>r</t>
    </r>
  </si>
  <si>
    <r>
      <t xml:space="preserve">Signature </t>
    </r>
    <r>
      <rPr>
        <sz val="11"/>
        <rFont val="Symbol"/>
        <family val="1"/>
        <charset val="2"/>
      </rPr>
      <t>r</t>
    </r>
  </si>
  <si>
    <t>Y Shape 1</t>
  </si>
  <si>
    <t>Y Shape 2</t>
  </si>
  <si>
    <t>Shape 1</t>
  </si>
  <si>
    <t>Shape 2</t>
  </si>
  <si>
    <t>Math Shapes</t>
  </si>
  <si>
    <t>Data Shapes</t>
  </si>
  <si>
    <t>More Summary Statistics</t>
  </si>
  <si>
    <t>l</t>
  </si>
  <si>
    <r>
      <t>-log(1-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</t>
    </r>
  </si>
  <si>
    <t>g</t>
  </si>
  <si>
    <t xml:space="preserve">Source: </t>
  </si>
  <si>
    <t>Source:</t>
  </si>
  <si>
    <t>mltblog.com/38QHcjL</t>
  </si>
  <si>
    <t>https://mltblog.com/3xF4a7X</t>
  </si>
  <si>
    <r>
      <t xml:space="preserve">New theta </t>
    </r>
    <r>
      <rPr>
        <sz val="11"/>
        <color rgb="FFFF0000"/>
        <rFont val="Symbol"/>
        <family val="1"/>
        <charset val="2"/>
      </rPr>
      <t>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</si>
</sst>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0000000"/>
    <numFmt numFmtId="166" formatCode="0.0000E+00"/>
    <numFmt numFmtId="167" formatCode="0.00000"/>
    <numFmt numFmtId="168" formatCode="0.000E+00"/>
    <numFmt numFmtId="169" formatCode="0.000"/>
    <numFmt numFmtId="170" formatCode="#,##0.00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499984740745262"/>
      <name val="Symbol"/>
      <family val="1"/>
      <charset val="2"/>
    </font>
    <font>
      <sz val="11"/>
      <color rgb="FFFF0000"/>
      <name val="Symbol"/>
      <family val="1"/>
      <charset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name val="Symbol"/>
      <family val="1"/>
      <charset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0" fillId="3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64" fontId="0" fillId="2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1" applyFill="1"/>
    <xf numFmtId="164" fontId="5" fillId="0" borderId="0" xfId="0" applyNumberFormat="1" applyFont="1" applyFill="1"/>
    <xf numFmtId="0" fontId="0" fillId="5" borderId="0" xfId="0" applyFill="1" applyAlignment="1">
      <alignment horizontal="center"/>
    </xf>
    <xf numFmtId="0" fontId="0" fillId="0" borderId="0" xfId="0" applyFill="1" applyAlignment="1"/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/>
    <xf numFmtId="0" fontId="0" fillId="4" borderId="0" xfId="0" applyFill="1"/>
    <xf numFmtId="167" fontId="0" fillId="0" borderId="0" xfId="0" applyNumberForma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7" fontId="0" fillId="3" borderId="0" xfId="0" applyNumberFormat="1" applyFill="1" applyAlignment="1">
      <alignment horizontal="center"/>
    </xf>
    <xf numFmtId="167" fontId="3" fillId="3" borderId="0" xfId="0" applyNumberFormat="1" applyFont="1" applyFill="1" applyAlignment="1">
      <alignment horizontal="center"/>
    </xf>
    <xf numFmtId="167" fontId="0" fillId="3" borderId="0" xfId="0" applyNumberFormat="1" applyFont="1" applyFill="1" applyAlignment="1">
      <alignment horizontal="center"/>
    </xf>
    <xf numFmtId="167" fontId="0" fillId="0" borderId="0" xfId="0" applyNumberFormat="1" applyFill="1"/>
    <xf numFmtId="168" fontId="0" fillId="3" borderId="0" xfId="0" applyNumberFormat="1" applyFont="1" applyFill="1" applyAlignment="1">
      <alignment horizontal="center"/>
    </xf>
    <xf numFmtId="168" fontId="0" fillId="0" borderId="0" xfId="0" applyNumberFormat="1"/>
    <xf numFmtId="168" fontId="0" fillId="2" borderId="0" xfId="0" applyNumberFormat="1" applyFill="1"/>
    <xf numFmtId="169" fontId="0" fillId="6" borderId="0" xfId="0" applyNumberFormat="1" applyFill="1" applyAlignment="1">
      <alignment horizontal="center"/>
    </xf>
    <xf numFmtId="169" fontId="7" fillId="2" borderId="0" xfId="0" applyNumberFormat="1" applyFont="1" applyFill="1" applyAlignment="1">
      <alignment horizontal="center" vertical="center"/>
    </xf>
    <xf numFmtId="169" fontId="7" fillId="0" borderId="0" xfId="0" applyNumberFormat="1" applyFont="1" applyFill="1" applyAlignment="1">
      <alignment horizontal="center" vertical="center"/>
    </xf>
    <xf numFmtId="169" fontId="3" fillId="2" borderId="0" xfId="0" applyNumberFormat="1" applyFont="1" applyFill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0" borderId="0" xfId="0" applyNumberForma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69" fontId="0" fillId="0" borderId="0" xfId="0" applyNumberFormat="1"/>
    <xf numFmtId="170" fontId="0" fillId="3" borderId="0" xfId="0" applyNumberFormat="1" applyFont="1" applyFill="1" applyAlignment="1">
      <alignment horizontal="center"/>
    </xf>
    <xf numFmtId="170" fontId="0" fillId="0" borderId="0" xfId="0" applyNumberFormat="1"/>
    <xf numFmtId="164" fontId="0" fillId="3" borderId="0" xfId="0" applyNumberFormat="1" applyFont="1" applyFill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8" fontId="1" fillId="0" borderId="0" xfId="0" applyNumberFormat="1" applyFont="1"/>
    <xf numFmtId="170" fontId="1" fillId="0" borderId="0" xfId="0" applyNumberFormat="1" applyFont="1"/>
    <xf numFmtId="164" fontId="1" fillId="0" borderId="0" xfId="0" applyNumberFormat="1" applyFont="1" applyFill="1"/>
    <xf numFmtId="2" fontId="0" fillId="0" borderId="0" xfId="0" applyNumberFormat="1"/>
    <xf numFmtId="167" fontId="0" fillId="2" borderId="0" xfId="0" applyNumberFormat="1" applyFill="1"/>
    <xf numFmtId="169" fontId="1" fillId="0" borderId="0" xfId="0" applyNumberFormat="1" applyFont="1"/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4" fillId="7" borderId="0" xfId="1" applyFill="1"/>
    <xf numFmtId="0" fontId="0" fillId="7" borderId="0" xfId="0" applyFill="1"/>
    <xf numFmtId="168" fontId="0" fillId="0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170" fontId="0" fillId="0" borderId="1" xfId="0" applyNumberFormat="1" applyBorder="1"/>
    <xf numFmtId="0" fontId="0" fillId="0" borderId="2" xfId="0" applyBorder="1"/>
    <xf numFmtId="170" fontId="1" fillId="3" borderId="0" xfId="0" applyNumberFormat="1" applyFont="1" applyFill="1" applyAlignment="1">
      <alignment horizontal="center"/>
    </xf>
    <xf numFmtId="168" fontId="9" fillId="0" borderId="0" xfId="0" applyNumberFormat="1" applyFont="1"/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168" fontId="9" fillId="2" borderId="0" xfId="0" applyNumberFormat="1" applyFont="1" applyFill="1"/>
    <xf numFmtId="0" fontId="0" fillId="5" borderId="0" xfId="0" applyFill="1"/>
    <xf numFmtId="0" fontId="3" fillId="2" borderId="0" xfId="0" applyFont="1" applyFill="1" applyBorder="1" applyAlignment="1">
      <alignment horizontal="center"/>
    </xf>
    <xf numFmtId="11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6" borderId="0" xfId="0" applyFill="1" applyBorder="1" applyAlignment="1">
      <alignment horizontal="center"/>
    </xf>
    <xf numFmtId="2" fontId="0" fillId="4" borderId="0" xfId="0" applyNumberFormat="1" applyFill="1" applyBorder="1"/>
    <xf numFmtId="0" fontId="3" fillId="6" borderId="0" xfId="0" applyFont="1" applyFill="1" applyBorder="1" applyAlignment="1">
      <alignment horizontal="center"/>
    </xf>
    <xf numFmtId="170" fontId="0" fillId="4" borderId="0" xfId="0" applyNumberFormat="1" applyFill="1" applyBorder="1" applyAlignment="1">
      <alignment horizontal="center"/>
    </xf>
    <xf numFmtId="170" fontId="0" fillId="4" borderId="0" xfId="0" applyNumberFormat="1" applyFill="1" applyBorder="1"/>
    <xf numFmtId="164" fontId="0" fillId="2" borderId="0" xfId="0" applyNumberFormat="1" applyFill="1" applyBorder="1"/>
    <xf numFmtId="164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4" borderId="0" xfId="0" applyFont="1" applyFill="1" applyBorder="1"/>
    <xf numFmtId="164" fontId="0" fillId="2" borderId="0" xfId="0" applyNumberFormat="1" applyFill="1" applyBorder="1" applyAlignment="1"/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/>
    <xf numFmtId="0" fontId="0" fillId="3" borderId="3" xfId="0" quotePrefix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5" borderId="0" xfId="1" applyFill="1"/>
    <xf numFmtId="0" fontId="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/>
    <xf numFmtId="0" fontId="0" fillId="9" borderId="3" xfId="0" applyFill="1" applyBorder="1" applyAlignment="1"/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0" xfId="0" applyAlignment="1">
      <alignment horizontal="center"/>
    </xf>
    <xf numFmtId="0" fontId="0" fillId="0" borderId="0" xfId="0" applyAlignment="1"/>
    <xf numFmtId="169" fontId="3" fillId="6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shapes'!$AA$2:$AA$2001</c:f>
              <c:numCache>
                <c:formatCode>0.0000</c:formatCode>
                <c:ptCount val="2000"/>
                <c:pt idx="0">
                  <c:v>0.17816368460789916</c:v>
                </c:pt>
                <c:pt idx="1">
                  <c:v>0.17815486162395849</c:v>
                </c:pt>
                <c:pt idx="2">
                  <c:v>0.17812594288321601</c:v>
                </c:pt>
                <c:pt idx="3">
                  <c:v>0.17807329745156805</c:v>
                </c:pt>
                <c:pt idx="4">
                  <c:v>0.17799335515065012</c:v>
                </c:pt>
                <c:pt idx="5">
                  <c:v>0.17788260953061666</c:v>
                </c:pt>
                <c:pt idx="6">
                  <c:v>0.17773762077293373</c:v>
                </c:pt>
                <c:pt idx="7">
                  <c:v>0.17755501852061062</c:v>
                </c:pt>
                <c:pt idx="8">
                  <c:v>0.17733150463338254</c:v>
                </c:pt>
                <c:pt idx="9">
                  <c:v>0.17706385586544351</c:v>
                </c:pt>
                <c:pt idx="10">
                  <c:v>0.17674892646341914</c:v>
                </c:pt>
                <c:pt idx="11">
                  <c:v>0.17638365068236175</c:v>
                </c:pt>
                <c:pt idx="12">
                  <c:v>0.17596504521764539</c:v>
                </c:pt>
                <c:pt idx="13">
                  <c:v>0.17549021155073438</c:v>
                </c:pt>
                <c:pt idx="14">
                  <c:v>0.17495633820690049</c:v>
                </c:pt>
                <c:pt idx="15">
                  <c:v>0.17436070292306111</c:v>
                </c:pt>
                <c:pt idx="16">
                  <c:v>0.17370067472401821</c:v>
                </c:pt>
                <c:pt idx="17">
                  <c:v>0.17297371590547703</c:v>
                </c:pt>
                <c:pt idx="18">
                  <c:v>0.17217738392233428</c:v>
                </c:pt>
                <c:pt idx="19">
                  <c:v>0.17130933318082855</c:v>
                </c:pt>
                <c:pt idx="20">
                  <c:v>0.17036731673325636</c:v>
                </c:pt>
                <c:pt idx="21">
                  <c:v>0.16934918787406594</c:v>
                </c:pt>
                <c:pt idx="22">
                  <c:v>0.16825290163625078</c:v>
                </c:pt>
                <c:pt idx="23">
                  <c:v>0.16707651618707584</c:v>
                </c:pt>
                <c:pt idx="24">
                  <c:v>0.16581819412228152</c:v>
                </c:pt>
                <c:pt idx="25">
                  <c:v>0.16447620365802185</c:v>
                </c:pt>
                <c:pt idx="26">
                  <c:v>0.16304891971990529</c:v>
                </c:pt>
                <c:pt idx="27">
                  <c:v>0.16153482492862031</c:v>
                </c:pt>
                <c:pt idx="28">
                  <c:v>0.1599325104817387</c:v>
                </c:pt>
                <c:pt idx="29">
                  <c:v>0.15824067693140306</c:v>
                </c:pt>
                <c:pt idx="30">
                  <c:v>0.15645813485771631</c:v>
                </c:pt>
                <c:pt idx="31">
                  <c:v>0.15458380543776309</c:v>
                </c:pt>
                <c:pt idx="32">
                  <c:v>0.15261672091030365</c:v>
                </c:pt>
                <c:pt idx="33">
                  <c:v>0.15055602493629097</c:v>
                </c:pt>
                <c:pt idx="34">
                  <c:v>0.14840097285547235</c:v>
                </c:pt>
                <c:pt idx="35">
                  <c:v>0.14615093183944383</c:v>
                </c:pt>
                <c:pt idx="36">
                  <c:v>0.14380538094163442</c:v>
                </c:pt>
                <c:pt idx="37">
                  <c:v>0.14136391104480259</c:v>
                </c:pt>
                <c:pt idx="38">
                  <c:v>0.13882622470673281</c:v>
                </c:pt>
                <c:pt idx="39">
                  <c:v>0.13619213590492271</c:v>
                </c:pt>
                <c:pt idx="40">
                  <c:v>0.13346156968115364</c:v>
                </c:pt>
                <c:pt idx="41">
                  <c:v>0.13063456168693718</c:v>
                </c:pt>
                <c:pt idx="42">
                  <c:v>0.12771125763092822</c:v>
                </c:pt>
                <c:pt idx="43">
                  <c:v>0.12469191262949175</c:v>
                </c:pt>
                <c:pt idx="44">
                  <c:v>0.1215768904617039</c:v>
                </c:pt>
                <c:pt idx="45">
                  <c:v>0.11836666273016086</c:v>
                </c:pt>
                <c:pt idx="46">
                  <c:v>0.11506180792905754</c:v>
                </c:pt>
                <c:pt idx="47">
                  <c:v>0.11166301042108624</c:v>
                </c:pt>
                <c:pt idx="48">
                  <c:v>0.10817105932478996</c:v>
                </c:pt>
                <c:pt idx="49">
                  <c:v>0.1045868473140871</c:v>
                </c:pt>
                <c:pt idx="50">
                  <c:v>0.10091136933176435</c:v>
                </c:pt>
                <c:pt idx="51">
                  <c:v>9.7145721218810779E-2</c:v>
                </c:pt>
                <c:pt idx="52">
                  <c:v>9.3291098261540667E-2</c:v>
                </c:pt>
                <c:pt idx="53">
                  <c:v>8.9348793658524273E-2</c:v>
                </c:pt>
                <c:pt idx="54">
                  <c:v>8.5320196909412449E-2</c:v>
                </c:pt>
                <c:pt idx="55">
                  <c:v>8.1206792127808264E-2</c:v>
                </c:pt>
                <c:pt idx="56">
                  <c:v>7.7010156280399492E-2</c:v>
                </c:pt>
                <c:pt idx="57">
                  <c:v>7.273195735462526E-2</c:v>
                </c:pt>
                <c:pt idx="58">
                  <c:v>6.8373952457207093E-2</c:v>
                </c:pt>
                <c:pt idx="59">
                  <c:v>6.393798584592493E-2</c:v>
                </c:pt>
                <c:pt idx="60">
                  <c:v>5.9425986897071612E-2</c:v>
                </c:pt>
                <c:pt idx="61">
                  <c:v>5.4839968011062078E-2</c:v>
                </c:pt>
                <c:pt idx="62">
                  <c:v>5.0182022458718487E-2</c:v>
                </c:pt>
                <c:pt idx="63">
                  <c:v>4.5454322170791879E-2</c:v>
                </c:pt>
                <c:pt idx="64">
                  <c:v>4.0659115473316361E-2</c:v>
                </c:pt>
                <c:pt idx="65">
                  <c:v>3.5798724771425025E-2</c:v>
                </c:pt>
                <c:pt idx="66">
                  <c:v>3.087554418428777E-2</c:v>
                </c:pt>
                <c:pt idx="67">
                  <c:v>2.5892037133853699E-2</c:v>
                </c:pt>
                <c:pt idx="68">
                  <c:v>2.085073389010856E-2</c:v>
                </c:pt>
                <c:pt idx="69">
                  <c:v>1.5754229075571495E-2</c:v>
                </c:pt>
                <c:pt idx="70">
                  <c:v>1.0605179131777652E-2</c:v>
                </c:pt>
                <c:pt idx="71">
                  <c:v>5.4062997504988391E-3</c:v>
                </c:pt>
                <c:pt idx="72">
                  <c:v>1.6036327247059468E-4</c:v>
                </c:pt>
                <c:pt idx="73">
                  <c:v>-5.1298039436049759E-3</c:v>
                </c:pt>
                <c:pt idx="74">
                  <c:v>-1.0461324179004717E-2</c:v>
                </c:pt>
                <c:pt idx="75">
                  <c:v>-1.5831271037107082E-2</c:v>
                </c:pt>
                <c:pt idx="76">
                  <c:v>-2.1236672146918944E-2</c:v>
                </c:pt>
                <c:pt idx="77">
                  <c:v>-2.6674511885245319E-2</c:v>
                </c:pt>
                <c:pt idx="78">
                  <c:v>-3.2141734114747494E-2</c:v>
                </c:pt>
                <c:pt idx="79">
                  <c:v>-3.7635244935150157E-2</c:v>
                </c:pt>
                <c:pt idx="80">
                  <c:v>-4.3151915444871604E-2</c:v>
                </c:pt>
                <c:pt idx="81">
                  <c:v>-4.8688584510373237E-2</c:v>
                </c:pt>
                <c:pt idx="82">
                  <c:v>-5.4242061540543236E-2</c:v>
                </c:pt>
                <c:pt idx="83">
                  <c:v>-5.9809129263456363E-2</c:v>
                </c:pt>
                <c:pt idx="84">
                  <c:v>-6.5386546502878382E-2</c:v>
                </c:pt>
                <c:pt idx="85">
                  <c:v>-7.097105095191325E-2</c:v>
                </c:pt>
                <c:pt idx="86">
                  <c:v>-7.6559361941224507E-2</c:v>
                </c:pt>
                <c:pt idx="87">
                  <c:v>-8.2148183199299868E-2</c:v>
                </c:pt>
                <c:pt idx="88">
                  <c:v>-8.773420560225921E-2</c:v>
                </c:pt>
                <c:pt idx="89">
                  <c:v>-9.3314109910756421E-2</c:v>
                </c:pt>
                <c:pt idx="90">
                  <c:v>-9.8884569491558369E-2</c:v>
                </c:pt>
                <c:pt idx="91">
                  <c:v>-0.10444225302143555</c:v>
                </c:pt>
                <c:pt idx="92">
                  <c:v>-0.10998382717104285</c:v>
                </c:pt>
                <c:pt idx="93">
                  <c:v>-0.11550595926651996</c:v>
                </c:pt>
                <c:pt idx="94">
                  <c:v>-0.12100531992658869</c:v>
                </c:pt>
                <c:pt idx="95">
                  <c:v>-0.12647858567298217</c:v>
                </c:pt>
                <c:pt idx="96">
                  <c:v>-0.13192244151209095</c:v>
                </c:pt>
                <c:pt idx="97">
                  <c:v>-0.13733358348576985</c:v>
                </c:pt>
                <c:pt idx="98">
                  <c:v>-0.14270872118930791</c:v>
                </c:pt>
                <c:pt idx="99">
                  <c:v>-0.148044580254621</c:v>
                </c:pt>
                <c:pt idx="100">
                  <c:v>-0.15333790479679027</c:v>
                </c:pt>
                <c:pt idx="101">
                  <c:v>-0.15858545982212921</c:v>
                </c:pt>
                <c:pt idx="102">
                  <c:v>-0.16378403359602819</c:v>
                </c:pt>
                <c:pt idx="103">
                  <c:v>-0.16893043996888862</c:v>
                </c:pt>
                <c:pt idx="104">
                  <c:v>-0.17402152065852264</c:v>
                </c:pt>
                <c:pt idx="105">
                  <c:v>-0.17905414748746601</c:v>
                </c:pt>
                <c:pt idx="106">
                  <c:v>-0.18402522457371367</c:v>
                </c:pt>
                <c:pt idx="107">
                  <c:v>-0.18893169047345834</c:v>
                </c:pt>
                <c:pt idx="108">
                  <c:v>-0.19377052027448186</c:v>
                </c:pt>
                <c:pt idx="109">
                  <c:v>-0.19853872763891683</c:v>
                </c:pt>
                <c:pt idx="110">
                  <c:v>-0.20323336679416543</c:v>
                </c:pt>
                <c:pt idx="111">
                  <c:v>-0.20785153447083649</c:v>
                </c:pt>
                <c:pt idx="112">
                  <c:v>-0.21239037178662473</c:v>
                </c:pt>
                <c:pt idx="113">
                  <c:v>-0.21684706607513635</c:v>
                </c:pt>
                <c:pt idx="114">
                  <c:v>-0.22121885265872718</c:v>
                </c:pt>
                <c:pt idx="115">
                  <c:v>-0.22550301656449429</c:v>
                </c:pt>
                <c:pt idx="116">
                  <c:v>-0.22969689418263314</c:v>
                </c:pt>
                <c:pt idx="117">
                  <c:v>-0.2337978748664423</c:v>
                </c:pt>
                <c:pt idx="118">
                  <c:v>-0.23780340247332432</c:v>
                </c:pt>
                <c:pt idx="119">
                  <c:v>-0.24171097684620649</c:v>
                </c:pt>
                <c:pt idx="120">
                  <c:v>-0.24551815523487283</c:v>
                </c:pt>
                <c:pt idx="121">
                  <c:v>-0.24922255365676368</c:v>
                </c:pt>
                <c:pt idx="122">
                  <c:v>-0.25282184819687464</c:v>
                </c:pt>
                <c:pt idx="123">
                  <c:v>-0.25631377624644569</c:v>
                </c:pt>
                <c:pt idx="124">
                  <c:v>-0.25969613768020849</c:v>
                </c:pt>
                <c:pt idx="125">
                  <c:v>-0.26296679597201528</c:v>
                </c:pt>
                <c:pt idx="126">
                  <c:v>-0.26612367924874414</c:v>
                </c:pt>
                <c:pt idx="127">
                  <c:v>-0.2691647812824407</c:v>
                </c:pt>
                <c:pt idx="128">
                  <c:v>-0.27208816242071643</c:v>
                </c:pt>
                <c:pt idx="129">
                  <c:v>-0.27489195045548342</c:v>
                </c:pt>
                <c:pt idx="130">
                  <c:v>-0.27757434143017723</c:v>
                </c:pt>
                <c:pt idx="131">
                  <c:v>-0.28013360038566287</c:v>
                </c:pt>
                <c:pt idx="132">
                  <c:v>-0.2825680620450986</c:v>
                </c:pt>
                <c:pt idx="133">
                  <c:v>-0.28487613143806528</c:v>
                </c:pt>
                <c:pt idx="134">
                  <c:v>-0.28705628446434922</c:v>
                </c:pt>
                <c:pt idx="135">
                  <c:v>-0.28910706839780198</c:v>
                </c:pt>
                <c:pt idx="136">
                  <c:v>-0.29102710233076667</c:v>
                </c:pt>
                <c:pt idx="137">
                  <c:v>-0.29281507755960479</c:v>
                </c:pt>
                <c:pt idx="138">
                  <c:v>-0.29446975791190949</c:v>
                </c:pt>
                <c:pt idx="139">
                  <c:v>-0.29598998001604765</c:v>
                </c:pt>
                <c:pt idx="140">
                  <c:v>-0.29737465351370312</c:v>
                </c:pt>
                <c:pt idx="141">
                  <c:v>-0.29862276121616033</c:v>
                </c:pt>
                <c:pt idx="142">
                  <c:v>-0.29973335920509425</c:v>
                </c:pt>
                <c:pt idx="143">
                  <c:v>-0.30070557687868643</c:v>
                </c:pt>
                <c:pt idx="144">
                  <c:v>-0.30153861694391965</c:v>
                </c:pt>
                <c:pt idx="145">
                  <c:v>-0.30223175535595037</c:v>
                </c:pt>
                <c:pt idx="146">
                  <c:v>-0.30278434120548747</c:v>
                </c:pt>
                <c:pt idx="147">
                  <c:v>-0.30319579655515194</c:v>
                </c:pt>
                <c:pt idx="148">
                  <c:v>-0.30346561622581231</c:v>
                </c:pt>
                <c:pt idx="149">
                  <c:v>-0.30359336753393695</c:v>
                </c:pt>
                <c:pt idx="150">
                  <c:v>-0.30357868998102866</c:v>
                </c:pt>
                <c:pt idx="151">
                  <c:v>-0.30342129489622893</c:v>
                </c:pt>
                <c:pt idx="152">
                  <c:v>-0.30312096503322566</c:v>
                </c:pt>
                <c:pt idx="153">
                  <c:v>-0.30267755412259328</c:v>
                </c:pt>
                <c:pt idx="154">
                  <c:v>-0.30209098638076198</c:v>
                </c:pt>
                <c:pt idx="155">
                  <c:v>-0.30136125597677649</c:v>
                </c:pt>
                <c:pt idx="156">
                  <c:v>-0.3004884264580871</c:v>
                </c:pt>
                <c:pt idx="157">
                  <c:v>-0.29947263013658099</c:v>
                </c:pt>
                <c:pt idx="158">
                  <c:v>-0.29831406743612215</c:v>
                </c:pt>
                <c:pt idx="159">
                  <c:v>-0.29701300620284093</c:v>
                </c:pt>
                <c:pt idx="160">
                  <c:v>-0.29556978097947378</c:v>
                </c:pt>
                <c:pt idx="161">
                  <c:v>-0.29398479224501867</c:v>
                </c:pt>
                <c:pt idx="162">
                  <c:v>-0.29225850562102718</c:v>
                </c:pt>
                <c:pt idx="163">
                  <c:v>-0.29039145104582026</c:v>
                </c:pt>
                <c:pt idx="164">
                  <c:v>-0.28838422191795748</c:v>
                </c:pt>
                <c:pt idx="165">
                  <c:v>-0.28623747421026924</c:v>
                </c:pt>
                <c:pt idx="166">
                  <c:v>-0.28395192555578602</c:v>
                </c:pt>
                <c:pt idx="167">
                  <c:v>-0.28152835430687906</c:v>
                </c:pt>
                <c:pt idx="168">
                  <c:v>-0.27896759856894926</c:v>
                </c:pt>
                <c:pt idx="169">
                  <c:v>-0.2762705552099855</c:v>
                </c:pt>
                <c:pt idx="170">
                  <c:v>-0.27343817884732335</c:v>
                </c:pt>
                <c:pt idx="171">
                  <c:v>-0.27047148081291428</c:v>
                </c:pt>
                <c:pt idx="172">
                  <c:v>-0.267371528098438</c:v>
                </c:pt>
                <c:pt idx="173">
                  <c:v>-0.26413944228155173</c:v>
                </c:pt>
                <c:pt idx="174">
                  <c:v>-0.26077639843459788</c:v>
                </c:pt>
                <c:pt idx="175">
                  <c:v>-0.25728362401704752</c:v>
                </c:pt>
                <c:pt idx="176">
                  <c:v>-0.25366239775298033</c:v>
                </c:pt>
                <c:pt idx="177">
                  <c:v>-0.24991404849486173</c:v>
                </c:pt>
                <c:pt idx="178">
                  <c:v>-0.24603995407489651</c:v>
                </c:pt>
                <c:pt idx="179">
                  <c:v>-0.24204154014518986</c:v>
                </c:pt>
                <c:pt idx="180">
                  <c:v>-0.237920279007966</c:v>
                </c:pt>
                <c:pt idx="181">
                  <c:v>-0.2336776884370525</c:v>
                </c:pt>
                <c:pt idx="182">
                  <c:v>-0.22931533049185227</c:v>
                </c:pt>
                <c:pt idx="183">
                  <c:v>-0.2248348103249585</c:v>
                </c:pt>
                <c:pt idx="184">
                  <c:v>-0.22023777498462344</c:v>
                </c:pt>
                <c:pt idx="185">
                  <c:v>-0.21552591221318779</c:v>
                </c:pt>
                <c:pt idx="186">
                  <c:v>-0.21070094924263627</c:v>
                </c:pt>
                <c:pt idx="187">
                  <c:v>-0.20576465158836693</c:v>
                </c:pt>
                <c:pt idx="188">
                  <c:v>-0.20071882184227283</c:v>
                </c:pt>
                <c:pt idx="189">
                  <c:v>-0.19556529846619725</c:v>
                </c:pt>
                <c:pt idx="190">
                  <c:v>-0.19030595458681734</c:v>
                </c:pt>
                <c:pt idx="191">
                  <c:v>-0.184942696792952</c:v>
                </c:pt>
                <c:pt idx="192">
                  <c:v>-0.17947746393633227</c:v>
                </c:pt>
                <c:pt idx="193">
                  <c:v>-0.17391222593675956</c:v>
                </c:pt>
                <c:pt idx="194">
                  <c:v>-0.16824898259263976</c:v>
                </c:pt>
                <c:pt idx="195">
                  <c:v>-0.16248976239779397</c:v>
                </c:pt>
                <c:pt idx="196">
                  <c:v>-0.15663662136544404</c:v>
                </c:pt>
                <c:pt idx="197">
                  <c:v>-0.15069164186025513</c:v>
                </c:pt>
                <c:pt idx="198">
                  <c:v>-0.14465693143927205</c:v>
                </c:pt>
                <c:pt idx="199">
                  <c:v>-0.13853462170256114</c:v>
                </c:pt>
                <c:pt idx="200">
                  <c:v>-0.13232686715436853</c:v>
                </c:pt>
                <c:pt idx="201">
                  <c:v>-0.126035844075535</c:v>
                </c:pt>
                <c:pt idx="202">
                  <c:v>-0.11966374940791524</c:v>
                </c:pt>
                <c:pt idx="203">
                  <c:v>-0.11321279965151772</c:v>
                </c:pt>
                <c:pt idx="204">
                  <c:v>-0.10668522977502821</c:v>
                </c:pt>
                <c:pt idx="205">
                  <c:v>-0.10008329214037785</c:v>
                </c:pt>
                <c:pt idx="206">
                  <c:v>-9.3409255441991468E-2</c:v>
                </c:pt>
                <c:pt idx="207">
                  <c:v>-8.6665403661297852E-2</c:v>
                </c:pt>
                <c:pt idx="208">
                  <c:v>-7.9854035037072502E-2</c:v>
                </c:pt>
                <c:pt idx="209">
                  <c:v>-7.2977461052166626E-2</c:v>
                </c:pt>
                <c:pt idx="210">
                  <c:v>-6.6038005437118213E-2</c:v>
                </c:pt>
                <c:pt idx="211">
                  <c:v>-5.9038003191143995E-2</c:v>
                </c:pt>
                <c:pt idx="212">
                  <c:v>-5.1979799620965141E-2</c:v>
                </c:pt>
                <c:pt idx="213">
                  <c:v>-4.4865749397895636E-2</c:v>
                </c:pt>
                <c:pt idx="214">
                  <c:v>-3.7698215633591742E-2</c:v>
                </c:pt>
                <c:pt idx="215">
                  <c:v>-3.0479568974845963E-2</c:v>
                </c:pt>
                <c:pt idx="216">
                  <c:v>-2.3212186717768812E-2</c:v>
                </c:pt>
                <c:pt idx="217">
                  <c:v>-1.5898451941683787E-2</c:v>
                </c:pt>
                <c:pt idx="218">
                  <c:v>-8.54075266301434E-3</c:v>
                </c:pt>
                <c:pt idx="219">
                  <c:v>-1.1414810094623989E-3</c:v>
                </c:pt>
                <c:pt idx="220">
                  <c:v>6.2969675853282898E-3</c:v>
                </c:pt>
                <c:pt idx="221">
                  <c:v>1.3772195166339853E-2</c:v>
                </c:pt>
                <c:pt idx="222">
                  <c:v>2.1281802020872355E-2</c:v>
                </c:pt>
                <c:pt idx="223">
                  <c:v>2.8823387421103901E-2</c:v>
                </c:pt>
                <c:pt idx="224">
                  <c:v>3.63945503454675E-2</c:v>
                </c:pt>
                <c:pt idx="225">
                  <c:v>4.3992890178648339E-2</c:v>
                </c:pt>
                <c:pt idx="226">
                  <c:v>5.161600739017063E-2</c:v>
                </c:pt>
                <c:pt idx="227">
                  <c:v>5.9261504191465551E-2</c:v>
                </c:pt>
                <c:pt idx="228">
                  <c:v>6.692698517139857E-2</c:v>
                </c:pt>
                <c:pt idx="229">
                  <c:v>7.4610057910221517E-2</c:v>
                </c:pt>
                <c:pt idx="230">
                  <c:v>8.230833357195011E-2</c:v>
                </c:pt>
                <c:pt idx="231">
                  <c:v>9.0019427475193647E-2</c:v>
                </c:pt>
                <c:pt idx="232">
                  <c:v>9.7740959642481265E-2</c:v>
                </c:pt>
                <c:pt idx="233">
                  <c:v>0.10547055532813303</c:v>
                </c:pt>
                <c:pt idx="234">
                  <c:v>0.11320584552479118</c:v>
                </c:pt>
                <c:pt idx="235">
                  <c:v>0.12094446744867904</c:v>
                </c:pt>
                <c:pt idx="236">
                  <c:v>0.12868406500374546</c:v>
                </c:pt>
                <c:pt idx="237">
                  <c:v>0.13642228922482191</c:v>
                </c:pt>
                <c:pt idx="238">
                  <c:v>0.1441567986999443</c:v>
                </c:pt>
                <c:pt idx="239">
                  <c:v>0.15188525997206043</c:v>
                </c:pt>
                <c:pt idx="240">
                  <c:v>0.15960534792026107</c:v>
                </c:pt>
                <c:pt idx="241">
                  <c:v>0.16731474612081068</c:v>
                </c:pt>
                <c:pt idx="242">
                  <c:v>0.1750111471881661</c:v>
                </c:pt>
                <c:pt idx="243">
                  <c:v>0.18269225309625087</c:v>
                </c:pt>
                <c:pt idx="244">
                  <c:v>0.19035577548025281</c:v>
                </c:pt>
                <c:pt idx="245">
                  <c:v>0.19799943591920738</c:v>
                </c:pt>
                <c:pt idx="246">
                  <c:v>0.2056209661996774</c:v>
                </c:pt>
                <c:pt idx="247">
                  <c:v>0.21321810856082934</c:v>
                </c:pt>
                <c:pt idx="248">
                  <c:v>0.22078861592122725</c:v>
                </c:pt>
                <c:pt idx="249">
                  <c:v>0.22833025208767899</c:v>
                </c:pt>
                <c:pt idx="250">
                  <c:v>0.23584079194649321</c:v>
                </c:pt>
                <c:pt idx="251">
                  <c:v>0.24331802163748764</c:v>
                </c:pt>
                <c:pt idx="252">
                  <c:v>0.25075973871113516</c:v>
                </c:pt>
                <c:pt idx="253">
                  <c:v>0.25816375226923444</c:v>
                </c:pt>
                <c:pt idx="254">
                  <c:v>0.26552788308947262</c:v>
                </c:pt>
                <c:pt idx="255">
                  <c:v>0.27284996373432308</c:v>
                </c:pt>
                <c:pt idx="256">
                  <c:v>0.28012783864465879</c:v>
                </c:pt>
                <c:pt idx="257">
                  <c:v>0.28735936421851416</c:v>
                </c:pt>
                <c:pt idx="258">
                  <c:v>0.29454240887543853</c:v>
                </c:pt>
                <c:pt idx="259">
                  <c:v>0.30167485310687098</c:v>
                </c:pt>
                <c:pt idx="260">
                  <c:v>0.30875458951299117</c:v>
                </c:pt>
                <c:pt idx="261">
                  <c:v>0.31577952282648442</c:v>
                </c:pt>
                <c:pt idx="262">
                  <c:v>0.32274756992371534</c:v>
                </c:pt>
                <c:pt idx="263">
                  <c:v>0.32965665982375758</c:v>
                </c:pt>
                <c:pt idx="264">
                  <c:v>0.33650473367576073</c:v>
                </c:pt>
                <c:pt idx="265">
                  <c:v>0.34328974473513557</c:v>
                </c:pt>
                <c:pt idx="266">
                  <c:v>0.35000965832905001</c:v>
                </c:pt>
                <c:pt idx="267">
                  <c:v>0.35666245181172951</c:v>
                </c:pt>
                <c:pt idx="268">
                  <c:v>0.36324611451004807</c:v>
                </c:pt>
                <c:pt idx="269">
                  <c:v>0.36975864765992339</c:v>
                </c:pt>
                <c:pt idx="270">
                  <c:v>0.37619806433402092</c:v>
                </c:pt>
                <c:pt idx="271">
                  <c:v>0.38256238936125986</c:v>
                </c:pt>
                <c:pt idx="272">
                  <c:v>0.38884965923866521</c:v>
                </c:pt>
                <c:pt idx="273">
                  <c:v>0.39505792203604229</c:v>
                </c:pt>
                <c:pt idx="274">
                  <c:v>0.40118523729402522</c:v>
                </c:pt>
                <c:pt idx="275">
                  <c:v>0.40722967591599524</c:v>
                </c:pt>
                <c:pt idx="276">
                  <c:v>0.41318932005441089</c:v>
                </c:pt>
                <c:pt idx="277">
                  <c:v>0.41906226299204075</c:v>
                </c:pt>
                <c:pt idx="278">
                  <c:v>0.42484660901866911</c:v>
                </c:pt>
                <c:pt idx="279">
                  <c:v>0.43054047330375672</c:v>
                </c:pt>
                <c:pt idx="280">
                  <c:v>0.43614198176560942</c:v>
                </c:pt>
                <c:pt idx="281">
                  <c:v>0.44164927093754941</c:v>
                </c:pt>
                <c:pt idx="282">
                  <c:v>0.44706048783167329</c:v>
                </c:pt>
                <c:pt idx="283">
                  <c:v>0.45237378980063941</c:v>
                </c:pt>
                <c:pt idx="284">
                  <c:v>0.45758734439808624</c:v>
                </c:pt>
                <c:pt idx="285">
                  <c:v>0.46269932923815366</c:v>
                </c:pt>
                <c:pt idx="286">
                  <c:v>0.46770793185464971</c:v>
                </c:pt>
                <c:pt idx="287">
                  <c:v>0.47261134956039175</c:v>
                </c:pt>
                <c:pt idx="288">
                  <c:v>0.47740778930720862</c:v>
                </c:pt>
                <c:pt idx="289">
                  <c:v>0.48209546754716331</c:v>
                </c:pt>
                <c:pt idx="290">
                  <c:v>0.4866726100954723</c:v>
                </c:pt>
                <c:pt idx="291">
                  <c:v>0.49113745199566117</c:v>
                </c:pt>
                <c:pt idx="292">
                  <c:v>0.49548823738744308</c:v>
                </c:pt>
                <c:pt idx="293">
                  <c:v>0.49972321937784386</c:v>
                </c:pt>
                <c:pt idx="294">
                  <c:v>0.50384065991606419</c:v>
                </c:pt>
                <c:pt idx="295">
                  <c:v>0.50783882967259342</c:v>
                </c:pt>
                <c:pt idx="296">
                  <c:v>0.51171600792303618</c:v>
                </c:pt>
                <c:pt idx="297">
                  <c:v>0.51547048243720217</c:v>
                </c:pt>
                <c:pt idx="298">
                  <c:v>0.5191005493738714</c:v>
                </c:pt>
                <c:pt idx="299">
                  <c:v>0.52260451318178902</c:v>
                </c:pt>
                <c:pt idx="300">
                  <c:v>0.52598068650731156</c:v>
                </c:pt>
                <c:pt idx="301">
                  <c:v>0.52922739010921804</c:v>
                </c:pt>
                <c:pt idx="302">
                  <c:v>0.53234295278113242</c:v>
                </c:pt>
                <c:pt idx="303">
                  <c:v>0.53532571128201822</c:v>
                </c:pt>
                <c:pt idx="304">
                  <c:v>0.53817401027521661</c:v>
                </c:pt>
                <c:pt idx="305">
                  <c:v>0.54088620227647022</c:v>
                </c:pt>
                <c:pt idx="306">
                  <c:v>0.54346064761137758</c:v>
                </c:pt>
                <c:pt idx="307">
                  <c:v>0.54589571438272255</c:v>
                </c:pt>
                <c:pt idx="308">
                  <c:v>0.5481897784481069</c:v>
                </c:pt>
                <c:pt idx="309">
                  <c:v>0.55034122340831071</c:v>
                </c:pt>
                <c:pt idx="310">
                  <c:v>0.55234844060680599</c:v>
                </c:pt>
                <c:pt idx="311">
                  <c:v>0.55420982914084327</c:v>
                </c:pt>
                <c:pt idx="312">
                  <c:v>0.55592379588448049</c:v>
                </c:pt>
                <c:pt idx="313">
                  <c:v>0.55748875552400434</c:v>
                </c:pt>
                <c:pt idx="314">
                  <c:v>0.55890313060608687</c:v>
                </c:pt>
                <c:pt idx="315">
                  <c:v>0.56016535159910075</c:v>
                </c:pt>
                <c:pt idx="316">
                  <c:v>0.56127385696792043</c:v>
                </c:pt>
                <c:pt idx="317">
                  <c:v>0.56222709326262366</c:v>
                </c:pt>
                <c:pt idx="318">
                  <c:v>0.56302351522141314</c:v>
                </c:pt>
                <c:pt idx="319">
                  <c:v>0.56366158588812976</c:v>
                </c:pt>
                <c:pt idx="320">
                  <c:v>0.56413977674468085</c:v>
                </c:pt>
                <c:pt idx="321">
                  <c:v>0.56445656785873288</c:v>
                </c:pt>
                <c:pt idx="322">
                  <c:v>0.56461044804696114</c:v>
                </c:pt>
                <c:pt idx="323">
                  <c:v>0.56459991505419149</c:v>
                </c:pt>
                <c:pt idx="324">
                  <c:v>0.56442347574874252</c:v>
                </c:pt>
                <c:pt idx="325">
                  <c:v>0.56407964633421737</c:v>
                </c:pt>
                <c:pt idx="326">
                  <c:v>0.56356695257806932</c:v>
                </c:pt>
                <c:pt idx="327">
                  <c:v>0.56288393005720483</c:v>
                </c:pt>
                <c:pt idx="328">
                  <c:v>0.5620291244208464</c:v>
                </c:pt>
                <c:pt idx="329">
                  <c:v>0.56100109167095402</c:v>
                </c:pt>
                <c:pt idx="330">
                  <c:v>0.55979839846041568</c:v>
                </c:pt>
                <c:pt idx="331">
                  <c:v>0.55841962240921839</c:v>
                </c:pt>
                <c:pt idx="332">
                  <c:v>0.55686335243885565</c:v>
                </c:pt>
                <c:pt idx="333">
                  <c:v>0.55512818912512463</c:v>
                </c:pt>
                <c:pt idx="334">
                  <c:v>0.55321274506954143</c:v>
                </c:pt>
                <c:pt idx="335">
                  <c:v>0.55111564528952872</c:v>
                </c:pt>
                <c:pt idx="336">
                  <c:v>0.54883552762753074</c:v>
                </c:pt>
                <c:pt idx="337">
                  <c:v>0.5463710431792449</c:v>
                </c:pt>
                <c:pt idx="338">
                  <c:v>0.54372085674106707</c:v>
                </c:pt>
                <c:pt idx="339">
                  <c:v>0.54088364727688754</c:v>
                </c:pt>
                <c:pt idx="340">
                  <c:v>0.53785810840435921</c:v>
                </c:pt>
                <c:pt idx="341">
                  <c:v>0.53464294890070985</c:v>
                </c:pt>
                <c:pt idx="342">
                  <c:v>0.53123689322820189</c:v>
                </c:pt>
                <c:pt idx="343">
                  <c:v>0.52763868207928666</c:v>
                </c:pt>
                <c:pt idx="344">
                  <c:v>0.52384707294152877</c:v>
                </c:pt>
                <c:pt idx="345">
                  <c:v>0.51986084068230198</c:v>
                </c:pt>
                <c:pt idx="346">
                  <c:v>0.51567877815330132</c:v>
                </c:pt>
                <c:pt idx="347">
                  <c:v>0.51129969681487997</c:v>
                </c:pt>
                <c:pt idx="348">
                  <c:v>0.50672242738017037</c:v>
                </c:pt>
                <c:pt idx="349">
                  <c:v>0.50194582047899639</c:v>
                </c:pt>
                <c:pt idx="350">
                  <c:v>0.49696874734150498</c:v>
                </c:pt>
                <c:pt idx="351">
                  <c:v>0.49179010050146338</c:v>
                </c:pt>
                <c:pt idx="352">
                  <c:v>0.48640879451914759</c:v>
                </c:pt>
                <c:pt idx="353">
                  <c:v>0.4808237667237335</c:v>
                </c:pt>
                <c:pt idx="354">
                  <c:v>0.47503397797502345</c:v>
                </c:pt>
                <c:pt idx="355">
                  <c:v>0.46903841344447922</c:v>
                </c:pt>
                <c:pt idx="356">
                  <c:v>0.46283608341528021</c:v>
                </c:pt>
                <c:pt idx="357">
                  <c:v>0.45642602410135957</c:v>
                </c:pt>
                <c:pt idx="358">
                  <c:v>0.44980729848513368</c:v>
                </c:pt>
                <c:pt idx="359">
                  <c:v>0.44297899717379702</c:v>
                </c:pt>
                <c:pt idx="360">
                  <c:v>0.4359402392738656</c:v>
                </c:pt>
                <c:pt idx="361">
                  <c:v>0.42869017328383019</c:v>
                </c:pt>
                <c:pt idx="362">
                  <c:v>0.42122797800454942</c:v>
                </c:pt>
                <c:pt idx="363">
                  <c:v>0.41355286346717068</c:v>
                </c:pt>
                <c:pt idx="364">
                  <c:v>0.40566407187822584</c:v>
                </c:pt>
                <c:pt idx="365">
                  <c:v>0.39756087858160649</c:v>
                </c:pt>
                <c:pt idx="366">
                  <c:v>0.389242593037044</c:v>
                </c:pt>
                <c:pt idx="367">
                  <c:v>0.38070855981474439</c:v>
                </c:pt>
                <c:pt idx="368">
                  <c:v>0.37195815960577394</c:v>
                </c:pt>
                <c:pt idx="369">
                  <c:v>0.36299081024779195</c:v>
                </c:pt>
                <c:pt idx="370">
                  <c:v>0.35380596776569684</c:v>
                </c:pt>
                <c:pt idx="371">
                  <c:v>0.34440312742673085</c:v>
                </c:pt>
                <c:pt idx="372">
                  <c:v>0.33478182480954444</c:v>
                </c:pt>
                <c:pt idx="373">
                  <c:v>0.32494163688676747</c:v>
                </c:pt>
                <c:pt idx="374">
                  <c:v>0.31488218312052257</c:v>
                </c:pt>
                <c:pt idx="375">
                  <c:v>0.3046031265703536</c:v>
                </c:pt>
                <c:pt idx="376">
                  <c:v>0.29410417501299901</c:v>
                </c:pt>
                <c:pt idx="377">
                  <c:v>0.28338508207343904</c:v>
                </c:pt>
                <c:pt idx="378">
                  <c:v>0.27244564836657609</c:v>
                </c:pt>
                <c:pt idx="379">
                  <c:v>0.26128572264894107</c:v>
                </c:pt>
                <c:pt idx="380">
                  <c:v>0.24990520297974025</c:v>
                </c:pt>
                <c:pt idx="381">
                  <c:v>0.23830403789060164</c:v>
                </c:pt>
                <c:pt idx="382">
                  <c:v>0.22648222756328579</c:v>
                </c:pt>
                <c:pt idx="383">
                  <c:v>0.21443982501464706</c:v>
                </c:pt>
                <c:pt idx="384">
                  <c:v>0.2021769372881021</c:v>
                </c:pt>
                <c:pt idx="385">
                  <c:v>0.18969372665083081</c:v>
                </c:pt>
                <c:pt idx="386">
                  <c:v>0.17699041179591604</c:v>
                </c:pt>
                <c:pt idx="387">
                  <c:v>0.16406726904860744</c:v>
                </c:pt>
                <c:pt idx="388">
                  <c:v>0.15092463357588221</c:v>
                </c:pt>
                <c:pt idx="389">
                  <c:v>0.13756290059841109</c:v>
                </c:pt>
                <c:pt idx="390">
                  <c:v>0.12398252660409538</c:v>
                </c:pt>
                <c:pt idx="391">
                  <c:v>0.11018403056222117</c:v>
                </c:pt>
                <c:pt idx="392">
                  <c:v>9.6167995137333762E-2</c:v>
                </c:pt>
                <c:pt idx="393">
                  <c:v>8.1935067901893255E-2</c:v>
                </c:pt>
                <c:pt idx="394">
                  <c:v>6.7485962546695866E-2</c:v>
                </c:pt>
                <c:pt idx="395">
                  <c:v>5.2821460088129324E-2</c:v>
                </c:pt>
                <c:pt idx="396">
                  <c:v>3.7942410071215071E-2</c:v>
                </c:pt>
                <c:pt idx="397">
                  <c:v>2.2849731767406366E-2</c:v>
                </c:pt>
                <c:pt idx="398">
                  <c:v>7.5444153661091383E-3</c:v>
                </c:pt>
                <c:pt idx="399">
                  <c:v>-7.9724768411584788E-3</c:v>
                </c:pt>
                <c:pt idx="400">
                  <c:v>-2.3699809285053976E-2</c:v>
                </c:pt>
                <c:pt idx="401">
                  <c:v>-3.9636371952265735E-2</c:v>
                </c:pt>
                <c:pt idx="402">
                  <c:v>-5.578087923003703E-2</c:v>
                </c:pt>
                <c:pt idx="403">
                  <c:v>-7.2131968762534443E-2</c:v>
                </c:pt>
                <c:pt idx="404">
                  <c:v>-8.8688200320214877E-2</c:v>
                </c:pt>
                <c:pt idx="405">
                  <c:v>-0.10544805468333664</c:v>
                </c:pt>
                <c:pt idx="406">
                  <c:v>-0.12240993254088581</c:v>
                </c:pt>
                <c:pt idx="407">
                  <c:v>-0.13957215340604076</c:v>
                </c:pt>
                <c:pt idx="408">
                  <c:v>-0.15693295454947334</c:v>
                </c:pt>
                <c:pt idx="409">
                  <c:v>-0.1744904899516791</c:v>
                </c:pt>
                <c:pt idx="410">
                  <c:v>-0.19224282927561476</c:v>
                </c:pt>
                <c:pt idx="411">
                  <c:v>-0.21018795686091499</c:v>
                </c:pt>
                <c:pt idx="412">
                  <c:v>-0.22832377074094146</c:v>
                </c:pt>
                <c:pt idx="413">
                  <c:v>-0.24664808168397079</c:v>
                </c:pt>
                <c:pt idx="414">
                  <c:v>-0.26515861225983639</c:v>
                </c:pt>
                <c:pt idx="415">
                  <c:v>-0.28385299593329266</c:v>
                </c:pt>
                <c:pt idx="416">
                  <c:v>-0.302728776185472</c:v>
                </c:pt>
                <c:pt idx="417">
                  <c:v>-0.32178340566470837</c:v>
                </c:pt>
                <c:pt idx="418">
                  <c:v>-0.34101424536809721</c:v>
                </c:pt>
                <c:pt idx="419">
                  <c:v>-0.36041856385513205</c:v>
                </c:pt>
                <c:pt idx="420">
                  <c:v>-0.37999353649471423</c:v>
                </c:pt>
                <c:pt idx="421">
                  <c:v>-0.39973624474693276</c:v>
                </c:pt>
                <c:pt idx="422">
                  <c:v>-0.419643675480951</c:v>
                </c:pt>
                <c:pt idx="423">
                  <c:v>-0.4397127203303291</c:v>
                </c:pt>
                <c:pt idx="424">
                  <c:v>-0.4599401750871619</c:v>
                </c:pt>
                <c:pt idx="425">
                  <c:v>-0.48032273913632251</c:v>
                </c:pt>
                <c:pt idx="426">
                  <c:v>-0.5008570149312852</c:v>
                </c:pt>
                <c:pt idx="427">
                  <c:v>-0.52153950751269162</c:v>
                </c:pt>
                <c:pt idx="428">
                  <c:v>-0.54236662407116631</c:v>
                </c:pt>
                <c:pt idx="429">
                  <c:v>-0.56333467355559053</c:v>
                </c:pt>
                <c:pt idx="430">
                  <c:v>-0.58443986632825851</c:v>
                </c:pt>
                <c:pt idx="431">
                  <c:v>-0.60567831386812754</c:v>
                </c:pt>
                <c:pt idx="432">
                  <c:v>-0.62704602852358649</c:v>
                </c:pt>
                <c:pt idx="433">
                  <c:v>-0.64853892331589458</c:v>
                </c:pt>
                <c:pt idx="434">
                  <c:v>-0.67015281179475006</c:v>
                </c:pt>
                <c:pt idx="435">
                  <c:v>-0.69188340794705427</c:v>
                </c:pt>
                <c:pt idx="436">
                  <c:v>-0.71372632616029485</c:v>
                </c:pt>
                <c:pt idx="437">
                  <c:v>-0.7356770812416763</c:v>
                </c:pt>
                <c:pt idx="438">
                  <c:v>-0.75773108849424875</c:v>
                </c:pt>
                <c:pt idx="439">
                  <c:v>-0.77988366385124053</c:v>
                </c:pt>
                <c:pt idx="440">
                  <c:v>-0.80213002406973499</c:v>
                </c:pt>
                <c:pt idx="441">
                  <c:v>-0.82446528698484278</c:v>
                </c:pt>
                <c:pt idx="442">
                  <c:v>-0.84688447182554827</c:v>
                </c:pt>
                <c:pt idx="443">
                  <c:v>-0.86938249959323266</c:v>
                </c:pt>
                <c:pt idx="444">
                  <c:v>-0.89195419350404315</c:v>
                </c:pt>
                <c:pt idx="445">
                  <c:v>-0.91459427949602212</c:v>
                </c:pt>
                <c:pt idx="446">
                  <c:v>-0.93729738680216801</c:v>
                </c:pt>
                <c:pt idx="447">
                  <c:v>-0.96005804859023391</c:v>
                </c:pt>
                <c:pt idx="448">
                  <c:v>-0.98287070267031129</c:v>
                </c:pt>
                <c:pt idx="449">
                  <c:v>-1.0057296922710481</c:v>
                </c:pt>
                <c:pt idx="450">
                  <c:v>-1.0286292668854216</c:v>
                </c:pt>
                <c:pt idx="451">
                  <c:v>-1.0515635831867947</c:v>
                </c:pt>
                <c:pt idx="452">
                  <c:v>-1.074526706016161</c:v>
                </c:pt>
                <c:pt idx="453">
                  <c:v>-1.0975126094411936</c:v>
                </c:pt>
                <c:pt idx="454">
                  <c:v>-1.1205151778879159</c:v>
                </c:pt>
                <c:pt idx="455">
                  <c:v>-1.1435282073455324</c:v>
                </c:pt>
                <c:pt idx="456">
                  <c:v>-1.1665454066451191</c:v>
                </c:pt>
                <c:pt idx="457">
                  <c:v>-1.1895603988126391</c:v>
                </c:pt>
                <c:pt idx="458">
                  <c:v>-1.2125667224968664</c:v>
                </c:pt>
                <c:pt idx="459">
                  <c:v>-1.2355578334726256</c:v>
                </c:pt>
                <c:pt idx="460">
                  <c:v>-1.2585271062197301</c:v>
                </c:pt>
                <c:pt idx="461">
                  <c:v>-1.281467835578</c:v>
                </c:pt>
                <c:pt idx="462">
                  <c:v>-1.3043732384786395</c:v>
                </c:pt>
                <c:pt idx="463">
                  <c:v>-1.327236455752159</c:v>
                </c:pt>
                <c:pt idx="464">
                  <c:v>-1.3500505540130845</c:v>
                </c:pt>
                <c:pt idx="465">
                  <c:v>-1.372808527621457</c:v>
                </c:pt>
                <c:pt idx="466">
                  <c:v>-1.3955033007213085</c:v>
                </c:pt>
                <c:pt idx="467">
                  <c:v>-1.4181277293559482</c:v>
                </c:pt>
                <c:pt idx="468">
                  <c:v>-1.4406746036600955</c:v>
                </c:pt>
                <c:pt idx="469">
                  <c:v>-1.4631366501286334</c:v>
                </c:pt>
                <c:pt idx="470">
                  <c:v>-1.4855065339618239</c:v>
                </c:pt>
                <c:pt idx="471">
                  <c:v>-1.5077768614866667</c:v>
                </c:pt>
                <c:pt idx="472">
                  <c:v>-1.5299401826540378</c:v>
                </c:pt>
                <c:pt idx="473">
                  <c:v>-1.5519889936112667</c:v>
                </c:pt>
                <c:pt idx="474">
                  <c:v>-1.5739157393495553</c:v>
                </c:pt>
                <c:pt idx="475">
                  <c:v>-1.595712816425731</c:v>
                </c:pt>
                <c:pt idx="476">
                  <c:v>-1.6173725757577138</c:v>
                </c:pt>
                <c:pt idx="477">
                  <c:v>-1.6388873254929381</c:v>
                </c:pt>
                <c:pt idx="478">
                  <c:v>-1.6602493339489863</c:v>
                </c:pt>
                <c:pt idx="479">
                  <c:v>-1.6814508326255524</c:v>
                </c:pt>
                <c:pt idx="480">
                  <c:v>-1.7024840192868071</c:v>
                </c:pt>
                <c:pt idx="481">
                  <c:v>-1.7233410611131783</c:v>
                </c:pt>
                <c:pt idx="482">
                  <c:v>-1.7440140979214087</c:v>
                </c:pt>
                <c:pt idx="483">
                  <c:v>-1.764495245451785</c:v>
                </c:pt>
                <c:pt idx="484">
                  <c:v>-1.7847765987212705</c:v>
                </c:pt>
                <c:pt idx="485">
                  <c:v>-1.8048502354412275</c:v>
                </c:pt>
                <c:pt idx="486">
                  <c:v>-1.8247082194983331</c:v>
                </c:pt>
                <c:pt idx="487">
                  <c:v>-1.8443426044972413</c:v>
                </c:pt>
                <c:pt idx="488">
                  <c:v>-1.8637454373634053</c:v>
                </c:pt>
                <c:pt idx="489">
                  <c:v>-1.8829087620044844</c:v>
                </c:pt>
                <c:pt idx="490">
                  <c:v>-1.9018246230285918</c:v>
                </c:pt>
                <c:pt idx="491">
                  <c:v>-1.9204850695176239</c:v>
                </c:pt>
                <c:pt idx="492">
                  <c:v>-1.9388821588538334</c:v>
                </c:pt>
                <c:pt idx="493">
                  <c:v>-1.9570079605976833</c:v>
                </c:pt>
                <c:pt idx="494">
                  <c:v>-1.9748545604150154</c:v>
                </c:pt>
                <c:pt idx="495">
                  <c:v>-1.9924140640514316</c:v>
                </c:pt>
                <c:pt idx="496">
                  <c:v>-2.0096786013517374</c:v>
                </c:pt>
                <c:pt idx="497">
                  <c:v>-2.0266403303222504</c:v>
                </c:pt>
                <c:pt idx="498">
                  <c:v>-2.043291441233646</c:v>
                </c:pt>
                <c:pt idx="499">
                  <c:v>-2.059624160761989</c:v>
                </c:pt>
                <c:pt idx="500">
                  <c:v>-2.0756307561655278</c:v>
                </c:pt>
                <c:pt idx="501">
                  <c:v>-2.091303539494727</c:v>
                </c:pt>
                <c:pt idx="502">
                  <c:v>-2.1066348718329855</c:v>
                </c:pt>
                <c:pt idx="503">
                  <c:v>-2.1216171675653901</c:v>
                </c:pt>
                <c:pt idx="504">
                  <c:v>-2.1362428986728257</c:v>
                </c:pt>
                <c:pt idx="505">
                  <c:v>-2.1505045990486615</c:v>
                </c:pt>
                <c:pt idx="506">
                  <c:v>-2.1643948688352106</c:v>
                </c:pt>
                <c:pt idx="507">
                  <c:v>-2.1779063787770512</c:v>
                </c:pt>
                <c:pt idx="508">
                  <c:v>-2.1910318745883193</c:v>
                </c:pt>
                <c:pt idx="509">
                  <c:v>-2.2037641813309392</c:v>
                </c:pt>
                <c:pt idx="510">
                  <c:v>-2.2160962078007715</c:v>
                </c:pt>
                <c:pt idx="511">
                  <c:v>-2.2280209509185744</c:v>
                </c:pt>
                <c:pt idx="512">
                  <c:v>-2.2395315001226361</c:v>
                </c:pt>
                <c:pt idx="513">
                  <c:v>-2.2506210417599006</c:v>
                </c:pt>
                <c:pt idx="514">
                  <c:v>-2.2612828634723332</c:v>
                </c:pt>
                <c:pt idx="515">
                  <c:v>-2.2715103585752825</c:v>
                </c:pt>
                <c:pt idx="516">
                  <c:v>-2.2812970304244984</c:v>
                </c:pt>
                <c:pt idx="517">
                  <c:v>-2.2906364967684802</c:v>
                </c:pt>
                <c:pt idx="518">
                  <c:v>-2.299522494082773</c:v>
                </c:pt>
                <c:pt idx="519">
                  <c:v>-2.3079488818827985</c:v>
                </c:pt>
                <c:pt idx="520">
                  <c:v>-2.3159096470117793</c:v>
                </c:pt>
                <c:pt idx="521">
                  <c:v>-2.3233989079003257</c:v>
                </c:pt>
                <c:pt idx="522">
                  <c:v>-2.3304109187941657</c:v>
                </c:pt>
                <c:pt idx="523">
                  <c:v>-2.3369400739465509</c:v>
                </c:pt>
                <c:pt idx="524">
                  <c:v>-2.3429809117718179</c:v>
                </c:pt>
                <c:pt idx="525">
                  <c:v>-2.3485281189565761</c:v>
                </c:pt>
                <c:pt idx="526">
                  <c:v>-2.3535765345250019</c:v>
                </c:pt>
                <c:pt idx="527">
                  <c:v>-2.3581211538546953</c:v>
                </c:pt>
                <c:pt idx="528">
                  <c:v>-2.3621571326395725</c:v>
                </c:pt>
                <c:pt idx="529">
                  <c:v>-2.365679790796253</c:v>
                </c:pt>
                <c:pt idx="530">
                  <c:v>-2.3686846163104218</c:v>
                </c:pt>
                <c:pt idx="531">
                  <c:v>-2.3711672690196415</c:v>
                </c:pt>
                <c:pt idx="532">
                  <c:v>-2.3731235843291243</c:v>
                </c:pt>
                <c:pt idx="533">
                  <c:v>-2.3745495768569538</c:v>
                </c:pt>
                <c:pt idx="534">
                  <c:v>-2.3754414440053195</c:v>
                </c:pt>
                <c:pt idx="535">
                  <c:v>-2.3757955694543016</c:v>
                </c:pt>
                <c:pt idx="536">
                  <c:v>-2.3756085265747928</c:v>
                </c:pt>
                <c:pt idx="537">
                  <c:v>-2.37487708175719</c:v>
                </c:pt>
                <c:pt idx="538">
                  <c:v>-2.3735981976524987</c:v>
                </c:pt>
                <c:pt idx="539">
                  <c:v>-2.3717690363225361</c:v>
                </c:pt>
                <c:pt idx="540">
                  <c:v>-2.3693869622959873</c:v>
                </c:pt>
                <c:pt idx="541">
                  <c:v>-2.3664495455270811</c:v>
                </c:pt>
                <c:pt idx="542">
                  <c:v>-2.3629545642537262</c:v>
                </c:pt>
                <c:pt idx="543">
                  <c:v>-2.3589000077519899</c:v>
                </c:pt>
                <c:pt idx="544">
                  <c:v>-2.3542840789838757</c:v>
                </c:pt>
                <c:pt idx="545">
                  <c:v>-2.3491051971353847</c:v>
                </c:pt>
                <c:pt idx="546">
                  <c:v>-2.3433620000419602</c:v>
                </c:pt>
                <c:pt idx="547">
                  <c:v>-2.3370533464984318</c:v>
                </c:pt>
                <c:pt idx="548">
                  <c:v>-2.3301783184506872</c:v>
                </c:pt>
                <c:pt idx="549">
                  <c:v>-2.3227362230663564</c:v>
                </c:pt>
                <c:pt idx="550">
                  <c:v>-2.3147265946818698</c:v>
                </c:pt>
                <c:pt idx="551">
                  <c:v>-2.3061491966233558</c:v>
                </c:pt>
                <c:pt idx="552">
                  <c:v>-2.2970040228989039</c:v>
                </c:pt>
                <c:pt idx="553">
                  <c:v>-2.2872912997598189</c:v>
                </c:pt>
                <c:pt idx="554">
                  <c:v>-2.2770114871285987</c:v>
                </c:pt>
                <c:pt idx="555">
                  <c:v>-2.2661652798914385</c:v>
                </c:pt>
                <c:pt idx="556">
                  <c:v>-2.254753609053179</c:v>
                </c:pt>
                <c:pt idx="557">
                  <c:v>-2.2427776427527233</c:v>
                </c:pt>
                <c:pt idx="558">
                  <c:v>-2.2302387871370333</c:v>
                </c:pt>
                <c:pt idx="559">
                  <c:v>-2.217138687091941</c:v>
                </c:pt>
                <c:pt idx="560">
                  <c:v>-2.2034792268281129</c:v>
                </c:pt>
                <c:pt idx="561">
                  <c:v>-2.1892625303206272</c:v>
                </c:pt>
                <c:pt idx="562">
                  <c:v>-2.1744909616007146</c:v>
                </c:pt>
                <c:pt idx="563">
                  <c:v>-2.1591671248983841</c:v>
                </c:pt>
                <c:pt idx="564">
                  <c:v>-2.1432938646346797</c:v>
                </c:pt>
                <c:pt idx="565">
                  <c:v>-2.1268742652625963</c:v>
                </c:pt>
                <c:pt idx="566">
                  <c:v>-2.1099116509555906</c:v>
                </c:pt>
                <c:pt idx="567">
                  <c:v>-2.0924095851429723</c:v>
                </c:pt>
                <c:pt idx="568">
                  <c:v>-2.0743718698914217</c:v>
                </c:pt>
                <c:pt idx="569">
                  <c:v>-2.0558025451320936</c:v>
                </c:pt>
                <c:pt idx="570">
                  <c:v>-2.0367058877328934</c:v>
                </c:pt>
                <c:pt idx="571">
                  <c:v>-2.0170864104156006</c:v>
                </c:pt>
                <c:pt idx="572">
                  <c:v>-1.9969488605177059</c:v>
                </c:pt>
                <c:pt idx="573">
                  <c:v>-1.9762982185989211</c:v>
                </c:pt>
                <c:pt idx="574">
                  <c:v>-1.9551396968924806</c:v>
                </c:pt>
                <c:pt idx="575">
                  <c:v>-1.9334787376014666</c:v>
                </c:pt>
                <c:pt idx="576">
                  <c:v>-1.9113210110405876</c:v>
                </c:pt>
                <c:pt idx="577">
                  <c:v>-1.8886724136238635</c:v>
                </c:pt>
                <c:pt idx="578">
                  <c:v>-1.8655390656989637</c:v>
                </c:pt>
                <c:pt idx="579">
                  <c:v>-1.8419273092289346</c:v>
                </c:pt>
                <c:pt idx="580">
                  <c:v>-1.8178437053222922</c:v>
                </c:pt>
                <c:pt idx="581">
                  <c:v>-1.793295031612562</c:v>
                </c:pt>
                <c:pt idx="582">
                  <c:v>-1.7682882794884554</c:v>
                </c:pt>
                <c:pt idx="583">
                  <c:v>-1.7428306511760958</c:v>
                </c:pt>
                <c:pt idx="584">
                  <c:v>-1.7169295566747282</c:v>
                </c:pt>
                <c:pt idx="585">
                  <c:v>-1.6905926105475959</c:v>
                </c:pt>
                <c:pt idx="586">
                  <c:v>-1.6638276285697213</c:v>
                </c:pt>
                <c:pt idx="587">
                  <c:v>-1.6366426242345171</c:v>
                </c:pt>
                <c:pt idx="588">
                  <c:v>-1.6090458051212531</c:v>
                </c:pt>
                <c:pt idx="589">
                  <c:v>-1.5810455691255592</c:v>
                </c:pt>
                <c:pt idx="590">
                  <c:v>-1.5526505005552456</c:v>
                </c:pt>
                <c:pt idx="591">
                  <c:v>-1.5238693660939036</c:v>
                </c:pt>
                <c:pt idx="592">
                  <c:v>-1.4947111106348341</c:v>
                </c:pt>
                <c:pt idx="593">
                  <c:v>-1.465184852987945</c:v>
                </c:pt>
                <c:pt idx="594">
                  <c:v>-1.4352998814625126</c:v>
                </c:pt>
                <c:pt idx="595">
                  <c:v>-1.4050656493286418</c:v>
                </c:pt>
                <c:pt idx="596">
                  <c:v>-1.3744917701605424</c:v>
                </c:pt>
                <c:pt idx="597">
                  <c:v>-1.3435880130647386</c:v>
                </c:pt>
                <c:pt idx="598">
                  <c:v>-1.3123642977965062</c:v>
                </c:pt>
                <c:pt idx="599">
                  <c:v>-1.2808306897679163</c:v>
                </c:pt>
                <c:pt idx="600">
                  <c:v>-1.248997394950996</c:v>
                </c:pt>
                <c:pt idx="601">
                  <c:v>-1.2168747546795622</c:v>
                </c:pt>
                <c:pt idx="602">
                  <c:v>-1.1844732403534641</c:v>
                </c:pt>
                <c:pt idx="603">
                  <c:v>-1.1518034480490178</c:v>
                </c:pt>
                <c:pt idx="604">
                  <c:v>-1.1188760930394992</c:v>
                </c:pt>
                <c:pt idx="605">
                  <c:v>-1.0857020042297092</c:v>
                </c:pt>
                <c:pt idx="606">
                  <c:v>-1.0522921185086305</c:v>
                </c:pt>
                <c:pt idx="607">
                  <c:v>-1.0186574750243653</c:v>
                </c:pt>
                <c:pt idx="608">
                  <c:v>-0.98480920938555461</c:v>
                </c:pt>
                <c:pt idx="609">
                  <c:v>-0.95075854779355851</c:v>
                </c:pt>
                <c:pt idx="610">
                  <c:v>-0.9165168011098147</c:v>
                </c:pt>
                <c:pt idx="611">
                  <c:v>-0.88209535886276014</c:v>
                </c:pt>
                <c:pt idx="612">
                  <c:v>-0.84750568319883346</c:v>
                </c:pt>
                <c:pt idx="613">
                  <c:v>-0.81275930278211583</c:v>
                </c:pt>
                <c:pt idx="614">
                  <c:v>-0.77786780664718447</c:v>
                </c:pt>
                <c:pt idx="615">
                  <c:v>-0.74284283800985129</c:v>
                </c:pt>
                <c:pt idx="616">
                  <c:v>-0.70769608804049855</c:v>
                </c:pt>
                <c:pt idx="617">
                  <c:v>-0.67243928960468724</c:v>
                </c:pt>
                <c:pt idx="618">
                  <c:v>-0.63708421097586365</c:v>
                </c:pt>
                <c:pt idx="619">
                  <c:v>-0.60164264952492608</c:v>
                </c:pt>
                <c:pt idx="620">
                  <c:v>-0.56612642539145686</c:v>
                </c:pt>
                <c:pt idx="621">
                  <c:v>-0.53054737514151884</c:v>
                </c:pt>
                <c:pt idx="622">
                  <c:v>-0.49491734541676047</c:v>
                </c:pt>
                <c:pt idx="623">
                  <c:v>-0.4592481865798041</c:v>
                </c:pt>
                <c:pt idx="624">
                  <c:v>-0.42355174636071063</c:v>
                </c:pt>
                <c:pt idx="625">
                  <c:v>-0.38783986350938071</c:v>
                </c:pt>
                <c:pt idx="626">
                  <c:v>-0.35212436145879072</c:v>
                </c:pt>
                <c:pt idx="627">
                  <c:v>-0.31641704200389087</c:v>
                </c:pt>
                <c:pt idx="628">
                  <c:v>-0.28072967900096624</c:v>
                </c:pt>
                <c:pt idx="629">
                  <c:v>-0.24507401209232516</c:v>
                </c:pt>
                <c:pt idx="630">
                  <c:v>-0.20946174046104693</c:v>
                </c:pt>
                <c:pt idx="631">
                  <c:v>-0.17390451662056675</c:v>
                </c:pt>
                <c:pt idx="632">
                  <c:v>-0.13841394024384127</c:v>
                </c:pt>
                <c:pt idx="633">
                  <c:v>-0.10300155203670126</c:v>
                </c:pt>
                <c:pt idx="634">
                  <c:v>-6.7678827660103594E-2</c:v>
                </c:pt>
                <c:pt idx="635">
                  <c:v>-3.2457171705819063E-2</c:v>
                </c:pt>
                <c:pt idx="636">
                  <c:v>2.6520882699030621E-3</c:v>
                </c:pt>
                <c:pt idx="637">
                  <c:v>3.7637707650208546E-2</c:v>
                </c:pt>
                <c:pt idx="638">
                  <c:v>7.2488530594676692E-2</c:v>
                </c:pt>
                <c:pt idx="639">
                  <c:v>0.10719349580513952</c:v>
                </c:pt>
                <c:pt idx="640">
                  <c:v>0.14174164221603361</c:v>
                </c:pt>
                <c:pt idx="641">
                  <c:v>0.17612211460511079</c:v>
                </c:pt>
                <c:pt idx="642">
                  <c:v>0.2103241691203554</c:v>
                </c:pt>
                <c:pt idx="643">
                  <c:v>0.2443371787191089</c:v>
                </c:pt>
                <c:pt idx="644">
                  <c:v>0.27815063851544891</c:v>
                </c:pt>
                <c:pt idx="645">
                  <c:v>0.31175417103197045</c:v>
                </c:pt>
                <c:pt idx="646">
                  <c:v>0.34513753135224712</c:v>
                </c:pt>
                <c:pt idx="647">
                  <c:v>0.37829061217026078</c:v>
                </c:pt>
                <c:pt idx="648">
                  <c:v>0.41120344873329401</c:v>
                </c:pt>
                <c:pt idx="649">
                  <c:v>0.44386622367483808</c:v>
                </c:pt>
                <c:pt idx="650">
                  <c:v>0.47626927173415207</c:v>
                </c:pt>
                <c:pt idx="651">
                  <c:v>0.5084030843592644</c:v>
                </c:pt>
                <c:pt idx="652">
                  <c:v>0.540258314190324</c:v>
                </c:pt>
                <c:pt idx="653">
                  <c:v>0.57182577942026003</c:v>
                </c:pt>
                <c:pt idx="654">
                  <c:v>0.60309646802995265</c:v>
                </c:pt>
                <c:pt idx="655">
                  <c:v>0.63406154189509534</c:v>
                </c:pt>
                <c:pt idx="656">
                  <c:v>0.6647123407621458</c:v>
                </c:pt>
                <c:pt idx="657">
                  <c:v>0.69504038609092211</c:v>
                </c:pt>
                <c:pt idx="658">
                  <c:v>0.72503738476138313</c:v>
                </c:pt>
                <c:pt idx="659">
                  <c:v>0.75469523264243976</c:v>
                </c:pt>
                <c:pt idx="660">
                  <c:v>0.78400601802065373</c:v>
                </c:pt>
                <c:pt idx="661">
                  <c:v>0.81296202488684965</c:v>
                </c:pt>
                <c:pt idx="662">
                  <c:v>0.84155573607885426</c:v>
                </c:pt>
                <c:pt idx="663">
                  <c:v>0.86977983627861399</c:v>
                </c:pt>
                <c:pt idx="664">
                  <c:v>0.89762721486214325</c:v>
                </c:pt>
                <c:pt idx="665">
                  <c:v>0.92509096860093798</c:v>
                </c:pt>
                <c:pt idx="666">
                  <c:v>0.95216440421349702</c:v>
                </c:pt>
                <c:pt idx="667">
                  <c:v>0.97884104076586897</c:v>
                </c:pt>
                <c:pt idx="668">
                  <c:v>1.0051146119202041</c:v>
                </c:pt>
                <c:pt idx="669">
                  <c:v>1.030979068030454</c:v>
                </c:pt>
                <c:pt idx="670">
                  <c:v>1.0564285780845235</c:v>
                </c:pt>
                <c:pt idx="671">
                  <c:v>1.0814575314922703</c:v>
                </c:pt>
                <c:pt idx="672">
                  <c:v>1.1060605397189198</c:v>
                </c:pt>
                <c:pt idx="673">
                  <c:v>1.130232437763641</c:v>
                </c:pt>
                <c:pt idx="674">
                  <c:v>1.153968285483072</c:v>
                </c:pt>
                <c:pt idx="675">
                  <c:v>1.1772633687598124</c:v>
                </c:pt>
                <c:pt idx="676">
                  <c:v>1.2001132005160007</c:v>
                </c:pt>
                <c:pt idx="677">
                  <c:v>1.2225135215722147</c:v>
                </c:pt>
                <c:pt idx="678">
                  <c:v>1.2444603013521285</c:v>
                </c:pt>
                <c:pt idx="679">
                  <c:v>1.2659497384334055</c:v>
                </c:pt>
                <c:pt idx="680">
                  <c:v>1.2869782609455138</c:v>
                </c:pt>
                <c:pt idx="681">
                  <c:v>1.3075425268152747</c:v>
                </c:pt>
                <c:pt idx="682">
                  <c:v>1.3276394238610172</c:v>
                </c:pt>
                <c:pt idx="683">
                  <c:v>1.347266069736432</c:v>
                </c:pt>
                <c:pt idx="684">
                  <c:v>1.366419811725271</c:v>
                </c:pt>
                <c:pt idx="685">
                  <c:v>1.3850982263882006</c:v>
                </c:pt>
                <c:pt idx="686">
                  <c:v>1.4032991190632382</c:v>
                </c:pt>
                <c:pt idx="687">
                  <c:v>1.4210205232212811</c:v>
                </c:pt>
                <c:pt idx="688">
                  <c:v>1.4382606996783946</c:v>
                </c:pt>
                <c:pt idx="689">
                  <c:v>1.4550181356666589</c:v>
                </c:pt>
                <c:pt idx="690">
                  <c:v>1.4712915437653604</c:v>
                </c:pt>
                <c:pt idx="691">
                  <c:v>1.4870798606946358</c:v>
                </c:pt>
                <c:pt idx="692">
                  <c:v>1.5023822459735539</c:v>
                </c:pt>
                <c:pt idx="693">
                  <c:v>1.5171980804448704</c:v>
                </c:pt>
                <c:pt idx="694">
                  <c:v>1.5315269646687659</c:v>
                </c:pt>
                <c:pt idx="695">
                  <c:v>1.5453687171878985</c:v>
                </c:pt>
                <c:pt idx="696">
                  <c:v>1.5587233726663035</c:v>
                </c:pt>
                <c:pt idx="697">
                  <c:v>1.5715911799046642</c:v>
                </c:pt>
                <c:pt idx="698">
                  <c:v>1.5839725997346328</c:v>
                </c:pt>
                <c:pt idx="699">
                  <c:v>1.5958683027949321</c:v>
                </c:pt>
                <c:pt idx="700">
                  <c:v>1.6072791671920297</c:v>
                </c:pt>
                <c:pt idx="701">
                  <c:v>1.6182062760482907</c:v>
                </c:pt>
                <c:pt idx="702">
                  <c:v>1.6286509149405775</c:v>
                </c:pt>
                <c:pt idx="703">
                  <c:v>1.6386145692322769</c:v>
                </c:pt>
                <c:pt idx="704">
                  <c:v>1.6480989213019004</c:v>
                </c:pt>
                <c:pt idx="705">
                  <c:v>1.6571058476713609</c:v>
                </c:pt>
                <c:pt idx="706">
                  <c:v>1.6656374160371521</c:v>
                </c:pt>
                <c:pt idx="707">
                  <c:v>1.6736958822076866</c:v>
                </c:pt>
                <c:pt idx="708">
                  <c:v>1.6812836869500927</c:v>
                </c:pt>
                <c:pt idx="709">
                  <c:v>1.6884034527498113</c:v>
                </c:pt>
                <c:pt idx="710">
                  <c:v>1.6950579804864083</c:v>
                </c:pt>
                <c:pt idx="711">
                  <c:v>1.701250246029</c:v>
                </c:pt>
                <c:pt idx="712">
                  <c:v>1.7069833967547656</c:v>
                </c:pt>
                <c:pt idx="713">
                  <c:v>1.7122607479940466</c:v>
                </c:pt>
                <c:pt idx="714">
                  <c:v>1.7170857794055101</c:v>
                </c:pt>
                <c:pt idx="715">
                  <c:v>1.7214621312849638</c:v>
                </c:pt>
                <c:pt idx="716">
                  <c:v>1.7253936008113249</c:v>
                </c:pt>
                <c:pt idx="717">
                  <c:v>1.7288841382333349</c:v>
                </c:pt>
                <c:pt idx="718">
                  <c:v>1.7319378430006067</c:v>
                </c:pt>
                <c:pt idx="719">
                  <c:v>1.734558959842551</c:v>
                </c:pt>
                <c:pt idx="720">
                  <c:v>1.7367518747988073</c:v>
                </c:pt>
                <c:pt idx="721">
                  <c:v>1.7385211112047336</c:v>
                </c:pt>
                <c:pt idx="722">
                  <c:v>1.7398713256355463</c:v>
                </c:pt>
                <c:pt idx="723">
                  <c:v>1.7408073038126894</c:v>
                </c:pt>
                <c:pt idx="724">
                  <c:v>1.7413339564759727</c:v>
                </c:pt>
                <c:pt idx="725">
                  <c:v>1.7414563152250429</c:v>
                </c:pt>
                <c:pt idx="726">
                  <c:v>1.7411795283337015</c:v>
                </c:pt>
                <c:pt idx="727">
                  <c:v>1.7405088565405802</c:v>
                </c:pt>
                <c:pt idx="728">
                  <c:v>1.7394496688196486</c:v>
                </c:pt>
                <c:pt idx="729">
                  <c:v>1.738007438134012</c:v>
                </c:pt>
                <c:pt idx="730">
                  <c:v>1.7361877371764116</c:v>
                </c:pt>
                <c:pt idx="731">
                  <c:v>1.7339962340998196</c:v>
                </c:pt>
                <c:pt idx="732">
                  <c:v>1.731438688241475</c:v>
                </c:pt>
                <c:pt idx="733">
                  <c:v>1.7285209458436692</c:v>
                </c:pt>
                <c:pt idx="734">
                  <c:v>1.725248935774552</c:v>
                </c:pt>
                <c:pt idx="735">
                  <c:v>1.7216286652521691</c:v>
                </c:pt>
                <c:pt idx="736">
                  <c:v>1.7176662155749176</c:v>
                </c:pt>
                <c:pt idx="737">
                  <c:v>1.7133677378615328</c:v>
                </c:pt>
                <c:pt idx="738">
                  <c:v>1.7087394488036771</c:v>
                </c:pt>
                <c:pt idx="739">
                  <c:v>1.7037876264341532</c:v>
                </c:pt>
                <c:pt idx="740">
                  <c:v>1.6985186059136914</c:v>
                </c:pt>
                <c:pt idx="741">
                  <c:v>1.6929387753392116</c:v>
                </c:pt>
                <c:pt idx="742">
                  <c:v>1.6870545715764038</c:v>
                </c:pt>
                <c:pt idx="743">
                  <c:v>1.6808724761193903</c:v>
                </c:pt>
                <c:pt idx="744">
                  <c:v>1.6743990109801874</c:v>
                </c:pt>
                <c:pt idx="745">
                  <c:v>1.6676407346106041</c:v>
                </c:pt>
                <c:pt idx="746">
                  <c:v>1.6606042378591566</c:v>
                </c:pt>
                <c:pt idx="747">
                  <c:v>1.6532961399654968</c:v>
                </c:pt>
                <c:pt idx="748">
                  <c:v>1.6457230845947963</c:v>
                </c:pt>
                <c:pt idx="749">
                  <c:v>1.6378917359144336</c:v>
                </c:pt>
                <c:pt idx="750">
                  <c:v>1.6298087747152903</c:v>
                </c:pt>
                <c:pt idx="751">
                  <c:v>1.6214808945798498</c:v>
                </c:pt>
                <c:pt idx="752">
                  <c:v>1.6129147980992495</c:v>
                </c:pt>
                <c:pt idx="753">
                  <c:v>1.6041171931413398</c:v>
                </c:pt>
                <c:pt idx="754">
                  <c:v>1.5950947891717335</c:v>
                </c:pt>
                <c:pt idx="755">
                  <c:v>1.5858542936297508</c:v>
                </c:pt>
                <c:pt idx="756">
                  <c:v>1.5764024083610932</c:v>
                </c:pt>
                <c:pt idx="757">
                  <c:v>1.5667458261089795</c:v>
                </c:pt>
                <c:pt idx="758">
                  <c:v>1.5568912270654258</c:v>
                </c:pt>
                <c:pt idx="759">
                  <c:v>1.5468452754842501</c:v>
                </c:pt>
                <c:pt idx="760">
                  <c:v>1.5366146163573109</c:v>
                </c:pt>
                <c:pt idx="761">
                  <c:v>1.5262058721554117</c:v>
                </c:pt>
                <c:pt idx="762">
                  <c:v>1.5156256396352161</c:v>
                </c:pt>
                <c:pt idx="763">
                  <c:v>1.5048804867134411</c:v>
                </c:pt>
                <c:pt idx="764">
                  <c:v>1.4939769494095219</c:v>
                </c:pt>
                <c:pt idx="765">
                  <c:v>1.4829215288578537</c:v>
                </c:pt>
                <c:pt idx="766">
                  <c:v>1.4717206883906415</c:v>
                </c:pt>
                <c:pt idx="767">
                  <c:v>1.4603808506923088</c:v>
                </c:pt>
                <c:pt idx="768">
                  <c:v>1.4489083950263384</c:v>
                </c:pt>
                <c:pt idx="769">
                  <c:v>1.4373096545353439</c:v>
                </c:pt>
                <c:pt idx="770">
                  <c:v>1.4255909136150815</c:v>
                </c:pt>
                <c:pt idx="771">
                  <c:v>1.4137584053630545</c:v>
                </c:pt>
                <c:pt idx="772">
                  <c:v>1.4018183091022722</c:v>
                </c:pt>
                <c:pt idx="773">
                  <c:v>1.3897767479806531</c:v>
                </c:pt>
                <c:pt idx="774">
                  <c:v>1.3776397866464947</c:v>
                </c:pt>
                <c:pt idx="775">
                  <c:v>1.3654134290003523</c:v>
                </c:pt>
                <c:pt idx="776">
                  <c:v>1.3531036160236063</c:v>
                </c:pt>
                <c:pt idx="777">
                  <c:v>1.3407162236839119</c:v>
                </c:pt>
                <c:pt idx="778">
                  <c:v>1.3282570609176763</c:v>
                </c:pt>
                <c:pt idx="779">
                  <c:v>1.3157318676896197</c:v>
                </c:pt>
                <c:pt idx="780">
                  <c:v>1.3031463131294259</c:v>
                </c:pt>
                <c:pt idx="781">
                  <c:v>1.290505993745416</c:v>
                </c:pt>
                <c:pt idx="782">
                  <c:v>1.2778164317151079</c:v>
                </c:pt>
                <c:pt idx="783">
                  <c:v>1.2650830732524765</c:v>
                </c:pt>
                <c:pt idx="784">
                  <c:v>1.2523112870516595</c:v>
                </c:pt>
                <c:pt idx="785">
                  <c:v>1.2395063628067839</c:v>
                </c:pt>
                <c:pt idx="786">
                  <c:v>1.2266735098075603</c:v>
                </c:pt>
                <c:pt idx="787">
                  <c:v>1.2138178556101944</c:v>
                </c:pt>
                <c:pt idx="788">
                  <c:v>1.2009444447831474</c:v>
                </c:pt>
                <c:pt idx="789">
                  <c:v>1.1880582377272031</c:v>
                </c:pt>
                <c:pt idx="790">
                  <c:v>1.1751641095692449</c:v>
                </c:pt>
                <c:pt idx="791">
                  <c:v>1.1622668491291162</c:v>
                </c:pt>
                <c:pt idx="792">
                  <c:v>1.1493711579588659</c:v>
                </c:pt>
                <c:pt idx="793">
                  <c:v>1.1364816494536469</c:v>
                </c:pt>
                <c:pt idx="794">
                  <c:v>1.1236028480334919</c:v>
                </c:pt>
                <c:pt idx="795">
                  <c:v>1.1107391883951343</c:v>
                </c:pt>
                <c:pt idx="796">
                  <c:v>1.0978950148330182</c:v>
                </c:pt>
                <c:pt idx="797">
                  <c:v>1.0850745806285913</c:v>
                </c:pt>
                <c:pt idx="798">
                  <c:v>1.0722820475069306</c:v>
                </c:pt>
                <c:pt idx="799">
                  <c:v>1.059521485159731</c:v>
                </c:pt>
                <c:pt idx="800">
                  <c:v>1.0467968708336393</c:v>
                </c:pt>
                <c:pt idx="801">
                  <c:v>1.0341120889828861</c:v>
                </c:pt>
                <c:pt idx="802">
                  <c:v>1.0214709309851411</c:v>
                </c:pt>
                <c:pt idx="803">
                  <c:v>1.0088770949194799</c:v>
                </c:pt>
                <c:pt idx="804">
                  <c:v>0.99633418540533947</c:v>
                </c:pt>
                <c:pt idx="805">
                  <c:v>0.98384571350128014</c:v>
                </c:pt>
                <c:pt idx="806">
                  <c:v>0.97141509666239845</c:v>
                </c:pt>
                <c:pt idx="807">
                  <c:v>0.95904565875515935</c:v>
                </c:pt>
                <c:pt idx="808">
                  <c:v>0.94674063012843623</c:v>
                </c:pt>
                <c:pt idx="809">
                  <c:v>0.93450314773950238</c:v>
                </c:pt>
                <c:pt idx="810">
                  <c:v>0.9223362553337161</c:v>
                </c:pt>
                <c:pt idx="811">
                  <c:v>0.91024290367662264</c:v>
                </c:pt>
                <c:pt idx="812">
                  <c:v>0.89822595083716217</c:v>
                </c:pt>
                <c:pt idx="813">
                  <c:v>0.88628816252070652</c:v>
                </c:pt>
                <c:pt idx="814">
                  <c:v>0.87443221245057245</c:v>
                </c:pt>
                <c:pt idx="815">
                  <c:v>0.86266068279672647</c:v>
                </c:pt>
                <c:pt idx="816">
                  <c:v>0.85097606465030262</c:v>
                </c:pt>
                <c:pt idx="817">
                  <c:v>0.83938075854262961</c:v>
                </c:pt>
                <c:pt idx="818">
                  <c:v>0.82787707500739227</c:v>
                </c:pt>
                <c:pt idx="819">
                  <c:v>0.81646723518460285</c:v>
                </c:pt>
                <c:pt idx="820">
                  <c:v>0.80515337146501553</c:v>
                </c:pt>
                <c:pt idx="821">
                  <c:v>0.79393752817363572</c:v>
                </c:pt>
                <c:pt idx="822">
                  <c:v>0.78282166229097561</c:v>
                </c:pt>
                <c:pt idx="823">
                  <c:v>0.77180764421070081</c:v>
                </c:pt>
                <c:pt idx="824">
                  <c:v>0.76089725853233348</c:v>
                </c:pt>
                <c:pt idx="825">
                  <c:v>0.75009220488765205</c:v>
                </c:pt>
                <c:pt idx="826">
                  <c:v>0.73939409879946982</c:v>
                </c:pt>
                <c:pt idx="827">
                  <c:v>0.72880447257145353</c:v>
                </c:pt>
                <c:pt idx="828">
                  <c:v>0.71832477620766055</c:v>
                </c:pt>
                <c:pt idx="829">
                  <c:v>0.70795637836048786</c:v>
                </c:pt>
                <c:pt idx="830">
                  <c:v>0.69770056730572394</c:v>
                </c:pt>
                <c:pt idx="831">
                  <c:v>0.68755855194342064</c:v>
                </c:pt>
                <c:pt idx="832">
                  <c:v>0.67753146282329668</c:v>
                </c:pt>
                <c:pt idx="833">
                  <c:v>0.66762035319342017</c:v>
                </c:pt>
                <c:pt idx="834">
                  <c:v>0.65782620007090198</c:v>
                </c:pt>
                <c:pt idx="835">
                  <c:v>0.64814990533337868</c:v>
                </c:pt>
                <c:pt idx="836">
                  <c:v>0.63859229683005558</c:v>
                </c:pt>
                <c:pt idx="837">
                  <c:v>0.62915412951110639</c:v>
                </c:pt>
                <c:pt idx="838">
                  <c:v>0.61983608657424527</c:v>
                </c:pt>
                <c:pt idx="839">
                  <c:v>0.61063878062729582</c:v>
                </c:pt>
                <c:pt idx="840">
                  <c:v>0.60156275486561905</c:v>
                </c:pt>
                <c:pt idx="841">
                  <c:v>0.5926084842632483</c:v>
                </c:pt>
                <c:pt idx="842">
                  <c:v>0.58377637677664207</c:v>
                </c:pt>
                <c:pt idx="843">
                  <c:v>0.57506677455994981</c:v>
                </c:pt>
                <c:pt idx="844">
                  <c:v>0.5664799551907258</c:v>
                </c:pt>
                <c:pt idx="845">
                  <c:v>0.55801613290504193</c:v>
                </c:pt>
                <c:pt idx="846">
                  <c:v>0.5496754598409731</c:v>
                </c:pt>
                <c:pt idx="847">
                  <c:v>0.54145802728945269</c:v>
                </c:pt>
                <c:pt idx="848">
                  <c:v>0.5333638669515145</c:v>
                </c:pt>
                <c:pt idx="849">
                  <c:v>0.52539295220097004</c:v>
                </c:pt>
                <c:pt idx="850">
                  <c:v>0.51754519935157395</c:v>
                </c:pt>
                <c:pt idx="851">
                  <c:v>0.50982046892778321</c:v>
                </c:pt>
                <c:pt idx="852">
                  <c:v>0.50221856693821376</c:v>
                </c:pt>
                <c:pt idx="853">
                  <c:v>0.49473924615093307</c:v>
                </c:pt>
                <c:pt idx="854">
                  <c:v>0.48738220736975618</c:v>
                </c:pt>
                <c:pt idx="855">
                  <c:v>0.48014710071072753</c:v>
                </c:pt>
                <c:pt idx="856">
                  <c:v>0.47303352687800598</c:v>
                </c:pt>
                <c:pt idx="857">
                  <c:v>0.46604103843838129</c:v>
                </c:pt>
                <c:pt idx="858">
                  <c:v>0.45916914109369533</c:v>
                </c:pt>
                <c:pt idx="859">
                  <c:v>0.45241729495044708</c:v>
                </c:pt>
                <c:pt idx="860">
                  <c:v>0.44578491578589641</c:v>
                </c:pt>
                <c:pt idx="861">
                  <c:v>0.43927137631000407</c:v>
                </c:pt>
                <c:pt idx="862">
                  <c:v>0.43287600742256915</c:v>
                </c:pt>
                <c:pt idx="863">
                  <c:v>0.42659809946495403</c:v>
                </c:pt>
                <c:pt idx="864">
                  <c:v>0.42043690346580287</c:v>
                </c:pt>
                <c:pt idx="865">
                  <c:v>0.41439163238020232</c:v>
                </c:pt>
                <c:pt idx="866">
                  <c:v>0.40846146232173075</c:v>
                </c:pt>
                <c:pt idx="867">
                  <c:v>0.40264553378689583</c:v>
                </c:pt>
                <c:pt idx="868">
                  <c:v>0.39694295287146431</c:v>
                </c:pt>
                <c:pt idx="869">
                  <c:v>0.39135279247822019</c:v>
                </c:pt>
                <c:pt idx="870">
                  <c:v>0.38587409351571028</c:v>
                </c:pt>
                <c:pt idx="871">
                  <c:v>0.38050586608755832</c:v>
                </c:pt>
                <c:pt idx="872">
                  <c:v>0.3752470906719591</c:v>
                </c:pt>
                <c:pt idx="873">
                  <c:v>0.37009671929097021</c:v>
                </c:pt>
                <c:pt idx="874">
                  <c:v>0.36505367666926786</c:v>
                </c:pt>
                <c:pt idx="875">
                  <c:v>0.36011686138203025</c:v>
                </c:pt>
                <c:pt idx="876">
                  <c:v>0.35528514699165098</c:v>
                </c:pt>
                <c:pt idx="877">
                  <c:v>0.35055738317300023</c:v>
                </c:pt>
                <c:pt idx="878">
                  <c:v>0.34593239682697291</c:v>
                </c:pt>
                <c:pt idx="879">
                  <c:v>0.34140899318208784</c:v>
                </c:pt>
                <c:pt idx="880">
                  <c:v>0.33698595688391819</c:v>
                </c:pt>
                <c:pt idx="881">
                  <c:v>0.3326620530721594</c:v>
                </c:pt>
                <c:pt idx="882">
                  <c:v>0.32843602844515313</c:v>
                </c:pt>
                <c:pt idx="883">
                  <c:v>0.32430661231171454</c:v>
                </c:pt>
                <c:pt idx="884">
                  <c:v>0.32027251763012304</c:v>
                </c:pt>
                <c:pt idx="885">
                  <c:v>0.31633244203415639</c:v>
                </c:pt>
                <c:pt idx="886">
                  <c:v>0.31248506884606986</c:v>
                </c:pt>
                <c:pt idx="887">
                  <c:v>0.30872906807643441</c:v>
                </c:pt>
                <c:pt idx="888">
                  <c:v>0.30506309741077242</c:v>
                </c:pt>
                <c:pt idx="889">
                  <c:v>0.30148580318293655</c:v>
                </c:pt>
                <c:pt idx="890">
                  <c:v>0.29799582133520741</c:v>
                </c:pt>
                <c:pt idx="891">
                  <c:v>0.29459177836508765</c:v>
                </c:pt>
                <c:pt idx="892">
                  <c:v>0.2912722922587952</c:v>
                </c:pt>
                <c:pt idx="893">
                  <c:v>0.28803597341147008</c:v>
                </c:pt>
                <c:pt idx="894">
                  <c:v>0.2848814255341221</c:v>
                </c:pt>
                <c:pt idx="895">
                  <c:v>0.28180724654736655</c:v>
                </c:pt>
                <c:pt idx="896">
                  <c:v>0.27881202946199923</c:v>
                </c:pt>
                <c:pt idx="897">
                  <c:v>0.27589436324648714</c:v>
                </c:pt>
                <c:pt idx="898">
                  <c:v>0.27305283368144984</c:v>
                </c:pt>
                <c:pt idx="899">
                  <c:v>0.27028602420123299</c:v>
                </c:pt>
                <c:pt idx="900">
                  <c:v>0.2675925167226752</c:v>
                </c:pt>
                <c:pt idx="901">
                  <c:v>0.26497089246118605</c:v>
                </c:pt>
                <c:pt idx="902">
                  <c:v>0.26241973273426417</c:v>
                </c:pt>
                <c:pt idx="903">
                  <c:v>0.25993761975259017</c:v>
                </c:pt>
                <c:pt idx="904">
                  <c:v>0.25752313739884325</c:v>
                </c:pt>
                <c:pt idx="905">
                  <c:v>0.25517487199439498</c:v>
                </c:pt>
                <c:pt idx="906">
                  <c:v>0.25289141305404572</c:v>
                </c:pt>
                <c:pt idx="907">
                  <c:v>0.25067135402897506</c:v>
                </c:pt>
                <c:pt idx="908">
                  <c:v>0.2485132930380842</c:v>
                </c:pt>
                <c:pt idx="909">
                  <c:v>0.24641583358791772</c:v>
                </c:pt>
                <c:pt idx="910">
                  <c:v>0.24437758528135542</c:v>
                </c:pt>
                <c:pt idx="911">
                  <c:v>0.24239716451527341</c:v>
                </c:pt>
                <c:pt idx="912">
                  <c:v>0.24047319516737606</c:v>
                </c:pt>
                <c:pt idx="913">
                  <c:v>0.23860430927240894</c:v>
                </c:pt>
                <c:pt idx="914">
                  <c:v>0.236789147687961</c:v>
                </c:pt>
                <c:pt idx="915">
                  <c:v>0.23502636075007682</c:v>
                </c:pt>
                <c:pt idx="916">
                  <c:v>0.23331460891889289</c:v>
                </c:pt>
                <c:pt idx="917">
                  <c:v>0.23165256341452359</c:v>
                </c:pt>
                <c:pt idx="918">
                  <c:v>0.23003890684341749</c:v>
                </c:pt>
                <c:pt idx="919">
                  <c:v>0.22847233381541238</c:v>
                </c:pt>
                <c:pt idx="920">
                  <c:v>0.22695155155171332</c:v>
                </c:pt>
                <c:pt idx="921">
                  <c:v>0.22547528048402232</c:v>
                </c:pt>
                <c:pt idx="922">
                  <c:v>0.22404225484504747</c:v>
                </c:pt>
                <c:pt idx="923">
                  <c:v>0.22265122325061815</c:v>
                </c:pt>
                <c:pt idx="924">
                  <c:v>0.22130094927363317</c:v>
                </c:pt>
                <c:pt idx="925">
                  <c:v>0.21999021201006738</c:v>
                </c:pt>
                <c:pt idx="926">
                  <c:v>0.21871780663726029</c:v>
                </c:pt>
                <c:pt idx="927">
                  <c:v>0.21748254496470773</c:v>
                </c:pt>
                <c:pt idx="928">
                  <c:v>0.21628325597757583</c:v>
                </c:pt>
                <c:pt idx="929">
                  <c:v>0.21511878637315318</c:v>
                </c:pt>
                <c:pt idx="930">
                  <c:v>0.21398800109045207</c:v>
                </c:pt>
                <c:pt idx="931">
                  <c:v>0.21288978383316889</c:v>
                </c:pt>
                <c:pt idx="932">
                  <c:v>0.21182303758620516</c:v>
                </c:pt>
                <c:pt idx="933">
                  <c:v>0.21078668512594967</c:v>
                </c:pt>
                <c:pt idx="934">
                  <c:v>0.2097796695245138</c:v>
                </c:pt>
                <c:pt idx="935">
                  <c:v>0.20880095464810894</c:v>
                </c:pt>
                <c:pt idx="936">
                  <c:v>0.20784952564974576</c:v>
                </c:pt>
                <c:pt idx="937">
                  <c:v>0.20692438945643177</c:v>
                </c:pt>
                <c:pt idx="938">
                  <c:v>0.2060245752510336</c:v>
                </c:pt>
                <c:pt idx="939">
                  <c:v>0.20514913494896495</c:v>
                </c:pt>
                <c:pt idx="940">
                  <c:v>0.20429714366985288</c:v>
                </c:pt>
                <c:pt idx="941">
                  <c:v>0.20346770020432584</c:v>
                </c:pt>
                <c:pt idx="942">
                  <c:v>0.20265992747605951</c:v>
                </c:pt>
                <c:pt idx="943">
                  <c:v>0.20187297299920676</c:v>
                </c:pt>
                <c:pt idx="944">
                  <c:v>0.20110600933132916</c:v>
                </c:pt>
                <c:pt idx="945">
                  <c:v>0.2003582345219371</c:v>
                </c:pt>
                <c:pt idx="946">
                  <c:v>0.19962887255673545</c:v>
                </c:pt>
                <c:pt idx="947">
                  <c:v>0.19891717379766213</c:v>
                </c:pt>
                <c:pt idx="948">
                  <c:v>0.19822241541879496</c:v>
                </c:pt>
                <c:pt idx="949">
                  <c:v>0.19754390183819134</c:v>
                </c:pt>
                <c:pt idx="950">
                  <c:v>0.19688096514571402</c:v>
                </c:pt>
                <c:pt idx="951">
                  <c:v>0.19623296552688449</c:v>
                </c:pt>
                <c:pt idx="952">
                  <c:v>0.1955992916827923</c:v>
                </c:pt>
                <c:pt idx="953">
                  <c:v>0.19497936124607762</c:v>
                </c:pt>
                <c:pt idx="954">
                  <c:v>0.19437262119299015</c:v>
                </c:pt>
                <c:pt idx="955">
                  <c:v>0.19377854825151539</c:v>
                </c:pt>
                <c:pt idx="956">
                  <c:v>0.19319664930554545</c:v>
                </c:pt>
                <c:pt idx="957">
                  <c:v>0.19262646179505771</c:v>
                </c:pt>
                <c:pt idx="958">
                  <c:v>0.19206755411225104</c:v>
                </c:pt>
                <c:pt idx="959">
                  <c:v>0.19151952599357538</c:v>
                </c:pt>
                <c:pt idx="960">
                  <c:v>0.19098200890757483</c:v>
                </c:pt>
                <c:pt idx="961">
                  <c:v>0.19045466643845121</c:v>
                </c:pt>
                <c:pt idx="962">
                  <c:v>0.18993719466523901</c:v>
                </c:pt>
                <c:pt idx="963">
                  <c:v>0.1894293225364681</c:v>
                </c:pt>
                <c:pt idx="964">
                  <c:v>0.18893081224017463</c:v>
                </c:pt>
                <c:pt idx="965">
                  <c:v>0.18844145956910577</c:v>
                </c:pt>
                <c:pt idx="966">
                  <c:v>0.18796109428094757</c:v>
                </c:pt>
                <c:pt idx="967">
                  <c:v>0.18748958045338951</c:v>
                </c:pt>
                <c:pt idx="968">
                  <c:v>0.18702681683382311</c:v>
                </c:pt>
                <c:pt idx="969">
                  <c:v>0.18657273718345577</c:v>
                </c:pt>
                <c:pt idx="970">
                  <c:v>0.18612731061560545</c:v>
                </c:pt>
                <c:pt idx="971">
                  <c:v>0.18569054192792295</c:v>
                </c:pt>
                <c:pt idx="972">
                  <c:v>0.18526247192827516</c:v>
                </c:pt>
                <c:pt idx="973">
                  <c:v>0.1848431777540035</c:v>
                </c:pt>
                <c:pt idx="974">
                  <c:v>0.18443277318425547</c:v>
                </c:pt>
                <c:pt idx="975">
                  <c:v>0.18403140894507158</c:v>
                </c:pt>
                <c:pt idx="976">
                  <c:v>0.18363927300689142</c:v>
                </c:pt>
                <c:pt idx="977">
                  <c:v>0.18325659087412616</c:v>
                </c:pt>
                <c:pt idx="978">
                  <c:v>0.18288362586642917</c:v>
                </c:pt>
                <c:pt idx="979">
                  <c:v>0.18252067939127697</c:v>
                </c:pt>
                <c:pt idx="980">
                  <c:v>0.18216809120745775</c:v>
                </c:pt>
                <c:pt idx="981">
                  <c:v>0.18182623967904735</c:v>
                </c:pt>
                <c:pt idx="982">
                  <c:v>0.18149554201943505</c:v>
                </c:pt>
                <c:pt idx="983">
                  <c:v>0.18117645452494527</c:v>
                </c:pt>
                <c:pt idx="984">
                  <c:v>0.18086947279758459</c:v>
                </c:pt>
                <c:pt idx="985">
                  <c:v>0.18057513195642663</c:v>
                </c:pt>
                <c:pt idx="986">
                  <c:v>0.1802940068371309</c:v>
                </c:pt>
                <c:pt idx="987">
                  <c:v>0.18002671217907554</c:v>
                </c:pt>
                <c:pt idx="988">
                  <c:v>0.17977390279956734</c:v>
                </c:pt>
                <c:pt idx="989">
                  <c:v>0.17953627375457704</c:v>
                </c:pt>
                <c:pt idx="990">
                  <c:v>0.17931456048543132</c:v>
                </c:pt>
                <c:pt idx="991">
                  <c:v>0.17910953895087831</c:v>
                </c:pt>
                <c:pt idx="992">
                  <c:v>0.17892202574392693</c:v>
                </c:pt>
                <c:pt idx="993">
                  <c:v>0.17875287819284694</c:v>
                </c:pt>
                <c:pt idx="994">
                  <c:v>0.17860299444569999</c:v>
                </c:pt>
                <c:pt idx="995">
                  <c:v>0.17847331353775947</c:v>
                </c:pt>
                <c:pt idx="996">
                  <c:v>0.17836481544116142</c:v>
                </c:pt>
                <c:pt idx="997">
                  <c:v>0.17827852109611594</c:v>
                </c:pt>
                <c:pt idx="998">
                  <c:v>0.17821549242299511</c:v>
                </c:pt>
                <c:pt idx="999">
                  <c:v>0.17817683231460021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D-4328-843F-4E33ACBF13C0}"/>
            </c:ext>
          </c:extLst>
        </c:ser>
        <c:ser>
          <c:idx val="1"/>
          <c:order val="1"/>
          <c:tx>
            <c:v>Shape 2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'Math shapes'!$Z$2:$Z$2001</c:f>
              <c:numCache>
                <c:formatCode>0.0000</c:formatCode>
                <c:ptCount val="2000"/>
                <c:pt idx="0">
                  <c:v>-0.35767298074362053</c:v>
                </c:pt>
                <c:pt idx="1">
                  <c:v>-0.3577059867349705</c:v>
                </c:pt>
                <c:pt idx="2">
                  <c:v>-0.35780427080543864</c:v>
                </c:pt>
                <c:pt idx="3">
                  <c:v>-0.357966664251055</c:v>
                </c:pt>
                <c:pt idx="4">
                  <c:v>-0.35819190923651961</c:v>
                </c:pt>
                <c:pt idx="5">
                  <c:v>-0.35847866052159261</c:v>
                </c:pt>
                <c:pt idx="6">
                  <c:v>-0.35882548725732044</c:v>
                </c:pt>
                <c:pt idx="7">
                  <c:v>-0.35923087485013444</c:v>
                </c:pt>
                <c:pt idx="8">
                  <c:v>-0.35969322689178995</c:v>
                </c:pt>
                <c:pt idx="9">
                  <c:v>-0.36021086715305267</c:v>
                </c:pt>
                <c:pt idx="10">
                  <c:v>-0.36078204163897776</c:v>
                </c:pt>
                <c:pt idx="11">
                  <c:v>-0.36140492070356744</c:v>
                </c:pt>
                <c:pt idx="12">
                  <c:v>-0.36207760122153998</c:v>
                </c:pt>
                <c:pt idx="13">
                  <c:v>-0.36279810881488833</c:v>
                </c:pt>
                <c:pt idx="14">
                  <c:v>-0.36356440013185792</c:v>
                </c:pt>
                <c:pt idx="15">
                  <c:v>-0.36437436517592764</c:v>
                </c:pt>
                <c:pt idx="16">
                  <c:v>-0.36522582968233103</c:v>
                </c:pt>
                <c:pt idx="17">
                  <c:v>-0.36611655753961841</c:v>
                </c:pt>
                <c:pt idx="18">
                  <c:v>-0.36704425325371964</c:v>
                </c:pt>
                <c:pt idx="19">
                  <c:v>-0.36800656445193425</c:v>
                </c:pt>
                <c:pt idx="20">
                  <c:v>-0.36900108442424528</c:v>
                </c:pt>
                <c:pt idx="21">
                  <c:v>-0.37002535469932274</c:v>
                </c:pt>
                <c:pt idx="22">
                  <c:v>-0.37107686765256082</c:v>
                </c:pt>
                <c:pt idx="23">
                  <c:v>-0.37215306914346735</c:v>
                </c:pt>
                <c:pt idx="24">
                  <c:v>-0.37325136117971108</c:v>
                </c:pt>
                <c:pt idx="25">
                  <c:v>-0.37436910460511036</c:v>
                </c:pt>
                <c:pt idx="26">
                  <c:v>-0.37550362180884206</c:v>
                </c:pt>
                <c:pt idx="27">
                  <c:v>-0.37665219945313455</c:v>
                </c:pt>
                <c:pt idx="28">
                  <c:v>-0.37781209121670789</c:v>
                </c:pt>
                <c:pt idx="29">
                  <c:v>-0.378980520551219</c:v>
                </c:pt>
                <c:pt idx="30">
                  <c:v>-0.38015468344797265</c:v>
                </c:pt>
                <c:pt idx="31">
                  <c:v>-0.38133175121216156</c:v>
                </c:pt>
                <c:pt idx="32">
                  <c:v>-0.38250887324190841</c:v>
                </c:pt>
                <c:pt idx="33">
                  <c:v>-0.38368317980939054</c:v>
                </c:pt>
                <c:pt idx="34">
                  <c:v>-0.38485178484134414</c:v>
                </c:pt>
                <c:pt idx="35">
                  <c:v>-0.38601178869625935</c:v>
                </c:pt>
                <c:pt idx="36">
                  <c:v>-0.38716028093559962</c:v>
                </c:pt>
                <c:pt idx="37">
                  <c:v>-0.38829434308639899</c:v>
                </c:pt>
                <c:pt idx="38">
                  <c:v>-0.38941105139261861</c:v>
                </c:pt>
                <c:pt idx="39">
                  <c:v>-0.39050747955267151</c:v>
                </c:pt>
                <c:pt idx="40">
                  <c:v>-0.39158070144055596</c:v>
                </c:pt>
                <c:pt idx="41">
                  <c:v>-0.39262779380807211</c:v>
                </c:pt>
                <c:pt idx="42">
                  <c:v>-0.39364583896563377</c:v>
                </c:pt>
                <c:pt idx="43">
                  <c:v>-0.39463192743922593</c:v>
                </c:pt>
                <c:pt idx="44">
                  <c:v>-0.3955831606011021</c:v>
                </c:pt>
                <c:pt idx="45">
                  <c:v>-0.39649665327185801</c:v>
                </c:pt>
                <c:pt idx="46">
                  <c:v>-0.39736953629156785</c:v>
                </c:pt>
                <c:pt idx="47">
                  <c:v>-0.39819895905771624</c:v>
                </c:pt>
                <c:pt idx="48">
                  <c:v>-0.39898209202771268</c:v>
                </c:pt>
                <c:pt idx="49">
                  <c:v>-0.39971612918382748</c:v>
                </c:pt>
                <c:pt idx="50">
                  <c:v>-0.40039829045844566</c:v>
                </c:pt>
                <c:pt idx="51">
                  <c:v>-0.4010258241175913</c:v>
                </c:pt>
                <c:pt idx="52">
                  <c:v>-0.40159600910073739</c:v>
                </c:pt>
                <c:pt idx="53">
                  <c:v>-0.40210615731497429</c:v>
                </c:pt>
                <c:pt idx="54">
                  <c:v>-0.40255361588167832</c:v>
                </c:pt>
                <c:pt idx="55">
                  <c:v>-0.40293576933388064</c:v>
                </c:pt>
                <c:pt idx="56">
                  <c:v>-0.40325004176260998</c:v>
                </c:pt>
                <c:pt idx="57">
                  <c:v>-0.40349389891054499</c:v>
                </c:pt>
                <c:pt idx="58">
                  <c:v>-0.40366485021138637</c:v>
                </c:pt>
                <c:pt idx="59">
                  <c:v>-0.40376045077342365</c:v>
                </c:pt>
                <c:pt idx="60">
                  <c:v>-0.40377830330585107</c:v>
                </c:pt>
                <c:pt idx="61">
                  <c:v>-0.40371605998645221</c:v>
                </c:pt>
                <c:pt idx="62">
                  <c:v>-0.40357142426935022</c:v>
                </c:pt>
                <c:pt idx="63">
                  <c:v>-0.40334215263159784</c:v>
                </c:pt>
                <c:pt idx="64">
                  <c:v>-0.40302605625744864</c:v>
                </c:pt>
                <c:pt idx="65">
                  <c:v>-0.40262100265923745</c:v>
                </c:pt>
                <c:pt idx="66">
                  <c:v>-0.40212491723386456</c:v>
                </c:pt>
                <c:pt idx="67">
                  <c:v>-0.40153578475396168</c:v>
                </c:pt>
                <c:pt idx="68">
                  <c:v>-0.40085165079289153</c:v>
                </c:pt>
                <c:pt idx="69">
                  <c:v>-0.40007062308281172</c:v>
                </c:pt>
                <c:pt idx="70">
                  <c:v>-0.39919087280511167</c:v>
                </c:pt>
                <c:pt idx="71">
                  <c:v>-0.3982106358126058</c:v>
                </c:pt>
                <c:pt idx="72">
                  <c:v>-0.39712821378294771</c:v>
                </c:pt>
                <c:pt idx="73">
                  <c:v>-0.39594197530280389</c:v>
                </c:pt>
                <c:pt idx="74">
                  <c:v>-0.39465035688240685</c:v>
                </c:pt>
                <c:pt idx="75">
                  <c:v>-0.39325186390017614</c:v>
                </c:pt>
                <c:pt idx="76">
                  <c:v>-0.39174507147718302</c:v>
                </c:pt>
                <c:pt idx="77">
                  <c:v>-0.39012862528129982</c:v>
                </c:pt>
                <c:pt idx="78">
                  <c:v>-0.3884012422609574</c:v>
                </c:pt>
                <c:pt idx="79">
                  <c:v>-0.38656171130850076</c:v>
                </c:pt>
                <c:pt idx="80">
                  <c:v>-0.38460889385321889</c:v>
                </c:pt>
                <c:pt idx="81">
                  <c:v>-0.3825417243841791</c:v>
                </c:pt>
                <c:pt idx="82">
                  <c:v>-0.38035921090308694</c:v>
                </c:pt>
                <c:pt idx="83">
                  <c:v>-0.37806043530744826</c:v>
                </c:pt>
                <c:pt idx="84">
                  <c:v>-0.37564455370438804</c:v>
                </c:pt>
                <c:pt idx="85">
                  <c:v>-0.37311079665554547</c:v>
                </c:pt>
                <c:pt idx="86">
                  <c:v>-0.37045846935353133</c:v>
                </c:pt>
                <c:pt idx="87">
                  <c:v>-0.36768695173049937</c:v>
                </c:pt>
                <c:pt idx="88">
                  <c:v>-0.36479569849945059</c:v>
                </c:pt>
                <c:pt idx="89">
                  <c:v>-0.36178423912894647</c:v>
                </c:pt>
                <c:pt idx="90">
                  <c:v>-0.35865217775197233</c:v>
                </c:pt>
                <c:pt idx="91">
                  <c:v>-0.35539919300974965</c:v>
                </c:pt>
                <c:pt idx="92">
                  <c:v>-0.35202503783135541</c:v>
                </c:pt>
                <c:pt idx="93">
                  <c:v>-0.34852953915006035</c:v>
                </c:pt>
                <c:pt idx="94">
                  <c:v>-0.34491259755735515</c:v>
                </c:pt>
                <c:pt idx="95">
                  <c:v>-0.3411741868956833</c:v>
                </c:pt>
                <c:pt idx="96">
                  <c:v>-0.3373143537909532</c:v>
                </c:pt>
                <c:pt idx="97">
                  <c:v>-0.33333321712594655</c:v>
                </c:pt>
                <c:pt idx="98">
                  <c:v>-0.32923096745579361</c:v>
                </c:pt>
                <c:pt idx="99">
                  <c:v>-0.32500786636672169</c:v>
                </c:pt>
                <c:pt idx="100">
                  <c:v>-0.32066424577933866</c:v>
                </c:pt>
                <c:pt idx="101">
                  <c:v>-0.3162005071977384</c:v>
                </c:pt>
                <c:pt idx="102">
                  <c:v>-0.31161712090577015</c:v>
                </c:pt>
                <c:pt idx="103">
                  <c:v>-0.30691462511184209</c:v>
                </c:pt>
                <c:pt idx="104">
                  <c:v>-0.30209362504366072</c:v>
                </c:pt>
                <c:pt idx="105">
                  <c:v>-0.29715479199435285</c:v>
                </c:pt>
                <c:pt idx="106">
                  <c:v>-0.29209886232143401</c:v>
                </c:pt>
                <c:pt idx="107">
                  <c:v>-0.28692663640012617</c:v>
                </c:pt>
                <c:pt idx="108">
                  <c:v>-0.28163897753254935</c:v>
                </c:pt>
                <c:pt idx="109">
                  <c:v>-0.2762368108143356</c:v>
                </c:pt>
                <c:pt idx="110">
                  <c:v>-0.27072112196023829</c:v>
                </c:pt>
                <c:pt idx="111">
                  <c:v>-0.26509295609033223</c:v>
                </c:pt>
                <c:pt idx="112">
                  <c:v>-0.25935341647840898</c:v>
                </c:pt>
                <c:pt idx="113">
                  <c:v>-0.25350366326420215</c:v>
                </c:pt>
                <c:pt idx="114">
                  <c:v>-0.24754491213107876</c:v>
                </c:pt>
                <c:pt idx="115">
                  <c:v>-0.24147843295085025</c:v>
                </c:pt>
                <c:pt idx="116">
                  <c:v>-0.23530554839736637</c:v>
                </c:pt>
                <c:pt idx="117">
                  <c:v>-0.22902763253056907</c:v>
                </c:pt>
                <c:pt idx="118">
                  <c:v>-0.22264610935267293</c:v>
                </c:pt>
                <c:pt idx="119">
                  <c:v>-0.21616245133816012</c:v>
                </c:pt>
                <c:pt idx="120">
                  <c:v>-0.20957817793927649</c:v>
                </c:pt>
                <c:pt idx="121">
                  <c:v>-0.20289485406870356</c:v>
                </c:pt>
                <c:pt idx="122">
                  <c:v>-0.19611408856109772</c:v>
                </c:pt>
                <c:pt idx="123">
                  <c:v>-0.18923753261516574</c:v>
                </c:pt>
                <c:pt idx="124">
                  <c:v>-0.18226687821796156</c:v>
                </c:pt>
                <c:pt idx="125">
                  <c:v>-0.17520385655306042</c:v>
                </c:pt>
                <c:pt idx="126">
                  <c:v>-0.16805023639427233</c:v>
                </c:pt>
                <c:pt idx="127">
                  <c:v>-0.16080782248654341</c:v>
                </c:pt>
                <c:pt idx="128">
                  <c:v>-0.15347845391567785</c:v>
                </c:pt>
                <c:pt idx="129">
                  <c:v>-0.14606400246850118</c:v>
                </c:pt>
                <c:pt idx="130">
                  <c:v>-0.13856637098507663</c:v>
                </c:pt>
                <c:pt idx="131">
                  <c:v>-0.13098749170455298</c:v>
                </c:pt>
                <c:pt idx="132">
                  <c:v>-0.12332932460623049</c:v>
                </c:pt>
                <c:pt idx="133">
                  <c:v>-0.11559385574738044</c:v>
                </c:pt>
                <c:pt idx="134">
                  <c:v>-0.10778309559936219</c:v>
                </c:pt>
                <c:pt idx="135">
                  <c:v>-9.9899077383537552E-2</c:v>
                </c:pt>
                <c:pt idx="136">
                  <c:v>-9.194385540847172E-2</c:v>
                </c:pt>
                <c:pt idx="137">
                  <c:v>-8.3919503409877957E-2</c:v>
                </c:pt>
                <c:pt idx="138">
                  <c:v>-7.5828112894743449E-2</c:v>
                </c:pt>
                <c:pt idx="139">
                  <c:v>-6.7671791491040079E-2</c:v>
                </c:pt>
                <c:pt idx="140">
                  <c:v>-5.9452661304402396E-2</c:v>
                </c:pt>
                <c:pt idx="141">
                  <c:v>-5.1172857283118732E-2</c:v>
                </c:pt>
                <c:pt idx="142">
                  <c:v>-4.2834525592759583E-2</c:v>
                </c:pt>
                <c:pt idx="143">
                  <c:v>-3.4439822001731686E-2</c:v>
                </c:pt>
                <c:pt idx="144">
                  <c:v>-2.5990910279011185E-2</c:v>
                </c:pt>
                <c:pt idx="145">
                  <c:v>-1.7489960605286185E-2</c:v>
                </c:pt>
                <c:pt idx="146">
                  <c:v>-8.9391479986965384E-3</c:v>
                </c:pt>
                <c:pt idx="147">
                  <c:v>-3.4065075633227634E-4</c:v>
                </c:pt>
                <c:pt idx="148">
                  <c:v>8.3033510873916049E-3</c:v>
                </c:pt>
                <c:pt idx="149">
                  <c:v>1.6990677284388876E-2</c:v>
                </c:pt>
                <c:pt idx="150">
                  <c:v>2.5719148877535968E-2</c:v>
                </c:pt>
                <c:pt idx="151">
                  <c:v>3.4486589685271206E-2</c:v>
                </c:pt>
                <c:pt idx="152">
                  <c:v>4.3290827765169085E-2</c:v>
                </c:pt>
                <c:pt idx="153">
                  <c:v>5.2129696855563123E-2</c:v>
                </c:pt>
                <c:pt idx="154">
                  <c:v>6.1001037794289788E-2</c:v>
                </c:pt>
                <c:pt idx="155">
                  <c:v>6.990269991370511E-2</c:v>
                </c:pt>
                <c:pt idx="156">
                  <c:v>7.8832542411124432E-2</c:v>
                </c:pt>
                <c:pt idx="157">
                  <c:v>8.7788435693905237E-2</c:v>
                </c:pt>
                <c:pt idx="158">
                  <c:v>9.6768262698404259E-2</c:v>
                </c:pt>
                <c:pt idx="159">
                  <c:v>0.10576992018210352</c:v>
                </c:pt>
                <c:pt idx="160">
                  <c:v>0.11479131998820948</c:v>
                </c:pt>
                <c:pt idx="161">
                  <c:v>0.12383039028209815</c:v>
                </c:pt>
                <c:pt idx="162">
                  <c:v>0.13288507675898317</c:v>
                </c:pt>
                <c:pt idx="163">
                  <c:v>0.14195334382225733</c:v>
                </c:pt>
                <c:pt idx="164">
                  <c:v>0.15103317573195993</c:v>
                </c:pt>
                <c:pt idx="165">
                  <c:v>0.16012257772288974</c:v>
                </c:pt>
                <c:pt idx="166">
                  <c:v>0.16921957709189639</c:v>
                </c:pt>
                <c:pt idx="167">
                  <c:v>0.1783222242539374</c:v>
                </c:pt>
                <c:pt idx="168">
                  <c:v>0.1874285937665135</c:v>
                </c:pt>
                <c:pt idx="169">
                  <c:v>0.19653678532213459</c:v>
                </c:pt>
                <c:pt idx="170">
                  <c:v>0.20564492470850285</c:v>
                </c:pt>
                <c:pt idx="171">
                  <c:v>0.21475116473613851</c:v>
                </c:pt>
                <c:pt idx="172">
                  <c:v>0.22385368613320034</c:v>
                </c:pt>
                <c:pt idx="173">
                  <c:v>0.2329506984072961</c:v>
                </c:pt>
                <c:pt idx="174">
                  <c:v>0.24204044067410532</c:v>
                </c:pt>
                <c:pt idx="175">
                  <c:v>0.25112118245266923</c:v>
                </c:pt>
                <c:pt idx="176">
                  <c:v>0.2601912244272479</c:v>
                </c:pt>
                <c:pt idx="177">
                  <c:v>0.26924889917564832</c:v>
                </c:pt>
                <c:pt idx="178">
                  <c:v>0.27829257186399597</c:v>
                </c:pt>
                <c:pt idx="179">
                  <c:v>0.28732064090791626</c:v>
                </c:pt>
                <c:pt idx="180">
                  <c:v>0.29633153860015005</c:v>
                </c:pt>
                <c:pt idx="181">
                  <c:v>0.30532373170463978</c:v>
                </c:pt>
                <c:pt idx="182">
                  <c:v>0.31429572201715594</c:v>
                </c:pt>
                <c:pt idx="183">
                  <c:v>0.32324604689256675</c:v>
                </c:pt>
                <c:pt idx="184">
                  <c:v>0.33217327973887112</c:v>
                </c:pt>
                <c:pt idx="185">
                  <c:v>0.34107603047814633</c:v>
                </c:pt>
                <c:pt idx="186">
                  <c:v>0.34995294597459159</c:v>
                </c:pt>
                <c:pt idx="187">
                  <c:v>0.35880271042985995</c:v>
                </c:pt>
                <c:pt idx="188">
                  <c:v>0.36762404574591345</c:v>
                </c:pt>
                <c:pt idx="189">
                  <c:v>0.37641571185563877</c:v>
                </c:pt>
                <c:pt idx="190">
                  <c:v>0.38517650702150091</c:v>
                </c:pt>
                <c:pt idx="191">
                  <c:v>0.39390526810252352</c:v>
                </c:pt>
                <c:pt idx="192">
                  <c:v>0.40260087078990636</c:v>
                </c:pt>
                <c:pt idx="193">
                  <c:v>0.41126222981160959</c:v>
                </c:pt>
                <c:pt idx="194">
                  <c:v>0.41988829910626374</c:v>
                </c:pt>
                <c:pt idx="195">
                  <c:v>0.42847807196675741</c:v>
                </c:pt>
                <c:pt idx="196">
                  <c:v>0.43703058115390947</c:v>
                </c:pt>
                <c:pt idx="197">
                  <c:v>0.4455448989806029</c:v>
                </c:pt>
                <c:pt idx="198">
                  <c:v>0.45402013736682134</c:v>
                </c:pt>
                <c:pt idx="199">
                  <c:v>0.46245544786599907</c:v>
                </c:pt>
                <c:pt idx="200">
                  <c:v>0.47085002166314788</c:v>
                </c:pt>
                <c:pt idx="201">
                  <c:v>0.47920308954520113</c:v>
                </c:pt>
                <c:pt idx="202">
                  <c:v>0.48751392184407055</c:v>
                </c:pt>
                <c:pt idx="203">
                  <c:v>0.49578182835286499</c:v>
                </c:pt>
                <c:pt idx="204">
                  <c:v>0.50400615821579853</c:v>
                </c:pt>
                <c:pt idx="205">
                  <c:v>0.51218629979226393</c:v>
                </c:pt>
                <c:pt idx="206">
                  <c:v>0.52032168049559813</c:v>
                </c:pt>
                <c:pt idx="207">
                  <c:v>0.52841176660705125</c:v>
                </c:pt>
                <c:pt idx="208">
                  <c:v>0.5364560630654942</c:v>
                </c:pt>
                <c:pt idx="209">
                  <c:v>0.54445411323339155</c:v>
                </c:pt>
                <c:pt idx="210">
                  <c:v>0.55240549863958344</c:v>
                </c:pt>
                <c:pt idx="211">
                  <c:v>0.5603098386994233</c:v>
                </c:pt>
                <c:pt idx="212">
                  <c:v>0.56816679041281581</c:v>
                </c:pt>
                <c:pt idx="213">
                  <c:v>0.57597604804071589</c:v>
                </c:pt>
                <c:pt idx="214">
                  <c:v>0.58373734276063904</c:v>
                </c:pt>
                <c:pt idx="215">
                  <c:v>0.59145044230174781</c:v>
                </c:pt>
                <c:pt idx="216">
                  <c:v>0.5991151505600717</c:v>
                </c:pt>
                <c:pt idx="217">
                  <c:v>0.60673130719442414</c:v>
                </c:pt>
                <c:pt idx="218">
                  <c:v>0.61429878720358189</c:v>
                </c:pt>
                <c:pt idx="219">
                  <c:v>0.62181750048528428</c:v>
                </c:pt>
                <c:pt idx="220">
                  <c:v>0.62928739137762368</c:v>
                </c:pt>
                <c:pt idx="221">
                  <c:v>0.63670843818337652</c:v>
                </c:pt>
                <c:pt idx="222">
                  <c:v>0.64408065267784576</c:v>
                </c:pt>
                <c:pt idx="223">
                  <c:v>0.65140407960076507</c:v>
                </c:pt>
                <c:pt idx="224">
                  <c:v>0.65867879613282188</c:v>
                </c:pt>
                <c:pt idx="225">
                  <c:v>0.66590491135734842</c:v>
                </c:pt>
                <c:pt idx="226">
                  <c:v>0.67308256570773251</c:v>
                </c:pt>
                <c:pt idx="227">
                  <c:v>0.68021193040108441</c:v>
                </c:pt>
                <c:pt idx="228">
                  <c:v>0.68729320685870665</c:v>
                </c:pt>
                <c:pt idx="229">
                  <c:v>0.69432662611389195</c:v>
                </c:pt>
                <c:pt idx="230">
                  <c:v>0.70131244820758509</c:v>
                </c:pt>
                <c:pt idx="231">
                  <c:v>0.70825096157242362</c:v>
                </c:pt>
                <c:pt idx="232">
                  <c:v>0.71514248240567968</c:v>
                </c:pt>
                <c:pt idx="233">
                  <c:v>0.72198735403160808</c:v>
                </c:pt>
                <c:pt idx="234">
                  <c:v>0.7287859462537053</c:v>
                </c:pt>
                <c:pt idx="235">
                  <c:v>0.73553865469737334</c:v>
                </c:pt>
                <c:pt idx="236">
                  <c:v>0.74224590014347747</c:v>
                </c:pt>
                <c:pt idx="237">
                  <c:v>0.74890812785327743</c:v>
                </c:pt>
                <c:pt idx="238">
                  <c:v>0.75552580688520343</c:v>
                </c:pt>
                <c:pt idx="239">
                  <c:v>0.7620994294039416</c:v>
                </c:pt>
                <c:pt idx="240">
                  <c:v>0.76862950998228663</c:v>
                </c:pt>
                <c:pt idx="241">
                  <c:v>0.77511658489619961</c:v>
                </c:pt>
                <c:pt idx="242">
                  <c:v>0.78156121141352441</c:v>
                </c:pt>
                <c:pt idx="243">
                  <c:v>0.78796396707677274</c:v>
                </c:pt>
                <c:pt idx="244">
                  <c:v>0.79432544898041368</c:v>
                </c:pt>
                <c:pt idx="245">
                  <c:v>0.80064627304307046</c:v>
                </c:pt>
                <c:pt idx="246">
                  <c:v>0.80692707327502478</c:v>
                </c:pt>
                <c:pt idx="247">
                  <c:v>0.81316850104142624</c:v>
                </c:pt>
                <c:pt idx="248">
                  <c:v>0.81937122432158382</c:v>
                </c:pt>
                <c:pt idx="249">
                  <c:v>0.82553592696471367</c:v>
                </c:pt>
                <c:pt idx="250">
                  <c:v>0.83166330794250631</c:v>
                </c:pt>
                <c:pt idx="251">
                  <c:v>0.83775408059887002</c:v>
                </c:pt>
                <c:pt idx="252">
                  <c:v>0.84380897189718773</c:v>
                </c:pt>
                <c:pt idx="253">
                  <c:v>0.84982872166542456</c:v>
                </c:pt>
                <c:pt idx="254">
                  <c:v>0.85581408183941599</c:v>
                </c:pt>
                <c:pt idx="255">
                  <c:v>0.86176581570464017</c:v>
                </c:pt>
                <c:pt idx="256">
                  <c:v>0.86768469713678997</c:v>
                </c:pt>
                <c:pt idx="257">
                  <c:v>0.87357150984143672</c:v>
                </c:pt>
                <c:pt idx="258">
                  <c:v>0.87942704659307069</c:v>
                </c:pt>
                <c:pt idx="259">
                  <c:v>0.88525210847379887</c:v>
                </c:pt>
                <c:pt idx="260">
                  <c:v>0.89104750411196298</c:v>
                </c:pt>
                <c:pt idx="261">
                  <c:v>0.89681404892094463</c:v>
                </c:pt>
                <c:pt idx="262">
                  <c:v>0.90255256433839959</c:v>
                </c:pt>
                <c:pt idx="263">
                  <c:v>0.90826387706616385</c:v>
                </c:pt>
                <c:pt idx="264">
                  <c:v>0.91394881831106944</c:v>
                </c:pt>
                <c:pt idx="265">
                  <c:v>0.91960822302688561</c:v>
                </c:pt>
                <c:pt idx="266">
                  <c:v>0.92524292915760742</c:v>
                </c:pt>
                <c:pt idx="267">
                  <c:v>0.93085377688229287</c:v>
                </c:pt>
                <c:pt idx="268">
                  <c:v>0.9364416078616562</c:v>
                </c:pt>
                <c:pt idx="269">
                  <c:v>0.94200726448659755</c:v>
                </c:pt>
                <c:pt idx="270">
                  <c:v>0.9475515891288625</c:v>
                </c:pt>
                <c:pt idx="271">
                  <c:v>0.95307542339400431</c:v>
                </c:pt>
                <c:pt idx="272">
                  <c:v>0.95857960737681469</c:v>
                </c:pt>
                <c:pt idx="273">
                  <c:v>0.96406497891938958</c:v>
                </c:pt>
                <c:pt idx="274">
                  <c:v>0.96953237287198624</c:v>
                </c:pt>
                <c:pt idx="275">
                  <c:v>0.97498262035681393</c:v>
                </c:pt>
                <c:pt idx="276">
                  <c:v>0.98041654803490874</c:v>
                </c:pt>
                <c:pt idx="277">
                  <c:v>0.98583497737622561</c:v>
                </c:pt>
                <c:pt idx="278">
                  <c:v>0.99123872393307466</c:v>
                </c:pt>
                <c:pt idx="279">
                  <c:v>0.99662859661703829</c:v>
                </c:pt>
                <c:pt idx="280">
                  <c:v>1.0020053969794738</c:v>
                </c:pt>
                <c:pt idx="281">
                  <c:v>1.0073699184957357</c:v>
                </c:pt>
                <c:pt idx="282">
                  <c:v>1.0127229458532041</c:v>
                </c:pt>
                <c:pt idx="283">
                  <c:v>1.0180652542432593</c:v>
                </c:pt>
                <c:pt idx="284">
                  <c:v>1.0233976086572614</c:v>
                </c:pt>
                <c:pt idx="285">
                  <c:v>1.0287207631866777</c:v>
                </c:pt>
                <c:pt idx="286">
                  <c:v>1.0340354603274182</c:v>
                </c:pt>
                <c:pt idx="287">
                  <c:v>1.0393424302884953</c:v>
                </c:pt>
                <c:pt idx="288">
                  <c:v>1.0446423903050732</c:v>
                </c:pt>
                <c:pt idx="289">
                  <c:v>1.0499360439560199</c:v>
                </c:pt>
                <c:pt idx="290">
                  <c:v>1.0552240804860178</c:v>
                </c:pt>
                <c:pt idx="291">
                  <c:v>1.0605071741323389</c:v>
                </c:pt>
                <c:pt idx="292">
                  <c:v>1.0657859834563441</c:v>
                </c:pt>
                <c:pt idx="293">
                  <c:v>1.0710611506798062</c:v>
                </c:pt>
                <c:pt idx="294">
                  <c:v>1.0763333010261062</c:v>
                </c:pt>
                <c:pt idx="295">
                  <c:v>1.0816030420664118</c:v>
                </c:pt>
                <c:pt idx="296">
                  <c:v>1.086870963070881</c:v>
                </c:pt>
                <c:pt idx="297">
                  <c:v>1.0921376343650004</c:v>
                </c:pt>
                <c:pt idx="298">
                  <c:v>1.0974036066910942</c:v>
                </c:pt>
                <c:pt idx="299">
                  <c:v>1.1026694105751245</c:v>
                </c:pt>
                <c:pt idx="300">
                  <c:v>1.1079355556988131</c:v>
                </c:pt>
                <c:pt idx="301">
                  <c:v>1.1132025302772055</c:v>
                </c:pt>
                <c:pt idx="302">
                  <c:v>1.1184708004417145</c:v>
                </c:pt>
                <c:pt idx="303">
                  <c:v>1.1237408096287629</c:v>
                </c:pt>
                <c:pt idx="304">
                  <c:v>1.1290129779740674</c:v>
                </c:pt>
                <c:pt idx="305">
                  <c:v>1.134287701712686</c:v>
                </c:pt>
                <c:pt idx="306">
                  <c:v>1.1395653525848772</c:v>
                </c:pt>
                <c:pt idx="307">
                  <c:v>1.1448462772478927</c:v>
                </c:pt>
                <c:pt idx="308">
                  <c:v>1.1501307966937624</c:v>
                </c:pt>
                <c:pt idx="309">
                  <c:v>1.1554192056732004</c:v>
                </c:pt>
                <c:pt idx="310">
                  <c:v>1.1607117721256923</c:v>
                </c:pt>
                <c:pt idx="311">
                  <c:v>1.1660087366158967</c:v>
                </c:pt>
                <c:pt idx="312">
                  <c:v>1.1713103117764398</c:v>
                </c:pt>
                <c:pt idx="313">
                  <c:v>1.1766166817572352</c:v>
                </c:pt>
                <c:pt idx="314">
                  <c:v>1.1819280016814133</c:v>
                </c:pt>
                <c:pt idx="315">
                  <c:v>1.1872443971080089</c:v>
                </c:pt>
                <c:pt idx="316">
                  <c:v>1.192565963501496</c:v>
                </c:pt>
                <c:pt idx="317">
                  <c:v>1.1978927657083298</c:v>
                </c:pt>
                <c:pt idx="318">
                  <c:v>1.2032248374405901</c:v>
                </c:pt>
                <c:pt idx="319">
                  <c:v>1.2085621807669027</c:v>
                </c:pt>
                <c:pt idx="320">
                  <c:v>1.213904765610742</c:v>
                </c:pt>
                <c:pt idx="321">
                  <c:v>1.2192525292562946</c:v>
                </c:pt>
                <c:pt idx="322">
                  <c:v>1.2246053758620123</c:v>
                </c:pt>
                <c:pt idx="323">
                  <c:v>1.2299631759820369</c:v>
                </c:pt>
                <c:pt idx="324">
                  <c:v>1.2353257660956332</c:v>
                </c:pt>
                <c:pt idx="325">
                  <c:v>1.2406929481448372</c:v>
                </c:pt>
                <c:pt idx="326">
                  <c:v>1.2460644890804589</c:v>
                </c:pt>
                <c:pt idx="327">
                  <c:v>1.2514401204166619</c:v>
                </c:pt>
                <c:pt idx="328">
                  <c:v>1.2568195377942717</c:v>
                </c:pt>
                <c:pt idx="329">
                  <c:v>1.2622024005530526</c:v>
                </c:pt>
                <c:pt idx="330">
                  <c:v>1.2675883313131107</c:v>
                </c:pt>
                <c:pt idx="331">
                  <c:v>1.2729769155656809</c:v>
                </c:pt>
                <c:pt idx="332">
                  <c:v>1.2783677012734735</c:v>
                </c:pt>
                <c:pt idx="333">
                  <c:v>1.2837601984808418</c:v>
                </c:pt>
                <c:pt idx="334">
                  <c:v>1.2891538789339687</c:v>
                </c:pt>
                <c:pt idx="335">
                  <c:v>1.2945481757113444</c:v>
                </c:pt>
                <c:pt idx="336">
                  <c:v>1.2999424828647499</c:v>
                </c:pt>
                <c:pt idx="337">
                  <c:v>1.3053361550710301</c:v>
                </c:pt>
                <c:pt idx="338">
                  <c:v>1.310728507294882</c:v>
                </c:pt>
                <c:pt idx="339">
                  <c:v>1.3161188144629645</c:v>
                </c:pt>
                <c:pt idx="340">
                  <c:v>1.321506311149566</c:v>
                </c:pt>
                <c:pt idx="341">
                  <c:v>1.3268901912741455</c:v>
                </c:pt>
                <c:pt idx="342">
                  <c:v>1.3322696078110023</c:v>
                </c:pt>
                <c:pt idx="343">
                  <c:v>1.3376436725114076</c:v>
                </c:pt>
                <c:pt idx="344">
                  <c:v>1.3430114556384543</c:v>
                </c:pt>
                <c:pt idx="345">
                  <c:v>1.3483719857149847</c:v>
                </c:pt>
                <c:pt idx="346">
                  <c:v>1.3537242492848693</c:v>
                </c:pt>
                <c:pt idx="347">
                  <c:v>1.3590671906879812</c:v>
                </c:pt>
                <c:pt idx="348">
                  <c:v>1.3643997118491928</c:v>
                </c:pt>
                <c:pt idx="349">
                  <c:v>1.3697206720817232</c:v>
                </c:pt>
                <c:pt idx="350">
                  <c:v>1.3750288879051837</c:v>
                </c:pt>
                <c:pt idx="351">
                  <c:v>1.3803231328786663</c:v>
                </c:pt>
                <c:pt idx="352">
                  <c:v>1.3856021374492267</c:v>
                </c:pt>
                <c:pt idx="353">
                  <c:v>1.3908645888161257</c:v>
                </c:pt>
                <c:pt idx="354">
                  <c:v>1.3961091308111901</c:v>
                </c:pt>
                <c:pt idx="355">
                  <c:v>1.4013343637956566</c:v>
                </c:pt>
                <c:pt idx="356">
                  <c:v>1.4065388445738889</c:v>
                </c:pt>
                <c:pt idx="357">
                  <c:v>1.4117210863243286</c:v>
                </c:pt>
                <c:pt idx="358">
                  <c:v>1.4168795585480789</c:v>
                </c:pt>
                <c:pt idx="359">
                  <c:v>1.422012687035495</c:v>
                </c:pt>
                <c:pt idx="360">
                  <c:v>1.4271188538511923</c:v>
                </c:pt>
                <c:pt idx="361">
                  <c:v>1.4321963973378413</c:v>
                </c:pt>
                <c:pt idx="362">
                  <c:v>1.4372436121391738</c:v>
                </c:pt>
                <c:pt idx="363">
                  <c:v>1.4422587492425831</c:v>
                </c:pt>
                <c:pt idx="364">
                  <c:v>1.4472400160417362</c:v>
                </c:pt>
                <c:pt idx="365">
                  <c:v>1.4521855764195899</c:v>
                </c:pt>
                <c:pt idx="366">
                  <c:v>1.4570935508522347</c:v>
                </c:pt>
                <c:pt idx="367">
                  <c:v>1.4619620165339615</c:v>
                </c:pt>
                <c:pt idx="368">
                  <c:v>1.4667890075239725</c:v>
                </c:pt>
                <c:pt idx="369">
                  <c:v>1.4715725149151431</c:v>
                </c:pt>
                <c:pt idx="370">
                  <c:v>1.4763104870252428</c:v>
                </c:pt>
                <c:pt idx="371">
                  <c:v>1.481000829611036</c:v>
                </c:pt>
                <c:pt idx="372">
                  <c:v>1.4856414061056609</c:v>
                </c:pt>
                <c:pt idx="373">
                  <c:v>1.4902300378797064</c:v>
                </c:pt>
                <c:pt idx="374">
                  <c:v>1.4947645045263864</c:v>
                </c:pt>
                <c:pt idx="375">
                  <c:v>1.4992425441712232</c:v>
                </c:pt>
                <c:pt idx="376">
                  <c:v>1.5036618538066364</c:v>
                </c:pt>
                <c:pt idx="377">
                  <c:v>1.508020089651843</c:v>
                </c:pt>
                <c:pt idx="378">
                  <c:v>1.5123148675384568</c:v>
                </c:pt>
                <c:pt idx="379">
                  <c:v>1.5165437633221839</c:v>
                </c:pt>
                <c:pt idx="380">
                  <c:v>1.5207043133210012</c:v>
                </c:pt>
                <c:pt idx="381">
                  <c:v>1.5247940147801906</c:v>
                </c:pt>
                <c:pt idx="382">
                  <c:v>1.5288103263646124</c:v>
                </c:pt>
                <c:pt idx="383">
                  <c:v>1.5327506686785819</c:v>
                </c:pt>
                <c:pt idx="384">
                  <c:v>1.5366124248137065</c:v>
                </c:pt>
                <c:pt idx="385">
                  <c:v>1.5403929409250443</c:v>
                </c:pt>
                <c:pt idx="386">
                  <c:v>1.5440895268359207</c:v>
                </c:pt>
                <c:pt idx="387">
                  <c:v>1.5476994566717353</c:v>
                </c:pt>
                <c:pt idx="388">
                  <c:v>1.5512199695231002</c:v>
                </c:pt>
                <c:pt idx="389">
                  <c:v>1.5546482701386015</c:v>
                </c:pt>
                <c:pt idx="390">
                  <c:v>1.5579815296475052</c:v>
                </c:pt>
                <c:pt idx="391">
                  <c:v>1.561216886312691</c:v>
                </c:pt>
                <c:pt idx="392">
                  <c:v>1.5643514463140933</c:v>
                </c:pt>
                <c:pt idx="393">
                  <c:v>1.5673822845629155</c:v>
                </c:pt>
                <c:pt idx="394">
                  <c:v>1.5703064455468745</c:v>
                </c:pt>
                <c:pt idx="395">
                  <c:v>1.5731209442067005</c:v>
                </c:pt>
                <c:pt idx="396">
                  <c:v>1.5758227668441278</c:v>
                </c:pt>
                <c:pt idx="397">
                  <c:v>1.5784088720615752</c:v>
                </c:pt>
                <c:pt idx="398">
                  <c:v>1.5808761917337011</c:v>
                </c:pt>
                <c:pt idx="399">
                  <c:v>1.5832216320110173</c:v>
                </c:pt>
                <c:pt idx="400">
                  <c:v>1.5854420743557036</c:v>
                </c:pt>
                <c:pt idx="401">
                  <c:v>1.5875343766097629</c:v>
                </c:pt>
                <c:pt idx="402">
                  <c:v>1.5894953740956337</c:v>
                </c:pt>
                <c:pt idx="403">
                  <c:v>1.591321880749351</c:v>
                </c:pt>
                <c:pt idx="404">
                  <c:v>1.5930106902863328</c:v>
                </c:pt>
                <c:pt idx="405">
                  <c:v>1.5945585773998443</c:v>
                </c:pt>
                <c:pt idx="406">
                  <c:v>1.5959622989921656</c:v>
                </c:pt>
                <c:pt idx="407">
                  <c:v>1.5972185954384817</c:v>
                </c:pt>
                <c:pt idx="408">
                  <c:v>1.5983241918834628</c:v>
                </c:pt>
                <c:pt idx="409">
                  <c:v>1.5992757995705025</c:v>
                </c:pt>
                <c:pt idx="410">
                  <c:v>1.6000701172035559</c:v>
                </c:pt>
                <c:pt idx="411">
                  <c:v>1.6007038323414586</c:v>
                </c:pt>
                <c:pt idx="412">
                  <c:v>1.60117362282465</c:v>
                </c:pt>
                <c:pt idx="413">
                  <c:v>1.6014761582341097</c:v>
                </c:pt>
                <c:pt idx="414">
                  <c:v>1.6016081013823771</c:v>
                </c:pt>
                <c:pt idx="415">
                  <c:v>1.6015661098364125</c:v>
                </c:pt>
                <c:pt idx="416">
                  <c:v>1.6013468374721143</c:v>
                </c:pt>
                <c:pt idx="417">
                  <c:v>1.6009469360601825</c:v>
                </c:pt>
                <c:pt idx="418">
                  <c:v>1.6003630568830909</c:v>
                </c:pt>
                <c:pt idx="419">
                  <c:v>1.5995918523827959</c:v>
                </c:pt>
                <c:pt idx="420">
                  <c:v>1.5986299778388873</c:v>
                </c:pt>
                <c:pt idx="421">
                  <c:v>1.5974740930767386</c:v>
                </c:pt>
                <c:pt idx="422">
                  <c:v>1.5961208642052962</c:v>
                </c:pt>
                <c:pt idx="423">
                  <c:v>1.5945669653840122</c:v>
                </c:pt>
                <c:pt idx="424">
                  <c:v>1.5928090806184876</c:v>
                </c:pt>
                <c:pt idx="425">
                  <c:v>1.590843905584266</c:v>
                </c:pt>
                <c:pt idx="426">
                  <c:v>1.588668149478266</c:v>
                </c:pt>
                <c:pt idx="427">
                  <c:v>1.5862785368972396</c:v>
                </c:pt>
                <c:pt idx="428">
                  <c:v>1.5836718097426787</c:v>
                </c:pt>
                <c:pt idx="429">
                  <c:v>1.5808447291514651</c:v>
                </c:pt>
                <c:pt idx="430">
                  <c:v>1.5777940774516315</c:v>
                </c:pt>
                <c:pt idx="431">
                  <c:v>1.5745166601424676</c:v>
                </c:pt>
                <c:pt idx="432">
                  <c:v>1.5710093078982408</c:v>
                </c:pt>
                <c:pt idx="433">
                  <c:v>1.5672688785947244</c:v>
                </c:pt>
                <c:pt idx="434">
                  <c:v>1.5632922593576997</c:v>
                </c:pt>
                <c:pt idx="435">
                  <c:v>1.5590763686325777</c:v>
                </c:pt>
                <c:pt idx="436">
                  <c:v>1.554618158274234</c:v>
                </c:pt>
                <c:pt idx="437">
                  <c:v>1.5499146156560988</c:v>
                </c:pt>
                <c:pt idx="438">
                  <c:v>1.5449627657975646</c:v>
                </c:pt>
                <c:pt idx="439">
                  <c:v>1.5397596735086487</c:v>
                </c:pt>
                <c:pt idx="440">
                  <c:v>1.5343024455509209</c:v>
                </c:pt>
                <c:pt idx="441">
                  <c:v>1.5285882328135534</c:v>
                </c:pt>
                <c:pt idx="442">
                  <c:v>1.5226142325034204</c:v>
                </c:pt>
                <c:pt idx="443">
                  <c:v>1.5163776903480546</c:v>
                </c:pt>
                <c:pt idx="444">
                  <c:v>1.5098759028102933</c:v>
                </c:pt>
                <c:pt idx="445">
                  <c:v>1.503106219313378</c:v>
                </c:pt>
                <c:pt idx="446">
                  <c:v>1.4960660444752392</c:v>
                </c:pt>
                <c:pt idx="447">
                  <c:v>1.4887528403506674</c:v>
                </c:pt>
                <c:pt idx="448">
                  <c:v>1.4811641286800681</c:v>
                </c:pt>
                <c:pt idx="449">
                  <c:v>1.4732974931433882</c:v>
                </c:pt>
                <c:pt idx="450">
                  <c:v>1.4651505816178512</c:v>
                </c:pt>
                <c:pt idx="451">
                  <c:v>1.4567211084380556</c:v>
                </c:pt>
                <c:pt idx="452">
                  <c:v>1.4480068566569795</c:v>
                </c:pt>
                <c:pt idx="453">
                  <c:v>1.4390056803063811</c:v>
                </c:pt>
                <c:pt idx="454">
                  <c:v>1.4297155066550957</c:v>
                </c:pt>
                <c:pt idx="455">
                  <c:v>1.4201343384636398</c:v>
                </c:pt>
                <c:pt idx="456">
                  <c:v>1.4102602562335704</c:v>
                </c:pt>
                <c:pt idx="457">
                  <c:v>1.400091420449961</c:v>
                </c:pt>
                <c:pt idx="458">
                  <c:v>1.3896260738153694</c:v>
                </c:pt>
                <c:pt idx="459">
                  <c:v>1.3788625434736022</c:v>
                </c:pt>
                <c:pt idx="460">
                  <c:v>1.367799243221639</c:v>
                </c:pt>
                <c:pt idx="461">
                  <c:v>1.3564346757079264</c:v>
                </c:pt>
                <c:pt idx="462">
                  <c:v>1.3447674346153577</c:v>
                </c:pt>
                <c:pt idx="463">
                  <c:v>1.3327962068271417</c:v>
                </c:pt>
                <c:pt idx="464">
                  <c:v>1.320519774573794</c:v>
                </c:pt>
                <c:pt idx="465">
                  <c:v>1.3079370175594445</c:v>
                </c:pt>
                <c:pt idx="466">
                  <c:v>1.295046915065619</c:v>
                </c:pt>
                <c:pt idx="467">
                  <c:v>1.2818485480306792</c:v>
                </c:pt>
                <c:pt idx="468">
                  <c:v>1.268341101103057</c:v>
                </c:pt>
                <c:pt idx="469">
                  <c:v>1.2545238646664028</c:v>
                </c:pt>
                <c:pt idx="470">
                  <c:v>1.2403962368347816</c:v>
                </c:pt>
                <c:pt idx="471">
                  <c:v>1.2259577254159952</c:v>
                </c:pt>
                <c:pt idx="472">
                  <c:v>1.2112079498411847</c:v>
                </c:pt>
                <c:pt idx="473">
                  <c:v>1.1961466430587031</c:v>
                </c:pt>
                <c:pt idx="474">
                  <c:v>1.1807736533904427</c:v>
                </c:pt>
                <c:pt idx="475">
                  <c:v>1.1650889463486322</c:v>
                </c:pt>
                <c:pt idx="476">
                  <c:v>1.1490926064111835</c:v>
                </c:pt>
                <c:pt idx="477">
                  <c:v>1.1327848387536759</c:v>
                </c:pt>
                <c:pt idx="478">
                  <c:v>1.1161659709360463</c:v>
                </c:pt>
                <c:pt idx="479">
                  <c:v>1.0992364545420437</c:v>
                </c:pt>
                <c:pt idx="480">
                  <c:v>1.081996866769557</c:v>
                </c:pt>
                <c:pt idx="481">
                  <c:v>1.0644479119698622</c:v>
                </c:pt>
                <c:pt idx="482">
                  <c:v>1.0465904231339289</c:v>
                </c:pt>
                <c:pt idx="483">
                  <c:v>1.0284253633238489</c:v>
                </c:pt>
                <c:pt idx="484">
                  <c:v>1.0099538270475179</c:v>
                </c:pt>
                <c:pt idx="485">
                  <c:v>0.99117704157470998</c:v>
                </c:pt>
                <c:pt idx="486">
                  <c:v>0.97209636819268108</c:v>
                </c:pt>
                <c:pt idx="487">
                  <c:v>0.95271330339946048</c:v>
                </c:pt>
                <c:pt idx="488">
                  <c:v>0.93302948003303299</c:v>
                </c:pt>
                <c:pt idx="489">
                  <c:v>0.91304666833459247</c:v>
                </c:pt>
                <c:pt idx="490">
                  <c:v>0.89276677694412687</c:v>
                </c:pt>
                <c:pt idx="491">
                  <c:v>0.87219185382658226</c:v>
                </c:pt>
                <c:pt idx="492">
                  <c:v>0.85132408712687668</c:v>
                </c:pt>
                <c:pt idx="493">
                  <c:v>0.83016580595212031</c:v>
                </c:pt>
                <c:pt idx="494">
                  <c:v>0.80871948107935421</c:v>
                </c:pt>
                <c:pt idx="495">
                  <c:v>0.78698772558722108</c:v>
                </c:pt>
                <c:pt idx="496">
                  <c:v>0.76497329540999182</c:v>
                </c:pt>
                <c:pt idx="497">
                  <c:v>0.74267908981238873</c:v>
                </c:pt>
                <c:pt idx="498">
                  <c:v>0.72010815178374288</c:v>
                </c:pt>
                <c:pt idx="499">
                  <c:v>0.69726366835002707</c:v>
                </c:pt>
                <c:pt idx="500">
                  <c:v>0.67414897080234693</c:v>
                </c:pt>
                <c:pt idx="501">
                  <c:v>0.65076753484054606</c:v>
                </c:pt>
                <c:pt idx="502">
                  <c:v>0.62712298063063632</c:v>
                </c:pt>
                <c:pt idx="503">
                  <c:v>0.60321907277477016</c:v>
                </c:pt>
                <c:pt idx="504">
                  <c:v>0.57905972019258933</c:v>
                </c:pt>
                <c:pt idx="505">
                  <c:v>0.55464897591277995</c:v>
                </c:pt>
                <c:pt idx="506">
                  <c:v>0.52999103677377046</c:v>
                </c:pt>
                <c:pt idx="507">
                  <c:v>0.505090243032569</c:v>
                </c:pt>
                <c:pt idx="508">
                  <c:v>0.47995107788072505</c:v>
                </c:pt>
                <c:pt idx="509">
                  <c:v>0.45457816686658165</c:v>
                </c:pt>
                <c:pt idx="510">
                  <c:v>0.42897627722295895</c:v>
                </c:pt>
                <c:pt idx="511">
                  <c:v>0.40315031709950983</c:v>
                </c:pt>
                <c:pt idx="512">
                  <c:v>0.3771053346990727</c:v>
                </c:pt>
                <c:pt idx="513">
                  <c:v>0.35084651731737826</c:v>
                </c:pt>
                <c:pt idx="514">
                  <c:v>0.32437919028560347</c:v>
                </c:pt>
                <c:pt idx="515">
                  <c:v>0.29770881581525876</c:v>
                </c:pt>
                <c:pt idx="516">
                  <c:v>0.27084099174503867</c:v>
                </c:pt>
                <c:pt idx="517">
                  <c:v>0.24378145018933567</c:v>
                </c:pt>
                <c:pt idx="518">
                  <c:v>0.21653605608813287</c:v>
                </c:pt>
                <c:pt idx="519">
                  <c:v>0.18911080565817207</c:v>
                </c:pt>
                <c:pt idx="520">
                  <c:v>0.16151182474530151</c:v>
                </c:pt>
                <c:pt idx="521">
                  <c:v>0.13374536707798457</c:v>
                </c:pt>
                <c:pt idx="522">
                  <c:v>0.10581781242212077</c:v>
                </c:pt>
                <c:pt idx="523">
                  <c:v>7.7735664637328436E-2</c:v>
                </c:pt>
                <c:pt idx="524">
                  <c:v>4.9505549634922041E-2</c:v>
                </c:pt>
                <c:pt idx="525">
                  <c:v>2.1134213238006804E-2</c:v>
                </c:pt>
                <c:pt idx="526">
                  <c:v>-7.3714810559250667E-3</c:v>
                </c:pt>
                <c:pt idx="527">
                  <c:v>-3.6004554409337176E-2</c:v>
                </c:pt>
                <c:pt idx="528">
                  <c:v>-6.4757915075322345E-2</c:v>
                </c:pt>
                <c:pt idx="529">
                  <c:v>-9.362436092391048E-2</c:v>
                </c:pt>
                <c:pt idx="530">
                  <c:v>-0.1225965820631657</c:v>
                </c:pt>
                <c:pt idx="531">
                  <c:v>-0.15166716355422952</c:v>
                </c:pt>
                <c:pt idx="532">
                  <c:v>-0.18082858821931946</c:v>
                </c:pt>
                <c:pt idx="533">
                  <c:v>-0.21007323954157767</c:v>
                </c:pt>
                <c:pt idx="534">
                  <c:v>-0.23939340465564471</c:v>
                </c:pt>
                <c:pt idx="535">
                  <c:v>-0.26878127742767827</c:v>
                </c:pt>
                <c:pt idx="536">
                  <c:v>-0.29822896162347057</c:v>
                </c:pt>
                <c:pt idx="537">
                  <c:v>-0.32772847416325457</c:v>
                </c:pt>
                <c:pt idx="538">
                  <c:v>-0.35727174846163334</c:v>
                </c:pt>
                <c:pt idx="539">
                  <c:v>-0.38685063785101337</c:v>
                </c:pt>
                <c:pt idx="540">
                  <c:v>-0.41645691908689608</c:v>
                </c:pt>
                <c:pt idx="541">
                  <c:v>-0.44608229593313864</c:v>
                </c:pt>
                <c:pt idx="542">
                  <c:v>-0.47571840282537159</c:v>
                </c:pt>
                <c:pt idx="543">
                  <c:v>-0.50535680861057053</c:v>
                </c:pt>
                <c:pt idx="544">
                  <c:v>-0.53498902036071905</c:v>
                </c:pt>
                <c:pt idx="545">
                  <c:v>-0.5646064872584442</c:v>
                </c:pt>
                <c:pt idx="546">
                  <c:v>-0.59420060455237633</c:v>
                </c:pt>
                <c:pt idx="547">
                  <c:v>-0.62376271757992308</c:v>
                </c:pt>
                <c:pt idx="548">
                  <c:v>-0.65328412585509332</c:v>
                </c:pt>
                <c:pt idx="549">
                  <c:v>-0.68275608721885872</c:v>
                </c:pt>
                <c:pt idx="550">
                  <c:v>-0.71216982204955426</c:v>
                </c:pt>
                <c:pt idx="551">
                  <c:v>-0.74151651753065284</c:v>
                </c:pt>
                <c:pt idx="552">
                  <c:v>-0.77078733197322657</c:v>
                </c:pt>
                <c:pt idx="553">
                  <c:v>-0.79997339919035959</c:v>
                </c:pt>
                <c:pt idx="554">
                  <c:v>-0.82906583292061475</c:v>
                </c:pt>
                <c:pt idx="555">
                  <c:v>-0.85805573129767465</c:v>
                </c:pt>
                <c:pt idx="556">
                  <c:v>-0.88693418136321678</c:v>
                </c:pt>
                <c:pt idx="557">
                  <c:v>-0.91569226361990375</c:v>
                </c:pt>
                <c:pt idx="558">
                  <c:v>-0.94432105662147525</c:v>
                </c:pt>
                <c:pt idx="559">
                  <c:v>-0.97281164159673128</c:v>
                </c:pt>
                <c:pt idx="560">
                  <c:v>-1.0011551071042148</c:v>
                </c:pt>
                <c:pt idx="561">
                  <c:v>-1.0293425537143257</c:v>
                </c:pt>
                <c:pt idx="562">
                  <c:v>-1.0573650987155585</c:v>
                </c:pt>
                <c:pt idx="563">
                  <c:v>-1.085213880841462</c:v>
                </c:pt>
                <c:pt idx="564">
                  <c:v>-1.1128800650150161</c:v>
                </c:pt>
                <c:pt idx="565">
                  <c:v>-1.1403548471068035</c:v>
                </c:pt>
                <c:pt idx="566">
                  <c:v>-1.1676294587036919</c:v>
                </c:pt>
                <c:pt idx="567">
                  <c:v>-1.1946951718843488</c:v>
                </c:pt>
                <c:pt idx="568">
                  <c:v>-1.2215433039981132</c:v>
                </c:pt>
                <c:pt idx="569">
                  <c:v>-1.2481652224436381</c:v>
                </c:pt>
                <c:pt idx="570">
                  <c:v>-1.2745523494436581</c:v>
                </c:pt>
                <c:pt idx="571">
                  <c:v>-1.3006961668123069</c:v>
                </c:pt>
                <c:pt idx="572">
                  <c:v>-1.3265882207113029</c:v>
                </c:pt>
                <c:pt idx="573">
                  <c:v>-1.3522201263913594</c:v>
                </c:pt>
                <c:pt idx="574">
                  <c:v>-1.3775835729151382</c:v>
                </c:pt>
                <c:pt idx="575">
                  <c:v>-1.4026703278581045</c:v>
                </c:pt>
                <c:pt idx="576">
                  <c:v>-1.4274722419835186</c:v>
                </c:pt>
                <c:pt idx="577">
                  <c:v>-1.4519812538880104</c:v>
                </c:pt>
                <c:pt idx="578">
                  <c:v>-1.4761893946139237</c:v>
                </c:pt>
                <c:pt idx="579">
                  <c:v>-1.5000887922248638</c:v>
                </c:pt>
                <c:pt idx="580">
                  <c:v>-1.523671676340743</c:v>
                </c:pt>
                <c:pt idx="581">
                  <c:v>-1.5469303826286762</c:v>
                </c:pt>
                <c:pt idx="582">
                  <c:v>-1.5698573572461521</c:v>
                </c:pt>
                <c:pt idx="583">
                  <c:v>-1.592445161232791</c:v>
                </c:pt>
                <c:pt idx="584">
                  <c:v>-1.6146864748472174</c:v>
                </c:pt>
                <c:pt idx="585">
                  <c:v>-1.6365741018454163</c:v>
                </c:pt>
                <c:pt idx="586">
                  <c:v>-1.6581009736971228</c:v>
                </c:pt>
                <c:pt idx="587">
                  <c:v>-1.6792601537367244</c:v>
                </c:pt>
                <c:pt idx="588">
                  <c:v>-1.7000448412452849</c:v>
                </c:pt>
                <c:pt idx="589">
                  <c:v>-1.7204483754602691</c:v>
                </c:pt>
                <c:pt idx="590">
                  <c:v>-1.7404642395096701</c:v>
                </c:pt>
                <c:pt idx="591">
                  <c:v>-1.760086064267206</c:v>
                </c:pt>
                <c:pt idx="592">
                  <c:v>-1.7793076321253858</c:v>
                </c:pt>
                <c:pt idx="593">
                  <c:v>-1.7981228806832896</c:v>
                </c:pt>
                <c:pt idx="594">
                  <c:v>-1.8165259063459034</c:v>
                </c:pt>
                <c:pt idx="595">
                  <c:v>-1.8345109678320268</c:v>
                </c:pt>
                <c:pt idx="596">
                  <c:v>-1.8520724895877339</c:v>
                </c:pt>
                <c:pt idx="597">
                  <c:v>-1.8692050651025276</c:v>
                </c:pt>
                <c:pt idx="598">
                  <c:v>-1.8859034601253355</c:v>
                </c:pt>
                <c:pt idx="599">
                  <c:v>-1.9021626157776261</c:v>
                </c:pt>
                <c:pt idx="600">
                  <c:v>-1.9179776515609641</c:v>
                </c:pt>
                <c:pt idx="601">
                  <c:v>-1.9333438682564539</c:v>
                </c:pt>
                <c:pt idx="602">
                  <c:v>-1.9482567507135702</c:v>
                </c:pt>
                <c:pt idx="603">
                  <c:v>-1.9627119705259719</c:v>
                </c:pt>
                <c:pt idx="604">
                  <c:v>-1.9767053885920203</c:v>
                </c:pt>
                <c:pt idx="605">
                  <c:v>-1.9902330575577774</c:v>
                </c:pt>
                <c:pt idx="606">
                  <c:v>-2.0032912241403888</c:v>
                </c:pt>
                <c:pt idx="607">
                  <c:v>-2.0158763313298387</c:v>
                </c:pt>
                <c:pt idx="608">
                  <c:v>-2.0279850204671788</c:v>
                </c:pt>
                <c:pt idx="609">
                  <c:v>-2.0396141331974391</c:v>
                </c:pt>
                <c:pt idx="610">
                  <c:v>-2.0507607132955279</c:v>
                </c:pt>
                <c:pt idx="611">
                  <c:v>-2.0614220083635417</c:v>
                </c:pt>
                <c:pt idx="612">
                  <c:v>-2.0715954713980294</c:v>
                </c:pt>
                <c:pt idx="613">
                  <c:v>-2.081278762225836</c:v>
                </c:pt>
                <c:pt idx="614">
                  <c:v>-2.0904697488073221</c:v>
                </c:pt>
                <c:pt idx="615">
                  <c:v>-2.0991665084058018</c:v>
                </c:pt>
                <c:pt idx="616">
                  <c:v>-2.1073673286222165</c:v>
                </c:pt>
                <c:pt idx="617">
                  <c:v>-2.1150707082941538</c:v>
                </c:pt>
                <c:pt idx="618">
                  <c:v>-2.1222753582584466</c:v>
                </c:pt>
                <c:pt idx="619">
                  <c:v>-2.1289802019767046</c:v>
                </c:pt>
                <c:pt idx="620">
                  <c:v>-2.1351843760232661</c:v>
                </c:pt>
                <c:pt idx="621">
                  <c:v>-2.1408872304351423</c:v>
                </c:pt>
                <c:pt idx="622">
                  <c:v>-2.1460883289237263</c:v>
                </c:pt>
                <c:pt idx="623">
                  <c:v>-2.150787448948047</c:v>
                </c:pt>
                <c:pt idx="624">
                  <c:v>-2.1549845816495918</c:v>
                </c:pt>
                <c:pt idx="625">
                  <c:v>-2.1586799316487579</c:v>
                </c:pt>
                <c:pt idx="626">
                  <c:v>-2.1618739167031582</c:v>
                </c:pt>
                <c:pt idx="627">
                  <c:v>-2.1645671672281135</c:v>
                </c:pt>
                <c:pt idx="628">
                  <c:v>-2.166760525679797</c:v>
                </c:pt>
                <c:pt idx="629">
                  <c:v>-2.1684550458016094</c:v>
                </c:pt>
                <c:pt idx="630">
                  <c:v>-2.1696519917344905</c:v>
                </c:pt>
                <c:pt idx="631">
                  <c:v>-2.1703528369919889</c:v>
                </c:pt>
                <c:pt idx="632">
                  <c:v>-2.1705592633010289</c:v>
                </c:pt>
                <c:pt idx="633">
                  <c:v>-2.1702731593094584</c:v>
                </c:pt>
                <c:pt idx="634">
                  <c:v>-2.1694966191615208</c:v>
                </c:pt>
                <c:pt idx="635">
                  <c:v>-2.1682319409425901</c:v>
                </c:pt>
                <c:pt idx="636">
                  <c:v>-2.1664816249945438</c:v>
                </c:pt>
                <c:pt idx="637">
                  <c:v>-2.1642483721033146</c:v>
                </c:pt>
                <c:pt idx="638">
                  <c:v>-2.1615350815602596</c:v>
                </c:pt>
                <c:pt idx="639">
                  <c:v>-2.1583448490990778</c:v>
                </c:pt>
                <c:pt idx="640">
                  <c:v>-2.1546809647101415</c:v>
                </c:pt>
                <c:pt idx="641">
                  <c:v>-2.1505469103341883</c:v>
                </c:pt>
                <c:pt idx="642">
                  <c:v>-2.1459463574374404</c:v>
                </c:pt>
                <c:pt idx="643">
                  <c:v>-2.140883164470317</c:v>
                </c:pt>
                <c:pt idx="644">
                  <c:v>-2.1353613742119855</c:v>
                </c:pt>
                <c:pt idx="645">
                  <c:v>-2.1293852110031235</c:v>
                </c:pt>
                <c:pt idx="646">
                  <c:v>-2.1229590778693295</c:v>
                </c:pt>
                <c:pt idx="647">
                  <c:v>-2.1160875535377293</c:v>
                </c:pt>
                <c:pt idx="648">
                  <c:v>-2.1087753893493972</c:v>
                </c:pt>
                <c:pt idx="649">
                  <c:v>-2.1010275060703134</c:v>
                </c:pt>
                <c:pt idx="650">
                  <c:v>-2.0928489906036409</c:v>
                </c:pt>
                <c:pt idx="651">
                  <c:v>-2.0842450926062086</c:v>
                </c:pt>
                <c:pt idx="652">
                  <c:v>-2.0752212210121259</c:v>
                </c:pt>
                <c:pt idx="653">
                  <c:v>-2.065782940466574</c:v>
                </c:pt>
                <c:pt idx="654">
                  <c:v>-2.0559359676728399</c:v>
                </c:pt>
                <c:pt idx="655">
                  <c:v>-2.0456861676557607</c:v>
                </c:pt>
                <c:pt idx="656">
                  <c:v>-2.0350395499447926</c:v>
                </c:pt>
                <c:pt idx="657">
                  <c:v>-2.0240022646799636</c:v>
                </c:pt>
                <c:pt idx="658">
                  <c:v>-2.0125805986440612</c:v>
                </c:pt>
                <c:pt idx="659">
                  <c:v>-2.0007809712244198</c:v>
                </c:pt>
                <c:pt idx="660">
                  <c:v>-1.9886099303077318</c:v>
                </c:pt>
                <c:pt idx="661">
                  <c:v>-1.9760741481113724</c:v>
                </c:pt>
                <c:pt idx="662">
                  <c:v>-1.9631804169547216</c:v>
                </c:pt>
                <c:pt idx="663">
                  <c:v>-1.9499356449740533</c:v>
                </c:pt>
                <c:pt idx="664">
                  <c:v>-1.9363468517845674</c:v>
                </c:pt>
                <c:pt idx="665">
                  <c:v>-1.9224211640931506</c:v>
                </c:pt>
                <c:pt idx="666">
                  <c:v>-1.9081658112655338</c:v>
                </c:pt>
                <c:pt idx="667">
                  <c:v>-1.8935881208514722</c:v>
                </c:pt>
                <c:pt idx="668">
                  <c:v>-1.8786955140716335</c:v>
                </c:pt>
                <c:pt idx="669">
                  <c:v>-1.8634955012698695</c:v>
                </c:pt>
                <c:pt idx="670">
                  <c:v>-1.8479956773345712</c:v>
                </c:pt>
                <c:pt idx="671">
                  <c:v>-1.8322037170928001</c:v>
                </c:pt>
                <c:pt idx="672">
                  <c:v>-1.816127370680912</c:v>
                </c:pt>
                <c:pt idx="673">
                  <c:v>-1.7997744588953439</c:v>
                </c:pt>
                <c:pt idx="674">
                  <c:v>-1.783152868527289</c:v>
                </c:pt>
                <c:pt idx="675">
                  <c:v>-1.7662705476849225</c:v>
                </c:pt>
                <c:pt idx="676">
                  <c:v>-1.7491355011068548</c:v>
                </c:pt>
                <c:pt idx="677">
                  <c:v>-1.7317557854704761</c:v>
                </c:pt>
                <c:pt idx="678">
                  <c:v>-1.7141395046988024</c:v>
                </c:pt>
                <c:pt idx="679">
                  <c:v>-1.6962948052694593</c:v>
                </c:pt>
                <c:pt idx="680">
                  <c:v>-1.678229871529374</c:v>
                </c:pt>
                <c:pt idx="681">
                  <c:v>-1.6599529210187185</c:v>
                </c:pt>
                <c:pt idx="682">
                  <c:v>-1.6414721998076378</c:v>
                </c:pt>
                <c:pt idx="683">
                  <c:v>-1.6227959778492334</c:v>
                </c:pt>
                <c:pt idx="684">
                  <c:v>-1.6039325443522408</c:v>
                </c:pt>
                <c:pt idx="685">
                  <c:v>-1.584890203176806</c:v>
                </c:pt>
                <c:pt idx="686">
                  <c:v>-1.5656772682566846</c:v>
                </c:pt>
                <c:pt idx="687">
                  <c:v>-1.546302059051194</c:v>
                </c:pt>
                <c:pt idx="688">
                  <c:v>-1.526772896030147</c:v>
                </c:pt>
                <c:pt idx="689">
                  <c:v>-1.5070980961949281</c:v>
                </c:pt>
                <c:pt idx="690">
                  <c:v>-1.4872859686389222</c:v>
                </c:pt>
                <c:pt idx="691">
                  <c:v>-1.4673448101502597</c:v>
                </c:pt>
                <c:pt idx="692">
                  <c:v>-1.4472829008599677</c:v>
                </c:pt>
                <c:pt idx="693">
                  <c:v>-1.4271084999384294</c:v>
                </c:pt>
                <c:pt idx="694">
                  <c:v>-1.4068298413430138</c:v>
                </c:pt>
                <c:pt idx="695">
                  <c:v>-1.3864551296197016</c:v>
                </c:pt>
                <c:pt idx="696">
                  <c:v>-1.3659925357614104</c:v>
                </c:pt>
                <c:pt idx="697">
                  <c:v>-1.345450193125677</c:v>
                </c:pt>
                <c:pt idx="698">
                  <c:v>-1.3248361934142767</c:v>
                </c:pt>
                <c:pt idx="699">
                  <c:v>-1.3041585827172524</c:v>
                </c:pt>
                <c:pt idx="700">
                  <c:v>-1.2834253576237897</c:v>
                </c:pt>
                <c:pt idx="701">
                  <c:v>-1.2626444614022627</c:v>
                </c:pt>
                <c:pt idx="702">
                  <c:v>-1.2418237802516718</c:v>
                </c:pt>
                <c:pt idx="703">
                  <c:v>-1.22097113962668</c:v>
                </c:pt>
                <c:pt idx="704">
                  <c:v>-1.2000943006382712</c:v>
                </c:pt>
                <c:pt idx="705">
                  <c:v>-1.1792009565320585</c:v>
                </c:pt>
                <c:pt idx="706">
                  <c:v>-1.158298729246112</c:v>
                </c:pt>
                <c:pt idx="707">
                  <c:v>-1.1373951660501169</c:v>
                </c:pt>
                <c:pt idx="708">
                  <c:v>-1.1164977362675876</c:v>
                </c:pt>
                <c:pt idx="709">
                  <c:v>-1.0956138280827579</c:v>
                </c:pt>
                <c:pt idx="710">
                  <c:v>-1.0747507454336622</c:v>
                </c:pt>
                <c:pt idx="711">
                  <c:v>-1.0539157049928711</c:v>
                </c:pt>
                <c:pt idx="712">
                  <c:v>-1.0331158332372141</c:v>
                </c:pt>
                <c:pt idx="713">
                  <c:v>-1.0123581636077312</c:v>
                </c:pt>
                <c:pt idx="714">
                  <c:v>-0.99164963376103921</c:v>
                </c:pt>
                <c:pt idx="715">
                  <c:v>-0.9709970829131368</c:v>
                </c:pt>
                <c:pt idx="716">
                  <c:v>-0.95040724927665854</c:v>
                </c:pt>
                <c:pt idx="717">
                  <c:v>-0.92988676759243283</c:v>
                </c:pt>
                <c:pt idx="718">
                  <c:v>-0.90944216675611944</c:v>
                </c:pt>
                <c:pt idx="719">
                  <c:v>-0.88907986754064183</c:v>
                </c:pt>
                <c:pt idx="720">
                  <c:v>-0.86880618041498492</c:v>
                </c:pt>
                <c:pt idx="721">
                  <c:v>-0.84862730345988491</c:v>
                </c:pt>
                <c:pt idx="722">
                  <c:v>-0.82854932038081319</c:v>
                </c:pt>
                <c:pt idx="723">
                  <c:v>-0.80857819861856961</c:v>
                </c:pt>
                <c:pt idx="724">
                  <c:v>-0.78871978755774097</c:v>
                </c:pt>
                <c:pt idx="725">
                  <c:v>-0.76897981683315297</c:v>
                </c:pt>
                <c:pt idx="726">
                  <c:v>-0.74936389473436416</c:v>
                </c:pt>
                <c:pt idx="727">
                  <c:v>-0.72987750670819396</c:v>
                </c:pt>
                <c:pt idx="728">
                  <c:v>-0.71052601395915005</c:v>
                </c:pt>
                <c:pt idx="729">
                  <c:v>-0.69131465214755639</c:v>
                </c:pt>
                <c:pt idx="730">
                  <c:v>-0.67224853018511133</c:v>
                </c:pt>
                <c:pt idx="731">
                  <c:v>-0.65333262912748113</c:v>
                </c:pt>
                <c:pt idx="732">
                  <c:v>-0.63457180116352241</c:v>
                </c:pt>
                <c:pt idx="733">
                  <c:v>-0.61597076870057477</c:v>
                </c:pt>
                <c:pt idx="734">
                  <c:v>-0.59753412354523705</c:v>
                </c:pt>
                <c:pt idx="735">
                  <c:v>-0.57926632617894702</c:v>
                </c:pt>
                <c:pt idx="736">
                  <c:v>-0.56117170512762116</c:v>
                </c:pt>
                <c:pt idx="737">
                  <c:v>-0.54325445642451653</c:v>
                </c:pt>
                <c:pt idx="738">
                  <c:v>-0.52551864316543984</c:v>
                </c:pt>
                <c:pt idx="739">
                  <c:v>-0.50796819515532654</c:v>
                </c:pt>
                <c:pt idx="740">
                  <c:v>-0.4906069086451742</c:v>
                </c:pt>
                <c:pt idx="741">
                  <c:v>-0.47343844615824732</c:v>
                </c:pt>
                <c:pt idx="742">
                  <c:v>-0.45646633640436701</c:v>
                </c:pt>
                <c:pt idx="743">
                  <c:v>-0.43969397428112111</c:v>
                </c:pt>
                <c:pt idx="744">
                  <c:v>-0.42312462096068038</c:v>
                </c:pt>
                <c:pt idx="745">
                  <c:v>-0.40676140406092459</c:v>
                </c:pt>
                <c:pt idx="746">
                  <c:v>-0.39060731789948316</c:v>
                </c:pt>
                <c:pt idx="747">
                  <c:v>-0.37466522382925949</c:v>
                </c:pt>
                <c:pt idx="748">
                  <c:v>-0.35893785065396633</c:v>
                </c:pt>
                <c:pt idx="749">
                  <c:v>-0.34342779512214433</c:v>
                </c:pt>
                <c:pt idx="750">
                  <c:v>-0.32813752249807704</c:v>
                </c:pt>
                <c:pt idx="751">
                  <c:v>-0.31306936720801132</c:v>
                </c:pt>
                <c:pt idx="752">
                  <c:v>-0.29822553356001025</c:v>
                </c:pt>
                <c:pt idx="753">
                  <c:v>-0.28360809653575308</c:v>
                </c:pt>
                <c:pt idx="754">
                  <c:v>-0.26921900265256116</c:v>
                </c:pt>
                <c:pt idx="755">
                  <c:v>-0.25506007089386928</c:v>
                </c:pt>
                <c:pt idx="756">
                  <c:v>-0.24113299370637603</c:v>
                </c:pt>
                <c:pt idx="757">
                  <c:v>-0.22743933806203687</c:v>
                </c:pt>
                <c:pt idx="758">
                  <c:v>-0.21398054658304838</c:v>
                </c:pt>
                <c:pt idx="759">
                  <c:v>-0.2007579387279716</c:v>
                </c:pt>
                <c:pt idx="760">
                  <c:v>-0.1877727120370829</c:v>
                </c:pt>
                <c:pt idx="761">
                  <c:v>-0.17502594343505062</c:v>
                </c:pt>
                <c:pt idx="762">
                  <c:v>-0.16251859058900497</c:v>
                </c:pt>
                <c:pt idx="763">
                  <c:v>-0.15025149332004992</c:v>
                </c:pt>
                <c:pt idx="764">
                  <c:v>-0.13822537506626789</c:v>
                </c:pt>
                <c:pt idx="765">
                  <c:v>-0.12644084439524769</c:v>
                </c:pt>
                <c:pt idx="766">
                  <c:v>-0.11489839656414466</c:v>
                </c:pt>
                <c:pt idx="767">
                  <c:v>-0.10359841512530624</c:v>
                </c:pt>
                <c:pt idx="768">
                  <c:v>-9.2541173575462002E-2</c:v>
                </c:pt>
                <c:pt idx="769">
                  <c:v>-8.172683704648831E-2</c:v>
                </c:pt>
                <c:pt idx="770">
                  <c:v>-7.1155464035760868E-2</c:v>
                </c:pt>
                <c:pt idx="771">
                  <c:v>-6.0827008174089738E-2</c:v>
                </c:pt>
                <c:pt idx="772">
                  <c:v>-5.0741320029268774E-2</c:v>
                </c:pt>
                <c:pt idx="773">
                  <c:v>-4.0898148943242604E-2</c:v>
                </c:pt>
                <c:pt idx="774">
                  <c:v>-3.1297144900912503E-2</c:v>
                </c:pt>
                <c:pt idx="775">
                  <c:v>-2.1937860428630131E-2</c:v>
                </c:pt>
                <c:pt idx="776">
                  <c:v>-1.2819752520405757E-2</c:v>
                </c:pt>
                <c:pt idx="777">
                  <c:v>-3.9421845898953024E-3</c:v>
                </c:pt>
                <c:pt idx="778">
                  <c:v>4.6955715537619668E-3</c:v>
                </c:pt>
                <c:pt idx="779">
                  <c:v>1.3094333708186426E-2</c:v>
                </c:pt>
                <c:pt idx="780">
                  <c:v>2.125500725995658E-2</c:v>
                </c:pt>
                <c:pt idx="781">
                  <c:v>2.917858314865631E-2</c:v>
                </c:pt>
                <c:pt idx="782">
                  <c:v>3.6866135814637102E-2</c:v>
                </c:pt>
                <c:pt idx="783">
                  <c:v>4.4318821132316347E-2</c:v>
                </c:pt>
                <c:pt idx="784">
                  <c:v>5.1537874330838736E-2</c:v>
                </c:pt>
                <c:pt idx="785">
                  <c:v>5.8524607903892835E-2</c:v>
                </c:pt>
                <c:pt idx="786">
                  <c:v>6.5280409510441451E-2</c:v>
                </c:pt>
                <c:pt idx="787">
                  <c:v>7.1806739868116365E-2</c:v>
                </c:pt>
                <c:pt idx="788">
                  <c:v>7.8105130640981443E-2</c:v>
                </c:pt>
                <c:pt idx="789">
                  <c:v>8.417718232334527E-2</c:v>
                </c:pt>
                <c:pt idx="790">
                  <c:v>9.0024562121294532E-2</c:v>
                </c:pt>
                <c:pt idx="791">
                  <c:v>9.5649001833548256E-2</c:v>
                </c:pt>
                <c:pt idx="792">
                  <c:v>0.10105229573324137</c:v>
                </c:pt>
                <c:pt idx="793">
                  <c:v>0.10623629845219063</c:v>
                </c:pt>
                <c:pt idx="794">
                  <c:v>0.1112029228691666</c:v>
                </c:pt>
                <c:pt idx="795">
                  <c:v>0.11595413800367263</c:v>
                </c:pt>
                <c:pt idx="796">
                  <c:v>0.12049196691667974</c:v>
                </c:pt>
                <c:pt idx="797">
                  <c:v>0.12481848461973473</c:v>
                </c:pt>
                <c:pt idx="798">
                  <c:v>0.12893581599384865</c:v>
                </c:pt>
                <c:pt idx="799">
                  <c:v>0.13284613371948598</c:v>
                </c:pt>
                <c:pt idx="800">
                  <c:v>0.13655165621899251</c:v>
                </c:pt>
                <c:pt idx="801">
                  <c:v>0.14005464561271938</c:v>
                </c:pt>
                <c:pt idx="802">
                  <c:v>0.14335740569008867</c:v>
                </c:pt>
                <c:pt idx="803">
                  <c:v>0.14646227989679908</c:v>
                </c:pt>
                <c:pt idx="804">
                  <c:v>0.14937164933932287</c:v>
                </c:pt>
                <c:pt idx="805">
                  <c:v>0.15208793080783614</c:v>
                </c:pt>
                <c:pt idx="806">
                  <c:v>0.15461357481863761</c:v>
                </c:pt>
                <c:pt idx="807">
                  <c:v>0.15695106367712014</c:v>
                </c:pt>
                <c:pt idx="808">
                  <c:v>0.15910290956229278</c:v>
                </c:pt>
                <c:pt idx="809">
                  <c:v>0.16107165263381379</c:v>
                </c:pt>
                <c:pt idx="810">
                  <c:v>0.16285985916246923</c:v>
                </c:pt>
                <c:pt idx="811">
                  <c:v>0.16447011968496911</c:v>
                </c:pt>
                <c:pt idx="812">
                  <c:v>0.16590504718393134</c:v>
                </c:pt>
                <c:pt idx="813">
                  <c:v>0.16716727529383249</c:v>
                </c:pt>
                <c:pt idx="814">
                  <c:v>0.16825945653372035</c:v>
                </c:pt>
                <c:pt idx="815">
                  <c:v>0.16918426056739783</c:v>
                </c:pt>
                <c:pt idx="816">
                  <c:v>0.16994437249178648</c:v>
                </c:pt>
                <c:pt idx="817">
                  <c:v>0.17054249115410847</c:v>
                </c:pt>
                <c:pt idx="818">
                  <c:v>0.17098132749851697</c:v>
                </c:pt>
                <c:pt idx="819">
                  <c:v>0.17126360294273485</c:v>
                </c:pt>
                <c:pt idx="820">
                  <c:v>0.17139204778525835</c:v>
                </c:pt>
                <c:pt idx="821">
                  <c:v>0.17136939964361639</c:v>
                </c:pt>
                <c:pt idx="822">
                  <c:v>0.17119840192415847</c:v>
                </c:pt>
                <c:pt idx="823">
                  <c:v>0.1708818023238004</c:v>
                </c:pt>
                <c:pt idx="824">
                  <c:v>0.17042235136411751</c:v>
                </c:pt>
                <c:pt idx="825">
                  <c:v>0.16982280095815491</c:v>
                </c:pt>
                <c:pt idx="826">
                  <c:v>0.16908590301026644</c:v>
                </c:pt>
                <c:pt idx="827">
                  <c:v>0.16821440804928228</c:v>
                </c:pt>
                <c:pt idx="828">
                  <c:v>0.16721106389525797</c:v>
                </c:pt>
                <c:pt idx="829">
                  <c:v>0.16607861436002805</c:v>
                </c:pt>
                <c:pt idx="830">
                  <c:v>0.16481979798176044</c:v>
                </c:pt>
                <c:pt idx="831">
                  <c:v>0.16343734679366168</c:v>
                </c:pt>
                <c:pt idx="832">
                  <c:v>0.1619339851269733</c:v>
                </c:pt>
                <c:pt idx="833">
                  <c:v>0.16031242844834337</c:v>
                </c:pt>
                <c:pt idx="834">
                  <c:v>0.1585753822316559</c:v>
                </c:pt>
                <c:pt idx="835">
                  <c:v>0.15672554086434382</c:v>
                </c:pt>
                <c:pt idx="836">
                  <c:v>0.15476558658820197</c:v>
                </c:pt>
                <c:pt idx="837">
                  <c:v>0.15269818847468231</c:v>
                </c:pt>
                <c:pt idx="838">
                  <c:v>0.15052600143462364</c:v>
                </c:pt>
                <c:pt idx="839">
                  <c:v>0.14825166526234831</c:v>
                </c:pt>
                <c:pt idx="840">
                  <c:v>0.14587780371402304</c:v>
                </c:pt>
                <c:pt idx="841">
                  <c:v>0.14340702362017024</c:v>
                </c:pt>
                <c:pt idx="842">
                  <c:v>0.14084191403217519</c:v>
                </c:pt>
                <c:pt idx="843">
                  <c:v>0.13818504540262408</c:v>
                </c:pt>
                <c:pt idx="844">
                  <c:v>0.13543896879927961</c:v>
                </c:pt>
                <c:pt idx="845">
                  <c:v>0.1326062151524785</c:v>
                </c:pt>
                <c:pt idx="846">
                  <c:v>0.12968929453571587</c:v>
                </c:pt>
                <c:pt idx="847">
                  <c:v>0.1266906954791604</c:v>
                </c:pt>
                <c:pt idx="848">
                  <c:v>0.1236128843158231</c:v>
                </c:pt>
                <c:pt idx="849">
                  <c:v>0.12045830456008361</c:v>
                </c:pt>
                <c:pt idx="850">
                  <c:v>0.11722937631826445</c:v>
                </c:pt>
                <c:pt idx="851">
                  <c:v>0.11392849573091646</c:v>
                </c:pt>
                <c:pt idx="852">
                  <c:v>0.11055803444646999</c:v>
                </c:pt>
                <c:pt idx="853">
                  <c:v>0.10712033912588792</c:v>
                </c:pt>
                <c:pt idx="854">
                  <c:v>0.10361773097794075</c:v>
                </c:pt>
                <c:pt idx="855">
                  <c:v>0.10005250532470697</c:v>
                </c:pt>
                <c:pt idx="856">
                  <c:v>9.6426931196891691E-2</c:v>
                </c:pt>
                <c:pt idx="857">
                  <c:v>9.2743250958543882E-2</c:v>
                </c:pt>
                <c:pt idx="858">
                  <c:v>8.9003679960732177E-2</c:v>
                </c:pt>
                <c:pt idx="859">
                  <c:v>8.521040622373835E-2</c:v>
                </c:pt>
                <c:pt idx="860">
                  <c:v>8.1365590147306016E-2</c:v>
                </c:pt>
                <c:pt idx="861">
                  <c:v>7.7471364248479141E-2</c:v>
                </c:pt>
                <c:pt idx="862">
                  <c:v>7.3529832926549729E-2</c:v>
                </c:pt>
                <c:pt idx="863">
                  <c:v>6.9543072254628704E-2</c:v>
                </c:pt>
                <c:pt idx="864">
                  <c:v>6.5513129797340031E-2</c:v>
                </c:pt>
                <c:pt idx="865">
                  <c:v>6.1442024454136941E-2</c:v>
                </c:pt>
                <c:pt idx="866">
                  <c:v>5.7331746327725003E-2</c:v>
                </c:pt>
                <c:pt idx="867">
                  <c:v>5.3184256617073745E-2</c:v>
                </c:pt>
                <c:pt idx="868">
                  <c:v>4.9001487534490663E-2</c:v>
                </c:pt>
                <c:pt idx="869">
                  <c:v>4.4785342246225837E-2</c:v>
                </c:pt>
                <c:pt idx="870">
                  <c:v>4.0537694836070295E-2</c:v>
                </c:pt>
                <c:pt idx="871">
                  <c:v>3.6260390291406742E-2</c:v>
                </c:pt>
                <c:pt idx="872">
                  <c:v>3.1955244511165097E-2</c:v>
                </c:pt>
                <c:pt idx="873">
                  <c:v>2.7624044335135493E-2</c:v>
                </c:pt>
                <c:pt idx="874">
                  <c:v>2.3268547594082707E-2</c:v>
                </c:pt>
                <c:pt idx="875">
                  <c:v>1.8890483180108573E-2</c:v>
                </c:pt>
                <c:pt idx="876">
                  <c:v>1.4491551136703555E-2</c:v>
                </c:pt>
                <c:pt idx="877">
                  <c:v>1.0073422767926136E-2</c:v>
                </c:pt>
                <c:pt idx="878">
                  <c:v>5.637740766149567E-3</c:v>
                </c:pt>
                <c:pt idx="879">
                  <c:v>1.1861193578137561E-3</c:v>
                </c:pt>
                <c:pt idx="880">
                  <c:v>-3.2798555333818824E-3</c:v>
                </c:pt>
                <c:pt idx="881">
                  <c:v>-7.7586261064088681E-3</c:v>
                </c:pt>
                <c:pt idx="882">
                  <c:v>-1.2248662486524618E-2</c:v>
                </c:pt>
                <c:pt idx="883">
                  <c:v>-1.674846251313741E-2</c:v>
                </c:pt>
                <c:pt idx="884">
                  <c:v>-2.1256551512481889E-2</c:v>
                </c:pt>
                <c:pt idx="885">
                  <c:v>-2.577148205566793E-2</c:v>
                </c:pt>
                <c:pt idx="886">
                  <c:v>-3.0291833702660427E-2</c:v>
                </c:pt>
                <c:pt idx="887">
                  <c:v>-3.4816212732750637E-2</c:v>
                </c:pt>
                <c:pt idx="888">
                  <c:v>-3.9343251862073464E-2</c:v>
                </c:pt>
                <c:pt idx="889">
                  <c:v>-4.3871609948724362E-2</c:v>
                </c:pt>
                <c:pt idx="890">
                  <c:v>-4.8399971686028956E-2</c:v>
                </c:pt>
                <c:pt idx="891">
                  <c:v>-5.292704728451255E-2</c:v>
                </c:pt>
                <c:pt idx="892">
                  <c:v>-5.7451572143115116E-2</c:v>
                </c:pt>
                <c:pt idx="893">
                  <c:v>-6.1972306510195543E-2</c:v>
                </c:pt>
                <c:pt idx="894">
                  <c:v>-6.6488035134863344E-2</c:v>
                </c:pt>
                <c:pt idx="895">
                  <c:v>-7.0997566909173193E-2</c:v>
                </c:pt>
                <c:pt idx="896">
                  <c:v>-7.5499734501715529E-2</c:v>
                </c:pt>
                <c:pt idx="897">
                  <c:v>-7.999339398313042E-2</c:v>
                </c:pt>
                <c:pt idx="898">
                  <c:v>-8.4477424444067473E-2</c:v>
                </c:pt>
                <c:pt idx="899">
                  <c:v>-8.8950727606115512E-2</c:v>
                </c:pt>
                <c:pt idx="900">
                  <c:v>-9.341222742621294E-2</c:v>
                </c:pt>
                <c:pt idx="901">
                  <c:v>-9.7860869695053157E-2</c:v>
                </c:pt>
                <c:pt idx="902">
                  <c:v>-0.10229562162999201</c:v>
                </c:pt>
                <c:pt idx="903">
                  <c:v>-0.10671547146295668</c:v>
                </c:pt>
                <c:pt idx="904">
                  <c:v>-0.11111942802385719</c:v>
                </c:pt>
                <c:pt idx="905">
                  <c:v>-0.11550652031999037</c:v>
                </c:pt>
                <c:pt idx="906">
                  <c:v>-0.11987579711192622</c:v>
                </c:pt>
                <c:pt idx="907">
                  <c:v>-0.1242263264863597</c:v>
                </c:pt>
                <c:pt idx="908">
                  <c:v>-0.12855719542640565</c:v>
                </c:pt>
                <c:pt idx="909">
                  <c:v>-0.13286750937981076</c:v>
                </c:pt>
                <c:pt idx="910">
                  <c:v>-0.13715639182555162</c:v>
                </c:pt>
                <c:pt idx="911">
                  <c:v>-0.1414229838392819</c:v>
                </c:pt>
                <c:pt idx="912">
                  <c:v>-0.14566644365808742</c:v>
                </c:pt>
                <c:pt idx="913">
                  <c:v>-0.14988594624500348</c:v>
                </c:pt>
                <c:pt idx="914">
                  <c:v>-0.15408068285374224</c:v>
                </c:pt>
                <c:pt idx="915">
                  <c:v>-0.15824986059407478</c:v>
                </c:pt>
                <c:pt idx="916">
                  <c:v>-0.16239270199830683</c:v>
                </c:pt>
                <c:pt idx="917">
                  <c:v>-0.16650844458928138</c:v>
                </c:pt>
                <c:pt idx="918">
                  <c:v>-0.17059634045033809</c:v>
                </c:pt>
                <c:pt idx="919">
                  <c:v>-0.17465565579765319</c:v>
                </c:pt>
                <c:pt idx="920">
                  <c:v>-0.17868567055537998</c:v>
                </c:pt>
                <c:pt idx="921">
                  <c:v>-0.18268567793400334</c:v>
                </c:pt>
                <c:pt idx="922">
                  <c:v>-0.18665498401231972</c:v>
                </c:pt>
                <c:pt idx="923">
                  <c:v>-0.19059290732344639</c:v>
                </c:pt>
                <c:pt idx="924">
                  <c:v>-0.19449877844526103</c:v>
                </c:pt>
                <c:pt idx="925">
                  <c:v>-0.19837193959566779</c:v>
                </c:pt>
                <c:pt idx="926">
                  <c:v>-0.20221174423307983</c:v>
                </c:pt>
                <c:pt idx="927">
                  <c:v>-0.20601755666250696</c:v>
                </c:pt>
                <c:pt idx="928">
                  <c:v>-0.20978875164762886</c:v>
                </c:pt>
                <c:pt idx="929">
                  <c:v>-0.21352471402923232</c:v>
                </c:pt>
                <c:pt idx="930">
                  <c:v>-0.21722483835038664</c:v>
                </c:pt>
                <c:pt idx="931">
                  <c:v>-0.22088852848872439</c:v>
                </c:pt>
                <c:pt idx="932">
                  <c:v>-0.22451519729619424</c:v>
                </c:pt>
                <c:pt idx="933">
                  <c:v>-0.22810426624664451</c:v>
                </c:pt>
                <c:pt idx="934">
                  <c:v>-0.23165516509159537</c:v>
                </c:pt>
                <c:pt idx="935">
                  <c:v>-0.23516733152455011</c:v>
                </c:pt>
                <c:pt idx="936">
                  <c:v>-0.2386402108541944</c:v>
                </c:pt>
                <c:pt idx="937">
                  <c:v>-0.2420732556868268</c:v>
                </c:pt>
                <c:pt idx="938">
                  <c:v>-0.24546592561836025</c:v>
                </c:pt>
                <c:pt idx="939">
                  <c:v>-0.24881768693623135</c:v>
                </c:pt>
                <c:pt idx="940">
                  <c:v>-0.25212801233154503</c:v>
                </c:pt>
                <c:pt idx="941">
                  <c:v>-0.25539638062178749</c:v>
                </c:pt>
                <c:pt idx="942">
                  <c:v>-0.25862227648442765</c:v>
                </c:pt>
                <c:pt idx="943">
                  <c:v>-0.26180519020172627</c:v>
                </c:pt>
                <c:pt idx="944">
                  <c:v>-0.26494461741707032</c:v>
                </c:pt>
                <c:pt idx="945">
                  <c:v>-0.26804005890314159</c:v>
                </c:pt>
                <c:pt idx="946">
                  <c:v>-0.27109102034222954</c:v>
                </c:pt>
                <c:pt idx="947">
                  <c:v>-0.27409701211898885</c:v>
                </c:pt>
                <c:pt idx="948">
                  <c:v>-0.27705754912594394</c:v>
                </c:pt>
                <c:pt idx="949">
                  <c:v>-0.27997215058203245</c:v>
                </c:pt>
                <c:pt idx="950">
                  <c:v>-0.28284033986448193</c:v>
                </c:pt>
                <c:pt idx="951">
                  <c:v>-0.28566164435430363</c:v>
                </c:pt>
                <c:pt idx="952">
                  <c:v>-0.2884355952956878</c:v>
                </c:pt>
                <c:pt idx="953">
                  <c:v>-0.29116172766957787</c:v>
                </c:pt>
                <c:pt idx="954">
                  <c:v>-0.29383958008169764</c:v>
                </c:pt>
                <c:pt idx="955">
                  <c:v>-0.2964686946653004</c:v>
                </c:pt>
                <c:pt idx="956">
                  <c:v>-0.29904861699890523</c:v>
                </c:pt>
                <c:pt idx="957">
                  <c:v>-0.30157889603928006</c:v>
                </c:pt>
                <c:pt idx="958">
                  <c:v>-0.30405908406992727</c:v>
                </c:pt>
                <c:pt idx="959">
                  <c:v>-0.30648873666532156</c:v>
                </c:pt>
                <c:pt idx="960">
                  <c:v>-0.30886741267114587</c:v>
                </c:pt>
                <c:pt idx="961">
                  <c:v>-0.31119467420076574</c:v>
                </c:pt>
                <c:pt idx="962">
                  <c:v>-0.31347008664817572</c:v>
                </c:pt>
                <c:pt idx="963">
                  <c:v>-0.31569321871764922</c:v>
                </c:pt>
                <c:pt idx="964">
                  <c:v>-0.31786364247031307</c:v>
                </c:pt>
                <c:pt idx="965">
                  <c:v>-0.31998093338786671</c:v>
                </c:pt>
                <c:pt idx="966">
                  <c:v>-0.32204467045365615</c:v>
                </c:pt>
                <c:pt idx="967">
                  <c:v>-0.32405443625130964</c:v>
                </c:pt>
                <c:pt idx="968">
                  <c:v>-0.32600981708113325</c:v>
                </c:pt>
                <c:pt idx="969">
                  <c:v>-0.32791040309445868</c:v>
                </c:pt>
                <c:pt idx="970">
                  <c:v>-0.32975578844612963</c:v>
                </c:pt>
                <c:pt idx="971">
                  <c:v>-0.33154557146530467</c:v>
                </c:pt>
                <c:pt idx="972">
                  <c:v>-0.33327935484474674</c:v>
                </c:pt>
                <c:pt idx="973">
                  <c:v>-0.33495674584876423</c:v>
                </c:pt>
                <c:pt idx="974">
                  <c:v>-0.33657735653995707</c:v>
                </c:pt>
                <c:pt idx="975">
                  <c:v>-0.3381408040249167</c:v>
                </c:pt>
                <c:pt idx="976">
                  <c:v>-0.33964671071901614</c:v>
                </c:pt>
                <c:pt idx="977">
                  <c:v>-0.34109470463042252</c:v>
                </c:pt>
                <c:pt idx="978">
                  <c:v>-0.34248441966344995</c:v>
                </c:pt>
                <c:pt idx="979">
                  <c:v>-0.34381549594136535</c:v>
                </c:pt>
                <c:pt idx="980">
                  <c:v>-0.34508758014874757</c:v>
                </c:pt>
                <c:pt idx="981">
                  <c:v>-0.34630032589349052</c:v>
                </c:pt>
                <c:pt idx="982">
                  <c:v>-0.34745339408853132</c:v>
                </c:pt>
                <c:pt idx="983">
                  <c:v>-0.34854645335337214</c:v>
                </c:pt>
                <c:pt idx="984">
                  <c:v>-0.34957918043545366</c:v>
                </c:pt>
                <c:pt idx="985">
                  <c:v>-0.3505512606514275</c:v>
                </c:pt>
                <c:pt idx="986">
                  <c:v>-0.35146238834836041</c:v>
                </c:pt>
                <c:pt idx="987">
                  <c:v>-0.35231226738489324</c:v>
                </c:pt>
                <c:pt idx="988">
                  <c:v>-0.35310061163236239</c:v>
                </c:pt>
                <c:pt idx="989">
                  <c:v>-0.35382714549588007</c:v>
                </c:pt>
                <c:pt idx="990">
                  <c:v>-0.35449160445535433</c:v>
                </c:pt>
                <c:pt idx="991">
                  <c:v>-0.35509373562641727</c:v>
                </c:pt>
                <c:pt idx="992">
                  <c:v>-0.35563329834121266</c:v>
                </c:pt>
                <c:pt idx="993">
                  <c:v>-0.35611006474898282</c:v>
                </c:pt>
                <c:pt idx="994">
                  <c:v>-0.35652382043637521</c:v>
                </c:pt>
                <c:pt idx="995">
                  <c:v>-0.35687436506737535</c:v>
                </c:pt>
                <c:pt idx="996">
                  <c:v>-0.35716151304275673</c:v>
                </c:pt>
                <c:pt idx="997">
                  <c:v>-0.35738509417891912</c:v>
                </c:pt>
                <c:pt idx="998">
                  <c:v>-0.35754495440597156</c:v>
                </c:pt>
                <c:pt idx="999">
                  <c:v>-0.35764095648489741</c:v>
                </c:pt>
                <c:pt idx="1000">
                  <c:v>0.6019934740598214</c:v>
                </c:pt>
                <c:pt idx="1001">
                  <c:v>0.60199254194494167</c:v>
                </c:pt>
                <c:pt idx="1002">
                  <c:v>0.60198605449790088</c:v>
                </c:pt>
                <c:pt idx="1003">
                  <c:v>0.60196855885797196</c:v>
                </c:pt>
                <c:pt idx="1004">
                  <c:v>0.60193471341976634</c:v>
                </c:pt>
                <c:pt idx="1005">
                  <c:v>0.60187928723969042</c:v>
                </c:pt>
                <c:pt idx="1006">
                  <c:v>0.60179715943304757</c:v>
                </c:pt>
                <c:pt idx="1007">
                  <c:v>0.60168331856196744</c:v>
                </c:pt>
                <c:pt idx="1008">
                  <c:v>0.60153286201433975</c:v>
                </c:pt>
                <c:pt idx="1009">
                  <c:v>0.60134099537393071</c:v>
                </c:pt>
                <c:pt idx="1010">
                  <c:v>0.60110303178186109</c:v>
                </c:pt>
                <c:pt idx="1011">
                  <c:v>0.60081439128962044</c:v>
                </c:pt>
                <c:pt idx="1012">
                  <c:v>0.60047060020379561</c:v>
                </c:pt>
                <c:pt idx="1013">
                  <c:v>0.60006729042268525</c:v>
                </c:pt>
                <c:pt idx="1014">
                  <c:v>0.59960019876497839</c:v>
                </c:pt>
                <c:pt idx="1015">
                  <c:v>0.59906516629066597</c:v>
                </c:pt>
                <c:pt idx="1016">
                  <c:v>0.5984581376143624</c:v>
                </c:pt>
                <c:pt idx="1017">
                  <c:v>0.5977751602112038</c:v>
                </c:pt>
                <c:pt idx="1018">
                  <c:v>0.5970123837154977</c:v>
                </c:pt>
                <c:pt idx="1019">
                  <c:v>0.59616605921229127</c:v>
                </c:pt>
                <c:pt idx="1020">
                  <c:v>0.59523253852202829</c:v>
                </c:pt>
                <c:pt idx="1021">
                  <c:v>0.59420827347846272</c:v>
                </c:pt>
                <c:pt idx="1022">
                  <c:v>0.59308981519999471</c:v>
                </c:pt>
                <c:pt idx="1023">
                  <c:v>0.59187381335459777</c:v>
                </c:pt>
                <c:pt idx="1024">
                  <c:v>0.59055701541849903</c:v>
                </c:pt>
                <c:pt idx="1025">
                  <c:v>0.5891362659287801</c:v>
                </c:pt>
                <c:pt idx="1026">
                  <c:v>0.58760850573005929</c:v>
                </c:pt>
                <c:pt idx="1027">
                  <c:v>0.58597077121542007</c:v>
                </c:pt>
                <c:pt idx="1028">
                  <c:v>0.58422019356174471</c:v>
                </c:pt>
                <c:pt idx="1029">
                  <c:v>0.58235399795961595</c:v>
                </c:pt>
                <c:pt idx="1030">
                  <c:v>0.58036950283794497</c:v>
                </c:pt>
                <c:pt idx="1031">
                  <c:v>0.57826411908348396</c:v>
                </c:pt>
                <c:pt idx="1032">
                  <c:v>0.57603534925538313</c:v>
                </c:pt>
                <c:pt idx="1033">
                  <c:v>0.57368078679494494</c:v>
                </c:pt>
                <c:pt idx="1034">
                  <c:v>0.57119811523073671</c:v>
                </c:pt>
                <c:pt idx="1035">
                  <c:v>0.56858510737920909</c:v>
                </c:pt>
                <c:pt idx="1036">
                  <c:v>0.56583962454098247</c:v>
                </c:pt>
                <c:pt idx="1037">
                  <c:v>0.56295961569294595</c:v>
                </c:pt>
                <c:pt idx="1038">
                  <c:v>0.55994311667632668</c:v>
                </c:pt>
                <c:pt idx="1039">
                  <c:v>0.55678824938087645</c:v>
                </c:pt>
                <c:pt idx="1040">
                  <c:v>0.55349322092532693</c:v>
                </c:pt>
                <c:pt idx="1041">
                  <c:v>0.55005632283426231</c:v>
                </c:pt>
                <c:pt idx="1042">
                  <c:v>0.54647593021155494</c:v>
                </c:pt>
                <c:pt idx="1043">
                  <c:v>0.54275050091051313</c:v>
                </c:pt>
                <c:pt idx="1044">
                  <c:v>0.53887857470088463</c:v>
                </c:pt>
                <c:pt idx="1045">
                  <c:v>0.5348587724328614</c:v>
                </c:pt>
                <c:pt idx="1046">
                  <c:v>0.53068979519822856</c:v>
                </c:pt>
                <c:pt idx="1047">
                  <c:v>0.52637042348879859</c:v>
                </c:pt>
                <c:pt idx="1048">
                  <c:v>0.52189951635227583</c:v>
                </c:pt>
                <c:pt idx="1049">
                  <c:v>0.51727601054568662</c:v>
                </c:pt>
                <c:pt idx="1050">
                  <c:v>0.51249891968651773</c:v>
                </c:pt>
                <c:pt idx="1051">
                  <c:v>0.50756733340169946</c:v>
                </c:pt>
                <c:pt idx="1052">
                  <c:v>0.5024804164745712</c:v>
                </c:pt>
                <c:pt idx="1053">
                  <c:v>0.49723740798996457</c:v>
                </c:pt>
                <c:pt idx="1054">
                  <c:v>0.49183762047753993</c:v>
                </c:pt>
                <c:pt idx="1055">
                  <c:v>0.48628043905350837</c:v>
                </c:pt>
                <c:pt idx="1056">
                  <c:v>0.48056532056087398</c:v>
                </c:pt>
                <c:pt idx="1057">
                  <c:v>0.47469179270832512</c:v>
                </c:pt>
                <c:pt idx="1058">
                  <c:v>0.46865945320790842</c:v>
                </c:pt>
                <c:pt idx="1059">
                  <c:v>0.4624679689116114</c:v>
                </c:pt>
                <c:pt idx="1060">
                  <c:v>0.45611707494698445</c:v>
                </c:pt>
                <c:pt idx="1061">
                  <c:v>0.44960657385192759</c:v>
                </c:pt>
                <c:pt idx="1062">
                  <c:v>0.44293633470876964</c:v>
                </c:pt>
                <c:pt idx="1063">
                  <c:v>0.43610629227776143</c:v>
                </c:pt>
                <c:pt idx="1064">
                  <c:v>0.42911644613011252</c:v>
                </c:pt>
                <c:pt idx="1065">
                  <c:v>0.42196685978068538</c:v>
                </c:pt>
                <c:pt idx="1066">
                  <c:v>0.41465765982047892</c:v>
                </c:pt>
                <c:pt idx="1067">
                  <c:v>0.40718903504901122</c:v>
                </c:pt>
                <c:pt idx="1068">
                  <c:v>0.39956123560672979</c:v>
                </c:pt>
                <c:pt idx="1069">
                  <c:v>0.39177457210755928</c:v>
                </c:pt>
                <c:pt idx="1070">
                  <c:v>0.38382941477171156</c:v>
                </c:pt>
                <c:pt idx="1071">
                  <c:v>0.37572619255886602</c:v>
                </c:pt>
                <c:pt idx="1072">
                  <c:v>0.36746539230184089</c:v>
                </c:pt>
                <c:pt idx="1073">
                  <c:v>0.35904755784086601</c:v>
                </c:pt>
                <c:pt idx="1074">
                  <c:v>0.35047328915856985</c:v>
                </c:pt>
                <c:pt idx="1075">
                  <c:v>0.34174324151579161</c:v>
                </c:pt>
                <c:pt idx="1076">
                  <c:v>0.33285812458833047</c:v>
                </c:pt>
                <c:pt idx="1077">
                  <c:v>0.32381870160473736</c:v>
                </c:pt>
                <c:pt idx="1078">
                  <c:v>0.31462578848526046</c:v>
                </c:pt>
                <c:pt idx="1079">
                  <c:v>0.30528025298204814</c:v>
                </c:pt>
                <c:pt idx="1080">
                  <c:v>0.29578301382071653</c:v>
                </c:pt>
                <c:pt idx="1081">
                  <c:v>0.28613503984338673</c:v>
                </c:pt>
                <c:pt idx="1082">
                  <c:v>0.27633734915329022</c:v>
                </c:pt>
                <c:pt idx="1083">
                  <c:v>0.26639100826105105</c:v>
                </c:pt>
                <c:pt idx="1084">
                  <c:v>0.25629713123274073</c:v>
                </c:pt>
                <c:pt idx="1085">
                  <c:v>0.24605687883980498</c:v>
                </c:pt>
                <c:pt idx="1086">
                  <c:v>0.23567145771096742</c:v>
                </c:pt>
                <c:pt idx="1087">
                  <c:v>0.22514211948619636</c:v>
                </c:pt>
                <c:pt idx="1088">
                  <c:v>0.21447015997284335</c:v>
                </c:pt>
                <c:pt idx="1089">
                  <c:v>0.20365691830403751</c:v>
                </c:pt>
                <c:pt idx="1090">
                  <c:v>0.19270377609943709</c:v>
                </c:pt>
                <c:pt idx="1091">
                  <c:v>0.18161215662842622</c:v>
                </c:pt>
                <c:pt idx="1092">
                  <c:v>0.17038352397585108</c:v>
                </c:pt>
                <c:pt idx="1093">
                  <c:v>0.15901938221038467</c:v>
                </c:pt>
                <c:pt idx="1094">
                  <c:v>0.14752127455560873</c:v>
                </c:pt>
                <c:pt idx="1095">
                  <c:v>0.13589078256390211</c:v>
                </c:pt>
                <c:pt idx="1096">
                  <c:v>0.12412952529322198</c:v>
                </c:pt>
                <c:pt idx="1097">
                  <c:v>0.1122391584868631</c:v>
                </c:pt>
                <c:pt idx="1098">
                  <c:v>0.1002213737562794</c:v>
                </c:pt>
                <c:pt idx="1099">
                  <c:v>8.8077897767053007E-2</c:v>
                </c:pt>
                <c:pt idx="1100">
                  <c:v>7.5810491428089807E-2</c:v>
                </c:pt>
                <c:pt idx="1101">
                  <c:v>6.3420949084127001E-2</c:v>
                </c:pt>
                <c:pt idx="1102">
                  <c:v>5.0911097711627253E-2</c:v>
                </c:pt>
                <c:pt idx="1103">
                  <c:v>3.8282796118140935E-2</c:v>
                </c:pt>
                <c:pt idx="1104">
                  <c:v>2.5537934145218124E-2</c:v>
                </c:pt>
                <c:pt idx="1105">
                  <c:v>1.2678431874937411E-2</c:v>
                </c:pt>
                <c:pt idx="1106">
                  <c:v>-2.9376115986741506E-4</c:v>
                </c:pt>
                <c:pt idx="1107">
                  <c:v>-1.3376666761604815E-2</c:v>
                </c:pt>
                <c:pt idx="1108">
                  <c:v>-2.6568278850084819E-2</c:v>
                </c:pt>
                <c:pt idx="1109">
                  <c:v>-3.9866564240757331E-2</c:v>
                </c:pt>
                <c:pt idx="1110">
                  <c:v>-5.3269463418966254E-2</c:v>
                </c:pt>
                <c:pt idx="1111">
                  <c:v>-6.6774891310147119E-2</c:v>
                </c:pt>
                <c:pt idx="1112">
                  <c:v>-8.0380738045897987E-2</c:v>
                </c:pt>
                <c:pt idx="1113">
                  <c:v>-9.4084869725861595E-2</c:v>
                </c:pt>
                <c:pt idx="1114">
                  <c:v>-0.10788512917534708</c:v>
                </c:pt>
                <c:pt idx="1115">
                  <c:v>-0.12177933669862795</c:v>
                </c:pt>
                <c:pt idx="1116">
                  <c:v>-0.13576529082785757</c:v>
                </c:pt>
                <c:pt idx="1117">
                  <c:v>-0.14984076906752838</c:v>
                </c:pt>
                <c:pt idx="1118">
                  <c:v>-0.16400352863442569</c:v>
                </c:pt>
                <c:pt idx="1119">
                  <c:v>-0.17825130719300644</c:v>
                </c:pt>
                <c:pt idx="1120">
                  <c:v>-0.19258182358614948</c:v>
                </c:pt>
                <c:pt idx="1121">
                  <c:v>-0.20699277856121232</c:v>
                </c:pt>
                <c:pt idx="1122">
                  <c:v>-0.22148185549134677</c:v>
                </c:pt>
                <c:pt idx="1123">
                  <c:v>-0.23604672109200847</c:v>
                </c:pt>
                <c:pt idx="1124">
                  <c:v>-0.25068502613260957</c:v>
                </c:pt>
                <c:pt idx="1125">
                  <c:v>-0.26539440614326332</c:v>
                </c:pt>
                <c:pt idx="1126">
                  <c:v>-0.28017248211655937</c:v>
                </c:pt>
                <c:pt idx="1127">
                  <c:v>-0.29501686120432929</c:v>
                </c:pt>
                <c:pt idx="1128">
                  <c:v>-0.30992513740934419</c:v>
                </c:pt>
                <c:pt idx="1129">
                  <c:v>-0.32489489227189422</c:v>
                </c:pt>
                <c:pt idx="1130">
                  <c:v>-0.33992369555120866</c:v>
                </c:pt>
                <c:pt idx="1131">
                  <c:v>-0.35500910590166468</c:v>
                </c:pt>
                <c:pt idx="1132">
                  <c:v>-0.37014867154373626</c:v>
                </c:pt>
                <c:pt idx="1133">
                  <c:v>-0.38533993092964453</c:v>
                </c:pt>
                <c:pt idx="1134">
                  <c:v>-0.40058041340365863</c:v>
                </c:pt>
                <c:pt idx="1135">
                  <c:v>-0.41586763985701342</c:v>
                </c:pt>
                <c:pt idx="1136">
                  <c:v>-0.43119912337738897</c:v>
                </c:pt>
                <c:pt idx="1137">
                  <c:v>-0.4465723698929247</c:v>
                </c:pt>
                <c:pt idx="1138">
                  <c:v>-0.46198487881071887</c:v>
                </c:pt>
                <c:pt idx="1139">
                  <c:v>-0.47743414364978159</c:v>
                </c:pt>
                <c:pt idx="1140">
                  <c:v>-0.49291765266839382</c:v>
                </c:pt>
                <c:pt idx="1141">
                  <c:v>-0.50843288948585164</c:v>
                </c:pt>
                <c:pt idx="1142">
                  <c:v>-0.52397733369854271</c:v>
                </c:pt>
                <c:pt idx="1143">
                  <c:v>-0.5395484614903312</c:v>
                </c:pt>
                <c:pt idx="1144">
                  <c:v>-0.55514374623721841</c:v>
                </c:pt>
                <c:pt idx="1145">
                  <c:v>-0.57076065910623819</c:v>
                </c:pt>
                <c:pt idx="1146">
                  <c:v>-0.58639666964856341</c:v>
                </c:pt>
                <c:pt idx="1147">
                  <c:v>-0.60204924638679336</c:v>
                </c:pt>
                <c:pt idx="1148">
                  <c:v>-0.61771585739638402</c:v>
                </c:pt>
                <c:pt idx="1149">
                  <c:v>-0.63339397088120331</c:v>
                </c:pt>
                <c:pt idx="1150">
                  <c:v>-0.64908105574317676</c:v>
                </c:pt>
                <c:pt idx="1151">
                  <c:v>-0.66477458214600238</c:v>
                </c:pt>
                <c:pt idx="1152">
                  <c:v>-0.68047202207290636</c:v>
                </c:pt>
                <c:pt idx="1153">
                  <c:v>-0.69617084987841127</c:v>
                </c:pt>
                <c:pt idx="1154">
                  <c:v>-0.71186854283410417</c:v>
                </c:pt>
                <c:pt idx="1155">
                  <c:v>-0.72756258166837096</c:v>
                </c:pt>
                <c:pt idx="1156">
                  <c:v>-0.74325045110008559</c:v>
                </c:pt>
                <c:pt idx="1157">
                  <c:v>-0.75892964036621979</c:v>
                </c:pt>
                <c:pt idx="1158">
                  <c:v>-0.77459764374337103</c:v>
                </c:pt>
                <c:pt idx="1159">
                  <c:v>-0.79025196106317841</c:v>
                </c:pt>
                <c:pt idx="1160">
                  <c:v>-0.80589009822160895</c:v>
                </c:pt>
                <c:pt idx="1161">
                  <c:v>-0.82150956768210448</c:v>
                </c:pt>
                <c:pt idx="1162">
                  <c:v>-0.83710788897256871</c:v>
                </c:pt>
                <c:pt idx="1163">
                  <c:v>-0.85268258917617801</c:v>
                </c:pt>
                <c:pt idx="1164">
                  <c:v>-0.86823120341600768</c:v>
                </c:pt>
                <c:pt idx="1165">
                  <c:v>-0.88375127533345466</c:v>
                </c:pt>
                <c:pt idx="1166">
                  <c:v>-0.89924035756045184</c:v>
                </c:pt>
                <c:pt idx="1167">
                  <c:v>-0.91469601218545205</c:v>
                </c:pt>
                <c:pt idx="1168">
                  <c:v>-0.93011581121318132</c:v>
                </c:pt>
                <c:pt idx="1169">
                  <c:v>-0.94549733701815153</c:v>
                </c:pt>
                <c:pt idx="1170">
                  <c:v>-0.96083818279191746</c:v>
                </c:pt>
                <c:pt idx="1171">
                  <c:v>-0.97613595298407163</c:v>
                </c:pt>
                <c:pt idx="1172">
                  <c:v>-0.99138826373698263</c:v>
                </c:pt>
                <c:pt idx="1173">
                  <c:v>-1.0065927433142496</c:v>
                </c:pt>
                <c:pt idx="1174">
                  <c:v>-1.0217470325228917</c:v>
                </c:pt>
                <c:pt idx="1175">
                  <c:v>-1.0368487851292418</c:v>
                </c:pt>
                <c:pt idx="1176">
                  <c:v>-1.0518956682685781</c:v>
                </c:pt>
                <c:pt idx="1177">
                  <c:v>-1.0668853628484372</c:v>
                </c:pt>
                <c:pt idx="1178">
                  <c:v>-1.0818155639456795</c:v>
                </c:pt>
                <c:pt idx="1179">
                  <c:v>-1.0966839811972222</c:v>
                </c:pt>
                <c:pt idx="1180">
                  <c:v>-1.1114883391845269</c:v>
                </c:pt>
                <c:pt idx="1181">
                  <c:v>-1.1262263778117565</c:v>
                </c:pt>
                <c:pt idx="1182">
                  <c:v>-1.140895852677684</c:v>
                </c:pt>
                <c:pt idx="1183">
                  <c:v>-1.1554945354412931</c:v>
                </c:pt>
                <c:pt idx="1184">
                  <c:v>-1.1700202141811129</c:v>
                </c:pt>
                <c:pt idx="1185">
                  <c:v>-1.184470693748259</c:v>
                </c:pt>
                <c:pt idx="1186">
                  <c:v>-1.1988437961132352</c:v>
                </c:pt>
                <c:pt idx="1187">
                  <c:v>-1.2131373607064277</c:v>
                </c:pt>
                <c:pt idx="1188">
                  <c:v>-1.2273492447523844</c:v>
                </c:pt>
                <c:pt idx="1189">
                  <c:v>-1.2414773235978016</c:v>
                </c:pt>
                <c:pt idx="1190">
                  <c:v>-1.2555194910333085</c:v>
                </c:pt>
                <c:pt idx="1191">
                  <c:v>-1.2694736596089744</c:v>
                </c:pt>
                <c:pt idx="1192">
                  <c:v>-1.2833377609436354</c:v>
                </c:pt>
                <c:pt idx="1193">
                  <c:v>-1.2971097460279566</c:v>
                </c:pt>
                <c:pt idx="1194">
                  <c:v>-1.3107875855213464</c:v>
                </c:pt>
                <c:pt idx="1195">
                  <c:v>-1.3243692700426208</c:v>
                </c:pt>
                <c:pt idx="1196">
                  <c:v>-1.3378528104545468</c:v>
                </c:pt>
                <c:pt idx="1197">
                  <c:v>-1.3512362381421565</c:v>
                </c:pt>
                <c:pt idx="1198">
                  <c:v>-1.3645176052849772</c:v>
                </c:pt>
                <c:pt idx="1199">
                  <c:v>-1.3776949851230553</c:v>
                </c:pt>
                <c:pt idx="1200">
                  <c:v>-1.3907664722169155</c:v>
                </c:pt>
                <c:pt idx="1201">
                  <c:v>-1.4037301827013675</c:v>
                </c:pt>
                <c:pt idx="1202">
                  <c:v>-1.4165842545332643</c:v>
                </c:pt>
                <c:pt idx="1203">
                  <c:v>-1.4293268477331444</c:v>
                </c:pt>
                <c:pt idx="1204">
                  <c:v>-1.4419561446208569</c:v>
                </c:pt>
                <c:pt idx="1205">
                  <c:v>-1.454470350045127</c:v>
                </c:pt>
                <c:pt idx="1206">
                  <c:v>-1.4668676916071106</c:v>
                </c:pt>
                <c:pt idx="1207">
                  <c:v>-1.4791464198779594</c:v>
                </c:pt>
                <c:pt idx="1208">
                  <c:v>-1.4913048086103913</c:v>
                </c:pt>
                <c:pt idx="1209">
                  <c:v>-1.5033411549443298</c:v>
                </c:pt>
                <c:pt idx="1210">
                  <c:v>-1.5152537796065839</c:v>
                </c:pt>
                <c:pt idx="1211">
                  <c:v>-1.5270410271046362</c:v>
                </c:pt>
                <c:pt idx="1212">
                  <c:v>-1.5387012659145296</c:v>
                </c:pt>
                <c:pt idx="1213">
                  <c:v>-1.5502328886629018</c:v>
                </c:pt>
                <c:pt idx="1214">
                  <c:v>-1.5616343123031622</c:v>
                </c:pt>
                <c:pt idx="1215">
                  <c:v>-1.5729039782858707</c:v>
                </c:pt>
                <c:pt idx="1216">
                  <c:v>-1.5840403527233093</c:v>
                </c:pt>
                <c:pt idx="1217">
                  <c:v>-1.5950419265483011</c:v>
                </c:pt>
                <c:pt idx="1218">
                  <c:v>-1.6059072156672867</c:v>
                </c:pt>
                <c:pt idx="1219">
                  <c:v>-1.6166347611076834</c:v>
                </c:pt>
                <c:pt idx="1220">
                  <c:v>-1.6272231291595707</c:v>
                </c:pt>
                <c:pt idx="1221">
                  <c:v>-1.6376709115117138</c:v>
                </c:pt>
                <c:pt idx="1222">
                  <c:v>-1.6479767253819544</c:v>
                </c:pt>
                <c:pt idx="1223">
                  <c:v>-1.6581392136420203</c:v>
                </c:pt>
                <c:pt idx="1224">
                  <c:v>-1.6681570449367413</c:v>
                </c:pt>
                <c:pt idx="1225">
                  <c:v>-1.678028913797752</c:v>
                </c:pt>
                <c:pt idx="1226">
                  <c:v>-1.6877535407516679</c:v>
                </c:pt>
                <c:pt idx="1227">
                  <c:v>-1.697329672422796</c:v>
                </c:pt>
                <c:pt idx="1228">
                  <c:v>-1.7067560816303908</c:v>
                </c:pt>
                <c:pt idx="1229">
                  <c:v>-1.7160315674805044</c:v>
                </c:pt>
                <c:pt idx="1230">
                  <c:v>-1.7251549554524563</c:v>
                </c:pt>
                <c:pt idx="1231">
                  <c:v>-1.7341250974799494</c:v>
                </c:pt>
                <c:pt idx="1232">
                  <c:v>-1.7429408720268669</c:v>
                </c:pt>
                <c:pt idx="1233">
                  <c:v>-1.7516011841578141</c:v>
                </c:pt>
                <c:pt idx="1234">
                  <c:v>-1.760104965603382</c:v>
                </c:pt>
                <c:pt idx="1235">
                  <c:v>-1.7684511748202154</c:v>
                </c:pt>
                <c:pt idx="1236">
                  <c:v>-1.7766387970459137</c:v>
                </c:pt>
                <c:pt idx="1237">
                  <c:v>-1.7846668443487668</c:v>
                </c:pt>
                <c:pt idx="1238">
                  <c:v>-1.7925343556724096</c:v>
                </c:pt>
                <c:pt idx="1239">
                  <c:v>-1.8002403968753937</c:v>
                </c:pt>
                <c:pt idx="1240">
                  <c:v>-1.8077840607657414</c:v>
                </c:pt>
                <c:pt idx="1241">
                  <c:v>-1.8151644671304847</c:v>
                </c:pt>
                <c:pt idx="1242">
                  <c:v>-1.8223807627602624</c:v>
                </c:pt>
                <c:pt idx="1243">
                  <c:v>-1.829432121469007</c:v>
                </c:pt>
                <c:pt idx="1244">
                  <c:v>-1.8363177441087291</c:v>
                </c:pt>
                <c:pt idx="1245">
                  <c:v>-1.8430368585794661</c:v>
                </c:pt>
                <c:pt idx="1246">
                  <c:v>-1.8495887198344438</c:v>
                </c:pt>
                <c:pt idx="1247">
                  <c:v>-1.8559726098804561</c:v>
                </c:pt>
                <c:pt idx="1248">
                  <c:v>-1.8621878377735308</c:v>
                </c:pt>
                <c:pt idx="1249">
                  <c:v>-1.8682337396099</c:v>
                </c:pt>
                <c:pt idx="1250">
                  <c:v>-1.8741096785123463</c:v>
                </c:pt>
                <c:pt idx="1251">
                  <c:v>-1.8798150446119242</c:v>
                </c:pt>
                <c:pt idx="1252">
                  <c:v>-1.8853492550251363</c:v>
                </c:pt>
                <c:pt idx="1253">
                  <c:v>-1.8907117538265767</c:v>
                </c:pt>
                <c:pt idx="1254">
                  <c:v>-1.8959020120171024</c:v>
                </c:pt>
                <c:pt idx="1255">
                  <c:v>-1.9009195274875654</c:v>
                </c:pt>
                <c:pt idx="1256">
                  <c:v>-1.9057638249781466</c:v>
                </c:pt>
                <c:pt idx="1257">
                  <c:v>-1.9104344560333304</c:v>
                </c:pt>
                <c:pt idx="1258">
                  <c:v>-1.9149309989525944</c:v>
                </c:pt>
                <c:pt idx="1259">
                  <c:v>-1.9192530587367935</c:v>
                </c:pt>
                <c:pt idx="1260">
                  <c:v>-1.9234002670303489</c:v>
                </c:pt>
                <c:pt idx="1261">
                  <c:v>-1.9273722820592403</c:v>
                </c:pt>
                <c:pt idx="1262">
                  <c:v>-1.9311687885648716</c:v>
                </c:pt>
                <c:pt idx="1263">
                  <c:v>-1.9347894977338229</c:v>
                </c:pt>
                <c:pt idx="1264">
                  <c:v>-1.938234147123576</c:v>
                </c:pt>
                <c:pt idx="1265">
                  <c:v>-1.9415025005842204</c:v>
                </c:pt>
                <c:pt idx="1266">
                  <c:v>-1.9445943481761983</c:v>
                </c:pt>
                <c:pt idx="1267">
                  <c:v>-1.9475095060841252</c:v>
                </c:pt>
                <c:pt idx="1268">
                  <c:v>-1.9502478165267689</c:v>
                </c:pt>
                <c:pt idx="1269">
                  <c:v>-1.9528091476631562</c:v>
                </c:pt>
                <c:pt idx="1270">
                  <c:v>-1.9551933934949313</c:v>
                </c:pt>
                <c:pt idx="1271">
                  <c:v>-1.9574004737649697</c:v>
                </c:pt>
                <c:pt idx="1272">
                  <c:v>-1.9594303338522876</c:v>
                </c:pt>
                <c:pt idx="1273">
                  <c:v>-1.9612829446633206</c:v>
                </c:pt>
                <c:pt idx="1274">
                  <c:v>-1.9629583025196009</c:v>
                </c:pt>
                <c:pt idx="1275">
                  <c:v>-1.9644564290418656</c:v>
                </c:pt>
                <c:pt idx="1276">
                  <c:v>-1.9657773710306798</c:v>
                </c:pt>
                <c:pt idx="1277">
                  <c:v>-1.9669212003435768</c:v>
                </c:pt>
                <c:pt idx="1278">
                  <c:v>-1.9678880137687926</c:v>
                </c:pt>
                <c:pt idx="1279">
                  <c:v>-1.9686779328956365</c:v>
                </c:pt>
                <c:pt idx="1280">
                  <c:v>-1.969291103981524</c:v>
                </c:pt>
                <c:pt idx="1281">
                  <c:v>-1.9697276978157425</c:v>
                </c:pt>
                <c:pt idx="1282">
                  <c:v>-1.9699879095799955</c:v>
                </c:pt>
                <c:pt idx="1283">
                  <c:v>-1.9700719587057545</c:v>
                </c:pt>
                <c:pt idx="1284">
                  <c:v>-1.9699800887284549</c:v>
                </c:pt>
                <c:pt idx="1285">
                  <c:v>-1.9697125671386571</c:v>
                </c:pt>
                <c:pt idx="1286">
                  <c:v>-1.969269685230105</c:v>
                </c:pt>
                <c:pt idx="1287">
                  <c:v>-1.968651757944841</c:v>
                </c:pt>
                <c:pt idx="1288">
                  <c:v>-1.9678591237153331</c:v>
                </c:pt>
                <c:pt idx="1289">
                  <c:v>-1.9668921443037224</c:v>
                </c:pt>
                <c:pt idx="1290">
                  <c:v>-1.9657512046382113</c:v>
                </c:pt>
                <c:pt idx="1291">
                  <c:v>-1.9644367126466642</c:v>
                </c:pt>
                <c:pt idx="1292">
                  <c:v>-1.9629490990874032</c:v>
                </c:pt>
                <c:pt idx="1293">
                  <c:v>-1.9612888173773568</c:v>
                </c:pt>
                <c:pt idx="1294">
                  <c:v>-1.9594563434174714</c:v>
                </c:pt>
                <c:pt idx="1295">
                  <c:v>-1.9574521754155878</c:v>
                </c:pt>
                <c:pt idx="1296">
                  <c:v>-1.9552768337066615</c:v>
                </c:pt>
                <c:pt idx="1297">
                  <c:v>-1.9529308605705433</c:v>
                </c:pt>
                <c:pt idx="1298">
                  <c:v>-1.9504148200472116</c:v>
                </c:pt>
                <c:pt idx="1299">
                  <c:v>-1.947729297749643</c:v>
                </c:pt>
                <c:pt idx="1300">
                  <c:v>-1.9448749006742376</c:v>
                </c:pt>
                <c:pt idx="1301">
                  <c:v>-1.9418522570089896</c:v>
                </c:pt>
                <c:pt idx="1302">
                  <c:v>-1.9386620159392747</c:v>
                </c:pt>
                <c:pt idx="1303">
                  <c:v>-1.9353048474515051</c:v>
                </c:pt>
                <c:pt idx="1304">
                  <c:v>-1.9317814421344934</c:v>
                </c:pt>
                <c:pt idx="1305">
                  <c:v>-1.9280925109787621</c:v>
                </c:pt>
                <c:pt idx="1306">
                  <c:v>-1.9242387851736715</c:v>
                </c:pt>
                <c:pt idx="1307">
                  <c:v>-1.9202210159025861</c:v>
                </c:pt>
                <c:pt idx="1308">
                  <c:v>-1.9160399741359349</c:v>
                </c:pt>
                <c:pt idx="1309">
                  <c:v>-1.911696450422431</c:v>
                </c:pt>
                <c:pt idx="1310">
                  <c:v>-1.9071912546782639</c:v>
                </c:pt>
                <c:pt idx="1311">
                  <c:v>-1.9025252159745487</c:v>
                </c:pt>
                <c:pt idx="1312">
                  <c:v>-1.897699182322838</c:v>
                </c:pt>
                <c:pt idx="1313">
                  <c:v>-1.8927140204589614</c:v>
                </c:pt>
                <c:pt idx="1314">
                  <c:v>-1.8875706156250975</c:v>
                </c:pt>
                <c:pt idx="1315">
                  <c:v>-1.8822698713501729</c:v>
                </c:pt>
                <c:pt idx="1316">
                  <c:v>-1.876812709228618</c:v>
                </c:pt>
                <c:pt idx="1317">
                  <c:v>-1.8712000686975983</c:v>
                </c:pt>
                <c:pt idx="1318">
                  <c:v>-1.8654329068126001</c:v>
                </c:pt>
                <c:pt idx="1319">
                  <c:v>-1.8595121980216474</c:v>
                </c:pt>
                <c:pt idx="1320">
                  <c:v>-1.8534389339379687</c:v>
                </c:pt>
                <c:pt idx="1321">
                  <c:v>-1.8472141231113173</c:v>
                </c:pt>
                <c:pt idx="1322">
                  <c:v>-1.8408387907979313</c:v>
                </c:pt>
                <c:pt idx="1323">
                  <c:v>-1.8343139787291662</c:v>
                </c:pt>
                <c:pt idx="1324">
                  <c:v>-1.8276407448788679</c:v>
                </c:pt>
                <c:pt idx="1325">
                  <c:v>-1.8208201632295438</c:v>
                </c:pt>
                <c:pt idx="1326">
                  <c:v>-1.8138533235373131</c:v>
                </c:pt>
                <c:pt idx="1327">
                  <c:v>-1.8067413310958009</c:v>
                </c:pt>
                <c:pt idx="1328">
                  <c:v>-1.7994853064988479</c:v>
                </c:pt>
                <c:pt idx="1329">
                  <c:v>-1.7920863854022913</c:v>
                </c:pt>
                <c:pt idx="1330">
                  <c:v>-1.78454571828463</c:v>
                </c:pt>
                <c:pt idx="1331">
                  <c:v>-1.776864470206847</c:v>
                </c:pt>
                <c:pt idx="1332">
                  <c:v>-1.7690438205712318</c:v>
                </c:pt>
                <c:pt idx="1333">
                  <c:v>-1.7610849628793956</c:v>
                </c:pt>
                <c:pt idx="1334">
                  <c:v>-1.7529891044894375</c:v>
                </c:pt>
                <c:pt idx="1335">
                  <c:v>-1.7447574663723437</c:v>
                </c:pt>
                <c:pt idx="1336">
                  <c:v>-1.7363912828676378</c:v>
                </c:pt>
                <c:pt idx="1337">
                  <c:v>-1.7278918014383449</c:v>
                </c:pt>
                <c:pt idx="1338">
                  <c:v>-1.7192602824253018</c:v>
                </c:pt>
                <c:pt idx="1339">
                  <c:v>-1.7104979988008813</c:v>
                </c:pt>
                <c:pt idx="1340">
                  <c:v>-1.7016062359220925</c:v>
                </c:pt>
                <c:pt idx="1341">
                  <c:v>-1.6925862912832357</c:v>
                </c:pt>
                <c:pt idx="1342">
                  <c:v>-1.6834394742680017</c:v>
                </c:pt>
                <c:pt idx="1343">
                  <c:v>-1.6741671059011889</c:v>
                </c:pt>
                <c:pt idx="1344">
                  <c:v>-1.6647705185999757</c:v>
                </c:pt>
                <c:pt idx="1345">
                  <c:v>-1.6552510559248639</c:v>
                </c:pt>
                <c:pt idx="1346">
                  <c:v>-1.6456100723302873</c:v>
                </c:pt>
                <c:pt idx="1347">
                  <c:v>-1.6358489329149579</c:v>
                </c:pt>
                <c:pt idx="1348">
                  <c:v>-1.6259690131719606</c:v>
                </c:pt>
                <c:pt idx="1349">
                  <c:v>-1.6159716987386652</c:v>
                </c:pt>
                <c:pt idx="1350">
                  <c:v>-1.6058583851464623</c:v>
                </c:pt>
                <c:pt idx="1351">
                  <c:v>-1.5956304775704175</c:v>
                </c:pt>
                <c:pt idx="1352">
                  <c:v>-1.5852893905787864</c:v>
                </c:pt>
                <c:pt idx="1353">
                  <c:v>-1.5748365478825734</c:v>
                </c:pt>
                <c:pt idx="1354">
                  <c:v>-1.5642733820850145</c:v>
                </c:pt>
                <c:pt idx="1355">
                  <c:v>-1.5536013344311423</c:v>
                </c:pt>
                <c:pt idx="1356">
                  <c:v>-1.5428218545574113</c:v>
                </c:pt>
                <c:pt idx="1357">
                  <c:v>-1.5319364002414346</c:v>
                </c:pt>
                <c:pt idx="1358">
                  <c:v>-1.5209464371519066</c:v>
                </c:pt>
                <c:pt idx="1359">
                  <c:v>-1.5098534385986477</c:v>
                </c:pt>
                <c:pt idx="1360">
                  <c:v>-1.4986588852829519</c:v>
                </c:pt>
                <c:pt idx="1361">
                  <c:v>-1.4873642650481385</c:v>
                </c:pt>
                <c:pt idx="1362">
                  <c:v>-1.4759710726304516</c:v>
                </c:pt>
                <c:pt idx="1363">
                  <c:v>-1.4644808094102457</c:v>
                </c:pt>
                <c:pt idx="1364">
                  <c:v>-1.45289498316358</c:v>
                </c:pt>
                <c:pt idx="1365">
                  <c:v>-1.4412151078142224</c:v>
                </c:pt>
                <c:pt idx="1366">
                  <c:v>-1.429442703186073</c:v>
                </c:pt>
                <c:pt idx="1367">
                  <c:v>-1.4175792947560677</c:v>
                </c:pt>
                <c:pt idx="1368">
                  <c:v>-1.4056264134076257</c:v>
                </c:pt>
                <c:pt idx="1369">
                  <c:v>-1.3935855951846006</c:v>
                </c:pt>
                <c:pt idx="1370">
                  <c:v>-1.3814583810458603</c:v>
                </c:pt>
                <c:pt idx="1371">
                  <c:v>-1.3692463166204243</c:v>
                </c:pt>
                <c:pt idx="1372">
                  <c:v>-1.356950951963307</c:v>
                </c:pt>
                <c:pt idx="1373">
                  <c:v>-1.3445738413120032</c:v>
                </c:pt>
                <c:pt idx="1374">
                  <c:v>-1.3321165428437209</c:v>
                </c:pt>
                <c:pt idx="1375">
                  <c:v>-1.3195806184333034</c:v>
                </c:pt>
                <c:pt idx="1376">
                  <c:v>-1.3069676334120102</c:v>
                </c:pt>
                <c:pt idx="1377">
                  <c:v>-1.2942791563270526</c:v>
                </c:pt>
                <c:pt idx="1378">
                  <c:v>-1.2815167587019702</c:v>
                </c:pt>
                <c:pt idx="1379">
                  <c:v>-1.2686820147979208</c:v>
                </c:pt>
                <c:pt idx="1380">
                  <c:v>-1.2557765013758431</c:v>
                </c:pt>
                <c:pt idx="1381">
                  <c:v>-1.2428017974595471</c:v>
                </c:pt>
                <c:pt idx="1382">
                  <c:v>-1.229759484099805</c:v>
                </c:pt>
                <c:pt idx="1383">
                  <c:v>-1.2166511441394181</c:v>
                </c:pt>
                <c:pt idx="1384">
                  <c:v>-1.2034783619792708</c:v>
                </c:pt>
                <c:pt idx="1385">
                  <c:v>-1.1902427233455166</c:v>
                </c:pt>
                <c:pt idx="1386">
                  <c:v>-1.1769458150577856</c:v>
                </c:pt>
                <c:pt idx="1387">
                  <c:v>-1.163589224798504</c:v>
                </c:pt>
                <c:pt idx="1388">
                  <c:v>-1.1501745408833919</c:v>
                </c:pt>
                <c:pt idx="1389">
                  <c:v>-1.136703352033084</c:v>
                </c:pt>
                <c:pt idx="1390">
                  <c:v>-1.1231772471459782</c:v>
                </c:pt>
                <c:pt idx="1391">
                  <c:v>-1.1095978150722743</c:v>
                </c:pt>
                <c:pt idx="1392">
                  <c:v>-1.0959666443892997</c:v>
                </c:pt>
                <c:pt idx="1393">
                  <c:v>-1.0822853231780556</c:v>
                </c:pt>
                <c:pt idx="1394">
                  <c:v>-1.0685554388011089</c:v>
                </c:pt>
                <c:pt idx="1395">
                  <c:v>-1.0547785776817828</c:v>
                </c:pt>
                <c:pt idx="1396">
                  <c:v>-1.0409563250847367</c:v>
                </c:pt>
                <c:pt idx="1397">
                  <c:v>-1.0270902648978377</c:v>
                </c:pt>
                <c:pt idx="1398">
                  <c:v>-1.0131819794155523</c:v>
                </c:pt>
                <c:pt idx="1399">
                  <c:v>-0.99923304912363264</c:v>
                </c:pt>
                <c:pt idx="1400">
                  <c:v>-0.98524505248536165</c:v>
                </c:pt>
                <c:pt idx="1401">
                  <c:v>-0.97121956572920631</c:v>
                </c:pt>
                <c:pt idx="1402">
                  <c:v>-0.95715816263797471</c:v>
                </c:pt>
                <c:pt idx="1403">
                  <c:v>-0.94306241433951199</c:v>
                </c:pt>
                <c:pt idx="1404">
                  <c:v>-0.92893388909890007</c:v>
                </c:pt>
                <c:pt idx="1405">
                  <c:v>-0.91477415211226498</c:v>
                </c:pt>
                <c:pt idx="1406">
                  <c:v>-0.90058476530213072</c:v>
                </c:pt>
                <c:pt idx="1407">
                  <c:v>-0.8863672871143764</c:v>
                </c:pt>
                <c:pt idx="1408">
                  <c:v>-0.87212327231685149</c:v>
                </c:pt>
                <c:pt idx="1409">
                  <c:v>-0.85785427179960616</c:v>
                </c:pt>
                <c:pt idx="1410">
                  <c:v>-0.84356183237679216</c:v>
                </c:pt>
                <c:pt idx="1411">
                  <c:v>-0.82924749659027697</c:v>
                </c:pt>
                <c:pt idx="1412">
                  <c:v>-0.8149128025149206</c:v>
                </c:pt>
                <c:pt idx="1413">
                  <c:v>-0.80055928356558759</c:v>
                </c:pt>
                <c:pt idx="1414">
                  <c:v>-0.78618846830595746</c:v>
                </c:pt>
                <c:pt idx="1415">
                  <c:v>-0.77180188025899255</c:v>
                </c:pt>
                <c:pt idx="1416">
                  <c:v>-0.75740103771928491</c:v>
                </c:pt>
                <c:pt idx="1417">
                  <c:v>-0.74298745356713614</c:v>
                </c:pt>
                <c:pt idx="1418">
                  <c:v>-0.72856263508448849</c:v>
                </c:pt>
                <c:pt idx="1419">
                  <c:v>-0.71412808377264902</c:v>
                </c:pt>
                <c:pt idx="1420">
                  <c:v>-0.69968529517190936</c:v>
                </c:pt>
                <c:pt idx="1421">
                  <c:v>-0.68523575868297482</c:v>
                </c:pt>
                <c:pt idx="1422">
                  <c:v>-0.67078095739032872</c:v>
                </c:pt>
                <c:pt idx="1423">
                  <c:v>-0.65632236788742648</c:v>
                </c:pt>
                <c:pt idx="1424">
                  <c:v>-0.6418614601038789</c:v>
                </c:pt>
                <c:pt idx="1425">
                  <c:v>-0.62739969713446875</c:v>
                </c:pt>
                <c:pt idx="1426">
                  <c:v>-0.61293853507018969</c:v>
                </c:pt>
                <c:pt idx="1427">
                  <c:v>-0.59847942283118472</c:v>
                </c:pt>
                <c:pt idx="1428">
                  <c:v>-0.58402380200165227</c:v>
                </c:pt>
                <c:pt idx="1429">
                  <c:v>-0.56957310666675953</c:v>
                </c:pt>
                <c:pt idx="1430">
                  <c:v>-0.55512876325155192</c:v>
                </c:pt>
                <c:pt idx="1431">
                  <c:v>-0.5406921903617905</c:v>
                </c:pt>
                <c:pt idx="1432">
                  <c:v>-0.52626479862691544</c:v>
                </c:pt>
                <c:pt idx="1433">
                  <c:v>-0.51184799054494612</c:v>
                </c:pt>
                <c:pt idx="1434">
                  <c:v>-0.49744316032949343</c:v>
                </c:pt>
                <c:pt idx="1435">
                  <c:v>-0.48305169375875051</c:v>
                </c:pt>
                <c:pt idx="1436">
                  <c:v>-0.46867496802659697</c:v>
                </c:pt>
                <c:pt idx="1437">
                  <c:v>-0.45431435159576022</c:v>
                </c:pt>
                <c:pt idx="1438">
                  <c:v>-0.43997120405303913</c:v>
                </c:pt>
                <c:pt idx="1439">
                  <c:v>-0.4256468759666539</c:v>
                </c:pt>
                <c:pt idx="1440">
                  <c:v>-0.41134270874565554</c:v>
                </c:pt>
                <c:pt idx="1441">
                  <c:v>-0.39706003450146021</c:v>
                </c:pt>
                <c:pt idx="1442">
                  <c:v>-0.38280017591153176</c:v>
                </c:pt>
                <c:pt idx="1443">
                  <c:v>-0.36856444608512484</c:v>
                </c:pt>
                <c:pt idx="1444">
                  <c:v>-0.35435414843121543</c:v>
                </c:pt>
                <c:pt idx="1445">
                  <c:v>-0.34017057652854987</c:v>
                </c:pt>
                <c:pt idx="1446">
                  <c:v>-0.32601501399783994</c:v>
                </c:pt>
                <c:pt idx="1447">
                  <c:v>-0.31188873437610659</c:v>
                </c:pt>
                <c:pt idx="1448">
                  <c:v>-0.29779300099321149</c:v>
                </c:pt>
                <c:pt idx="1449">
                  <c:v>-0.28372906685050719</c:v>
                </c:pt>
                <c:pt idx="1450">
                  <c:v>-0.26969817450171629</c:v>
                </c:pt>
                <c:pt idx="1451">
                  <c:v>-0.25570155593593147</c:v>
                </c:pt>
                <c:pt idx="1452">
                  <c:v>-0.24174043246285123</c:v>
                </c:pt>
                <c:pt idx="1453">
                  <c:v>-0.22781601460014744</c:v>
                </c:pt>
                <c:pt idx="1454">
                  <c:v>-0.21392950196306171</c:v>
                </c:pt>
                <c:pt idx="1455">
                  <c:v>-0.20008208315618858</c:v>
                </c:pt>
                <c:pt idx="1456">
                  <c:v>-0.18627493566746356</c:v>
                </c:pt>
                <c:pt idx="1457">
                  <c:v>-0.17250922576431324</c:v>
                </c:pt>
                <c:pt idx="1458">
                  <c:v>-0.15878610839207632</c:v>
                </c:pt>
                <c:pt idx="1459">
                  <c:v>-0.14510672707457528</c:v>
                </c:pt>
                <c:pt idx="1460">
                  <c:v>-0.13147221381691704</c:v>
                </c:pt>
                <c:pt idx="1461">
                  <c:v>-0.11788368901051648</c:v>
                </c:pt>
                <c:pt idx="1462">
                  <c:v>-0.10434226134031224</c:v>
                </c:pt>
                <c:pt idx="1463">
                  <c:v>-9.0849027694210382E-2</c:v>
                </c:pt>
                <c:pt idx="1464">
                  <c:v>-7.7405073074747865E-2</c:v>
                </c:pt>
                <c:pt idx="1465">
                  <c:v>-6.4011470512945479E-2</c:v>
                </c:pt>
                <c:pt idx="1466">
                  <c:v>-5.0669280984410592E-2</c:v>
                </c:pt>
                <c:pt idx="1467">
                  <c:v>-3.7379553327627851E-2</c:v>
                </c:pt>
                <c:pt idx="1468">
                  <c:v>-2.4143324164494849E-2</c:v>
                </c:pt>
                <c:pt idx="1469">
                  <c:v>-1.0961617823037057E-2</c:v>
                </c:pt>
                <c:pt idx="1470">
                  <c:v>2.1645537376404535E-3</c:v>
                </c:pt>
                <c:pt idx="1471">
                  <c:v>1.5234191000182928E-2</c:v>
                </c:pt>
                <c:pt idx="1472">
                  <c:v>2.8246306959617655E-2</c:v>
                </c:pt>
                <c:pt idx="1473">
                  <c:v>4.1199927191781248E-2</c:v>
                </c:pt>
                <c:pt idx="1474">
                  <c:v>5.4094089919527591E-2</c:v>
                </c:pt>
                <c:pt idx="1475">
                  <c:v>6.6927846076729414E-2</c:v>
                </c:pt>
                <c:pt idx="1476">
                  <c:v>7.9700259370085971E-2</c:v>
                </c:pt>
                <c:pt idx="1477">
                  <c:v>9.2410406338737483E-2</c:v>
                </c:pt>
                <c:pt idx="1478">
                  <c:v>0.10505737641167194</c:v>
                </c:pt>
                <c:pt idx="1479">
                  <c:v>0.1176402719629344</c:v>
                </c:pt>
                <c:pt idx="1480">
                  <c:v>0.1301582083646915</c:v>
                </c:pt>
                <c:pt idx="1481">
                  <c:v>0.14261031403803692</c:v>
                </c:pt>
                <c:pt idx="1482">
                  <c:v>0.15499573050169718</c:v>
                </c:pt>
                <c:pt idx="1483">
                  <c:v>0.16731361241851084</c:v>
                </c:pt>
                <c:pt idx="1484">
                  <c:v>0.17956312763976537</c:v>
                </c:pt>
                <c:pt idx="1485">
                  <c:v>0.19174345724735253</c:v>
                </c:pt>
                <c:pt idx="1486">
                  <c:v>0.20385379559378458</c:v>
                </c:pt>
                <c:pt idx="1487">
                  <c:v>0.21589335034004301</c:v>
                </c:pt>
                <c:pt idx="1488">
                  <c:v>0.22786134249130219</c:v>
                </c:pt>
                <c:pt idx="1489">
                  <c:v>0.23975700643047956</c:v>
                </c:pt>
                <c:pt idx="1490">
                  <c:v>0.25157958994968932</c:v>
                </c:pt>
                <c:pt idx="1491">
                  <c:v>0.26332835427956236</c:v>
                </c:pt>
                <c:pt idx="1492">
                  <c:v>0.27500257411643075</c:v>
                </c:pt>
                <c:pt idx="1493">
                  <c:v>0.28660153764740987</c:v>
                </c:pt>
                <c:pt idx="1494">
                  <c:v>0.2981245465734107</c:v>
                </c:pt>
                <c:pt idx="1495">
                  <c:v>0.30957091613000315</c:v>
                </c:pt>
                <c:pt idx="1496">
                  <c:v>0.32093997510623135</c:v>
                </c:pt>
                <c:pt idx="1497">
                  <c:v>0.33223106586134826</c:v>
                </c:pt>
                <c:pt idx="1498">
                  <c:v>0.34344354433946533</c:v>
                </c:pt>
                <c:pt idx="1499">
                  <c:v>0.35457678008215648</c:v>
                </c:pt>
                <c:pt idx="1500">
                  <c:v>0.36563015623901945</c:v>
                </c:pt>
                <c:pt idx="1501">
                  <c:v>0.37660306957616707</c:v>
                </c:pt>
                <c:pt idx="1502">
                  <c:v>0.38749493048273392</c:v>
                </c:pt>
                <c:pt idx="1503">
                  <c:v>0.39830516297531138</c:v>
                </c:pt>
                <c:pt idx="1504">
                  <c:v>0.40903320470041787</c:v>
                </c:pt>
                <c:pt idx="1505">
                  <c:v>0.41967850693494402</c:v>
                </c:pt>
                <c:pt idx="1506">
                  <c:v>0.43024053458462191</c:v>
                </c:pt>
                <c:pt idx="1507">
                  <c:v>0.44071876618048578</c:v>
                </c:pt>
                <c:pt idx="1508">
                  <c:v>0.45111269387343528</c:v>
                </c:pt>
                <c:pt idx="1509">
                  <c:v>0.46142182342676558</c:v>
                </c:pt>
                <c:pt idx="1510">
                  <c:v>0.47164567420679199</c:v>
                </c:pt>
                <c:pt idx="1511">
                  <c:v>0.48178377917156451</c:v>
                </c:pt>
                <c:pt idx="1512">
                  <c:v>0.49183568485761187</c:v>
                </c:pt>
                <c:pt idx="1513">
                  <c:v>0.50180095136482272</c:v>
                </c:pt>
                <c:pt idx="1514">
                  <c:v>0.51167915233939787</c:v>
                </c:pt>
                <c:pt idx="1515">
                  <c:v>0.52146987495496877</c:v>
                </c:pt>
                <c:pt idx="1516">
                  <c:v>0.53117271989178549</c:v>
                </c:pt>
                <c:pt idx="1517">
                  <c:v>0.54078730131409347</c:v>
                </c:pt>
                <c:pt idx="1518">
                  <c:v>0.55031324684565708</c:v>
                </c:pt>
                <c:pt idx="1519">
                  <c:v>0.55975019754345556</c:v>
                </c:pt>
                <c:pt idx="1520">
                  <c:v>0.56909780786955033</c:v>
                </c:pt>
                <c:pt idx="1521">
                  <c:v>0.5783557456611621</c:v>
                </c:pt>
                <c:pt idx="1522">
                  <c:v>0.58752369209897071</c:v>
                </c:pt>
                <c:pt idx="1523">
                  <c:v>0.59660134167362211</c:v>
                </c:pt>
                <c:pt idx="1524">
                  <c:v>0.60558840215048015</c:v>
                </c:pt>
                <c:pt idx="1525">
                  <c:v>0.61448459453265958</c:v>
                </c:pt>
                <c:pt idx="1526">
                  <c:v>0.62328965302229011</c:v>
                </c:pt>
                <c:pt idx="1527">
                  <c:v>0.63200332498009792</c:v>
                </c:pt>
                <c:pt idx="1528">
                  <c:v>0.64062537088326676</c:v>
                </c:pt>
                <c:pt idx="1529">
                  <c:v>0.64915556428164012</c:v>
                </c:pt>
                <c:pt idx="1530">
                  <c:v>0.65759369175222149</c:v>
                </c:pt>
                <c:pt idx="1531">
                  <c:v>0.66593955285205964</c:v>
                </c:pt>
                <c:pt idx="1532">
                  <c:v>0.67419296006945206</c:v>
                </c:pt>
                <c:pt idx="1533">
                  <c:v>0.68235373877357597</c:v>
                </c:pt>
                <c:pt idx="1534">
                  <c:v>0.69042172716247718</c:v>
                </c:pt>
                <c:pt idx="1535">
                  <c:v>0.69839677620948526</c:v>
                </c:pt>
                <c:pt idx="1536">
                  <c:v>0.70627874960805848</c:v>
                </c:pt>
                <c:pt idx="1537">
                  <c:v>0.71406752371505189</c:v>
                </c:pt>
                <c:pt idx="1538">
                  <c:v>0.72176298749249101</c:v>
                </c:pt>
                <c:pt idx="1539">
                  <c:v>0.72936504244776068</c:v>
                </c:pt>
                <c:pt idx="1540">
                  <c:v>0.73687360257234202</c:v>
                </c:pt>
                <c:pt idx="1541">
                  <c:v>0.74428859427903027</c:v>
                </c:pt>
                <c:pt idx="1542">
                  <c:v>0.75160995633768724</c:v>
                </c:pt>
                <c:pt idx="1543">
                  <c:v>0.75883763980955099</c:v>
                </c:pt>
                <c:pt idx="1544">
                  <c:v>0.76597160798009389</c:v>
                </c:pt>
                <c:pt idx="1545">
                  <c:v>0.77301183629045389</c:v>
                </c:pt>
                <c:pt idx="1546">
                  <c:v>0.77995831226749979</c:v>
                </c:pt>
                <c:pt idx="1547">
                  <c:v>0.7868110354524549</c:v>
                </c:pt>
                <c:pt idx="1548">
                  <c:v>0.79357001732822452</c:v>
                </c:pt>
                <c:pt idx="1549">
                  <c:v>0.80023528124529908</c:v>
                </c:pt>
                <c:pt idx="1550">
                  <c:v>0.80680686234639876</c:v>
                </c:pt>
                <c:pt idx="1551">
                  <c:v>0.81328480748973997</c:v>
                </c:pt>
                <c:pt idx="1552">
                  <c:v>0.81966917517106919</c:v>
                </c:pt>
                <c:pt idx="1553">
                  <c:v>0.82596003544435526</c:v>
                </c:pt>
                <c:pt idx="1554">
                  <c:v>0.83215746984129879</c:v>
                </c:pt>
                <c:pt idx="1555">
                  <c:v>0.83826157128952783</c:v>
                </c:pt>
                <c:pt idx="1556">
                  <c:v>0.84427244402963275</c:v>
                </c:pt>
                <c:pt idx="1557">
                  <c:v>0.85019020353095009</c:v>
                </c:pt>
                <c:pt idx="1558">
                  <c:v>0.85601497640621904</c:v>
                </c:pt>
                <c:pt idx="1559">
                  <c:v>0.86174690032501511</c:v>
                </c:pt>
                <c:pt idx="1560">
                  <c:v>0.86738612392607528</c:v>
                </c:pt>
                <c:pt idx="1561">
                  <c:v>0.87293280672848939</c:v>
                </c:pt>
                <c:pt idx="1562">
                  <c:v>0.87838711904177158</c:v>
                </c:pt>
                <c:pt idx="1563">
                  <c:v>0.88374924187486725</c:v>
                </c:pt>
                <c:pt idx="1564">
                  <c:v>0.88901936684406957</c:v>
                </c:pt>
                <c:pt idx="1565">
                  <c:v>0.89419769607988897</c:v>
                </c:pt>
                <c:pt idx="1566">
                  <c:v>0.89928444213290215</c:v>
                </c:pt>
                <c:pt idx="1567">
                  <c:v>0.9042798278785773</c:v>
                </c:pt>
                <c:pt idx="1568">
                  <c:v>0.90918408642112192</c:v>
                </c:pt>
                <c:pt idx="1569">
                  <c:v>0.91399746099634294</c:v>
                </c:pt>
                <c:pt idx="1570">
                  <c:v>0.91872020487356443</c:v>
                </c:pt>
                <c:pt idx="1571">
                  <c:v>0.92335258125659603</c:v>
                </c:pt>
                <c:pt idx="1572">
                  <c:v>0.92789486318381842</c:v>
                </c:pt>
                <c:pt idx="1573">
                  <c:v>0.93234733342732978</c:v>
                </c:pt>
                <c:pt idx="1574">
                  <c:v>0.9367102843912678</c:v>
                </c:pt>
                <c:pt idx="1575">
                  <c:v>0.94098401800922438</c:v>
                </c:pt>
                <c:pt idx="1576">
                  <c:v>0.94516884564086912</c:v>
                </c:pt>
                <c:pt idx="1577">
                  <c:v>0.94926508796772702</c:v>
                </c:pt>
                <c:pt idx="1578">
                  <c:v>0.9532730748881777</c:v>
                </c:pt>
                <c:pt idx="1579">
                  <c:v>0.95719314541166645</c:v>
                </c:pt>
                <c:pt idx="1580">
                  <c:v>0.9610256475521588</c:v>
                </c:pt>
                <c:pt idx="1581">
                  <c:v>0.96477093822087434</c:v>
                </c:pt>
                <c:pt idx="1582">
                  <c:v>0.9684293831182853</c:v>
                </c:pt>
                <c:pt idx="1583">
                  <c:v>0.97200135662540987</c:v>
                </c:pt>
                <c:pt idx="1584">
                  <c:v>0.97548724169446654</c:v>
                </c:pt>
                <c:pt idx="1585">
                  <c:v>0.97888742973881959</c:v>
                </c:pt>
                <c:pt idx="1586">
                  <c:v>0.98220232052233059</c:v>
                </c:pt>
                <c:pt idx="1587">
                  <c:v>0.98543232204805964</c:v>
                </c:pt>
                <c:pt idx="1588">
                  <c:v>0.98857785044638136</c:v>
                </c:pt>
                <c:pt idx="1589">
                  <c:v>0.99163932986253989</c:v>
                </c:pt>
                <c:pt idx="1590">
                  <c:v>0.99461719234359491</c:v>
                </c:pt>
                <c:pt idx="1591">
                  <c:v>0.9975118777248857</c:v>
                </c:pt>
                <c:pt idx="1592">
                  <c:v>1.0003238335159323</c:v>
                </c:pt>
                <c:pt idx="1593">
                  <c:v>1.0030535147858644</c:v>
                </c:pt>
                <c:pt idx="1594">
                  <c:v>1.0057013840483542</c:v>
                </c:pt>
                <c:pt idx="1595">
                  <c:v>1.0082679111460906</c:v>
                </c:pt>
                <c:pt idx="1596">
                  <c:v>1.0107535731348234</c:v>
                </c:pt>
                <c:pt idx="1597">
                  <c:v>1.013158854166968</c:v>
                </c:pt>
                <c:pt idx="1598">
                  <c:v>1.0154842453748252</c:v>
                </c:pt>
                <c:pt idx="1599">
                  <c:v>1.0177302447534073</c:v>
                </c:pt>
                <c:pt idx="1600">
                  <c:v>1.0198973570429068</c:v>
                </c:pt>
                <c:pt idx="1601">
                  <c:v>1.0219860936108256</c:v>
                </c:pt>
                <c:pt idx="1602">
                  <c:v>1.0239969723337627</c:v>
                </c:pt>
                <c:pt idx="1603">
                  <c:v>1.0259305174789277</c:v>
                </c:pt>
                <c:pt idx="1604">
                  <c:v>1.027787259585333</c:v>
                </c:pt>
                <c:pt idx="1605">
                  <c:v>1.0295677353447603</c:v>
                </c:pt>
                <c:pt idx="1606">
                  <c:v>1.0312724874824295</c:v>
                </c:pt>
                <c:pt idx="1607">
                  <c:v>1.0329020646374998</c:v>
                </c:pt>
                <c:pt idx="1608">
                  <c:v>1.0344570212433137</c:v>
                </c:pt>
                <c:pt idx="1609">
                  <c:v>1.0359379174074737</c:v>
                </c:pt>
                <c:pt idx="1610">
                  <c:v>1.0373453187917465</c:v>
                </c:pt>
                <c:pt idx="1611">
                  <c:v>1.0386797964918226</c:v>
                </c:pt>
                <c:pt idx="1612">
                  <c:v>1.0399419269169181</c:v>
                </c:pt>
                <c:pt idx="1613">
                  <c:v>1.0411322916692964</c:v>
                </c:pt>
                <c:pt idx="1614">
                  <c:v>1.0422514774236729</c:v>
                </c:pt>
                <c:pt idx="1615">
                  <c:v>1.0433000758065509</c:v>
                </c:pt>
                <c:pt idx="1616">
                  <c:v>1.0442786832754989</c:v>
                </c:pt>
                <c:pt idx="1617">
                  <c:v>1.04518790099839</c:v>
                </c:pt>
                <c:pt idx="1618">
                  <c:v>1.0460283347326174</c:v>
                </c:pt>
                <c:pt idx="1619">
                  <c:v>1.0468005947043151</c:v>
                </c:pt>
                <c:pt idx="1620">
                  <c:v>1.0475052954875888</c:v>
                </c:pt>
                <c:pt idx="1621">
                  <c:v>1.0481430558837757</c:v>
                </c:pt>
                <c:pt idx="1622">
                  <c:v>1.0487144988007775</c:v>
                </c:pt>
                <c:pt idx="1623">
                  <c:v>1.0492202511324338</c:v>
                </c:pt>
                <c:pt idx="1624">
                  <c:v>1.0496609436380153</c:v>
                </c:pt>
                <c:pt idx="1625">
                  <c:v>1.0500372108218008</c:v>
                </c:pt>
                <c:pt idx="1626">
                  <c:v>1.0503496908127832</c:v>
                </c:pt>
                <c:pt idx="1627">
                  <c:v>1.0505990252445292</c:v>
                </c:pt>
                <c:pt idx="1628">
                  <c:v>1.0507858591351829</c:v>
                </c:pt>
                <c:pt idx="1629">
                  <c:v>1.0509108407676517</c:v>
                </c:pt>
                <c:pt idx="1630">
                  <c:v>1.0509746215699958</c:v>
                </c:pt>
                <c:pt idx="1631">
                  <c:v>1.050977855996009</c:v>
                </c:pt>
                <c:pt idx="1632">
                  <c:v>1.0509212014060525</c:v>
                </c:pt>
                <c:pt idx="1633">
                  <c:v>1.0508053179481101</c:v>
                </c:pt>
                <c:pt idx="1634">
                  <c:v>1.0506308684391281</c:v>
                </c:pt>
                <c:pt idx="1635">
                  <c:v>1.0503985182466176</c:v>
                </c:pt>
                <c:pt idx="1636">
                  <c:v>1.0501089351705655</c:v>
                </c:pt>
                <c:pt idx="1637">
                  <c:v>1.0497627893256478</c:v>
                </c:pt>
                <c:pt idx="1638">
                  <c:v>1.0493607530237803</c:v>
                </c:pt>
                <c:pt idx="1639">
                  <c:v>1.0489035006570102</c:v>
                </c:pt>
                <c:pt idx="1640">
                  <c:v>1.0483917085807726</c:v>
                </c:pt>
                <c:pt idx="1641">
                  <c:v>1.0478260549975236</c:v>
                </c:pt>
                <c:pt idx="1642">
                  <c:v>1.0472072198407678</c:v>
                </c:pt>
                <c:pt idx="1643">
                  <c:v>1.046535884659493</c:v>
                </c:pt>
                <c:pt idx="1644">
                  <c:v>1.0458127325030375</c:v>
                </c:pt>
                <c:pt idx="1645">
                  <c:v>1.045038447806395</c:v>
                </c:pt>
                <c:pt idx="1646">
                  <c:v>1.0442137162759633</c:v>
                </c:pt>
                <c:pt idx="1647">
                  <c:v>1.0433392247758004</c:v>
                </c:pt>
                <c:pt idx="1648">
                  <c:v>1.0424156612143234</c:v>
                </c:pt>
                <c:pt idx="1649">
                  <c:v>1.041443714431544</c:v>
                </c:pt>
                <c:pt idx="1650">
                  <c:v>1.0404240740868074</c:v>
                </c:pt>
                <c:pt idx="1651">
                  <c:v>1.0393574305470603</c:v>
                </c:pt>
                <c:pt idx="1652">
                  <c:v>1.0382444747756798</c:v>
                </c:pt>
                <c:pt idx="1653">
                  <c:v>1.0370858982218458</c:v>
                </c:pt>
                <c:pt idx="1654">
                  <c:v>1.0358823927105072</c:v>
                </c:pt>
                <c:pt idx="1655">
                  <c:v>1.0346346503329213</c:v>
                </c:pt>
                <c:pt idx="1656">
                  <c:v>1.0333433633378148</c:v>
                </c:pt>
                <c:pt idx="1657">
                  <c:v>1.0320092240231453</c:v>
                </c:pt>
                <c:pt idx="1658">
                  <c:v>1.0306329246285151</c:v>
                </c:pt>
                <c:pt idx="1659">
                  <c:v>1.0292151572282076</c:v>
                </c:pt>
                <c:pt idx="1660">
                  <c:v>1.0277566136249032</c:v>
                </c:pt>
                <c:pt idx="1661">
                  <c:v>1.0262579852440568</c:v>
                </c:pt>
                <c:pt idx="1662">
                  <c:v>1.024719963028965</c:v>
                </c:pt>
                <c:pt idx="1663">
                  <c:v>1.0231432373365323</c:v>
                </c:pt>
                <c:pt idx="1664">
                  <c:v>1.0215284978337487</c:v>
                </c:pt>
                <c:pt idx="1665">
                  <c:v>1.0198764333948884</c:v>
                </c:pt>
                <c:pt idx="1666">
                  <c:v>1.0181877319994554</c:v>
                </c:pt>
                <c:pt idx="1667">
                  <c:v>1.0164630806308683</c:v>
                </c:pt>
                <c:pt idx="1668">
                  <c:v>1.0147031651759126</c:v>
                </c:pt>
                <c:pt idx="1669">
                  <c:v>1.0129086703249672</c:v>
                </c:pt>
                <c:pt idx="1670">
                  <c:v>1.0110802794730147</c:v>
                </c:pt>
                <c:pt idx="1671">
                  <c:v>1.0092186746214533</c:v>
                </c:pt>
                <c:pt idx="1672">
                  <c:v>1.0073245362807144</c:v>
                </c:pt>
                <c:pt idx="1673">
                  <c:v>1.0053985433737018</c:v>
                </c:pt>
                <c:pt idx="1674">
                  <c:v>1.0034413731400686</c:v>
                </c:pt>
                <c:pt idx="1675">
                  <c:v>1.0014537010413285</c:v>
                </c:pt>
                <c:pt idx="1676">
                  <c:v>0.99943620066683114</c:v>
                </c:pt>
                <c:pt idx="1677">
                  <c:v>0.99738954364059418</c:v>
                </c:pt>
                <c:pt idx="1678">
                  <c:v>0.99531439952902145</c:v>
                </c:pt>
                <c:pt idx="1679">
                  <c:v>0.99321143574949466</c:v>
                </c:pt>
                <c:pt idx="1680">
                  <c:v>0.99108131747987416</c:v>
                </c:pt>
                <c:pt idx="1681">
                  <c:v>0.98892470756889839</c:v>
                </c:pt>
                <c:pt idx="1682">
                  <c:v>0.98674226644750695</c:v>
                </c:pt>
                <c:pt idx="1683">
                  <c:v>0.98453465204108126</c:v>
                </c:pt>
                <c:pt idx="1684">
                  <c:v>0.98230251968263282</c:v>
                </c:pt>
                <c:pt idx="1685">
                  <c:v>0.98004652202692533</c:v>
                </c:pt>
                <c:pt idx="1686">
                  <c:v>0.97776730896556574</c:v>
                </c:pt>
                <c:pt idx="1687">
                  <c:v>0.97546552754304117</c:v>
                </c:pt>
                <c:pt idx="1688">
                  <c:v>0.97314182187375231</c:v>
                </c:pt>
                <c:pt idx="1689">
                  <c:v>0.97079683306000053</c:v>
                </c:pt>
                <c:pt idx="1690">
                  <c:v>0.96843119911099385</c:v>
                </c:pt>
                <c:pt idx="1691">
                  <c:v>0.9660455548628305</c:v>
                </c:pt>
                <c:pt idx="1692">
                  <c:v>0.96364053189949894</c:v>
                </c:pt>
                <c:pt idx="1693">
                  <c:v>0.96121675847489274</c:v>
                </c:pt>
                <c:pt idx="1694">
                  <c:v>0.95877485943584473</c:v>
                </c:pt>
                <c:pt idx="1695">
                  <c:v>0.95631545614619429</c:v>
                </c:pt>
                <c:pt idx="1696">
                  <c:v>0.95383916641189292</c:v>
                </c:pt>
                <c:pt idx="1697">
                  <c:v>0.95134660440715002</c:v>
                </c:pt>
                <c:pt idx="1698">
                  <c:v>0.94883838060164394</c:v>
                </c:pt>
                <c:pt idx="1699">
                  <c:v>0.94631510168877375</c:v>
                </c:pt>
                <c:pt idx="1700">
                  <c:v>0.94377737051499411</c:v>
                </c:pt>
                <c:pt idx="1701">
                  <c:v>0.94122578601021356</c:v>
                </c:pt>
                <c:pt idx="1702">
                  <c:v>0.93866094311927584</c:v>
                </c:pt>
                <c:pt idx="1703">
                  <c:v>0.93608343273452321</c:v>
                </c:pt>
                <c:pt idx="1704">
                  <c:v>0.9334938416294547</c:v>
                </c:pt>
                <c:pt idx="1705">
                  <c:v>0.93089275239347857</c:v>
                </c:pt>
                <c:pt idx="1706">
                  <c:v>0.92828074336777489</c:v>
                </c:pt>
                <c:pt idx="1707">
                  <c:v>0.92565838858225102</c:v>
                </c:pt>
                <c:pt idx="1708">
                  <c:v>0.92302625769363156</c:v>
                </c:pt>
                <c:pt idx="1709">
                  <c:v>0.92038491592464922</c:v>
                </c:pt>
                <c:pt idx="1710">
                  <c:v>0.91773492400436818</c:v>
                </c:pt>
                <c:pt idx="1711">
                  <c:v>0.91507683810963791</c:v>
                </c:pt>
                <c:pt idx="1712">
                  <c:v>0.9124112098076731</c:v>
                </c:pt>
                <c:pt idx="1713">
                  <c:v>0.90973858599977642</c:v>
                </c:pt>
                <c:pt idx="1714">
                  <c:v>0.90705950886619857</c:v>
                </c:pt>
                <c:pt idx="1715">
                  <c:v>0.90437451581215211</c:v>
                </c:pt>
                <c:pt idx="1716">
                  <c:v>0.90168413941496506</c:v>
                </c:pt>
                <c:pt idx="1717">
                  <c:v>0.89898890737239256</c:v>
                </c:pt>
                <c:pt idx="1718">
                  <c:v>0.89628934245208614</c:v>
                </c:pt>
                <c:pt idx="1719">
                  <c:v>0.89358596244222055</c:v>
                </c:pt>
                <c:pt idx="1720">
                  <c:v>0.89087928010328565</c:v>
                </c:pt>
                <c:pt idx="1721">
                  <c:v>0.88816980312103988</c:v>
                </c:pt>
                <c:pt idx="1722">
                  <c:v>0.88545803406063828</c:v>
                </c:pt>
                <c:pt idx="1723">
                  <c:v>0.8827444703219276</c:v>
                </c:pt>
                <c:pt idx="1724">
                  <c:v>0.88002960409591602</c:v>
                </c:pt>
                <c:pt idx="1725">
                  <c:v>0.877313922322419</c:v>
                </c:pt>
                <c:pt idx="1726">
                  <c:v>0.87459790664888237</c:v>
                </c:pt>
                <c:pt idx="1727">
                  <c:v>0.87188203339038106</c:v>
                </c:pt>
                <c:pt idx="1728">
                  <c:v>0.86916677349080917</c:v>
                </c:pt>
                <c:pt idx="1729">
                  <c:v>0.86645259248523998</c:v>
                </c:pt>
                <c:pt idx="1730">
                  <c:v>0.86373995046347696</c:v>
                </c:pt>
                <c:pt idx="1731">
                  <c:v>0.86102930203478878</c:v>
                </c:pt>
                <c:pt idx="1732">
                  <c:v>0.85832109629382836</c:v>
                </c:pt>
                <c:pt idx="1733">
                  <c:v>0.85561577678773904</c:v>
                </c:pt>
                <c:pt idx="1734">
                  <c:v>0.85291378148444663</c:v>
                </c:pt>
                <c:pt idx="1735">
                  <c:v>0.85021554274214028</c:v>
                </c:pt>
                <c:pt idx="1736">
                  <c:v>0.84752148727993903</c:v>
                </c:pt>
                <c:pt idx="1737">
                  <c:v>0.84483203614974589</c:v>
                </c:pt>
                <c:pt idx="1738">
                  <c:v>0.84214760470929095</c:v>
                </c:pt>
                <c:pt idx="1739">
                  <c:v>0.83946860259635581</c:v>
                </c:pt>
                <c:pt idx="1740">
                  <c:v>0.8367954337041914</c:v>
                </c:pt>
                <c:pt idx="1741">
                  <c:v>0.83412849615811513</c:v>
                </c:pt>
                <c:pt idx="1742">
                  <c:v>0.83146818229329456</c:v>
                </c:pt>
                <c:pt idx="1743">
                  <c:v>0.82881487863371406</c:v>
                </c:pt>
                <c:pt idx="1744">
                  <c:v>0.82616896587232425</c:v>
                </c:pt>
                <c:pt idx="1745">
                  <c:v>0.82353081885236989</c:v>
                </c:pt>
                <c:pt idx="1746">
                  <c:v>0.82090080654989872</c:v>
                </c:pt>
                <c:pt idx="1747">
                  <c:v>0.81827929205744487</c:v>
                </c:pt>
                <c:pt idx="1748">
                  <c:v>0.81566663256889094</c:v>
                </c:pt>
                <c:pt idx="1749">
                  <c:v>0.81306317936549599</c:v>
                </c:pt>
                <c:pt idx="1750">
                  <c:v>0.81046927780310385</c:v>
                </c:pt>
                <c:pt idx="1751">
                  <c:v>0.80788526730050914</c:v>
                </c:pt>
                <c:pt idx="1752">
                  <c:v>0.80531148132899411</c:v>
                </c:pt>
                <c:pt idx="1753">
                  <c:v>0.80274824740302875</c:v>
                </c:pt>
                <c:pt idx="1754">
                  <c:v>0.80019588707212486</c:v>
                </c:pt>
                <c:pt idx="1755">
                  <c:v>0.79765471591385029</c:v>
                </c:pt>
                <c:pt idx="1756">
                  <c:v>0.79512504352799507</c:v>
                </c:pt>
                <c:pt idx="1757">
                  <c:v>0.79260717353188581</c:v>
                </c:pt>
                <c:pt idx="1758">
                  <c:v>0.79010140355684433</c:v>
                </c:pt>
                <c:pt idx="1759">
                  <c:v>0.78760802524578954</c:v>
                </c:pt>
                <c:pt idx="1760">
                  <c:v>0.78512732425197718</c:v>
                </c:pt>
                <c:pt idx="1761">
                  <c:v>0.78265958023886761</c:v>
                </c:pt>
                <c:pt idx="1762">
                  <c:v>0.78020506688112856</c:v>
                </c:pt>
                <c:pt idx="1763">
                  <c:v>0.77776405186675823</c:v>
                </c:pt>
                <c:pt idx="1764">
                  <c:v>0.77533679690032775</c:v>
                </c:pt>
                <c:pt idx="1765">
                  <c:v>0.77292355770733889</c:v>
                </c:pt>
                <c:pt idx="1766">
                  <c:v>0.77052458403968982</c:v>
                </c:pt>
                <c:pt idx="1767">
                  <c:v>0.76814011968224694</c:v>
                </c:pt>
                <c:pt idx="1768">
                  <c:v>0.76577040246051264</c:v>
                </c:pt>
                <c:pt idx="1769">
                  <c:v>0.76341566424938745</c:v>
                </c:pt>
                <c:pt idx="1770">
                  <c:v>0.76107613098301929</c:v>
                </c:pt>
                <c:pt idx="1771">
                  <c:v>0.75875202266573427</c:v>
                </c:pt>
                <c:pt idx="1772">
                  <c:v>0.75644355338404246</c:v>
                </c:pt>
                <c:pt idx="1773">
                  <c:v>0.75415093131971167</c:v>
                </c:pt>
                <c:pt idx="1774">
                  <c:v>0.75187435876390696</c:v>
                </c:pt>
                <c:pt idx="1775">
                  <c:v>0.74961403213238187</c:v>
                </c:pt>
                <c:pt idx="1776">
                  <c:v>0.74737014198172369</c:v>
                </c:pt>
                <c:pt idx="1777">
                  <c:v>0.74514287302663873</c:v>
                </c:pt>
                <c:pt idx="1778">
                  <c:v>0.74293240415827289</c:v>
                </c:pt>
                <c:pt idx="1779">
                  <c:v>0.74073890846356194</c:v>
                </c:pt>
                <c:pt idx="1780">
                  <c:v>0.7385625532456036</c:v>
                </c:pt>
                <c:pt idx="1781">
                  <c:v>0.73640350004504096</c:v>
                </c:pt>
                <c:pt idx="1782">
                  <c:v>0.73426190466245411</c:v>
                </c:pt>
                <c:pt idx="1783">
                  <c:v>0.73213791718174981</c:v>
                </c:pt>
                <c:pt idx="1784">
                  <c:v>0.73003168199454038</c:v>
                </c:pt>
                <c:pt idx="1785">
                  <c:v>0.72794333782550635</c:v>
                </c:pt>
                <c:pt idx="1786">
                  <c:v>0.72587301775873303</c:v>
                </c:pt>
                <c:pt idx="1787">
                  <c:v>0.72382084926501244</c:v>
                </c:pt>
                <c:pt idx="1788">
                  <c:v>0.72178695423010342</c:v>
                </c:pt>
                <c:pt idx="1789">
                  <c:v>0.71977144898393919</c:v>
                </c:pt>
                <c:pt idx="1790">
                  <c:v>0.71777444433077719</c:v>
                </c:pt>
                <c:pt idx="1791">
                  <c:v>0.71579604558027721</c:v>
                </c:pt>
                <c:pt idx="1792">
                  <c:v>0.71383635257950295</c:v>
                </c:pt>
                <c:pt idx="1793">
                  <c:v>0.71189545974583746</c:v>
                </c:pt>
                <c:pt idx="1794">
                  <c:v>0.70997345610079987</c:v>
                </c:pt>
                <c:pt idx="1795">
                  <c:v>0.7080704253047575</c:v>
                </c:pt>
                <c:pt idx="1796">
                  <c:v>0.70618644569252165</c:v>
                </c:pt>
                <c:pt idx="1797">
                  <c:v>0.70432159030981967</c:v>
                </c:pt>
                <c:pt idx="1798">
                  <c:v>0.70247592695062921</c:v>
                </c:pt>
                <c:pt idx="1799">
                  <c:v>0.70064951819536936</c:v>
                </c:pt>
                <c:pt idx="1800">
                  <c:v>0.69884242144993591</c:v>
                </c:pt>
                <c:pt idx="1801">
                  <c:v>0.69705468898557033</c:v>
                </c:pt>
                <c:pt idx="1802">
                  <c:v>0.69528636797955323</c:v>
                </c:pt>
                <c:pt idx="1803">
                  <c:v>0.69353750055671171</c:v>
                </c:pt>
                <c:pt idx="1804">
                  <c:v>0.69180812383172852</c:v>
                </c:pt>
                <c:pt idx="1805">
                  <c:v>0.69009826995224399</c:v>
                </c:pt>
                <c:pt idx="1806">
                  <c:v>0.68840796614273891</c:v>
                </c:pt>
                <c:pt idx="1807">
                  <c:v>0.68673723474918724</c:v>
                </c:pt>
                <c:pt idx="1808">
                  <c:v>0.68508609328446735</c:v>
                </c:pt>
                <c:pt idx="1809">
                  <c:v>0.68345455447452297</c:v>
                </c:pt>
                <c:pt idx="1810">
                  <c:v>0.68184262630525727</c:v>
                </c:pt>
                <c:pt idx="1811">
                  <c:v>0.68025031207015407</c:v>
                </c:pt>
                <c:pt idx="1812">
                  <c:v>0.6786776104186113</c:v>
                </c:pt>
                <c:pt idx="1813">
                  <c:v>0.67712451540497653</c:v>
                </c:pt>
                <c:pt idx="1814">
                  <c:v>0.6755910165382697</c:v>
                </c:pt>
                <c:pt idx="1815">
                  <c:v>0.67407709883258737</c:v>
                </c:pt>
                <c:pt idx="1816">
                  <c:v>0.67258274285816844</c:v>
                </c:pt>
                <c:pt idx="1817">
                  <c:v>0.6711079247931161</c:v>
                </c:pt>
                <c:pt idx="1818">
                  <c:v>0.66965261647575824</c:v>
                </c:pt>
                <c:pt idx="1819">
                  <c:v>0.6682167854576383</c:v>
                </c:pt>
                <c:pt idx="1820">
                  <c:v>0.66680039505712163</c:v>
                </c:pt>
                <c:pt idx="1821">
                  <c:v>0.66540340441360479</c:v>
                </c:pt>
                <c:pt idx="1822">
                  <c:v>0.6640257685423151</c:v>
                </c:pt>
                <c:pt idx="1823">
                  <c:v>0.66266743838968978</c:v>
                </c:pt>
                <c:pt idx="1824">
                  <c:v>0.66132836088931746</c:v>
                </c:pt>
                <c:pt idx="1825">
                  <c:v>0.66000847901843362</c:v>
                </c:pt>
                <c:pt idx="1826">
                  <c:v>0.65870773185495324</c:v>
                </c:pt>
                <c:pt idx="1827">
                  <c:v>0.65742605463502957</c:v>
                </c:pt>
                <c:pt idx="1828">
                  <c:v>0.65616337881112485</c:v>
                </c:pt>
                <c:pt idx="1829">
                  <c:v>0.65491963211057902</c:v>
                </c:pt>
                <c:pt idx="1830">
                  <c:v>0.65369473859466476</c:v>
                </c:pt>
                <c:pt idx="1831">
                  <c:v>0.65248861871811237</c:v>
                </c:pt>
                <c:pt idx="1832">
                  <c:v>0.65130118938909354</c:v>
                </c:pt>
                <c:pt idx="1833">
                  <c:v>0.65013236402964869</c:v>
                </c:pt>
                <c:pt idx="1834">
                  <c:v>0.64898205263654407</c:v>
                </c:pt>
                <c:pt idx="1835">
                  <c:v>0.64785016184254474</c:v>
                </c:pt>
                <c:pt idx="1836">
                  <c:v>0.64673659497809044</c:v>
                </c:pt>
                <c:pt idx="1837">
                  <c:v>0.64564125213335732</c:v>
                </c:pt>
                <c:pt idx="1838">
                  <c:v>0.64456403022069519</c:v>
                </c:pt>
                <c:pt idx="1839">
                  <c:v>0.64350482303742251</c:v>
                </c:pt>
                <c:pt idx="1840">
                  <c:v>0.642463521328966</c:v>
                </c:pt>
                <c:pt idx="1841">
                  <c:v>0.64144001285233176</c:v>
                </c:pt>
                <c:pt idx="1842">
                  <c:v>0.64043418243989114</c:v>
                </c:pt>
                <c:pt idx="1843">
                  <c:v>0.63944591206346657</c:v>
                </c:pt>
                <c:pt idx="1844">
                  <c:v>0.63847508089870542</c:v>
                </c:pt>
                <c:pt idx="1845">
                  <c:v>0.63752156538972438</c:v>
                </c:pt>
                <c:pt idx="1846">
                  <c:v>0.63658523931400957</c:v>
                </c:pt>
                <c:pt idx="1847">
                  <c:v>0.63566597384755941</c:v>
                </c:pt>
                <c:pt idx="1848">
                  <c:v>0.63476363763025367</c:v>
                </c:pt>
                <c:pt idx="1849">
                  <c:v>0.63387809683143292</c:v>
                </c:pt>
                <c:pt idx="1850">
                  <c:v>0.63300921521567521</c:v>
                </c:pt>
                <c:pt idx="1851">
                  <c:v>0.63215685420875334</c:v>
                </c:pt>
                <c:pt idx="1852">
                  <c:v>0.63132087296375705</c:v>
                </c:pt>
                <c:pt idx="1853">
                  <c:v>0.63050112842736683</c:v>
                </c:pt>
                <c:pt idx="1854">
                  <c:v>0.62969747540626064</c:v>
                </c:pt>
                <c:pt idx="1855">
                  <c:v>0.62890976663364173</c:v>
                </c:pt>
                <c:pt idx="1856">
                  <c:v>0.62813785283586843</c:v>
                </c:pt>
                <c:pt idx="1857">
                  <c:v>0.627381582799173</c:v>
                </c:pt>
                <c:pt idx="1858">
                  <c:v>0.62664080343645234</c:v>
                </c:pt>
                <c:pt idx="1859">
                  <c:v>0.62591535985411528</c:v>
                </c:pt>
                <c:pt idx="1860">
                  <c:v>0.62520509541897085</c:v>
                </c:pt>
                <c:pt idx="1861">
                  <c:v>0.62450985182514063</c:v>
                </c:pt>
                <c:pt idx="1862">
                  <c:v>0.6238294691609807</c:v>
                </c:pt>
                <c:pt idx="1863">
                  <c:v>0.62316378597599631</c:v>
                </c:pt>
                <c:pt idx="1864">
                  <c:v>0.6225126393477336</c:v>
                </c:pt>
                <c:pt idx="1865">
                  <c:v>0.62187586494863123</c:v>
                </c:pt>
                <c:pt idx="1866">
                  <c:v>0.62125329711281763</c:v>
                </c:pt>
                <c:pt idx="1867">
                  <c:v>0.62064476890283637</c:v>
                </c:pt>
                <c:pt idx="1868">
                  <c:v>0.62005011217628325</c:v>
                </c:pt>
                <c:pt idx="1869">
                  <c:v>0.61946915765234012</c:v>
                </c:pt>
                <c:pt idx="1870">
                  <c:v>0.61890173497818746</c:v>
                </c:pt>
                <c:pt idx="1871">
                  <c:v>0.61834767279528091</c:v>
                </c:pt>
                <c:pt idx="1872">
                  <c:v>0.61780679880547351</c:v>
                </c:pt>
                <c:pt idx="1873">
                  <c:v>0.61727893983696969</c:v>
                </c:pt>
                <c:pt idx="1874">
                  <c:v>0.61676392191009133</c:v>
                </c:pt>
                <c:pt idx="1875">
                  <c:v>0.6162615703028429</c:v>
                </c:pt>
                <c:pt idx="1876">
                  <c:v>0.6157717096162556</c:v>
                </c:pt>
                <c:pt idx="1877">
                  <c:v>0.61529416383949664</c:v>
                </c:pt>
                <c:pt idx="1878">
                  <c:v>0.61482875641472545</c:v>
                </c:pt>
                <c:pt idx="1879">
                  <c:v>0.6143753103016808</c:v>
                </c:pt>
                <c:pt idx="1880">
                  <c:v>0.61393364804198136</c:v>
                </c:pt>
                <c:pt idx="1881">
                  <c:v>0.61350359182312408</c:v>
                </c:pt>
                <c:pt idx="1882">
                  <c:v>0.61308496354216269</c:v>
                </c:pt>
                <c:pt idx="1883">
                  <c:v>0.61267758486904955</c:v>
                </c:pt>
                <c:pt idx="1884">
                  <c:v>0.61228127730962489</c:v>
                </c:pt>
                <c:pt idx="1885">
                  <c:v>0.61189586226823534</c:v>
                </c:pt>
                <c:pt idx="1886">
                  <c:v>0.61152116110996479</c:v>
                </c:pt>
                <c:pt idx="1887">
                  <c:v>0.61115699522246292</c:v>
                </c:pt>
                <c:pt idx="1888">
                  <c:v>0.6108031860773514</c:v>
                </c:pt>
                <c:pt idx="1889">
                  <c:v>0.61045955529119234</c:v>
                </c:pt>
                <c:pt idx="1890">
                  <c:v>0.6101259246860018</c:v>
                </c:pt>
                <c:pt idx="1891">
                  <c:v>0.60980211634929193</c:v>
                </c:pt>
                <c:pt idx="1892">
                  <c:v>0.60948795269362355</c:v>
                </c:pt>
                <c:pt idx="1893">
                  <c:v>0.60918325651565186</c:v>
                </c:pt>
                <c:pt idx="1894">
                  <c:v>0.60888785105465015</c:v>
                </c:pt>
                <c:pt idx="1895">
                  <c:v>0.60860156005049304</c:v>
                </c:pt>
                <c:pt idx="1896">
                  <c:v>0.6083242078010811</c:v>
                </c:pt>
                <c:pt idx="1897">
                  <c:v>0.60805561921919238</c:v>
                </c:pt>
                <c:pt idx="1898">
                  <c:v>0.60779561988874109</c:v>
                </c:pt>
                <c:pt idx="1899">
                  <c:v>0.60754403612042818</c:v>
                </c:pt>
                <c:pt idx="1900">
                  <c:v>0.60730069500676431</c:v>
                </c:pt>
                <c:pt idx="1901">
                  <c:v>0.60706542447645206</c:v>
                </c:pt>
                <c:pt idx="1902">
                  <c:v>0.60683805334810492</c:v>
                </c:pt>
                <c:pt idx="1903">
                  <c:v>0.60661841138329009</c:v>
                </c:pt>
                <c:pt idx="1904">
                  <c:v>0.60640632933887628</c:v>
                </c:pt>
                <c:pt idx="1905">
                  <c:v>0.60620163901866864</c:v>
                </c:pt>
                <c:pt idx="1906">
                  <c:v>0.60600417332431478</c:v>
                </c:pt>
                <c:pt idx="1907">
                  <c:v>0.60581376630546413</c:v>
                </c:pt>
                <c:pt idx="1908">
                  <c:v>0.60563025320916264</c:v>
                </c:pt>
                <c:pt idx="1909">
                  <c:v>0.60545347052846743</c:v>
                </c:pt>
                <c:pt idx="1910">
                  <c:v>0.60528325605026212</c:v>
                </c:pt>
                <c:pt idx="1911">
                  <c:v>0.60511944890225677</c:v>
                </c:pt>
                <c:pt idx="1912">
                  <c:v>0.60496188959915487</c:v>
                </c:pt>
                <c:pt idx="1913">
                  <c:v>0.60481042008797026</c:v>
                </c:pt>
                <c:pt idx="1914">
                  <c:v>0.60466488379247552</c:v>
                </c:pt>
                <c:pt idx="1915">
                  <c:v>0.60452512565676775</c:v>
                </c:pt>
                <c:pt idx="1916">
                  <c:v>0.60439099218792947</c:v>
                </c:pt>
                <c:pt idx="1917">
                  <c:v>0.60426233149777331</c:v>
                </c:pt>
                <c:pt idx="1918">
                  <c:v>0.60413899334364729</c:v>
                </c:pt>
                <c:pt idx="1919">
                  <c:v>0.6040208291682887</c:v>
                </c:pt>
                <c:pt idx="1920">
                  <c:v>0.60390769213870521</c:v>
                </c:pt>
                <c:pt idx="1921">
                  <c:v>0.6037994371840687</c:v>
                </c:pt>
                <c:pt idx="1922">
                  <c:v>0.60369592103260361</c:v>
                </c:pt>
                <c:pt idx="1923">
                  <c:v>0.60359700224745216</c:v>
                </c:pt>
                <c:pt idx="1924">
                  <c:v>0.60350254126149938</c:v>
                </c:pt>
                <c:pt idx="1925">
                  <c:v>0.60341240041114208</c:v>
                </c:pt>
                <c:pt idx="1926">
                  <c:v>0.60332644396898272</c:v>
                </c:pt>
                <c:pt idx="1927">
                  <c:v>0.60324453817543144</c:v>
                </c:pt>
                <c:pt idx="1928">
                  <c:v>0.6031665512692006</c:v>
                </c:pt>
                <c:pt idx="1929">
                  <c:v>0.60309235351667234</c:v>
                </c:pt>
                <c:pt idx="1930">
                  <c:v>0.60302181724012383</c:v>
                </c:pt>
                <c:pt idx="1931">
                  <c:v>0.60295481684479213</c:v>
                </c:pt>
                <c:pt idx="1932">
                  <c:v>0.60289122884476176</c:v>
                </c:pt>
                <c:pt idx="1933">
                  <c:v>0.60283093188765846</c:v>
                </c:pt>
                <c:pt idx="1934">
                  <c:v>0.60277380677813053</c:v>
                </c:pt>
                <c:pt idx="1935">
                  <c:v>0.60271973650010324</c:v>
                </c:pt>
                <c:pt idx="1936">
                  <c:v>0.60266860623778573</c:v>
                </c:pt>
                <c:pt idx="1937">
                  <c:v>0.60262030339541706</c:v>
                </c:pt>
                <c:pt idx="1938">
                  <c:v>0.60257471761573178</c:v>
                </c:pt>
                <c:pt idx="1939">
                  <c:v>0.60253174079712934</c:v>
                </c:pt>
                <c:pt idx="1940">
                  <c:v>0.60249126710952938</c:v>
                </c:pt>
                <c:pt idx="1941">
                  <c:v>0.60245319300889733</c:v>
                </c:pt>
                <c:pt idx="1942">
                  <c:v>0.60241741725042153</c:v>
                </c:pt>
                <c:pt idx="1943">
                  <c:v>0.60238384090032693</c:v>
                </c:pt>
                <c:pt idx="1944">
                  <c:v>0.60235236734630715</c:v>
                </c:pt>
                <c:pt idx="1945">
                  <c:v>0.60232290230655827</c:v>
                </c:pt>
                <c:pt idx="1946">
                  <c:v>0.60229535383739774</c:v>
                </c:pt>
                <c:pt idx="1947">
                  <c:v>0.60226963233945197</c:v>
                </c:pt>
                <c:pt idx="1948">
                  <c:v>0.60224565056239376</c:v>
                </c:pt>
                <c:pt idx="1949">
                  <c:v>0.60222332360821729</c:v>
                </c:pt>
                <c:pt idx="1950">
                  <c:v>0.60220256893302748</c:v>
                </c:pt>
                <c:pt idx="1951">
                  <c:v>0.60218330634733341</c:v>
                </c:pt>
                <c:pt idx="1952">
                  <c:v>0.60216545801482402</c:v>
                </c:pt>
                <c:pt idx="1953">
                  <c:v>0.60214894844961375</c:v>
                </c:pt>
                <c:pt idx="1954">
                  <c:v>0.60213370451193737</c:v>
                </c:pt>
                <c:pt idx="1955">
                  <c:v>0.6021196554022803</c:v>
                </c:pt>
                <c:pt idx="1956">
                  <c:v>0.60210673265392711</c:v>
                </c:pt>
                <c:pt idx="1957">
                  <c:v>0.60209487012391072</c:v>
                </c:pt>
                <c:pt idx="1958">
                  <c:v>0.60208400398234707</c:v>
                </c:pt>
                <c:pt idx="1959">
                  <c:v>0.60207407270013769</c:v>
                </c:pt>
                <c:pt idx="1960">
                  <c:v>0.60206501703502446</c:v>
                </c:pt>
                <c:pt idx="1961">
                  <c:v>0.60205678001597995</c:v>
                </c:pt>
                <c:pt idx="1962">
                  <c:v>0.60204930692591641</c:v>
                </c:pt>
                <c:pt idx="1963">
                  <c:v>0.60204254528269774</c:v>
                </c:pt>
                <c:pt idx="1964">
                  <c:v>0.60203644481843732</c:v>
                </c:pt>
                <c:pt idx="1965">
                  <c:v>0.60203095745706692</c:v>
                </c:pt>
                <c:pt idx="1966">
                  <c:v>0.60202603729015791</c:v>
                </c:pt>
                <c:pt idx="1967">
                  <c:v>0.6020216405509814</c:v>
                </c:pt>
                <c:pt idx="1968">
                  <c:v>0.6020177255867879</c:v>
                </c:pt>
                <c:pt idx="1969">
                  <c:v>0.60201425282929388</c:v>
                </c:pt>
                <c:pt idx="1970">
                  <c:v>0.60201118476335647</c:v>
                </c:pt>
                <c:pt idx="1971">
                  <c:v>0.60200848589382006</c:v>
                </c:pt>
                <c:pt idx="1972">
                  <c:v>0.60200612271052112</c:v>
                </c:pt>
                <c:pt idx="1973">
                  <c:v>0.60200406365143277</c:v>
                </c:pt>
                <c:pt idx="1974">
                  <c:v>0.60200227906393411</c:v>
                </c:pt>
                <c:pt idx="1975">
                  <c:v>0.60200074116418856</c:v>
                </c:pt>
                <c:pt idx="1976">
                  <c:v>0.60199942399461448</c:v>
                </c:pt>
                <c:pt idx="1977">
                  <c:v>0.60199830337943239</c:v>
                </c:pt>
                <c:pt idx="1978">
                  <c:v>0.60199735687827405</c:v>
                </c:pt>
                <c:pt idx="1979">
                  <c:v>0.60199656373783528</c:v>
                </c:pt>
                <c:pt idx="1980">
                  <c:v>0.60199590484155929</c:v>
                </c:pt>
                <c:pt idx="1981">
                  <c:v>0.60199536265733278</c:v>
                </c:pt>
                <c:pt idx="1982">
                  <c:v>0.60199492118317899</c:v>
                </c:pt>
                <c:pt idx="1983">
                  <c:v>0.60199456589093514</c:v>
                </c:pt>
                <c:pt idx="1984">
                  <c:v>0.60199428366789365</c:v>
                </c:pt>
                <c:pt idx="1985">
                  <c:v>0.60199406275639511</c:v>
                </c:pt>
                <c:pt idx="1986">
                  <c:v>0.60199389269135728</c:v>
                </c:pt>
                <c:pt idx="1987">
                  <c:v>0.60199376423572182</c:v>
                </c:pt>
                <c:pt idx="1988">
                  <c:v>0.6019936693138066</c:v>
                </c:pt>
                <c:pt idx="1989">
                  <c:v>0.60199360094254528</c:v>
                </c:pt>
                <c:pt idx="1990">
                  <c:v>0.60199355316060144</c:v>
                </c:pt>
                <c:pt idx="1991">
                  <c:v>0.60199352095533898</c:v>
                </c:pt>
                <c:pt idx="1992">
                  <c:v>0.60199350018763531</c:v>
                </c:pt>
                <c:pt idx="1993">
                  <c:v>0.60199348751452209</c:v>
                </c:pt>
                <c:pt idx="1994">
                  <c:v>0.6019934803096364</c:v>
                </c:pt>
                <c:pt idx="1995">
                  <c:v>0.60199347658146884</c:v>
                </c:pt>
                <c:pt idx="1996">
                  <c:v>0.60199347488939359</c:v>
                </c:pt>
                <c:pt idx="1997">
                  <c:v>0.6019934742574623</c:v>
                </c:pt>
                <c:pt idx="1998">
                  <c:v>0.60199347408595105</c:v>
                </c:pt>
                <c:pt idx="1999">
                  <c:v>0.60199347406064119</c:v>
                </c:pt>
              </c:numCache>
            </c:numRef>
          </c:xVal>
          <c:yVal>
            <c:numRef>
              <c:f>'Math shapes'!$AB$2:$AB$2001</c:f>
              <c:numCache>
                <c:formatCode>General</c:formatCode>
                <c:ptCount val="2000"/>
                <c:pt idx="1000" formatCode="0.0000">
                  <c:v>0.99374256347584577</c:v>
                </c:pt>
                <c:pt idx="1001" formatCode="0.0000">
                  <c:v>0.99374256164554198</c:v>
                </c:pt>
                <c:pt idx="1002" formatCode="0.0000">
                  <c:v>0.99374253433741977</c:v>
                </c:pt>
                <c:pt idx="1003" formatCode="0.0000">
                  <c:v>0.99374241670145824</c:v>
                </c:pt>
                <c:pt idx="1004" formatCode="0.0000">
                  <c:v>0.9937421019238678</c:v>
                </c:pt>
                <c:pt idx="1005" formatCode="0.0000">
                  <c:v>0.99374144230370121</c:v>
                </c:pt>
                <c:pt idx="1006" formatCode="0.0000">
                  <c:v>0.99374025031864988</c:v>
                </c:pt>
                <c:pt idx="1007" formatCode="0.0000">
                  <c:v>0.9937382996800378</c:v>
                </c:pt>
                <c:pt idx="1008" formatCode="0.0000">
                  <c:v>0.99373532637702322</c:v>
                </c:pt>
                <c:pt idx="1009" formatCode="0.0000">
                  <c:v>0.99373102971002469</c:v>
                </c:pt>
                <c:pt idx="1010" formatCode="0.0000">
                  <c:v>0.99372507331338378</c:v>
                </c:pt>
                <c:pt idx="1011" formatCode="0.0000">
                  <c:v>0.99371708616727794</c:v>
                </c:pt>
                <c:pt idx="1012" formatCode="0.0000">
                  <c:v>0.99370666359890347</c:v>
                </c:pt>
                <c:pt idx="1013" formatCode="0.0000">
                  <c:v>0.99369336827294064</c:v>
                </c:pt>
                <c:pt idx="1014" formatCode="0.0000">
                  <c:v>0.99367673117132149</c:v>
                </c:pt>
                <c:pt idx="1015" formatCode="0.0000">
                  <c:v>0.99365625256231571</c:v>
                </c:pt>
                <c:pt idx="1016" formatCode="0.0000">
                  <c:v>0.99363140295895691</c:v>
                </c:pt>
                <c:pt idx="1017" formatCode="0.0000">
                  <c:v>0.9936016240668254</c:v>
                </c:pt>
                <c:pt idx="1018" formatCode="0.0000">
                  <c:v>0.99356632972120984</c:v>
                </c:pt>
                <c:pt idx="1019" formatCode="0.0000">
                  <c:v>0.99352490681366978</c:v>
                </c:pt>
                <c:pt idx="1020" formatCode="0.0000">
                  <c:v>0.99347671620801792</c:v>
                </c:pt>
                <c:pt idx="1021" formatCode="0.0000">
                  <c:v>0.99342109364574827</c:v>
                </c:pt>
                <c:pt idx="1022" formatCode="0.0000">
                  <c:v>0.99335735064093089</c:v>
                </c:pt>
                <c:pt idx="1023" formatCode="0.0000">
                  <c:v>0.99328477536460014</c:v>
                </c:pt>
                <c:pt idx="1024" formatCode="0.0000">
                  <c:v>0.99320263351865756</c:v>
                </c:pt>
                <c:pt idx="1025" formatCode="0.0000">
                  <c:v>0.9931101691993186</c:v>
                </c:pt>
                <c:pt idx="1026" formatCode="0.0000">
                  <c:v>0.99300660575012778</c:v>
                </c:pt>
                <c:pt idx="1027" formatCode="0.0000">
                  <c:v>0.99289114660456901</c:v>
                </c:pt>
                <c:pt idx="1028" formatCode="0.0000">
                  <c:v>0.99276297611829989</c:v>
                </c:pt>
                <c:pt idx="1029" formatCode="0.0000">
                  <c:v>0.99262126039103704</c:v>
                </c:pt>
                <c:pt idx="1030" formatCode="0.0000">
                  <c:v>0.99246514807812336</c:v>
                </c:pt>
                <c:pt idx="1031" formatCode="0.0000">
                  <c:v>0.9922937711918044</c:v>
                </c:pt>
                <c:pt idx="1032" formatCode="0.0000">
                  <c:v>0.99210624589224683</c:v>
                </c:pt>
                <c:pt idx="1033" formatCode="0.0000">
                  <c:v>0.99190167326832945</c:v>
                </c:pt>
                <c:pt idx="1034" formatCode="0.0000">
                  <c:v>0.99167914010823599</c:v>
                </c:pt>
                <c:pt idx="1035" formatCode="0.0000">
                  <c:v>0.99143771965988658</c:v>
                </c:pt>
                <c:pt idx="1036" formatCode="0.0000">
                  <c:v>0.99117647238123707</c:v>
                </c:pt>
                <c:pt idx="1037" formatCode="0.0000">
                  <c:v>0.99089444668048177</c:v>
                </c:pt>
                <c:pt idx="1038" formatCode="0.0000">
                  <c:v>0.99059067964619307</c:v>
                </c:pt>
                <c:pt idx="1039" formatCode="0.0000">
                  <c:v>0.9902641977674338</c:v>
                </c:pt>
                <c:pt idx="1040" formatCode="0.0000">
                  <c:v>0.98991401764387743</c:v>
                </c:pt>
                <c:pt idx="1041" formatCode="0.0000">
                  <c:v>0.98953914668597109</c:v>
                </c:pt>
                <c:pt idx="1042" formatCode="0.0000">
                  <c:v>0.98913858380518083</c:v>
                </c:pt>
                <c:pt idx="1043" formatCode="0.0000">
                  <c:v>0.98871132009435292</c:v>
                </c:pt>
                <c:pt idx="1044" formatCode="0.0000">
                  <c:v>0.98825633949823311</c:v>
                </c:pt>
                <c:pt idx="1045" formatCode="0.0000">
                  <c:v>0.98777261947417905</c:v>
                </c:pt>
                <c:pt idx="1046" formatCode="0.0000">
                  <c:v>0.98725913164310641</c:v>
                </c:pt>
                <c:pt idx="1047" formatCode="0.0000">
                  <c:v>0.98671484243070828</c:v>
                </c:pt>
                <c:pt idx="1048" formatCode="0.0000">
                  <c:v>0.9861387136989882</c:v>
                </c:pt>
                <c:pt idx="1049" formatCode="0.0000">
                  <c:v>0.98552970336814716</c:v>
                </c:pt>
                <c:pt idx="1050" formatCode="0.0000">
                  <c:v>0.98488676602886505</c:v>
                </c:pt>
                <c:pt idx="1051" formatCode="0.0000">
                  <c:v>0.98420885354502197</c:v>
                </c:pt>
                <c:pt idx="1052" formatCode="0.0000">
                  <c:v>0.98349491564689562</c:v>
                </c:pt>
                <c:pt idx="1053" formatCode="0.0000">
                  <c:v>0.98274390051488503</c:v>
                </c:pt>
                <c:pt idx="1054" formatCode="0.0000">
                  <c:v>0.98195475535379673</c:v>
                </c:pt>
                <c:pt idx="1055" formatCode="0.0000">
                  <c:v>0.98112642695774333</c:v>
                </c:pt>
                <c:pt idx="1056" formatCode="0.0000">
                  <c:v>0.98025786226569567</c:v>
                </c:pt>
                <c:pt idx="1057" formatCode="0.0000">
                  <c:v>0.97934800890773333</c:v>
                </c:pt>
                <c:pt idx="1058" formatCode="0.0000">
                  <c:v>0.97839581574204104</c:v>
                </c:pt>
                <c:pt idx="1059" formatCode="0.0000">
                  <c:v>0.97740023338269477</c:v>
                </c:pt>
                <c:pt idx="1060" formatCode="0.0000">
                  <c:v>0.97636021471828438</c:v>
                </c:pt>
                <c:pt idx="1061" formatCode="0.0000">
                  <c:v>0.97527471542142141</c:v>
                </c:pt>
                <c:pt idx="1062" formatCode="0.0000">
                  <c:v>0.97414269444917623</c:v>
                </c:pt>
                <c:pt idx="1063" formatCode="0.0000">
                  <c:v>0.97296311453449469</c:v>
                </c:pt>
                <c:pt idx="1064" formatCode="0.0000">
                  <c:v>0.9717349426686408</c:v>
                </c:pt>
                <c:pt idx="1065" formatCode="0.0000">
                  <c:v>0.97045715057471649</c:v>
                </c:pt>
                <c:pt idx="1066" formatCode="0.0000">
                  <c:v>0.9691287151723037</c:v>
                </c:pt>
                <c:pt idx="1067" formatCode="0.0000">
                  <c:v>0.96774861903328235</c:v>
                </c:pt>
                <c:pt idx="1068" formatCode="0.0000">
                  <c:v>0.96631585082887095</c:v>
                </c:pt>
                <c:pt idx="1069" formatCode="0.0000">
                  <c:v>0.96482940576794141</c:v>
                </c:pt>
                <c:pt idx="1070" formatCode="0.0000">
                  <c:v>0.96328828602665961</c:v>
                </c:pt>
                <c:pt idx="1071" formatCode="0.0000">
                  <c:v>0.96169150116949953</c:v>
                </c:pt>
                <c:pt idx="1072" formatCode="0.0000">
                  <c:v>0.9600380685616885</c:v>
                </c:pt>
                <c:pt idx="1073" formatCode="0.0000">
                  <c:v>0.95832701377312657</c:v>
                </c:pt>
                <c:pt idx="1074" formatCode="0.0000">
                  <c:v>0.95655737097384286</c:v>
                </c:pt>
                <c:pt idx="1075" formatCode="0.0000">
                  <c:v>0.95472818332103071</c:v>
                </c:pt>
                <c:pt idx="1076" formatCode="0.0000">
                  <c:v>0.95283850333772269</c:v>
                </c:pt>
                <c:pt idx="1077" formatCode="0.0000">
                  <c:v>0.95088739328315541</c:v>
                </c:pt>
                <c:pt idx="1078" formatCode="0.0000">
                  <c:v>0.94887392551487715</c:v>
                </c:pt>
                <c:pt idx="1079" formatCode="0.0000">
                  <c:v>0.94679718284265391</c:v>
                </c:pt>
                <c:pt idx="1080" formatCode="0.0000">
                  <c:v>0.94465625887422755</c:v>
                </c:pt>
                <c:pt idx="1081" formatCode="0.0000">
                  <c:v>0.94245025835297958</c:v>
                </c:pt>
                <c:pt idx="1082" formatCode="0.0000">
                  <c:v>0.94017829748755855</c:v>
                </c:pt>
                <c:pt idx="1083" formatCode="0.0000">
                  <c:v>0.93783950427352147</c:v>
                </c:pt>
                <c:pt idx="1084" formatCode="0.0000">
                  <c:v>0.93543301880704977</c:v>
                </c:pt>
                <c:pt idx="1085" formatCode="0.0000">
                  <c:v>0.9329579935907929</c:v>
                </c:pt>
                <c:pt idx="1086" formatCode="0.0000">
                  <c:v>0.93041359383189459</c:v>
                </c:pt>
                <c:pt idx="1087" formatCode="0.0000">
                  <c:v>0.92779899773226215</c:v>
                </c:pt>
                <c:pt idx="1088" formatCode="0.0000">
                  <c:v>0.92511339677113258</c:v>
                </c:pt>
                <c:pt idx="1089" formatCode="0.0000">
                  <c:v>0.92235599597998974</c:v>
                </c:pt>
                <c:pt idx="1090" formatCode="0.0000">
                  <c:v>0.91952601420989788</c:v>
                </c:pt>
                <c:pt idx="1091" formatCode="0.0000">
                  <c:v>0.91662268439130057</c:v>
                </c:pt>
                <c:pt idx="1092" formatCode="0.0000">
                  <c:v>0.9136452537863472</c:v>
                </c:pt>
                <c:pt idx="1093" formatCode="0.0000">
                  <c:v>0.91059298423380342</c:v>
                </c:pt>
                <c:pt idx="1094" formatCode="0.0000">
                  <c:v>0.90746515238660541</c:v>
                </c:pt>
                <c:pt idx="1095" formatCode="0.0000">
                  <c:v>0.90426104994211309</c:v>
                </c:pt>
                <c:pt idx="1096" formatCode="0.0000">
                  <c:v>0.90097998386512534</c:v>
                </c:pt>
                <c:pt idx="1097" formatCode="0.0000">
                  <c:v>0.89762127660371072</c:v>
                </c:pt>
                <c:pt idx="1098" formatCode="0.0000">
                  <c:v>0.89418426629791747</c:v>
                </c:pt>
                <c:pt idx="1099" formatCode="0.0000">
                  <c:v>0.89066830698141974</c:v>
                </c:pt>
                <c:pt idx="1100" formatCode="0.0000">
                  <c:v>0.88707276877615882</c:v>
                </c:pt>
                <c:pt idx="1101" formatCode="0.0000">
                  <c:v>0.88339703808004078</c:v>
                </c:pt>
                <c:pt idx="1102" formatCode="0.0000">
                  <c:v>0.87964051774774799</c:v>
                </c:pt>
                <c:pt idx="1103" formatCode="0.0000">
                  <c:v>0.87580262726472768</c:v>
                </c:pt>
                <c:pt idx="1104" formatCode="0.0000">
                  <c:v>0.87188280291441289</c:v>
                </c:pt>
                <c:pt idx="1105" formatCode="0.0000">
                  <c:v>0.86788049793874122</c:v>
                </c:pt>
                <c:pt idx="1106" formatCode="0.0000">
                  <c:v>0.8637951826920286</c:v>
                </c:pt>
                <c:pt idx="1107" formatCode="0.0000">
                  <c:v>0.85962634478825761</c:v>
                </c:pt>
                <c:pt idx="1108" formatCode="0.0000">
                  <c:v>0.85537348924184509</c:v>
                </c:pt>
                <c:pt idx="1109" formatCode="0.0000">
                  <c:v>0.85103613860194582</c:v>
                </c:pt>
                <c:pt idx="1110" formatCode="0.0000">
                  <c:v>0.84661383308035454</c:v>
                </c:pt>
                <c:pt idx="1111" formatCode="0.0000">
                  <c:v>0.84210613067306883</c:v>
                </c:pt>
                <c:pt idx="1112" formatCode="0.0000">
                  <c:v>0.83751260727557075</c:v>
                </c:pt>
                <c:pt idx="1113" formatCode="0.0000">
                  <c:v>0.83283285679189178</c:v>
                </c:pt>
                <c:pt idx="1114" formatCode="0.0000">
                  <c:v>0.82806649123752019</c:v>
                </c:pt>
                <c:pt idx="1115" formatCode="0.0000">
                  <c:v>0.823213140836213</c:v>
                </c:pt>
                <c:pt idx="1116" formatCode="0.0000">
                  <c:v>0.81827245411077343</c:v>
                </c:pt>
                <c:pt idx="1117" formatCode="0.0000">
                  <c:v>0.81324409796785724</c:v>
                </c:pt>
                <c:pt idx="1118" formatCode="0.0000">
                  <c:v>0.80812775777686585</c:v>
                </c:pt>
                <c:pt idx="1119" formatCode="0.0000">
                  <c:v>0.80292313744299348</c:v>
                </c:pt>
                <c:pt idx="1120" formatCode="0.0000">
                  <c:v>0.79762995947448456</c:v>
                </c:pt>
                <c:pt idx="1121" formatCode="0.0000">
                  <c:v>0.7922479650441645</c:v>
                </c:pt>
                <c:pt idx="1122" formatCode="0.0000">
                  <c:v>0.7867769140453108</c:v>
                </c:pt>
                <c:pt idx="1123" formatCode="0.0000">
                  <c:v>0.78121658514191761</c:v>
                </c:pt>
                <c:pt idx="1124" formatCode="0.0000">
                  <c:v>0.77556677581342248</c:v>
                </c:pt>
                <c:pt idx="1125" formatCode="0.0000">
                  <c:v>0.76982730239395603</c:v>
                </c:pt>
                <c:pt idx="1126" formatCode="0.0000">
                  <c:v>0.76399800010617258</c:v>
                </c:pt>
                <c:pt idx="1127" formatCode="0.0000">
                  <c:v>0.75807872308973046</c:v>
                </c:pt>
                <c:pt idx="1128" formatCode="0.0000">
                  <c:v>0.75206934442447404</c:v>
                </c:pt>
                <c:pt idx="1129" formatCode="0.0000">
                  <c:v>0.74596975614839378</c:v>
                </c:pt>
                <c:pt idx="1130" formatCode="0.0000">
                  <c:v>0.73977986927040895</c:v>
                </c:pt>
                <c:pt idx="1131" formatCode="0.0000">
                  <c:v>0.73349961377805351</c:v>
                </c:pt>
                <c:pt idx="1132" formatCode="0.0000">
                  <c:v>0.72712893864010741</c:v>
                </c:pt>
                <c:pt idx="1133" formatCode="0.0000">
                  <c:v>0.72066781180425443</c:v>
                </c:pt>
                <c:pt idx="1134" formatCode="0.0000">
                  <c:v>0.71411622018981324</c:v>
                </c:pt>
                <c:pt idx="1135" formatCode="0.0000">
                  <c:v>0.70747416967561372</c:v>
                </c:pt>
                <c:pt idx="1136" formatCode="0.0000">
                  <c:v>0.70074168508307288</c:v>
                </c:pt>
                <c:pt idx="1137" formatCode="0.0000">
                  <c:v>0.69391881015453794</c:v>
                </c:pt>
                <c:pt idx="1138" formatCode="0.0000">
                  <c:v>0.68700560752695661</c:v>
                </c:pt>
                <c:pt idx="1139" formatCode="0.0000">
                  <c:v>0.6800021587009315</c:v>
                </c:pt>
                <c:pt idx="1140" formatCode="0.0000">
                  <c:v>0.67290856400522925</c:v>
                </c:pt>
                <c:pt idx="1141" formatCode="0.0000">
                  <c:v>0.66572494255679771</c:v>
                </c:pt>
                <c:pt idx="1142" formatCode="0.0000">
                  <c:v>0.65845143221635638</c:v>
                </c:pt>
                <c:pt idx="1143" formatCode="0.0000">
                  <c:v>0.65108818953962111</c:v>
                </c:pt>
                <c:pt idx="1144" formatCode="0.0000">
                  <c:v>0.64363538972422829</c:v>
                </c:pt>
                <c:pt idx="1145" formatCode="0.0000">
                  <c:v>0.63609322655240463</c:v>
                </c:pt>
                <c:pt idx="1146" formatCode="0.0000">
                  <c:v>0.62846191232946791</c:v>
                </c:pt>
                <c:pt idx="1147" formatCode="0.0000">
                  <c:v>0.62074167781819856</c:v>
                </c:pt>
                <c:pt idx="1148" formatCode="0.0000">
                  <c:v>0.61293277216914954</c:v>
                </c:pt>
                <c:pt idx="1149" formatCode="0.0000">
                  <c:v>0.60503546284696386</c:v>
                </c:pt>
                <c:pt idx="1150" formatCode="0.0000">
                  <c:v>0.59705003555274516</c:v>
                </c:pt>
                <c:pt idx="1151" formatCode="0.0000">
                  <c:v>0.58897679414255522</c:v>
                </c:pt>
                <c:pt idx="1152" formatCode="0.0000">
                  <c:v>0.58081606054209156</c:v>
                </c:pt>
                <c:pt idx="1153" formatCode="0.0000">
                  <c:v>0.57256817465760579</c:v>
                </c:pt>
                <c:pt idx="1154" formatCode="0.0000">
                  <c:v>0.56423349428312675</c:v>
                </c:pt>
                <c:pt idx="1155" formatCode="0.0000">
                  <c:v>0.55581239500404345</c:v>
                </c:pt>
                <c:pt idx="1156" formatCode="0.0000">
                  <c:v>0.54730527009711538</c:v>
                </c:pt>
                <c:pt idx="1157" formatCode="0.0000">
                  <c:v>0.53871253042695721</c:v>
                </c:pt>
                <c:pt idx="1158" formatCode="0.0000">
                  <c:v>0.53003460433906902</c:v>
                </c:pt>
                <c:pt idx="1159" formatCode="0.0000">
                  <c:v>0.52127193754947032</c:v>
                </c:pt>
                <c:pt idx="1160" formatCode="0.0000">
                  <c:v>0.51242499303098765</c:v>
                </c:pt>
                <c:pt idx="1161" formatCode="0.0000">
                  <c:v>0.50349425089626432</c:v>
                </c:pt>
                <c:pt idx="1162" formatCode="0.0000">
                  <c:v>0.49448020827755174</c:v>
                </c:pt>
                <c:pt idx="1163" formatCode="0.0000">
                  <c:v>0.48538337920332791</c:v>
                </c:pt>
                <c:pt idx="1164" formatCode="0.0000">
                  <c:v>0.47620429447182294</c:v>
                </c:pt>
                <c:pt idx="1165" formatCode="0.0000">
                  <c:v>0.46694350152148678</c:v>
                </c:pt>
                <c:pt idx="1166" formatCode="0.0000">
                  <c:v>0.45760156429847809</c:v>
                </c:pt>
                <c:pt idx="1167" formatCode="0.0000">
                  <c:v>0.4481790631212148</c:v>
                </c:pt>
                <c:pt idx="1168" formatCode="0.0000">
                  <c:v>0.43867659454205349</c:v>
                </c:pt>
                <c:pt idx="1169" formatCode="0.0000">
                  <c:v>0.42909477120616052</c:v>
                </c:pt>
                <c:pt idx="1170" formatCode="0.0000">
                  <c:v>0.41943422170761407</c:v>
                </c:pt>
                <c:pt idx="1171" formatCode="0.0000">
                  <c:v>0.40969559044281206</c:v>
                </c:pt>
                <c:pt idx="1172" formatCode="0.0000">
                  <c:v>0.39987953746123533</c:v>
                </c:pt>
                <c:pt idx="1173" formatCode="0.0000">
                  <c:v>0.38998673831362141</c:v>
                </c:pt>
                <c:pt idx="1174" formatCode="0.0000">
                  <c:v>0.38001788389760588</c:v>
                </c:pt>
                <c:pt idx="1175" formatCode="0.0000">
                  <c:v>0.36997368030089622</c:v>
                </c:pt>
                <c:pt idx="1176" formatCode="0.0000">
                  <c:v>0.35985484864201389</c:v>
                </c:pt>
                <c:pt idx="1177" formatCode="0.0000">
                  <c:v>0.34966212490868692</c:v>
                </c:pt>
                <c:pt idx="1178" formatCode="0.0000">
                  <c:v>0.33939625979392102</c:v>
                </c:pt>
                <c:pt idx="1179" formatCode="0.0000">
                  <c:v>0.32905801852983135</c:v>
                </c:pt>
                <c:pt idx="1180" formatCode="0.0000">
                  <c:v>0.31864818071926454</c:v>
                </c:pt>
                <c:pt idx="1181" formatCode="0.0000">
                  <c:v>0.3081675401652883</c:v>
                </c:pt>
                <c:pt idx="1182" formatCode="0.0000">
                  <c:v>0.2976169046985761</c:v>
                </c:pt>
                <c:pt idx="1183" formatCode="0.0000">
                  <c:v>0.28699709600278289</c:v>
                </c:pt>
                <c:pt idx="1184" formatCode="0.0000">
                  <c:v>0.27630894943791068</c:v>
                </c:pt>
                <c:pt idx="1185" formatCode="0.0000">
                  <c:v>0.26555331386177089</c:v>
                </c:pt>
                <c:pt idx="1186" formatCode="0.0000">
                  <c:v>0.25473105144955699</c:v>
                </c:pt>
                <c:pt idx="1187" formatCode="0.0000">
                  <c:v>0.24384303751160918</c:v>
                </c:pt>
                <c:pt idx="1188" formatCode="0.0000">
                  <c:v>0.23289016030939566</c:v>
                </c:pt>
                <c:pt idx="1189" formatCode="0.0000">
                  <c:v>0.22187332086979669</c:v>
                </c:pt>
                <c:pt idx="1190" formatCode="0.0000">
                  <c:v>0.21079343279770843</c:v>
                </c:pt>
                <c:pt idx="1191" formatCode="0.0000">
                  <c:v>0.19965142208705033</c:v>
                </c:pt>
                <c:pt idx="1192" formatCode="0.0000">
                  <c:v>0.18844822693019503</c:v>
                </c:pt>
                <c:pt idx="1193" formatCode="0.0000">
                  <c:v>0.17718479752591254</c:v>
                </c:pt>
                <c:pt idx="1194" formatCode="0.0000">
                  <c:v>0.16586209588583167</c:v>
                </c:pt>
                <c:pt idx="1195" formatCode="0.0000">
                  <c:v>0.1544810956395207</c:v>
                </c:pt>
                <c:pt idx="1196" formatCode="0.0000">
                  <c:v>0.14304278183818403</c:v>
                </c:pt>
                <c:pt idx="1197" formatCode="0.0000">
                  <c:v>0.13154815075708012</c:v>
                </c:pt>
                <c:pt idx="1198" formatCode="0.0000">
                  <c:v>0.11999820969666106</c:v>
                </c:pt>
                <c:pt idx="1199" formatCode="0.0000">
                  <c:v>0.10839397678252037</c:v>
                </c:pt>
                <c:pt idx="1200" formatCode="0.0000">
                  <c:v>9.6736480764165619E-2</c:v>
                </c:pt>
                <c:pt idx="1201" formatCode="0.0000">
                  <c:v>8.5026760812708532E-2</c:v>
                </c:pt>
                <c:pt idx="1202" formatCode="0.0000">
                  <c:v>7.326586631746107E-2</c:v>
                </c:pt>
                <c:pt idx="1203" formatCode="0.0000">
                  <c:v>6.1454856681549069E-2</c:v>
                </c:pt>
                <c:pt idx="1204" formatCode="0.0000">
                  <c:v>4.9594801116541645E-2</c:v>
                </c:pt>
                <c:pt idx="1205" formatCode="0.0000">
                  <c:v>3.7686778436175114E-2</c:v>
                </c:pt>
                <c:pt idx="1206" formatCode="0.0000">
                  <c:v>2.5731876849194427E-2</c:v>
                </c:pt>
                <c:pt idx="1207" formatCode="0.0000">
                  <c:v>1.3731193751388418E-2</c:v>
                </c:pt>
                <c:pt idx="1208" formatCode="0.0000">
                  <c:v>1.6858355168312582E-3</c:v>
                </c:pt>
                <c:pt idx="1209" formatCode="0.0000">
                  <c:v>-1.0403082711597221E-2</c:v>
                </c:pt>
                <c:pt idx="1210" formatCode="0.0000">
                  <c:v>-2.2534437232376345E-2</c:v>
                </c:pt>
                <c:pt idx="1211" formatCode="0.0000">
                  <c:v>-3.4707095996153986E-2</c:v>
                </c:pt>
                <c:pt idx="1212" formatCode="0.0000">
                  <c:v>-4.6919918817143094E-2</c:v>
                </c:pt>
                <c:pt idx="1213" formatCode="0.0000">
                  <c:v>-5.9171757585076298E-2</c:v>
                </c:pt>
                <c:pt idx="1214" formatCode="0.0000">
                  <c:v>-7.1461456477655477E-2</c:v>
                </c:pt>
                <c:pt idx="1215" formatCode="0.0000">
                  <c:v>-8.3787852173476077E-2</c:v>
                </c:pt>
                <c:pt idx="1216" formatCode="0.0000">
                  <c:v>-9.6149774065353924E-2</c:v>
                </c:pt>
                <c:pt idx="1217" formatCode="0.0000">
                  <c:v>-0.10854604447403789</c:v>
                </c:pt>
                <c:pt idx="1218" formatCode="0.0000">
                  <c:v>-0.1209754788622479</c:v>
                </c:pt>
                <c:pt idx="1219" formatCode="0.0000">
                  <c:v>-0.13343688604900675</c:v>
                </c:pt>
                <c:pt idx="1220" formatCode="0.0000">
                  <c:v>-0.14592906842421074</c:v>
                </c:pt>
                <c:pt idx="1221" formatCode="0.0000">
                  <c:v>-0.15845082216341372</c:v>
                </c:pt>
                <c:pt idx="1222" formatCode="0.0000">
                  <c:v>-0.17100093744276967</c:v>
                </c:pt>
                <c:pt idx="1223" formatCode="0.0000">
                  <c:v>-0.18357819865409566</c:v>
                </c:pt>
                <c:pt idx="1224" formatCode="0.0000">
                  <c:v>-0.1961813846200223</c:v>
                </c:pt>
                <c:pt idx="1225" formatCode="0.0000">
                  <c:v>-0.2088092688091826</c:v>
                </c:pt>
                <c:pt idx="1226" formatCode="0.0000">
                  <c:v>-0.22146061955139892</c:v>
                </c:pt>
                <c:pt idx="1227" formatCode="0.0000">
                  <c:v>-0.23413420025283546</c:v>
                </c:pt>
                <c:pt idx="1228" formatCode="0.0000">
                  <c:v>-0.24682876961107456</c:v>
                </c:pt>
                <c:pt idx="1229" formatCode="0.0000">
                  <c:v>-0.25954308183006786</c:v>
                </c:pt>
                <c:pt idx="1230" formatCode="0.0000">
                  <c:v>-0.27227588683494691</c:v>
                </c:pt>
                <c:pt idx="1231" formatCode="0.0000">
                  <c:v>-0.28502593048662889</c:v>
                </c:pt>
                <c:pt idx="1232" formatCode="0.0000">
                  <c:v>-0.29779195479619502</c:v>
                </c:pt>
                <c:pt idx="1233" formatCode="0.0000">
                  <c:v>-0.31057269813900562</c:v>
                </c:pt>
                <c:pt idx="1234" formatCode="0.0000">
                  <c:v>-0.32336689546850211</c:v>
                </c:pt>
                <c:pt idx="1235" formatCode="0.0000">
                  <c:v>-0.33617327852968232</c:v>
                </c:pt>
                <c:pt idx="1236" formatCode="0.0000">
                  <c:v>-0.34899057607217854</c:v>
                </c:pt>
                <c:pt idx="1237" formatCode="0.0000">
                  <c:v>-0.3618175140629411</c:v>
                </c:pt>
                <c:pt idx="1238" formatCode="0.0000">
                  <c:v>-0.37465281589845928</c:v>
                </c:pt>
                <c:pt idx="1239" formatCode="0.0000">
                  <c:v>-0.3874952026165146</c:v>
                </c:pt>
                <c:pt idx="1240" formatCode="0.0000">
                  <c:v>-0.40034339310739764</c:v>
                </c:pt>
                <c:pt idx="1241" formatCode="0.0000">
                  <c:v>-0.41319610432458825</c:v>
                </c:pt>
                <c:pt idx="1242" formatCode="0.0000">
                  <c:v>-0.42605205149484765</c:v>
                </c:pt>
                <c:pt idx="1243" formatCode="0.0000">
                  <c:v>-0.43890994832768288</c:v>
                </c:pt>
                <c:pt idx="1244" formatCode="0.0000">
                  <c:v>-0.45176850722416545</c:v>
                </c:pt>
                <c:pt idx="1245" formatCode="0.0000">
                  <c:v>-0.46462643948507076</c:v>
                </c:pt>
                <c:pt idx="1246" formatCode="0.0000">
                  <c:v>-0.47748245551829333</c:v>
                </c:pt>
                <c:pt idx="1247" formatCode="0.0000">
                  <c:v>-0.49033526504551161</c:v>
                </c:pt>
                <c:pt idx="1248" formatCode="0.0000">
                  <c:v>-0.50318357730808183</c:v>
                </c:pt>
                <c:pt idx="1249" formatCode="0.0000">
                  <c:v>-0.51602610127212001</c:v>
                </c:pt>
                <c:pt idx="1250" formatCode="0.0000">
                  <c:v>-0.52886154583273159</c:v>
                </c:pt>
                <c:pt idx="1251" formatCode="0.0000">
                  <c:v>-0.54168862001738405</c:v>
                </c:pt>
                <c:pt idx="1252" formatCode="0.0000">
                  <c:v>-0.55450603318837177</c:v>
                </c:pt>
                <c:pt idx="1253" formatCode="0.0000">
                  <c:v>-0.56731249524434801</c:v>
                </c:pt>
                <c:pt idx="1254" formatCode="0.0000">
                  <c:v>-0.58010671682090609</c:v>
                </c:pt>
                <c:pt idx="1255" formatCode="0.0000">
                  <c:v>-0.59288740949016072</c:v>
                </c:pt>
                <c:pt idx="1256" formatCode="0.0000">
                  <c:v>-0.60565328595932688</c:v>
                </c:pt>
                <c:pt idx="1257" formatCode="0.0000">
                  <c:v>-0.61840306026824565</c:v>
                </c:pt>
                <c:pt idx="1258" formatCode="0.0000">
                  <c:v>-0.63113544798583887</c:v>
                </c:pt>
                <c:pt idx="1259" formatCode="0.0000">
                  <c:v>-0.64384916640547563</c:v>
                </c:pt>
                <c:pt idx="1260" formatCode="0.0000">
                  <c:v>-0.65654293473919567</c:v>
                </c:pt>
                <c:pt idx="1261" formatCode="0.0000">
                  <c:v>-0.66921547431081041</c:v>
                </c:pt>
                <c:pt idx="1262" formatCode="0.0000">
                  <c:v>-0.6818655087477955</c:v>
                </c:pt>
                <c:pt idx="1263" formatCode="0.0000">
                  <c:v>-0.69449176417200742</c:v>
                </c:pt>
                <c:pt idx="1264" formatCode="0.0000">
                  <c:v>-0.707092969389161</c:v>
                </c:pt>
                <c:pt idx="1265" formatCode="0.0000">
                  <c:v>-0.71966785607705841</c:v>
                </c:pt>
                <c:pt idx="1266" formatCode="0.0000">
                  <c:v>-0.73221515897254319</c:v>
                </c:pt>
                <c:pt idx="1267" formatCode="0.0000">
                  <c:v>-0.74473361605715938</c:v>
                </c:pt>
                <c:pt idx="1268" formatCode="0.0000">
                  <c:v>-0.75722196874147685</c:v>
                </c:pt>
                <c:pt idx="1269" formatCode="0.0000">
                  <c:v>-0.7696789620480915</c:v>
                </c:pt>
                <c:pt idx="1270" formatCode="0.0000">
                  <c:v>-0.78210334479323729</c:v>
                </c:pt>
                <c:pt idx="1271" formatCode="0.0000">
                  <c:v>-0.7944938697670233</c:v>
                </c:pt>
                <c:pt idx="1272" formatCode="0.0000">
                  <c:v>-0.80684929391224969</c:v>
                </c:pt>
                <c:pt idx="1273" formatCode="0.0000">
                  <c:v>-0.81916837850179858</c:v>
                </c:pt>
                <c:pt idx="1274" formatCode="0.0000">
                  <c:v>-0.83144988931457042</c:v>
                </c:pt>
                <c:pt idx="1275" formatCode="0.0000">
                  <c:v>-0.84369259680994246</c:v>
                </c:pt>
                <c:pt idx="1276" formatCode="0.0000">
                  <c:v>-0.85589527630073314</c:v>
                </c:pt>
                <c:pt idx="1277" formatCode="0.0000">
                  <c:v>-0.86805670812466273</c:v>
                </c:pt>
                <c:pt idx="1278" formatCode="0.0000">
                  <c:v>-0.88017567781426431</c:v>
                </c:pt>
                <c:pt idx="1279" formatCode="0.0000">
                  <c:v>-0.89225097626526029</c:v>
                </c:pt>
                <c:pt idx="1280" formatCode="0.0000">
                  <c:v>-0.90428139990335321</c:v>
                </c:pt>
                <c:pt idx="1281" formatCode="0.0000">
                  <c:v>-0.91626575084944695</c:v>
                </c:pt>
                <c:pt idx="1282" formatCode="0.0000">
                  <c:v>-0.92820283708322859</c:v>
                </c:pt>
                <c:pt idx="1283" formatCode="0.0000">
                  <c:v>-0.94009147260517578</c:v>
                </c:pt>
                <c:pt idx="1284" formatCode="0.0000">
                  <c:v>-0.95193047759687066</c:v>
                </c:pt>
                <c:pt idx="1285" formatCode="0.0000">
                  <c:v>-0.96371867857970295</c:v>
                </c:pt>
                <c:pt idx="1286" formatCode="0.0000">
                  <c:v>-0.97545490857185457</c:v>
                </c:pt>
                <c:pt idx="1287" formatCode="0.0000">
                  <c:v>-0.98713800724365641</c:v>
                </c:pt>
                <c:pt idx="1288" formatCode="0.0000">
                  <c:v>-0.998766821071157</c:v>
                </c:pt>
                <c:pt idx="1289" formatCode="0.0000">
                  <c:v>-1.0103402034880653</c:v>
                </c:pt>
                <c:pt idx="1290" formatCode="0.0000">
                  <c:v>-1.0218570150358774</c:v>
                </c:pt>
                <c:pt idx="1291" formatCode="0.0000">
                  <c:v>-1.0333161235123127</c:v>
                </c:pt>
                <c:pt idx="1292" formatCode="0.0000">
                  <c:v>-1.0447164041179497</c:v>
                </c:pt>
                <c:pt idx="1293" formatCode="0.0000">
                  <c:v>-1.0560567396011245</c:v>
                </c:pt>
                <c:pt idx="1294" formatCode="0.0000">
                  <c:v>-1.0673360204009914</c:v>
                </c:pt>
                <c:pt idx="1295" formatCode="0.0000">
                  <c:v>-1.0785531447888372</c:v>
                </c:pt>
                <c:pt idx="1296" formatCode="0.0000">
                  <c:v>-1.089707019007528</c:v>
                </c:pt>
                <c:pt idx="1297" formatCode="0.0000">
                  <c:v>-1.1007965574091825</c:v>
                </c:pt>
                <c:pt idx="1298" formatCode="0.0000">
                  <c:v>-1.1118206825909533</c:v>
                </c:pt>
                <c:pt idx="1299" formatCode="0.0000">
                  <c:v>-1.1227783255290247</c:v>
                </c:pt>
                <c:pt idx="1300" formatCode="0.0000">
                  <c:v>-1.1336684257106788</c:v>
                </c:pt>
                <c:pt idx="1301" formatCode="0.0000">
                  <c:v>-1.1444899312645587</c:v>
                </c:pt>
                <c:pt idx="1302" formatCode="0.0000">
                  <c:v>-1.1552417990889969</c:v>
                </c:pt>
                <c:pt idx="1303" formatCode="0.0000">
                  <c:v>-1.165922994978505</c:v>
                </c:pt>
                <c:pt idx="1304" formatCode="0.0000">
                  <c:v>-1.1765324937483093</c:v>
                </c:pt>
                <c:pt idx="1305" formatCode="0.0000">
                  <c:v>-1.1870692793570363</c:v>
                </c:pt>
                <c:pt idx="1306" formatCode="0.0000">
                  <c:v>-1.1975323450274302</c:v>
                </c:pt>
                <c:pt idx="1307" formatCode="0.0000">
                  <c:v>-1.2079206933651878</c:v>
                </c:pt>
                <c:pt idx="1308" formatCode="0.0000">
                  <c:v>-1.21823333647582</c:v>
                </c:pt>
                <c:pt idx="1309" formatCode="0.0000">
                  <c:v>-1.2284692960796206</c:v>
                </c:pt>
                <c:pt idx="1310" formatCode="0.0000">
                  <c:v>-1.2386276036246371</c:v>
                </c:pt>
                <c:pt idx="1311" formatCode="0.0000">
                  <c:v>-1.2487073003977274</c:v>
                </c:pt>
                <c:pt idx="1312" formatCode="0.0000">
                  <c:v>-1.2587074376336294</c:v>
                </c:pt>
                <c:pt idx="1313" formatCode="0.0000">
                  <c:v>-1.2686270766220877</c:v>
                </c:pt>
                <c:pt idx="1314" formatCode="0.0000">
                  <c:v>-1.2784652888129702</c:v>
                </c:pt>
                <c:pt idx="1315" formatCode="0.0000">
                  <c:v>-1.2882211559194627</c:v>
                </c:pt>
                <c:pt idx="1316" formatCode="0.0000">
                  <c:v>-1.2978937700192121</c:v>
                </c:pt>
                <c:pt idx="1317" formatCode="0.0000">
                  <c:v>-1.3074822336535432</c:v>
                </c:pt>
                <c:pt idx="1318" formatCode="0.0000">
                  <c:v>-1.3169856599246397</c:v>
                </c:pt>
                <c:pt idx="1319" formatCode="0.0000">
                  <c:v>-1.3264031725907628</c:v>
                </c:pt>
                <c:pt idx="1320" formatCode="0.0000">
                  <c:v>-1.3357339061594209</c:v>
                </c:pt>
                <c:pt idx="1321" formatCode="0.0000">
                  <c:v>-1.3449770059786061</c:v>
                </c:pt>
                <c:pt idx="1322" formatCode="0.0000">
                  <c:v>-1.3541316283259426</c:v>
                </c:pt>
                <c:pt idx="1323" formatCode="0.0000">
                  <c:v>-1.3631969404959003</c:v>
                </c:pt>
                <c:pt idx="1324" formatCode="0.0000">
                  <c:v>-1.3721721208849356</c:v>
                </c:pt>
                <c:pt idx="1325" formatCode="0.0000">
                  <c:v>-1.3810563590746652</c:v>
                </c:pt>
                <c:pt idx="1326" formatCode="0.0000">
                  <c:v>-1.3898488559129789</c:v>
                </c:pt>
                <c:pt idx="1327" formatCode="0.0000">
                  <c:v>-1.3985488235931878</c:v>
                </c:pt>
                <c:pt idx="1328" formatCode="0.0000">
                  <c:v>-1.4071554857310915</c:v>
                </c:pt>
                <c:pt idx="1329" formatCode="0.0000">
                  <c:v>-1.4156680774400869</c:v>
                </c:pt>
                <c:pt idx="1330" formatCode="0.0000">
                  <c:v>-1.4240858454042029</c:v>
                </c:pt>
                <c:pt idx="1331" formatCode="0.0000">
                  <c:v>-1.4324080479491677</c:v>
                </c:pt>
                <c:pt idx="1332" formatCode="0.0000">
                  <c:v>-1.4406339551113942</c:v>
                </c:pt>
                <c:pt idx="1333" formatCode="0.0000">
                  <c:v>-1.4487628487050128</c:v>
                </c:pt>
                <c:pt idx="1334" formatCode="0.0000">
                  <c:v>-1.4567940223868208</c:v>
                </c:pt>
                <c:pt idx="1335" formatCode="0.0000">
                  <c:v>-1.4647267817192722</c:v>
                </c:pt>
                <c:pt idx="1336" formatCode="0.0000">
                  <c:v>-1.4725604442313878</c:v>
                </c:pt>
                <c:pt idx="1337" formatCode="0.0000">
                  <c:v>-1.4802943394777275</c:v>
                </c:pt>
                <c:pt idx="1338" formatCode="0.0000">
                  <c:v>-1.487927809095259</c:v>
                </c:pt>
                <c:pt idx="1339" formatCode="0.0000">
                  <c:v>-1.4954602068583036</c:v>
                </c:pt>
                <c:pt idx="1340" formatCode="0.0000">
                  <c:v>-1.5028908987313947</c:v>
                </c:pt>
                <c:pt idx="1341" formatCode="0.0000">
                  <c:v>-1.5102192629202025</c:v>
                </c:pt>
                <c:pt idx="1342" formatCode="0.0000">
                  <c:v>-1.5174446899203828</c:v>
                </c:pt>
                <c:pt idx="1343" formatCode="0.0000">
                  <c:v>-1.5245665825645023</c:v>
                </c:pt>
                <c:pt idx="1344" formatCode="0.0000">
                  <c:v>-1.5315843560668887</c:v>
                </c:pt>
                <c:pt idx="1345" formatCode="0.0000">
                  <c:v>-1.5384974380665632</c:v>
                </c:pt>
                <c:pt idx="1346" formatCode="0.0000">
                  <c:v>-1.5453052686681283</c:v>
                </c:pt>
                <c:pt idx="1347" formatCode="0.0000">
                  <c:v>-1.5520073004807036</c:v>
                </c:pt>
                <c:pt idx="1348" formatCode="0.0000">
                  <c:v>-1.558602998654868</c:v>
                </c:pt>
                <c:pt idx="1349" formatCode="0.0000">
                  <c:v>-1.5650918409176373</c:v>
                </c:pt>
                <c:pt idx="1350" formatCode="0.0000">
                  <c:v>-1.571473317605464</c:v>
                </c:pt>
                <c:pt idx="1351" formatCode="0.0000">
                  <c:v>-1.5777469316952806</c:v>
                </c:pt>
                <c:pt idx="1352" formatCode="0.0000">
                  <c:v>-1.583912198833586</c:v>
                </c:pt>
                <c:pt idx="1353" formatCode="0.0000">
                  <c:v>-1.5899686473635681</c:v>
                </c:pt>
                <c:pt idx="1354" formatCode="0.0000">
                  <c:v>-1.5959158183503033</c:v>
                </c:pt>
                <c:pt idx="1355" formatCode="0.0000">
                  <c:v>-1.6017532656039917</c:v>
                </c:pt>
                <c:pt idx="1356" formatCode="0.0000">
                  <c:v>-1.6074805557012799</c:v>
                </c:pt>
                <c:pt idx="1357" formatCode="0.0000">
                  <c:v>-1.613097268004652</c:v>
                </c:pt>
                <c:pt idx="1358" formatCode="0.0000">
                  <c:v>-1.6186029946799025</c:v>
                </c:pt>
                <c:pt idx="1359" formatCode="0.0000">
                  <c:v>-1.6239973407116917</c:v>
                </c:pt>
                <c:pt idx="1360" formatCode="0.0000">
                  <c:v>-1.6292799239172178</c:v>
                </c:pt>
                <c:pt idx="1361" formatCode="0.0000">
                  <c:v>-1.6344503749579735</c:v>
                </c:pt>
                <c:pt idx="1362" formatCode="0.0000">
                  <c:v>-1.6395083373496253</c:v>
                </c:pt>
                <c:pt idx="1363" formatCode="0.0000">
                  <c:v>-1.6444534674700206</c:v>
                </c:pt>
                <c:pt idx="1364" formatCode="0.0000">
                  <c:v>-1.6492854345653174</c:v>
                </c:pt>
                <c:pt idx="1365" formatCode="0.0000">
                  <c:v>-1.6540039207542456</c:v>
                </c:pt>
                <c:pt idx="1366" formatCode="0.0000">
                  <c:v>-1.6586086210305437</c:v>
                </c:pt>
                <c:pt idx="1367" formatCode="0.0000">
                  <c:v>-1.6630992432635223</c:v>
                </c:pt>
                <c:pt idx="1368" formatCode="0.0000">
                  <c:v>-1.6674755081968149</c:v>
                </c:pt>
                <c:pt idx="1369" formatCode="0.0000">
                  <c:v>-1.6717371494453037</c:v>
                </c:pt>
                <c:pt idx="1370" formatCode="0.0000">
                  <c:v>-1.6758839134902155</c:v>
                </c:pt>
                <c:pt idx="1371" formatCode="0.0000">
                  <c:v>-1.6799155596724462</c:v>
                </c:pt>
                <c:pt idx="1372" formatCode="0.0000">
                  <c:v>-1.6838318601840614</c:v>
                </c:pt>
                <c:pt idx="1373" formatCode="0.0000">
                  <c:v>-1.6876326000580315</c:v>
                </c:pt>
                <c:pt idx="1374" formatCode="0.0000">
                  <c:v>-1.6913175771561944</c:v>
                </c:pt>
                <c:pt idx="1375" formatCode="0.0000">
                  <c:v>-1.6948866021554572</c:v>
                </c:pt>
                <c:pt idx="1376" formatCode="0.0000">
                  <c:v>-1.6983394985322431</c:v>
                </c:pt>
                <c:pt idx="1377" formatCode="0.0000">
                  <c:v>-1.7016761025452081</c:v>
                </c:pt>
                <c:pt idx="1378" formatCode="0.0000">
                  <c:v>-1.7048962632162301</c:v>
                </c:pt>
                <c:pt idx="1379" formatCode="0.0000">
                  <c:v>-1.7079998423096781</c:v>
                </c:pt>
                <c:pt idx="1380" formatCode="0.0000">
                  <c:v>-1.7109867143099873</c:v>
                </c:pt>
                <c:pt idx="1381" formatCode="0.0000">
                  <c:v>-1.7138567663975321</c:v>
                </c:pt>
                <c:pt idx="1382" formatCode="0.0000">
                  <c:v>-1.7166098984228362</c:v>
                </c:pt>
                <c:pt idx="1383" formatCode="0.0000">
                  <c:v>-1.7192460228790982</c:v>
                </c:pt>
                <c:pt idx="1384" formatCode="0.0000">
                  <c:v>-1.721765064873082</c:v>
                </c:pt>
                <c:pt idx="1385" formatCode="0.0000">
                  <c:v>-1.7241669620943518</c:v>
                </c:pt>
                <c:pt idx="1386" formatCode="0.0000">
                  <c:v>-1.7264516647828898</c:v>
                </c:pt>
                <c:pt idx="1387" formatCode="0.0000">
                  <c:v>-1.7286191356950895</c:v>
                </c:pt>
                <c:pt idx="1388" formatCode="0.0000">
                  <c:v>-1.7306693500681616</c:v>
                </c:pt>
                <c:pt idx="1389" formatCode="0.0000">
                  <c:v>-1.7326022955829319</c:v>
                </c:pt>
                <c:pt idx="1390" formatCode="0.0000">
                  <c:v>-1.7344179723250841</c:v>
                </c:pt>
                <c:pt idx="1391" formatCode="0.0000">
                  <c:v>-1.736116392744832</c:v>
                </c:pt>
                <c:pt idx="1392" formatCode="0.0000">
                  <c:v>-1.737697581615038</c:v>
                </c:pt>
                <c:pt idx="1393" formatCode="0.0000">
                  <c:v>-1.739161575987813</c:v>
                </c:pt>
                <c:pt idx="1394" formatCode="0.0000">
                  <c:v>-1.7405084251495955</c:v>
                </c:pt>
                <c:pt idx="1395" formatCode="0.0000">
                  <c:v>-1.7417381905747069</c:v>
                </c:pt>
                <c:pt idx="1396" formatCode="0.0000">
                  <c:v>-1.7428509458774364</c:v>
                </c:pt>
                <c:pt idx="1397" formatCode="0.0000">
                  <c:v>-1.7438467767626515</c:v>
                </c:pt>
                <c:pt idx="1398" formatCode="0.0000">
                  <c:v>-1.7447257809749237</c:v>
                </c:pt>
                <c:pt idx="1399" formatCode="0.0000">
                  <c:v>-1.7454880682462368</c:v>
                </c:pt>
                <c:pt idx="1400" formatCode="0.0000">
                  <c:v>-1.7461337602422415</c:v>
                </c:pt>
                <c:pt idx="1401" formatCode="0.0000">
                  <c:v>-1.7466629905071036</c:v>
                </c:pt>
                <c:pt idx="1402" formatCode="0.0000">
                  <c:v>-1.7470759044069495</c:v>
                </c:pt>
                <c:pt idx="1403" formatCode="0.0000">
                  <c:v>-1.7473726590719241</c:v>
                </c:pt>
                <c:pt idx="1404" formatCode="0.0000">
                  <c:v>-1.7475534233368812</c:v>
                </c:pt>
                <c:pt idx="1405" formatCode="0.0000">
                  <c:v>-1.7476183776807066</c:v>
                </c:pt>
                <c:pt idx="1406" formatCode="0.0000">
                  <c:v>-1.7475677141643149</c:v>
                </c:pt>
                <c:pt idx="1407" formatCode="0.0000">
                  <c:v>-1.7474016363673186</c:v>
                </c:pt>
                <c:pt idx="1408" formatCode="0.0000">
                  <c:v>-1.7471203593233897</c:v>
                </c:pt>
                <c:pt idx="1409" formatCode="0.0000">
                  <c:v>-1.746724109454306</c:v>
                </c:pt>
                <c:pt idx="1410" formatCode="0.0000">
                  <c:v>-1.7462131245027788</c:v>
                </c:pt>
                <c:pt idx="1411" formatCode="0.0000">
                  <c:v>-1.7455876534639301</c:v>
                </c:pt>
                <c:pt idx="1412" formatCode="0.0000">
                  <c:v>-1.7448479565156283</c:v>
                </c:pt>
                <c:pt idx="1413" formatCode="0.0000">
                  <c:v>-1.7439943049475022</c:v>
                </c:pt>
                <c:pt idx="1414" formatCode="0.0000">
                  <c:v>-1.743026981088817</c:v>
                </c:pt>
                <c:pt idx="1415" formatCode="0.0000">
                  <c:v>-1.7419462782350914</c:v>
                </c:pt>
                <c:pt idx="1416" formatCode="0.0000">
                  <c:v>-1.7407525005736004</c:v>
                </c:pt>
                <c:pt idx="1417" formatCode="0.0000">
                  <c:v>-1.7394459631076438</c:v>
                </c:pt>
                <c:pt idx="1418" formatCode="0.0000">
                  <c:v>-1.7380269915797448</c:v>
                </c:pt>
                <c:pt idx="1419" formatCode="0.0000">
                  <c:v>-1.7364959223936418</c:v>
                </c:pt>
                <c:pt idx="1420" formatCode="0.0000">
                  <c:v>-1.7348531025352476</c:v>
                </c:pt>
                <c:pt idx="1421" formatCode="0.0000">
                  <c:v>-1.7330988894924271</c:v>
                </c:pt>
                <c:pt idx="1422" formatCode="0.0000">
                  <c:v>-1.7312336511737876</c:v>
                </c:pt>
                <c:pt idx="1423" formatCode="0.0000">
                  <c:v>-1.7292577658263133</c:v>
                </c:pt>
                <c:pt idx="1424" formatCode="0.0000">
                  <c:v>-1.7271716219520434</c:v>
                </c:pt>
                <c:pt idx="1425" formatCode="0.0000">
                  <c:v>-1.7249756182236484</c:v>
                </c:pt>
                <c:pt idx="1426" formatCode="0.0000">
                  <c:v>-1.7226701633990542</c:v>
                </c:pt>
                <c:pt idx="1427" formatCode="0.0000">
                  <c:v>-1.7202556762350119</c:v>
                </c:pt>
                <c:pt idx="1428" formatCode="0.0000">
                  <c:v>-1.7177325853997734</c:v>
                </c:pt>
                <c:pt idx="1429" formatCode="0.0000">
                  <c:v>-1.7151013293847059</c:v>
                </c:pt>
                <c:pt idx="1430" formatCode="0.0000">
                  <c:v>-1.7123623564150647</c:v>
                </c:pt>
                <c:pt idx="1431" formatCode="0.0000">
                  <c:v>-1.7095161243597532</c:v>
                </c:pt>
                <c:pt idx="1432" formatCode="0.0000">
                  <c:v>-1.7065631006402597</c:v>
                </c:pt>
                <c:pt idx="1433" formatCode="0.0000">
                  <c:v>-1.7035037621386178</c:v>
                </c:pt>
                <c:pt idx="1434" formatCode="0.0000">
                  <c:v>-1.7003385951045746</c:v>
                </c:pt>
                <c:pt idx="1435" formatCode="0.0000">
                  <c:v>-1.6970680950618335</c:v>
                </c:pt>
                <c:pt idx="1436" formatCode="0.0000">
                  <c:v>-1.6936927667135313</c:v>
                </c:pt>
                <c:pt idx="1437" formatCode="0.0000">
                  <c:v>-1.690213123846813</c:v>
                </c:pt>
                <c:pt idx="1438" formatCode="0.0000">
                  <c:v>-1.686629689236689</c:v>
                </c:pt>
                <c:pt idx="1439" formatCode="0.0000">
                  <c:v>-1.682942994549022</c:v>
                </c:pt>
                <c:pt idx="1440" formatCode="0.0000">
                  <c:v>-1.6791535802428366</c:v>
                </c:pt>
                <c:pt idx="1441" formatCode="0.0000">
                  <c:v>-1.6752619954717893</c:v>
                </c:pt>
                <c:pt idx="1442" formatCode="0.0000">
                  <c:v>-1.6712687979849787</c:v>
                </c:pt>
                <c:pt idx="1443" formatCode="0.0000">
                  <c:v>-1.667174554026982</c:v>
                </c:pt>
                <c:pt idx="1444" formatCode="0.0000">
                  <c:v>-1.6629798382372618</c:v>
                </c:pt>
                <c:pt idx="1445" formatCode="0.0000">
                  <c:v>-1.6586852335488005</c:v>
                </c:pt>
                <c:pt idx="1446" formatCode="0.0000">
                  <c:v>-1.6542913310861835</c:v>
                </c:pt>
                <c:pt idx="1447" formatCode="0.0000">
                  <c:v>-1.649798730062922</c:v>
                </c:pt>
                <c:pt idx="1448" formatCode="0.0000">
                  <c:v>-1.6452080376782581</c:v>
                </c:pt>
                <c:pt idx="1449" formatCode="0.0000">
                  <c:v>-1.6405198690132627</c:v>
                </c:pt>
                <c:pt idx="1450" formatCode="0.0000">
                  <c:v>-1.6357348469264252</c:v>
                </c:pt>
                <c:pt idx="1451" formatCode="0.0000">
                  <c:v>-1.6308536019485942</c:v>
                </c:pt>
                <c:pt idx="1452" formatCode="0.0000">
                  <c:v>-1.625876772177433</c:v>
                </c:pt>
                <c:pt idx="1453" formatCode="0.0000">
                  <c:v>-1.6208050031712586</c:v>
                </c:pt>
                <c:pt idx="1454" formatCode="0.0000">
                  <c:v>-1.6156389478424447</c:v>
                </c:pt>
                <c:pt idx="1455" formatCode="0.0000">
                  <c:v>-1.6103792663502285</c:v>
                </c:pt>
                <c:pt idx="1456" formatCode="0.0000">
                  <c:v>-1.6050266259931181</c:v>
                </c:pt>
                <c:pt idx="1457" formatCode="0.0000">
                  <c:v>-1.5995817011007498</c:v>
                </c:pt>
                <c:pt idx="1458" formatCode="0.0000">
                  <c:v>-1.5940451729253697</c:v>
                </c:pt>
                <c:pt idx="1459" formatCode="0.0000">
                  <c:v>-1.588417729532801</c:v>
                </c:pt>
                <c:pt idx="1460" formatCode="0.0000">
                  <c:v>-1.5827000656930745</c:v>
                </c:pt>
                <c:pt idx="1461" formatCode="0.0000">
                  <c:v>-1.5768928827705808</c:v>
                </c:pt>
                <c:pt idx="1462" formatCode="0.0000">
                  <c:v>-1.5709968886139134</c:v>
                </c:pt>
                <c:pt idx="1463" formatCode="0.0000">
                  <c:v>-1.565012797445271</c:v>
                </c:pt>
                <c:pt idx="1464" formatCode="0.0000">
                  <c:v>-1.5589413297495871</c:v>
                </c:pt>
                <c:pt idx="1465" formatCode="0.0000">
                  <c:v>-1.5527832121632503</c:v>
                </c:pt>
                <c:pt idx="1466" formatCode="0.0000">
                  <c:v>-1.5465391773625929</c:v>
                </c:pt>
                <c:pt idx="1467" formatCode="0.0000">
                  <c:v>-1.5402099639519915</c:v>
                </c:pt>
                <c:pt idx="1468" formatCode="0.0000">
                  <c:v>-1.5337963163517758</c:v>
                </c:pt>
                <c:pt idx="1469" formatCode="0.0000">
                  <c:v>-1.5272989846857941</c:v>
                </c:pt>
                <c:pt idx="1470" formatCode="0.0000">
                  <c:v>-1.5207187246688028</c:v>
                </c:pt>
                <c:pt idx="1471" formatCode="0.0000">
                  <c:v>-1.5140562974935627</c:v>
                </c:pt>
                <c:pt idx="1472" formatCode="0.0000">
                  <c:v>-1.5073124697177751</c:v>
                </c:pt>
                <c:pt idx="1473" formatCode="0.0000">
                  <c:v>-1.500488013150777</c:v>
                </c:pt>
                <c:pt idx="1474" formatCode="0.0000">
                  <c:v>-1.4935837047400924</c:v>
                </c:pt>
                <c:pt idx="1475" formatCode="0.0000">
                  <c:v>-1.4866003264577952</c:v>
                </c:pt>
                <c:pt idx="1476" formatCode="0.0000">
                  <c:v>-1.4795386651867379</c:v>
                </c:pt>
                <c:pt idx="1477" formatCode="0.0000">
                  <c:v>-1.4723995126066451</c:v>
                </c:pt>
                <c:pt idx="1478" formatCode="0.0000">
                  <c:v>-1.4651836650800956</c:v>
                </c:pt>
                <c:pt idx="1479" formatCode="0.0000">
                  <c:v>-1.4578919235384038</c:v>
                </c:pt>
                <c:pt idx="1480" formatCode="0.0000">
                  <c:v>-1.4505250933674194</c:v>
                </c:pt>
                <c:pt idx="1481" formatCode="0.0000">
                  <c:v>-1.4430839842932666</c:v>
                </c:pt>
                <c:pt idx="1482" formatCode="0.0000">
                  <c:v>-1.4355694102680294</c:v>
                </c:pt>
                <c:pt idx="1483" formatCode="0.0000">
                  <c:v>-1.427982189355401</c:v>
                </c:pt>
                <c:pt idx="1484" formatCode="0.0000">
                  <c:v>-1.4203231436163275</c:v>
                </c:pt>
                <c:pt idx="1485" formatCode="0.0000">
                  <c:v>-1.4125930989946331</c:v>
                </c:pt>
                <c:pt idx="1486" formatCode="0.0000">
                  <c:v>-1.404792885202675</c:v>
                </c:pt>
                <c:pt idx="1487" formatCode="0.0000">
                  <c:v>-1.396923335607017</c:v>
                </c:pt>
                <c:pt idx="1488" formatCode="0.0000">
                  <c:v>-1.3889852871141564</c:v>
                </c:pt>
                <c:pt idx="1489" formatCode="0.0000">
                  <c:v>-1.3809795800563096</c:v>
                </c:pt>
                <c:pt idx="1490" formatCode="0.0000">
                  <c:v>-1.3729070580772673</c:v>
                </c:pt>
                <c:pt idx="1491" formatCode="0.0000">
                  <c:v>-1.3647685680183561</c:v>
                </c:pt>
                <c:pt idx="1492" formatCode="0.0000">
                  <c:v>-1.3565649598044875</c:v>
                </c:pt>
                <c:pt idx="1493" formatCode="0.0000">
                  <c:v>-1.3482970863303494</c:v>
                </c:pt>
                <c:pt idx="1494" formatCode="0.0000">
                  <c:v>-1.3399658033467181</c:v>
                </c:pt>
                <c:pt idx="1495" formatCode="0.0000">
                  <c:v>-1.3315719693469343</c:v>
                </c:pt>
                <c:pt idx="1496" formatCode="0.0000">
                  <c:v>-1.3231164454535378</c:v>
                </c:pt>
                <c:pt idx="1497" formatCode="0.0000">
                  <c:v>-1.3146000953050854</c:v>
                </c:pt>
                <c:pt idx="1498" formatCode="0.0000">
                  <c:v>-1.3060237849431702</c:v>
                </c:pt>
                <c:pt idx="1499" formatCode="0.0000">
                  <c:v>-1.2973883826996457</c:v>
                </c:pt>
                <c:pt idx="1500" formatCode="0.0000">
                  <c:v>-1.2886947590840785</c:v>
                </c:pt>
                <c:pt idx="1501" formatCode="0.0000">
                  <c:v>-1.2799437866714383</c:v>
                </c:pt>
                <c:pt idx="1502" formatCode="0.0000">
                  <c:v>-1.2711363399900448</c:v>
                </c:pt>
                <c:pt idx="1503" formatCode="0.0000">
                  <c:v>-1.262273295409778</c:v>
                </c:pt>
                <c:pt idx="1504" formatCode="0.0000">
                  <c:v>-1.2533555310305746</c:v>
                </c:pt>
                <c:pt idx="1505" formatCode="0.0000">
                  <c:v>-1.2443839265712178</c:v>
                </c:pt>
                <c:pt idx="1506" formatCode="0.0000">
                  <c:v>-1.2353593632584396</c:v>
                </c:pt>
                <c:pt idx="1507" formatCode="0.0000">
                  <c:v>-1.2262827237163398</c:v>
                </c:pt>
                <c:pt idx="1508" formatCode="0.0000">
                  <c:v>-1.217154891856149</c:v>
                </c:pt>
                <c:pt idx="1509" formatCode="0.0000">
                  <c:v>-1.2079767527663392</c:v>
                </c:pt>
                <c:pt idx="1510" formatCode="0.0000">
                  <c:v>-1.1987491926030949</c:v>
                </c:pt>
                <c:pt idx="1511" formatCode="0.0000">
                  <c:v>-1.1894730984811683</c:v>
                </c:pt>
                <c:pt idx="1512" formatCode="0.0000">
                  <c:v>-1.1801493583651121</c:v>
                </c:pt>
                <c:pt idx="1513" formatCode="0.0000">
                  <c:v>-1.1707788609609302</c:v>
                </c:pt>
                <c:pt idx="1514" formatCode="0.0000">
                  <c:v>-1.1613624956081308</c:v>
                </c:pt>
                <c:pt idx="1515" formatCode="0.0000">
                  <c:v>-1.1519011521722169</c:v>
                </c:pt>
                <c:pt idx="1516" formatCode="0.0000">
                  <c:v>-1.1423957209376114</c:v>
                </c:pt>
                <c:pt idx="1517" formatCode="0.0000">
                  <c:v>-1.1328470925010394</c:v>
                </c:pt>
                <c:pt idx="1518" formatCode="0.0000">
                  <c:v>-1.1232561576653735</c:v>
                </c:pt>
                <c:pt idx="1519" formatCode="0.0000">
                  <c:v>-1.1136238073339606</c:v>
                </c:pt>
                <c:pt idx="1520" formatCode="0.0000">
                  <c:v>-1.1039509324054351</c:v>
                </c:pt>
                <c:pt idx="1521" formatCode="0.0000">
                  <c:v>-1.0942384236690343</c:v>
                </c:pt>
                <c:pt idx="1522" formatCode="0.0000">
                  <c:v>-1.0844871717004316</c:v>
                </c:pt>
                <c:pt idx="1523" formatCode="0.0000">
                  <c:v>-1.0746980667580883</c:v>
                </c:pt>
                <c:pt idx="1524" formatCode="0.0000">
                  <c:v>-1.0648719986801496</c:v>
                </c:pt>
                <c:pt idx="1525" formatCode="0.0000">
                  <c:v>-1.055009856781884</c:v>
                </c:pt>
                <c:pt idx="1526" formatCode="0.0000">
                  <c:v>-1.0451125297536816</c:v>
                </c:pt>
                <c:pt idx="1527" formatCode="0.0000">
                  <c:v>-1.035180905559631</c:v>
                </c:pt>
                <c:pt idx="1528" formatCode="0.0000">
                  <c:v>-1.0252158713366692</c:v>
                </c:pt>
                <c:pt idx="1529" formatCode="0.0000">
                  <c:v>-1.0152183132943264</c:v>
                </c:pt>
                <c:pt idx="1530" formatCode="0.0000">
                  <c:v>-1.0051891166150815</c:v>
                </c:pt>
                <c:pt idx="1531" formatCode="0.0000">
                  <c:v>-0.99512916535531726</c:v>
                </c:pt>
                <c:pt idx="1532" formatCode="0.0000">
                  <c:v>-0.98503934234691903</c:v>
                </c:pt>
                <c:pt idx="1533" formatCode="0.0000">
                  <c:v>-0.97492052909948923</c:v>
                </c:pt>
                <c:pt idx="1534" formatCode="0.0000">
                  <c:v>-0.96477360570322079</c:v>
                </c:pt>
                <c:pt idx="1535" formatCode="0.0000">
                  <c:v>-0.95459945073242092</c:v>
                </c:pt>
                <c:pt idx="1536" formatCode="0.0000">
                  <c:v>-0.94439894114969747</c:v>
                </c:pt>
                <c:pt idx="1537" formatCode="0.0000">
                  <c:v>-0.93417295221082597</c:v>
                </c:pt>
                <c:pt idx="1538" formatCode="0.0000">
                  <c:v>-0.92392235737029405</c:v>
                </c:pt>
                <c:pt idx="1539" formatCode="0.0000">
                  <c:v>-0.91364802818754898</c:v>
                </c:pt>
                <c:pt idx="1540" formatCode="0.0000">
                  <c:v>-0.90335083423394069</c:v>
                </c:pt>
                <c:pt idx="1541" formatCode="0.0000">
                  <c:v>-0.89303164300038029</c:v>
                </c:pt>
                <c:pt idx="1542" formatCode="0.0000">
                  <c:v>-0.88269131980571891</c:v>
                </c:pt>
                <c:pt idx="1543" formatCode="0.0000">
                  <c:v>-0.87233072770586095</c:v>
                </c:pt>
                <c:pt idx="1544" formatCode="0.0000">
                  <c:v>-0.861950727403615</c:v>
                </c:pt>
                <c:pt idx="1545" formatCode="0.0000">
                  <c:v>-0.85155217715928777</c:v>
                </c:pt>
                <c:pt idx="1546" formatCode="0.0000">
                  <c:v>-0.84113593270204368</c:v>
                </c:pt>
                <c:pt idx="1547" formatCode="0.0000">
                  <c:v>-0.83070284714201803</c:v>
                </c:pt>
                <c:pt idx="1548" formatCode="0.0000">
                  <c:v>-0.82025377088321538</c:v>
                </c:pt>
                <c:pt idx="1549" formatCode="0.0000">
                  <c:v>-0.80978955153718135</c:v>
                </c:pt>
                <c:pt idx="1550" formatCode="0.0000">
                  <c:v>-0.79931103383746227</c:v>
                </c:pt>
                <c:pt idx="1551" formatCode="0.0000">
                  <c:v>-0.7888190595548672</c:v>
                </c:pt>
                <c:pt idx="1552" formatCode="0.0000">
                  <c:v>-0.77831446741353039</c:v>
                </c:pt>
                <c:pt idx="1553" formatCode="0.0000">
                  <c:v>-0.76779809300778656</c:v>
                </c:pt>
                <c:pt idx="1554" formatCode="0.0000">
                  <c:v>-0.75727076871986421</c:v>
                </c:pt>
                <c:pt idx="1555" formatCode="0.0000">
                  <c:v>-0.74673332363840605</c:v>
                </c:pt>
                <c:pt idx="1556" formatCode="0.0000">
                  <c:v>-0.73618658347782617</c:v>
                </c:pt>
                <c:pt idx="1557" formatCode="0.0000">
                  <c:v>-0.72563137049849724</c:v>
                </c:pt>
                <c:pt idx="1558" formatCode="0.0000">
                  <c:v>-0.71506850342779771</c:v>
                </c:pt>
                <c:pt idx="1559" formatCode="0.0000">
                  <c:v>-0.70449879738200005</c:v>
                </c:pt>
                <c:pt idx="1560" formatCode="0.0000">
                  <c:v>-0.69392306378902868</c:v>
                </c:pt>
                <c:pt idx="1561" formatCode="0.0000">
                  <c:v>-0.68334211031207759</c:v>
                </c:pt>
                <c:pt idx="1562" formatCode="0.0000">
                  <c:v>-0.67275674077410319</c:v>
                </c:pt>
                <c:pt idx="1563" formatCode="0.0000">
                  <c:v>-0.66216775508319381</c:v>
                </c:pt>
                <c:pt idx="1564" formatCode="0.0000">
                  <c:v>-0.65157594915882044</c:v>
                </c:pt>
                <c:pt idx="1565" formatCode="0.0000">
                  <c:v>-0.64098211485898748</c:v>
                </c:pt>
                <c:pt idx="1566" formatCode="0.0000">
                  <c:v>-0.63038703990826506</c:v>
                </c:pt>
                <c:pt idx="1567" formatCode="0.0000">
                  <c:v>-0.61979150782673154</c:v>
                </c:pt>
                <c:pt idx="1568" formatCode="0.0000">
                  <c:v>-0.60919629785981588</c:v>
                </c:pt>
                <c:pt idx="1569" formatCode="0.0000">
                  <c:v>-0.59860218490905559</c:v>
                </c:pt>
                <c:pt idx="1570" formatCode="0.0000">
                  <c:v>-0.58800993946376567</c:v>
                </c:pt>
                <c:pt idx="1571" formatCode="0.0000">
                  <c:v>-0.57742032753363404</c:v>
                </c:pt>
                <c:pt idx="1572" formatCode="0.0000">
                  <c:v>-0.56683411058223276</c:v>
                </c:pt>
                <c:pt idx="1573" formatCode="0.0000">
                  <c:v>-0.55625204546147144</c:v>
                </c:pt>
                <c:pt idx="1574" formatCode="0.0000">
                  <c:v>-0.5456748843469702</c:v>
                </c:pt>
                <c:pt idx="1575" formatCode="0.0000">
                  <c:v>-0.53510337467438374</c:v>
                </c:pt>
                <c:pt idx="1576" formatCode="0.0000">
                  <c:v>-0.52453825907665963</c:v>
                </c:pt>
                <c:pt idx="1577" formatCode="0.0000">
                  <c:v>-0.513980275322242</c:v>
                </c:pt>
                <c:pt idx="1578" formatCode="0.0000">
                  <c:v>-0.50343015625423337</c:v>
                </c:pt>
                <c:pt idx="1579" formatCode="0.0000">
                  <c:v>-0.49288862973049857</c:v>
                </c:pt>
                <c:pt idx="1580" formatCode="0.0000">
                  <c:v>-0.48235641856473338</c:v>
                </c:pt>
                <c:pt idx="1581" formatCode="0.0000">
                  <c:v>-0.4718342404684901</c:v>
                </c:pt>
                <c:pt idx="1582" formatCode="0.0000">
                  <c:v>-0.46132280799416475</c:v>
                </c:pt>
                <c:pt idx="1583" formatCode="0.0000">
                  <c:v>-0.45082282847895655</c:v>
                </c:pt>
                <c:pt idx="1584" formatCode="0.0000">
                  <c:v>-0.44033500398978609</c:v>
                </c:pt>
                <c:pt idx="1585" formatCode="0.0000">
                  <c:v>-0.42986003126919559</c:v>
                </c:pt>
                <c:pt idx="1586" formatCode="0.0000">
                  <c:v>-0.41939860168221721</c:v>
                </c:pt>
                <c:pt idx="1587" formatCode="0.0000">
                  <c:v>-0.40895140116422052</c:v>
                </c:pt>
                <c:pt idx="1588" formatCode="0.0000">
                  <c:v>-0.39851911016973568</c:v>
                </c:pt>
                <c:pt idx="1589" formatCode="0.0000">
                  <c:v>-0.38810240362226017</c:v>
                </c:pt>
                <c:pt idx="1590" formatCode="0.0000">
                  <c:v>-0.37770195086505204</c:v>
                </c:pt>
                <c:pt idx="1591" formatCode="0.0000">
                  <c:v>-0.3673184156128973</c:v>
                </c:pt>
                <c:pt idx="1592" formatCode="0.0000">
                  <c:v>-0.35695245590487701</c:v>
                </c:pt>
                <c:pt idx="1593" formatCode="0.0000">
                  <c:v>-0.34660472405811038</c:v>
                </c:pt>
                <c:pt idx="1594" formatCode="0.0000">
                  <c:v>-0.33627586662249676</c:v>
                </c:pt>
                <c:pt idx="1595" formatCode="0.0000">
                  <c:v>-0.32596652433644113</c:v>
                </c:pt>
                <c:pt idx="1596" formatCode="0.0000">
                  <c:v>-0.3156773320835764</c:v>
                </c:pt>
                <c:pt idx="1597" formatCode="0.0000">
                  <c:v>-0.30540891885047539</c:v>
                </c:pt>
                <c:pt idx="1598" formatCode="0.0000">
                  <c:v>-0.29516190768535766</c:v>
                </c:pt>
                <c:pt idx="1599" formatCode="0.0000">
                  <c:v>-0.28493691565779178</c:v>
                </c:pt>
                <c:pt idx="1600" formatCode="0.0000">
                  <c:v>-0.27473455381938927</c:v>
                </c:pt>
                <c:pt idx="1601" formatCode="0.0000">
                  <c:v>-0.2645554271654938</c:v>
                </c:pt>
                <c:pt idx="1602" formatCode="0.0000">
                  <c:v>-0.25440013459787486</c:v>
                </c:pt>
                <c:pt idx="1603" formatCode="0.0000">
                  <c:v>-0.24426926888839998</c:v>
                </c:pt>
                <c:pt idx="1604" formatCode="0.0000">
                  <c:v>-0.23416341664372073</c:v>
                </c:pt>
                <c:pt idx="1605" formatCode="0.0000">
                  <c:v>-0.22408315827094236</c:v>
                </c:pt>
                <c:pt idx="1606" formatCode="0.0000">
                  <c:v>-0.21402906794429138</c:v>
                </c:pt>
                <c:pt idx="1607" formatCode="0.0000">
                  <c:v>-0.20400171357278268</c:v>
                </c:pt>
                <c:pt idx="1608" formatCode="0.0000">
                  <c:v>-0.19400165676887335</c:v>
                </c:pt>
                <c:pt idx="1609" formatCode="0.0000">
                  <c:v>-0.18402945281811639</c:v>
                </c:pt>
                <c:pt idx="1610" formatCode="0.0000">
                  <c:v>-0.17408565064980464</c:v>
                </c:pt>
                <c:pt idx="1611" formatCode="0.0000">
                  <c:v>-0.16417079280860591</c:v>
                </c:pt>
                <c:pt idx="1612" formatCode="0.0000">
                  <c:v>-0.1542854154271911</c:v>
                </c:pt>
                <c:pt idx="1613" formatCode="0.0000">
                  <c:v>-0.14443004819985086</c:v>
                </c:pt>
                <c:pt idx="1614" formatCode="0.0000">
                  <c:v>-0.13460521435709885</c:v>
                </c:pt>
                <c:pt idx="1615" formatCode="0.0000">
                  <c:v>-0.12481143064126395</c:v>
                </c:pt>
                <c:pt idx="1616" formatCode="0.0000">
                  <c:v>-0.11504920728307143</c:v>
                </c:pt>
                <c:pt idx="1617" formatCode="0.0000">
                  <c:v>-0.10531904797919577</c:v>
                </c:pt>
                <c:pt idx="1618" formatCode="0.0000">
                  <c:v>-9.562144987080981E-2</c:v>
                </c:pt>
                <c:pt idx="1619" formatCode="0.0000">
                  <c:v>-8.5956903523103437E-2</c:v>
                </c:pt>
                <c:pt idx="1620" formatCode="0.0000">
                  <c:v>-7.6325892905783732E-2</c:v>
                </c:pt>
                <c:pt idx="1621" formatCode="0.0000">
                  <c:v>-6.6728895374550748E-2</c:v>
                </c:pt>
                <c:pt idx="1622" formatCode="0.0000">
                  <c:v>-5.7166381653546004E-2</c:v>
                </c:pt>
                <c:pt idx="1623" formatCode="0.0000">
                  <c:v>-4.7638815818769172E-2</c:v>
                </c:pt>
                <c:pt idx="1624" formatCode="0.0000">
                  <c:v>-3.8146655282467544E-2</c:v>
                </c:pt>
                <c:pt idx="1625" formatCode="0.0000">
                  <c:v>-2.8690350778487451E-2</c:v>
                </c:pt>
                <c:pt idx="1626" formatCode="0.0000">
                  <c:v>-1.9270346348589262E-2</c:v>
                </c:pt>
                <c:pt idx="1627" formatCode="0.0000">
                  <c:v>-9.8870793297206883E-3</c:v>
                </c:pt>
                <c:pt idx="1628" formatCode="0.0000">
                  <c:v>-5.4098034224922347E-4</c:v>
                </c:pt>
                <c:pt idx="1629" formatCode="0.0000">
                  <c:v>8.7675267208542091E-3</c:v>
                </c:pt>
                <c:pt idx="1630" formatCode="0.0000">
                  <c:v>1.8038024703880381E-2</c:v>
                </c:pt>
                <c:pt idx="1631" formatCode="0.0000">
                  <c:v>2.7270103197300975E-2</c:v>
                </c:pt>
                <c:pt idx="1632" formatCode="0.0000">
                  <c:v>3.6463358545745984E-2</c:v>
                </c:pt>
                <c:pt idx="1633" formatCode="0.0000">
                  <c:v>4.5617393855035458E-2</c:v>
                </c:pt>
                <c:pt idx="1634" formatCode="0.0000">
                  <c:v>5.4731818998286053E-2</c:v>
                </c:pt>
                <c:pt idx="1635" formatCode="0.0000">
                  <c:v>6.3806250621074354E-2</c:v>
                </c:pt>
                <c:pt idx="1636" formatCode="0.0000">
                  <c:v>7.2840312145680083E-2</c:v>
                </c:pt>
                <c:pt idx="1637" formatCode="0.0000">
                  <c:v>8.1833633774404058E-2</c:v>
                </c:pt>
                <c:pt idx="1638" formatCode="0.0000">
                  <c:v>9.0785852491961805E-2</c:v>
                </c:pt>
                <c:pt idx="1639" formatCode="0.0000">
                  <c:v>9.9696612066968157E-2</c:v>
                </c:pt>
                <c:pt idx="1640" formatCode="0.0000">
                  <c:v>0.10856556305250652</c:v>
                </c:pt>
                <c:pt idx="1641" formatCode="0.0000">
                  <c:v>0.11739236278579467</c:v>
                </c:pt>
                <c:pt idx="1642" formatCode="0.0000">
                  <c:v>0.12617667538694455</c:v>
                </c:pt>
                <c:pt idx="1643" formatCode="0.0000">
                  <c:v>0.1349181717568301</c:v>
                </c:pt>
                <c:pt idx="1644" formatCode="0.0000">
                  <c:v>0.14361652957405752</c:v>
                </c:pt>
                <c:pt idx="1645" formatCode="0.0000">
                  <c:v>0.15227143329105439</c:v>
                </c:pt>
                <c:pt idx="1646" formatCode="0.0000">
                  <c:v>0.16088257412926676</c:v>
                </c:pt>
                <c:pt idx="1647" formatCode="0.0000">
                  <c:v>0.16944965007349067</c:v>
                </c:pt>
                <c:pt idx="1648" formatCode="0.0000">
                  <c:v>0.17797236586532134</c:v>
                </c:pt>
                <c:pt idx="1649" formatCode="0.0000">
                  <c:v>0.18645043299574132</c:v>
                </c:pt>
                <c:pt idx="1650" formatCode="0.0000">
                  <c:v>0.19488356969684736</c:v>
                </c:pt>
                <c:pt idx="1651" formatCode="0.0000">
                  <c:v>0.20327150093271515</c:v>
                </c:pt>
                <c:pt idx="1652" formatCode="0.0000">
                  <c:v>0.21161395838942207</c:v>
                </c:pt>
                <c:pt idx="1653" formatCode="0.0000">
                  <c:v>0.21991068046421991</c:v>
                </c:pt>
                <c:pt idx="1654" formatCode="0.0000">
                  <c:v>0.22816141225386977</c:v>
                </c:pt>
                <c:pt idx="1655" formatCode="0.0000">
                  <c:v>0.23636590554214479</c:v>
                </c:pt>
                <c:pt idx="1656" formatCode="0.0000">
                  <c:v>0.24452391878650459</c:v>
                </c:pt>
                <c:pt idx="1657" formatCode="0.0000">
                  <c:v>0.25263521710394954</c:v>
                </c:pt>
                <c:pt idx="1658" formatCode="0.0000">
                  <c:v>0.26069957225605911</c:v>
                </c:pt>
                <c:pt idx="1659" formatCode="0.0000">
                  <c:v>0.26871676263322364</c:v>
                </c:pt>
                <c:pt idx="1660" formatCode="0.0000">
                  <c:v>0.27668657323806917</c:v>
                </c:pt>
                <c:pt idx="1661" formatCode="0.0000">
                  <c:v>0.28460879566809133</c:v>
                </c:pt>
                <c:pt idx="1662" formatCode="0.0000">
                  <c:v>0.29248322809749616</c:v>
                </c:pt>
                <c:pt idx="1663" formatCode="0.0000">
                  <c:v>0.30030967525825897</c:v>
                </c:pt>
                <c:pt idx="1664" formatCode="0.0000">
                  <c:v>0.30808794842040615</c:v>
                </c:pt>
                <c:pt idx="1665" formatCode="0.0000">
                  <c:v>0.31581786537152745</c:v>
                </c:pt>
                <c:pt idx="1666" formatCode="0.0000">
                  <c:v>0.32349925039552518</c:v>
                </c:pt>
                <c:pt idx="1667" formatCode="0.0000">
                  <c:v>0.33113193425060794</c:v>
                </c:pt>
                <c:pt idx="1668" formatCode="0.0000">
                  <c:v>0.33871575414653227</c:v>
                </c:pt>
                <c:pt idx="1669" formatCode="0.0000">
                  <c:v>0.34625055372110458</c:v>
                </c:pt>
                <c:pt idx="1670" formatCode="0.0000">
                  <c:v>0.35373618301594711</c:v>
                </c:pt>
                <c:pt idx="1671" formatCode="0.0000">
                  <c:v>0.36117249845153615</c:v>
                </c:pt>
                <c:pt idx="1672" formatCode="0.0000">
                  <c:v>0.36855936280151635</c:v>
                </c:pt>
                <c:pt idx="1673" formatCode="0.0000">
                  <c:v>0.37589664516630567</c:v>
                </c:pt>
                <c:pt idx="1674" formatCode="0.0000">
                  <c:v>0.38318422094599036</c:v>
                </c:pt>
                <c:pt idx="1675" formatCode="0.0000">
                  <c:v>0.39042197181252242</c:v>
                </c:pt>
                <c:pt idx="1676" formatCode="0.0000">
                  <c:v>0.39760978568122596</c:v>
                </c:pt>
                <c:pt idx="1677" formatCode="0.0000">
                  <c:v>0.40474755668161744</c:v>
                </c:pt>
                <c:pt idx="1678" formatCode="0.0000">
                  <c:v>0.41183518512755263</c:v>
                </c:pt>
                <c:pt idx="1679" formatCode="0.0000">
                  <c:v>0.41887257748670076</c:v>
                </c:pt>
                <c:pt idx="1680" formatCode="0.0000">
                  <c:v>0.42585964634936102</c:v>
                </c:pt>
                <c:pt idx="1681" formatCode="0.0000">
                  <c:v>0.43279631039662325</c:v>
                </c:pt>
                <c:pt idx="1682" formatCode="0.0000">
                  <c:v>0.43968249436788498</c:v>
                </c:pt>
                <c:pt idx="1683" formatCode="0.0000">
                  <c:v>0.44651812902772836</c:v>
                </c:pt>
                <c:pt idx="1684" formatCode="0.0000">
                  <c:v>0.45330315113217012</c:v>
                </c:pt>
                <c:pt idx="1685" formatCode="0.0000">
                  <c:v>0.46003750339428701</c:v>
                </c:pt>
                <c:pt idx="1686" formatCode="0.0000">
                  <c:v>0.46672113444923041</c:v>
                </c:pt>
                <c:pt idx="1687" formatCode="0.0000">
                  <c:v>0.47335399881862994</c:v>
                </c:pt>
                <c:pt idx="1688" formatCode="0.0000">
                  <c:v>0.47993605687440694</c:v>
                </c:pt>
                <c:pt idx="1689" formatCode="0.0000">
                  <c:v>0.48646727480199303</c:v>
                </c:pt>
                <c:pt idx="1690" formatCode="0.0000">
                  <c:v>0.49294762456296781</c:v>
                </c:pt>
                <c:pt idx="1691" formatCode="0.0000">
                  <c:v>0.49937708385712548</c:v>
                </c:pt>
                <c:pt idx="1692" formatCode="0.0000">
                  <c:v>0.50575563608397645</c:v>
                </c:pt>
                <c:pt idx="1693" formatCode="0.0000">
                  <c:v>0.51208327030369194</c:v>
                </c:pt>
                <c:pt idx="1694" formatCode="0.0000">
                  <c:v>0.51835998119750037</c:v>
                </c:pt>
                <c:pt idx="1695" formatCode="0.0000">
                  <c:v>0.52458576902754617</c:v>
                </c:pt>
                <c:pt idx="1696" formatCode="0.0000">
                  <c:v>0.53076063959621467</c:v>
                </c:pt>
                <c:pt idx="1697" formatCode="0.0000">
                  <c:v>0.53688460420493633</c:v>
                </c:pt>
                <c:pt idx="1698" formatCode="0.0000">
                  <c:v>0.54295767961247876</c:v>
                </c:pt>
                <c:pt idx="1699" formatCode="0.0000">
                  <c:v>0.54897988799272734</c:v>
                </c:pt>
                <c:pt idx="1700" formatCode="0.0000">
                  <c:v>0.55495125689197622</c:v>
                </c:pt>
                <c:pt idx="1701" formatCode="0.0000">
                  <c:v>0.56087181918572693</c:v>
                </c:pt>
                <c:pt idx="1702" formatCode="0.0000">
                  <c:v>0.56674161303500814</c:v>
                </c:pt>
                <c:pt idx="1703" formatCode="0.0000">
                  <c:v>0.57256068184222497</c:v>
                </c:pt>
                <c:pt idx="1704" formatCode="0.0000">
                  <c:v>0.57832907420654689</c:v>
                </c:pt>
                <c:pt idx="1705" formatCode="0.0000">
                  <c:v>0.58404684387884065</c:v>
                </c:pt>
                <c:pt idx="1706" formatCode="0.0000">
                  <c:v>0.58971404971616148</c:v>
                </c:pt>
                <c:pt idx="1707" formatCode="0.0000">
                  <c:v>0.59533075563580462</c:v>
                </c:pt>
                <c:pt idx="1708" formatCode="0.0000">
                  <c:v>0.60089703056893429</c:v>
                </c:pt>
                <c:pt idx="1709" formatCode="0.0000">
                  <c:v>0.60641294841379123</c:v>
                </c:pt>
                <c:pt idx="1710" formatCode="0.0000">
                  <c:v>0.61187858798849326</c:v>
                </c:pt>
                <c:pt idx="1711" formatCode="0.0000">
                  <c:v>0.61729403298343455</c:v>
                </c:pt>
                <c:pt idx="1712" formatCode="0.0000">
                  <c:v>0.62265937191329457</c:v>
                </c:pt>
                <c:pt idx="1713" formatCode="0.0000">
                  <c:v>0.62797469806866157</c:v>
                </c:pt>
                <c:pt idx="1714" formatCode="0.0000">
                  <c:v>0.63324010946728826</c:v>
                </c:pt>
                <c:pt idx="1715" formatCode="0.0000">
                  <c:v>0.63845570880497715</c:v>
                </c:pt>
                <c:pt idx="1716" formatCode="0.0000">
                  <c:v>0.64362160340611441</c:v>
                </c:pt>
                <c:pt idx="1717" formatCode="0.0000">
                  <c:v>0.64873790517385488</c:v>
                </c:pt>
                <c:pt idx="1718" formatCode="0.0000">
                  <c:v>0.65380473053997101</c:v>
                </c:pt>
                <c:pt idx="1719" formatCode="0.0000">
                  <c:v>0.65882220041437212</c:v>
                </c:pt>
                <c:pt idx="1720" formatCode="0.0000">
                  <c:v>0.66379044013430555</c:v>
                </c:pt>
                <c:pt idx="1721" formatCode="0.0000">
                  <c:v>0.6687095794132456</c:v>
                </c:pt>
                <c:pt idx="1722" formatCode="0.0000">
                  <c:v>0.67357975228948241</c:v>
                </c:pt>
                <c:pt idx="1723" formatCode="0.0000">
                  <c:v>0.67840109707441854</c:v>
                </c:pt>
                <c:pt idx="1724" formatCode="0.0000">
                  <c:v>0.68317375630057986</c:v>
                </c:pt>
                <c:pt idx="1725" formatCode="0.0000">
                  <c:v>0.6878978766693562</c:v>
                </c:pt>
                <c:pt idx="1726" formatCode="0.0000">
                  <c:v>0.69257360899847231</c:v>
                </c:pt>
                <c:pt idx="1727" formatCode="0.0000">
                  <c:v>0.69720110816920577</c:v>
                </c:pt>
                <c:pt idx="1728" formatCode="0.0000">
                  <c:v>0.70178053307335653</c:v>
                </c:pt>
                <c:pt idx="1729" formatCode="0.0000">
                  <c:v>0.70631204655997759</c:v>
                </c:pt>
                <c:pt idx="1730" formatCode="0.0000">
                  <c:v>0.71079581538187775</c:v>
                </c:pt>
                <c:pt idx="1731" formatCode="0.0000">
                  <c:v>0.71523201014190407</c:v>
                </c:pt>
                <c:pt idx="1732" formatCode="0.0000">
                  <c:v>0.7196208052390124</c:v>
                </c:pt>
                <c:pt idx="1733" formatCode="0.0000">
                  <c:v>0.72396237881413716</c:v>
                </c:pt>
                <c:pt idx="1734" formatCode="0.0000">
                  <c:v>0.7282569126958659</c:v>
                </c:pt>
                <c:pt idx="1735" formatCode="0.0000">
                  <c:v>0.73250459234593357</c:v>
                </c:pt>
                <c:pt idx="1736" formatCode="0.0000">
                  <c:v>0.73670560680453656</c:v>
                </c:pt>
                <c:pt idx="1737" formatCode="0.0000">
                  <c:v>0.74086014863548622</c:v>
                </c:pt>
                <c:pt idx="1738" formatCode="0.0000">
                  <c:v>0.74496841387120094</c:v>
                </c:pt>
                <c:pt idx="1739" formatCode="0.0000">
                  <c:v>0.74903060195755222</c:v>
                </c:pt>
                <c:pt idx="1740" formatCode="0.0000">
                  <c:v>0.75304691569857074</c:v>
                </c:pt>
                <c:pt idx="1741" formatCode="0.0000">
                  <c:v>0.75701756120102315</c:v>
                </c:pt>
                <c:pt idx="1742" formatCode="0.0000">
                  <c:v>0.76094274781886595</c:v>
                </c:pt>
                <c:pt idx="1743" formatCode="0.0000">
                  <c:v>0.7648226880975878</c:v>
                </c:pt>
                <c:pt idx="1744" formatCode="0.0000">
                  <c:v>0.76865759771844822</c:v>
                </c:pt>
                <c:pt idx="1745" formatCode="0.0000">
                  <c:v>0.77244769544262115</c:v>
                </c:pt>
                <c:pt idx="1746" formatCode="0.0000">
                  <c:v>0.77619320305525308</c:v>
                </c:pt>
                <c:pt idx="1747" formatCode="0.0000">
                  <c:v>0.77989434530944268</c:v>
                </c:pt>
                <c:pt idx="1748" formatCode="0.0000">
                  <c:v>0.78355134987015396</c:v>
                </c:pt>
                <c:pt idx="1749" formatCode="0.0000">
                  <c:v>0.787164447258068</c:v>
                </c:pt>
                <c:pt idx="1750" formatCode="0.0000">
                  <c:v>0.79073387079338553</c:v>
                </c:pt>
                <c:pt idx="1751" formatCode="0.0000">
                  <c:v>0.79425985653958531</c:v>
                </c:pt>
                <c:pt idx="1752" formatCode="0.0000">
                  <c:v>0.79774264324715016</c:v>
                </c:pt>
                <c:pt idx="1753" formatCode="0.0000">
                  <c:v>0.80118247229726847</c:v>
                </c:pt>
                <c:pt idx="1754" formatCode="0.0000">
                  <c:v>0.80457958764551851</c:v>
                </c:pt>
                <c:pt idx="1755" formatCode="0.0000">
                  <c:v>0.80793423576554535</c:v>
                </c:pt>
                <c:pt idx="1756" formatCode="0.0000">
                  <c:v>0.81124666559273795</c:v>
                </c:pt>
                <c:pt idx="1757" formatCode="0.0000">
                  <c:v>0.81451712846791835</c:v>
                </c:pt>
                <c:pt idx="1758" formatCode="0.0000">
                  <c:v>0.81774587808104404</c:v>
                </c:pt>
                <c:pt idx="1759" formatCode="0.0000">
                  <c:v>0.82093317041494063</c:v>
                </c:pt>
                <c:pt idx="1760" formatCode="0.0000">
                  <c:v>0.82407926368906836</c:v>
                </c:pt>
                <c:pt idx="1761" formatCode="0.0000">
                  <c:v>0.82718441830332967</c:v>
                </c:pt>
                <c:pt idx="1762" formatCode="0.0000">
                  <c:v>0.83024889678192992</c:v>
                </c:pt>
                <c:pt idx="1763" formatCode="0.0000">
                  <c:v>0.8332729637172982</c:v>
                </c:pt>
                <c:pt idx="1764" formatCode="0.0000">
                  <c:v>0.83625688571407564</c:v>
                </c:pt>
                <c:pt idx="1765" formatCode="0.0000">
                  <c:v>0.83920093133317775</c:v>
                </c:pt>
                <c:pt idx="1766" formatCode="0.0000">
                  <c:v>0.84210537103594474</c:v>
                </c:pt>
                <c:pt idx="1767" formatCode="0.0000">
                  <c:v>0.8449704771283818</c:v>
                </c:pt>
                <c:pt idx="1768" formatCode="0.0000">
                  <c:v>0.84779652370550107</c:v>
                </c:pt>
                <c:pt idx="1769" formatCode="0.0000">
                  <c:v>0.85058378659577094</c:v>
                </c:pt>
                <c:pt idx="1770" formatCode="0.0000">
                  <c:v>0.85333254330568353</c:v>
                </c:pt>
                <c:pt idx="1771" formatCode="0.0000">
                  <c:v>0.85604307296444548</c:v>
                </c:pt>
                <c:pt idx="1772" formatCode="0.0000">
                  <c:v>0.85871565626880264</c:v>
                </c:pt>
                <c:pt idx="1773" formatCode="0.0000">
                  <c:v>0.86135057542800197</c:v>
                </c:pt>
                <c:pt idx="1774" formatCode="0.0000">
                  <c:v>0.8639481141089056</c:v>
                </c:pt>
                <c:pt idx="1775" formatCode="0.0000">
                  <c:v>0.86650855738125776</c:v>
                </c:pt>
                <c:pt idx="1776" formatCode="0.0000">
                  <c:v>0.86903219166311596</c:v>
                </c:pt>
                <c:pt idx="1777" formatCode="0.0000">
                  <c:v>0.871519304666455</c:v>
                </c:pt>
                <c:pt idx="1778" formatCode="0.0000">
                  <c:v>0.87397018534294635</c:v>
                </c:pt>
                <c:pt idx="1779" formatCode="0.0000">
                  <c:v>0.87638512382992695</c:v>
                </c:pt>
                <c:pt idx="1780" formatCode="0.0000">
                  <c:v>0.87876441139656147</c:v>
                </c:pt>
                <c:pt idx="1781" formatCode="0.0000">
                  <c:v>0.88110834039020314</c:v>
                </c:pt>
                <c:pt idx="1782" formatCode="0.0000">
                  <c:v>0.88341720418296721</c:v>
                </c:pt>
                <c:pt idx="1783" formatCode="0.0000">
                  <c:v>0.88569129711851702</c:v>
                </c:pt>
                <c:pt idx="1784" formatCode="0.0000">
                  <c:v>0.88793091445907479</c:v>
                </c:pt>
                <c:pt idx="1785" formatCode="0.0000">
                  <c:v>0.89013635233266297</c:v>
                </c:pt>
                <c:pt idx="1786" formatCode="0.0000">
                  <c:v>0.89230790768058232</c:v>
                </c:pt>
                <c:pt idx="1787" formatCode="0.0000">
                  <c:v>0.89444587820513555</c:v>
                </c:pt>
                <c:pt idx="1788" formatCode="0.0000">
                  <c:v>0.89655056231760188</c:v>
                </c:pt>
                <c:pt idx="1789" formatCode="0.0000">
                  <c:v>0.89862225908647053</c:v>
                </c:pt>
                <c:pt idx="1790" formatCode="0.0000">
                  <c:v>0.90066126818594006</c:v>
                </c:pt>
                <c:pt idx="1791" formatCode="0.0000">
                  <c:v>0.90266788984468904</c:v>
                </c:pt>
                <c:pt idx="1792" formatCode="0.0000">
                  <c:v>0.90464242479492762</c:v>
                </c:pt>
                <c:pt idx="1793" formatCode="0.0000">
                  <c:v>0.9065851742217329</c:v>
                </c:pt>
                <c:pt idx="1794" formatCode="0.0000">
                  <c:v>0.90849643971267868</c:v>
                </c:pt>
                <c:pt idx="1795" formatCode="0.0000">
                  <c:v>0.91037652320776274</c:v>
                </c:pt>
                <c:pt idx="1796" formatCode="0.0000">
                  <c:v>0.91222572694964121</c:v>
                </c:pt>
                <c:pt idx="1797" formatCode="0.0000">
                  <c:v>0.91404435343417323</c:v>
                </c:pt>
                <c:pt idx="1798" formatCode="0.0000">
                  <c:v>0.9158327053612858</c:v>
                </c:pt>
                <c:pt idx="1799" formatCode="0.0000">
                  <c:v>0.91759108558616209</c:v>
                </c:pt>
                <c:pt idx="1800" formatCode="0.0000">
                  <c:v>0.91931979707076128</c:v>
                </c:pt>
                <c:pt idx="1801" formatCode="0.0000">
                  <c:v>0.92101914283567543</c:v>
                </c:pt>
                <c:pt idx="1802" formatCode="0.0000">
                  <c:v>0.92268942591232972</c:v>
                </c:pt>
                <c:pt idx="1803" formatCode="0.0000">
                  <c:v>0.92433094929553172</c:v>
                </c:pt>
                <c:pt idx="1804" formatCode="0.0000">
                  <c:v>0.92594401589637587</c:v>
                </c:pt>
                <c:pt idx="1805" formatCode="0.0000">
                  <c:v>0.92752892849550928</c:v>
                </c:pt>
                <c:pt idx="1806" formatCode="0.0000">
                  <c:v>0.92908598969676459</c:v>
                </c:pt>
                <c:pt idx="1807" formatCode="0.0000">
                  <c:v>0.93061550188116515</c:v>
                </c:pt>
                <c:pt idx="1808" formatCode="0.0000">
                  <c:v>0.93211776716130812</c:v>
                </c:pt>
                <c:pt idx="1809" formatCode="0.0000">
                  <c:v>0.93359308733613344</c:v>
                </c:pt>
                <c:pt idx="1810" formatCode="0.0000">
                  <c:v>0.93504176384607929</c:v>
                </c:pt>
                <c:pt idx="1811" formatCode="0.0000">
                  <c:v>0.93646409772863493</c:v>
                </c:pt>
                <c:pt idx="1812" formatCode="0.0000">
                  <c:v>0.93786038957429263</c:v>
                </c:pt>
                <c:pt idx="1813" formatCode="0.0000">
                  <c:v>0.93923093948290526</c:v>
                </c:pt>
                <c:pt idx="1814" formatCode="0.0000">
                  <c:v>0.94057604702045539</c:v>
                </c:pt>
                <c:pt idx="1815" formatCode="0.0000">
                  <c:v>0.94189601117623833</c:v>
                </c:pt>
                <c:pt idx="1816" formatCode="0.0000">
                  <c:v>0.94319113032046908</c:v>
                </c:pt>
                <c:pt idx="1817" formatCode="0.0000">
                  <c:v>0.94446170216231184</c:v>
                </c:pt>
                <c:pt idx="1818" formatCode="0.0000">
                  <c:v>0.94570802370834361</c:v>
                </c:pt>
                <c:pt idx="1819" formatCode="0.0000">
                  <c:v>0.94693039122145117</c:v>
                </c:pt>
                <c:pt idx="1820" formatCode="0.0000">
                  <c:v>0.94812910018016883</c:v>
                </c:pt>
                <c:pt idx="1821" formatCode="0.0000">
                  <c:v>0.94930444523846258</c:v>
                </c:pt>
                <c:pt idx="1822" formatCode="0.0000">
                  <c:v>0.95045672018596161</c:v>
                </c:pt>
                <c:pt idx="1823" formatCode="0.0000">
                  <c:v>0.9515862179086465</c:v>
                </c:pt>
                <c:pt idx="1824" formatCode="0.0000">
                  <c:v>0.95269323034999376</c:v>
                </c:pt>
                <c:pt idx="1825" formatCode="0.0000">
                  <c:v>0.95377804847258463</c:v>
                </c:pt>
                <c:pt idx="1826" formatCode="0.0000">
                  <c:v>0.95484096222018033</c:v>
                </c:pt>
                <c:pt idx="1827" formatCode="0.0000">
                  <c:v>0.95588226048026881</c:v>
                </c:pt>
                <c:pt idx="1828" formatCode="0.0000">
                  <c:v>0.95690223104708771</c:v>
                </c:pt>
                <c:pt idx="1829" formatCode="0.0000">
                  <c:v>0.95790116058512453</c:v>
                </c:pt>
                <c:pt idx="1830" formatCode="0.0000">
                  <c:v>0.95887933459310304</c:v>
                </c:pt>
                <c:pt idx="1831" formatCode="0.0000">
                  <c:v>0.95983703736845416</c:v>
                </c:pt>
                <c:pt idx="1832" formatCode="0.0000">
                  <c:v>0.96077455197228034</c:v>
                </c:pt>
                <c:pt idx="1833" formatCode="0.0000">
                  <c:v>0.96169216019481163</c:v>
                </c:pt>
                <c:pt idx="1834" formatCode="0.0000">
                  <c:v>0.96259014252136266</c:v>
                </c:pt>
                <c:pt idx="1835" formatCode="0.0000">
                  <c:v>0.96346877809878939</c:v>
                </c:pt>
                <c:pt idx="1836" formatCode="0.0000">
                  <c:v>0.96432834470245232</c:v>
                </c:pt>
                <c:pt idx="1837" formatCode="0.0000">
                  <c:v>0.96516911870368682</c:v>
                </c:pt>
                <c:pt idx="1838" formatCode="0.0000">
                  <c:v>0.96599137503778632</c:v>
                </c:pt>
                <c:pt idx="1839" formatCode="0.0000">
                  <c:v>0.96679538717249924</c:v>
                </c:pt>
                <c:pt idx="1840" formatCode="0.0000">
                  <c:v>0.96758142707704464</c:v>
                </c:pt>
                <c:pt idx="1841" formatCode="0.0000">
                  <c:v>0.96834976519164873</c:v>
                </c:pt>
                <c:pt idx="1842" formatCode="0.0000">
                  <c:v>0.96910067039760406</c:v>
                </c:pt>
                <c:pt idx="1843" formatCode="0.0000">
                  <c:v>0.96983440998785697</c:v>
                </c:pt>
                <c:pt idx="1844" formatCode="0.0000">
                  <c:v>0.970551249638123</c:v>
                </c:pt>
                <c:pt idx="1845" formatCode="0.0000">
                  <c:v>0.97125145337853491</c:v>
                </c:pt>
                <c:pt idx="1846" formatCode="0.0000">
                  <c:v>0.97193528356582448</c:v>
                </c:pt>
                <c:pt idx="1847" formatCode="0.0000">
                  <c:v>0.9726030008560429</c:v>
                </c:pt>
                <c:pt idx="1848" formatCode="0.0000">
                  <c:v>0.97325486417781804</c:v>
                </c:pt>
                <c:pt idx="1849" formatCode="0.0000">
                  <c:v>0.97389113070615541</c:v>
                </c:pt>
                <c:pt idx="1850" formatCode="0.0000">
                  <c:v>0.97451205583678224</c:v>
                </c:pt>
                <c:pt idx="1851" formatCode="0.0000">
                  <c:v>0.97511789316103714</c:v>
                </c:pt>
                <c:pt idx="1852" formatCode="0.0000">
                  <c:v>0.97570889444130759</c:v>
                </c:pt>
                <c:pt idx="1853" formatCode="0.0000">
                  <c:v>0.97628530958701865</c:v>
                </c:pt>
                <c:pt idx="1854" formatCode="0.0000">
                  <c:v>0.97684738663117132</c:v>
                </c:pt>
                <c:pt idx="1855" formatCode="0.0000">
                  <c:v>0.97739537170743596</c:v>
                </c:pt>
                <c:pt idx="1856" formatCode="0.0000">
                  <c:v>0.97792950902780074</c:v>
                </c:pt>
                <c:pt idx="1857" formatCode="0.0000">
                  <c:v>0.97845004086077503</c:v>
                </c:pt>
                <c:pt idx="1858" formatCode="0.0000">
                  <c:v>0.97895720751015403</c:v>
                </c:pt>
                <c:pt idx="1859" formatCode="0.0000">
                  <c:v>0.97945124729433963</c:v>
                </c:pt>
                <c:pt idx="1860" formatCode="0.0000">
                  <c:v>0.97993239652622532</c:v>
                </c:pt>
                <c:pt idx="1861" formatCode="0.0000">
                  <c:v>0.98040088949364079</c:v>
                </c:pt>
                <c:pt idx="1862" formatCode="0.0000">
                  <c:v>0.98085695844036069</c:v>
                </c:pt>
                <c:pt idx="1863" formatCode="0.0000">
                  <c:v>0.9813008335476785</c:v>
                </c:pt>
                <c:pt idx="1864" formatCode="0.0000">
                  <c:v>0.98173274291654422</c:v>
                </c:pt>
                <c:pt idx="1865" formatCode="0.0000">
                  <c:v>0.98215291255026926</c:v>
                </c:pt>
                <c:pt idx="1866" formatCode="0.0000">
                  <c:v>0.98256156633779757</c:v>
                </c:pt>
                <c:pt idx="1867" formatCode="0.0000">
                  <c:v>0.98295892603754476</c:v>
                </c:pt>
                <c:pt idx="1868" formatCode="0.0000">
                  <c:v>0.98334521126180541</c:v>
                </c:pt>
                <c:pt idx="1869" formatCode="0.0000">
                  <c:v>0.98372063946172894</c:v>
                </c:pt>
                <c:pt idx="1870" formatCode="0.0000">
                  <c:v>0.98408542591286408</c:v>
                </c:pt>
                <c:pt idx="1871" formatCode="0.0000">
                  <c:v>0.98443978370127438</c:v>
                </c:pt>
                <c:pt idx="1872" formatCode="0.0000">
                  <c:v>0.98478392371022161</c:v>
                </c:pt>
                <c:pt idx="1873" formatCode="0.0000">
                  <c:v>0.98511805460741975</c:v>
                </c:pt>
                <c:pt idx="1874" formatCode="0.0000">
                  <c:v>0.98544238283285956</c:v>
                </c:pt>
                <c:pt idx="1875" formatCode="0.0000">
                  <c:v>0.98575711258720222</c:v>
                </c:pt>
                <c:pt idx="1876" formatCode="0.0000">
                  <c:v>0.98606244582074265</c:v>
                </c:pt>
                <c:pt idx="1877" formatCode="0.0000">
                  <c:v>0.98635858222294326</c:v>
                </c:pt>
                <c:pt idx="1878" formatCode="0.0000">
                  <c:v>0.9866457192125363</c:v>
                </c:pt>
                <c:pt idx="1879" formatCode="0.0000">
                  <c:v>0.98692405192819599</c:v>
                </c:pt>
                <c:pt idx="1880" formatCode="0.0000">
                  <c:v>0.98719377321977753</c:v>
                </c:pt>
                <c:pt idx="1881" formatCode="0.0000">
                  <c:v>0.9874550736401263</c:v>
                </c:pt>
                <c:pt idx="1882" formatCode="0.0000">
                  <c:v>0.98770814143745245</c:v>
                </c:pt>
                <c:pt idx="1883" formatCode="0.0000">
                  <c:v>0.98795316254827326</c:v>
                </c:pt>
                <c:pt idx="1884" formatCode="0.0000">
                  <c:v>0.98819032059092016</c:v>
                </c:pt>
                <c:pt idx="1885" formatCode="0.0000">
                  <c:v>0.98841979685961245</c:v>
                </c:pt>
                <c:pt idx="1886" formatCode="0.0000">
                  <c:v>0.98864177031909317</c:v>
                </c:pt>
                <c:pt idx="1887" formatCode="0.0000">
                  <c:v>0.98885641759982834</c:v>
                </c:pt>
                <c:pt idx="1888" formatCode="0.0000">
                  <c:v>0.98906391299376861</c:v>
                </c:pt>
                <c:pt idx="1889" formatCode="0.0000">
                  <c:v>0.98926442845067053</c:v>
                </c:pt>
                <c:pt idx="1890" formatCode="0.0000">
                  <c:v>0.98945813357497703</c:v>
                </c:pt>
                <c:pt idx="1891" formatCode="0.0000">
                  <c:v>0.98964519562325648</c:v>
                </c:pt>
                <c:pt idx="1892" formatCode="0.0000">
                  <c:v>0.98982577950219697</c:v>
                </c:pt>
                <c:pt idx="1893" formatCode="0.0000">
                  <c:v>0.99000004776715556</c:v>
                </c:pt>
                <c:pt idx="1894" formatCode="0.0000">
                  <c:v>0.99016816062126101</c:v>
                </c:pt>
                <c:pt idx="1895" formatCode="0.0000">
                  <c:v>0.99033027591506695</c:v>
                </c:pt>
                <c:pt idx="1896" formatCode="0.0000">
                  <c:v>0.99048654914675538</c:v>
                </c:pt>
                <c:pt idx="1897" formatCode="0.0000">
                  <c:v>0.99063713346288718</c:v>
                </c:pt>
                <c:pt idx="1898" formatCode="0.0000">
                  <c:v>0.99078217965969761</c:v>
                </c:pt>
                <c:pt idx="1899" formatCode="0.0000">
                  <c:v>0.99092183618493657</c:v>
                </c:pt>
                <c:pt idx="1900" formatCode="0.0000">
                  <c:v>0.99105624914024937</c:v>
                </c:pt>
                <c:pt idx="1901" formatCode="0.0000">
                  <c:v>0.99118556228409582</c:v>
                </c:pt>
                <c:pt idx="1902" formatCode="0.0000">
                  <c:v>0.99130991703520766</c:v>
                </c:pt>
                <c:pt idx="1903" formatCode="0.0000">
                  <c:v>0.99142945247657921</c:v>
                </c:pt>
                <c:pt idx="1904" formatCode="0.0000">
                  <c:v>0.99154430535998961</c:v>
                </c:pt>
                <c:pt idx="1905" formatCode="0.0000">
                  <c:v>0.9916546101110556</c:v>
                </c:pt>
                <c:pt idx="1906" formatCode="0.0000">
                  <c:v>0.9917604988348091</c:v>
                </c:pt>
                <c:pt idx="1907" formatCode="0.0000">
                  <c:v>0.99186210132180042</c:v>
                </c:pt>
                <c:pt idx="1908" formatCode="0.0000">
                  <c:v>0.99195954505472184</c:v>
                </c:pt>
                <c:pt idx="1909" formatCode="0.0000">
                  <c:v>0.99205295521554837</c:v>
                </c:pt>
                <c:pt idx="1910" formatCode="0.0000">
                  <c:v>0.99214245469319584</c:v>
                </c:pt>
                <c:pt idx="1911" formatCode="0.0000">
                  <c:v>0.99222816409168935</c:v>
                </c:pt>
                <c:pt idx="1912" formatCode="0.0000">
                  <c:v>0.99231020173884121</c:v>
                </c:pt>
                <c:pt idx="1913" formatCode="0.0000">
                  <c:v>0.99238868369543576</c:v>
                </c:pt>
                <c:pt idx="1914" formatCode="0.0000">
                  <c:v>0.99246372376491498</c:v>
                </c:pt>
                <c:pt idx="1915" formatCode="0.0000">
                  <c:v>0.99253543350356543</c:v>
                </c:pt>
                <c:pt idx="1916" formatCode="0.0000">
                  <c:v>0.99260392223119875</c:v>
                </c:pt>
                <c:pt idx="1917" formatCode="0.0000">
                  <c:v>0.9926692970423262</c:v>
                </c:pt>
                <c:pt idx="1918" formatCode="0.0000">
                  <c:v>0.99273166281782177</c:v>
                </c:pt>
                <c:pt idx="1919" formatCode="0.0000">
                  <c:v>0.99279112223706867</c:v>
                </c:pt>
                <c:pt idx="1920" formatCode="0.0000">
                  <c:v>0.99284777579058969</c:v>
                </c:pt>
                <c:pt idx="1921" formatCode="0.0000">
                  <c:v>0.99290172179315261</c:v>
                </c:pt>
                <c:pt idx="1922" formatCode="0.0000">
                  <c:v>0.99295305639735176</c:v>
                </c:pt>
                <c:pt idx="1923" formatCode="0.0000">
                  <c:v>0.99300187360765713</c:v>
                </c:pt>
                <c:pt idx="1924" formatCode="0.0000">
                  <c:v>0.99304826529493007</c:v>
                </c:pt>
                <c:pt idx="1925" formatCode="0.0000">
                  <c:v>0.99309232121140101</c:v>
                </c:pt>
                <c:pt idx="1926" formatCode="0.0000">
                  <c:v>0.99313412900610443</c:v>
                </c:pt>
                <c:pt idx="1927" formatCode="0.0000">
                  <c:v>0.99317377424076625</c:v>
                </c:pt>
                <c:pt idx="1928" formatCode="0.0000">
                  <c:v>0.99321134040614079</c:v>
                </c:pt>
                <c:pt idx="1929" formatCode="0.0000">
                  <c:v>0.99324690893879275</c:v>
                </c:pt>
                <c:pt idx="1930" formatCode="0.0000">
                  <c:v>0.99328055923831871</c:v>
                </c:pt>
                <c:pt idx="1931" formatCode="0.0000">
                  <c:v>0.99331236868500383</c:v>
                </c:pt>
                <c:pt idx="1932" formatCode="0.0000">
                  <c:v>0.99334241265791068</c:v>
                </c:pt>
                <c:pt idx="1933" formatCode="0.0000">
                  <c:v>0.99337076455339335</c:v>
                </c:pt>
                <c:pt idx="1934" formatCode="0.0000">
                  <c:v>0.99339749580403391</c:v>
                </c:pt>
                <c:pt idx="1935" formatCode="0.0000">
                  <c:v>0.99342267589799593</c:v>
                </c:pt>
                <c:pt idx="1936" formatCode="0.0000">
                  <c:v>0.99344637239878941</c:v>
                </c:pt>
                <c:pt idx="1937" formatCode="0.0000">
                  <c:v>0.99346865096544301</c:v>
                </c:pt>
                <c:pt idx="1938" formatCode="0.0000">
                  <c:v>0.99348957537307936</c:v>
                </c:pt>
                <c:pt idx="1939" formatCode="0.0000">
                  <c:v>0.99350920753388605</c:v>
                </c:pt>
                <c:pt idx="1940" formatCode="0.0000">
                  <c:v>0.9935276075184799</c:v>
                </c:pt>
                <c:pt idx="1941" formatCode="0.0000">
                  <c:v>0.99354483357765777</c:v>
                </c:pt>
                <c:pt idx="1942" formatCode="0.0000">
                  <c:v>0.99356094216452884</c:v>
                </c:pt>
                <c:pt idx="1943" formatCode="0.0000">
                  <c:v>0.99357598795702329</c:v>
                </c:pt>
                <c:pt idx="1944" formatCode="0.0000">
                  <c:v>0.99359002388077255</c:v>
                </c:pt>
                <c:pt idx="1945" formatCode="0.0000">
                  <c:v>0.99360310113235484</c:v>
                </c:pt>
                <c:pt idx="1946" formatCode="0.0000">
                  <c:v>0.99361526920290066</c:v>
                </c:pt>
                <c:pt idx="1947" formatCode="0.0000">
                  <c:v>0.99362657590205372</c:v>
                </c:pt>
                <c:pt idx="1948" formatCode="0.0000">
                  <c:v>0.99363706738228008</c:v>
                </c:pt>
                <c:pt idx="1949" formatCode="0.0000">
                  <c:v>0.99364678816352181</c:v>
                </c:pt>
                <c:pt idx="1950" formatCode="0.0000">
                  <c:v>0.99365578115818731</c:v>
                </c:pt>
                <c:pt idx="1951" formatCode="0.0000">
                  <c:v>0.99366408769647485</c:v>
                </c:pt>
                <c:pt idx="1952" formatCode="0.0000">
                  <c:v>0.99367174755202115</c:v>
                </c:pt>
                <c:pt idx="1953" formatCode="0.0000">
                  <c:v>0.99367879896787148</c:v>
                </c:pt>
                <c:pt idx="1954" formatCode="0.0000">
                  <c:v>0.99368527868276368</c:v>
                </c:pt>
                <c:pt idx="1955" formatCode="0.0000">
                  <c:v>0.99369122195772108</c:v>
                </c:pt>
                <c:pt idx="1956" formatCode="0.0000">
                  <c:v>0.99369666260294687</c:v>
                </c:pt>
                <c:pt idx="1957" formatCode="0.0000">
                  <c:v>0.99370163300501668</c:v>
                </c:pt>
                <c:pt idx="1958" formatCode="0.0000">
                  <c:v>0.99370616415436008</c:v>
                </c:pt>
                <c:pt idx="1959" formatCode="0.0000">
                  <c:v>0.9937102856730271</c:v>
                </c:pt>
                <c:pt idx="1960" formatCode="0.0000">
                  <c:v>0.9937140258427325</c:v>
                </c:pt>
                <c:pt idx="1961" formatCode="0.0000">
                  <c:v>0.99371741163317073</c:v>
                </c:pt>
                <c:pt idx="1962" formatCode="0.0000">
                  <c:v>0.99372046873059883</c:v>
                </c:pt>
                <c:pt idx="1963" formatCode="0.0000">
                  <c:v>0.9937232215666757</c:v>
                </c:pt>
                <c:pt idx="1964" formatCode="0.0000">
                  <c:v>0.99372569334755523</c:v>
                </c:pt>
                <c:pt idx="1965" formatCode="0.0000">
                  <c:v>0.99372790608322614</c:v>
                </c:pt>
                <c:pt idx="1966" formatCode="0.0000">
                  <c:v>0.99372988061709044</c:v>
                </c:pt>
                <c:pt idx="1967" formatCode="0.0000">
                  <c:v>0.99373163665577557</c:v>
                </c:pt>
                <c:pt idx="1968" formatCode="0.0000">
                  <c:v>0.99373319279917383</c:v>
                </c:pt>
                <c:pt idx="1969" formatCode="0.0000">
                  <c:v>0.99373456657069981</c:v>
                </c:pt>
                <c:pt idx="1970" formatCode="0.0000">
                  <c:v>0.9937357744477644</c:v>
                </c:pt>
                <c:pt idx="1971" formatCode="0.0000">
                  <c:v>0.99373683189245132</c:v>
                </c:pt>
                <c:pt idx="1972" formatCode="0.0000">
                  <c:v>0.99373775338239734</c:v>
                </c:pt>
                <c:pt idx="1973" formatCode="0.0000">
                  <c:v>0.99373855244186304</c:v>
                </c:pt>
                <c:pt idx="1974" formatCode="0.0000">
                  <c:v>0.99373924167299144</c:v>
                </c:pt>
                <c:pt idx="1975" formatCode="0.0000">
                  <c:v>0.9937398327872442</c:v>
                </c:pt>
                <c:pt idx="1976" formatCode="0.0000">
                  <c:v>0.99374033663701311</c:v>
                </c:pt>
                <c:pt idx="1977" formatCode="0.0000">
                  <c:v>0.99374076324739402</c:v>
                </c:pt>
                <c:pt idx="1978" formatCode="0.0000">
                  <c:v>0.99374112184812158</c:v>
                </c:pt>
                <c:pt idx="1979" formatCode="0.0000">
                  <c:v>0.99374142090565543</c:v>
                </c:pt>
                <c:pt idx="1980" formatCode="0.0000">
                  <c:v>0.99374166815540943</c:v>
                </c:pt>
                <c:pt idx="1981" formatCode="0.0000">
                  <c:v>0.99374187063412023</c:v>
                </c:pt>
                <c:pt idx="1982" formatCode="0.0000">
                  <c:v>0.99374203471234557</c:v>
                </c:pt>
                <c:pt idx="1983" formatCode="0.0000">
                  <c:v>0.99374216612708477</c:v>
                </c:pt>
                <c:pt idx="1984" formatCode="0.0000">
                  <c:v>0.99374227001451809</c:v>
                </c:pt>
                <c:pt idx="1985" formatCode="0.0000">
                  <c:v>0.99374235094285146</c:v>
                </c:pt>
                <c:pt idx="1986" formatCode="0.0000">
                  <c:v>0.99374241294526644</c:v>
                </c:pt>
                <c:pt idx="1987" formatCode="0.0000">
                  <c:v>0.99374245955296192</c:v>
                </c:pt>
                <c:pt idx="1988" formatCode="0.0000">
                  <c:v>0.99374249382828461</c:v>
                </c:pt>
                <c:pt idx="1989" formatCode="0.0000">
                  <c:v>0.99374251839793926</c:v>
                </c:pt>
                <c:pt idx="1990" formatCode="0.0000">
                  <c:v>0.9937425354862699</c:v>
                </c:pt>
                <c:pt idx="1991" formatCode="0.0000">
                  <c:v>0.99374254694860953</c:v>
                </c:pt>
                <c:pt idx="1992" formatCode="0.0000">
                  <c:v>0.99374255430468383</c:v>
                </c:pt>
                <c:pt idx="1993" formatCode="0.0000">
                  <c:v>0.99374255877206874</c:v>
                </c:pt>
                <c:pt idx="1994" formatCode="0.0000">
                  <c:v>0.99374256129968874</c:v>
                </c:pt>
                <c:pt idx="1995" formatCode="0.0000">
                  <c:v>0.99374256260135185</c:v>
                </c:pt>
                <c:pt idx="1996" formatCode="0.0000">
                  <c:v>0.99374256318931276</c:v>
                </c:pt>
                <c:pt idx="1997" formatCode="0.0000">
                  <c:v>0.99374256340785583</c:v>
                </c:pt>
                <c:pt idx="1998" formatCode="0.0000">
                  <c:v>0.99374256346689316</c:v>
                </c:pt>
                <c:pt idx="1999" formatCode="0.0000">
                  <c:v>0.99374256347556611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D-4328-843F-4E33ACBF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986656"/>
        <c:axId val="524965856"/>
      </c:scatterChart>
      <c:valAx>
        <c:axId val="52498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65856"/>
        <c:crosses val="autoZero"/>
        <c:crossBetween val="midCat"/>
      </c:valAx>
      <c:valAx>
        <c:axId val="52496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98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Shape 1</c:v>
          </c:tx>
          <c:spPr>
            <a:ln w="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'Data shapes'!$AC$2:$AC$46</c:f>
              <c:numCache>
                <c:formatCode>0.0000</c:formatCode>
                <c:ptCount val="45"/>
                <c:pt idx="0">
                  <c:v>2.0013107325227253</c:v>
                </c:pt>
                <c:pt idx="1">
                  <c:v>1.9772820272137617</c:v>
                </c:pt>
                <c:pt idx="2">
                  <c:v>1.913049853948227</c:v>
                </c:pt>
                <c:pt idx="3">
                  <c:v>1.5841307471883113</c:v>
                </c:pt>
                <c:pt idx="4">
                  <c:v>0.8888801706804571</c:v>
                </c:pt>
                <c:pt idx="5">
                  <c:v>1.7064070244435564E-16</c:v>
                </c:pt>
                <c:pt idx="6">
                  <c:v>-0.7513853185614926</c:v>
                </c:pt>
                <c:pt idx="7">
                  <c:v>-1.1572740568763513</c:v>
                </c:pt>
                <c:pt idx="8">
                  <c:v>-1.2933302462244505</c:v>
                </c:pt>
                <c:pt idx="9">
                  <c:v>-1.3997669371226735</c:v>
                </c:pt>
                <c:pt idx="10">
                  <c:v>-1.60558080830588</c:v>
                </c:pt>
                <c:pt idx="11">
                  <c:v>-1.7843950774532378</c:v>
                </c:pt>
                <c:pt idx="12">
                  <c:v>-1.6912363771987369</c:v>
                </c:pt>
                <c:pt idx="13">
                  <c:v>-1.2278729188281037</c:v>
                </c:pt>
                <c:pt idx="14">
                  <c:v>-0.56877916021102859</c:v>
                </c:pt>
                <c:pt idx="15">
                  <c:v>-2.665657312773282E-16</c:v>
                </c:pt>
                <c:pt idx="16">
                  <c:v>0.3445858175131688</c:v>
                </c:pt>
                <c:pt idx="17">
                  <c:v>0.59421905844839629</c:v>
                </c:pt>
                <c:pt idx="18">
                  <c:v>0.96941981796723087</c:v>
                </c:pt>
                <c:pt idx="19">
                  <c:v>1.5124109271656341</c:v>
                </c:pt>
                <c:pt idx="20">
                  <c:v>2.0013107325227253</c:v>
                </c:pt>
                <c:pt idx="21">
                  <c:v>-0.83233788267446862</c:v>
                </c:pt>
                <c:pt idx="22">
                  <c:v>-1.4074695850091408</c:v>
                </c:pt>
                <c:pt idx="23">
                  <c:v>-2.059830359484121</c:v>
                </c:pt>
                <c:pt idx="24">
                  <c:v>-2.641428060494206</c:v>
                </c:pt>
                <c:pt idx="25">
                  <c:v>-2.8594843444929761</c:v>
                </c:pt>
                <c:pt idx="26">
                  <c:v>-2.531288336952854</c:v>
                </c:pt>
                <c:pt idx="27">
                  <c:v>-1.789625396047916</c:v>
                </c:pt>
                <c:pt idx="28">
                  <c:v>-0.96665190162719694</c:v>
                </c:pt>
                <c:pt idx="29">
                  <c:v>-0.31624110795849814</c:v>
                </c:pt>
                <c:pt idx="30">
                  <c:v>0.16889357859539622</c:v>
                </c:pt>
                <c:pt idx="31">
                  <c:v>0.66827147252374086</c:v>
                </c:pt>
                <c:pt idx="32">
                  <c:v>1.2701640253372524</c:v>
                </c:pt>
                <c:pt idx="33">
                  <c:v>1.8216505055245937</c:v>
                </c:pt>
                <c:pt idx="34">
                  <c:v>2.0479967420630865</c:v>
                </c:pt>
                <c:pt idx="35">
                  <c:v>1.8268441632363437</c:v>
                </c:pt>
                <c:pt idx="36">
                  <c:v>1.3179451064092822</c:v>
                </c:pt>
                <c:pt idx="37">
                  <c:v>0.82129608149727462</c:v>
                </c:pt>
                <c:pt idx="38">
                  <c:v>0.49628394346746213</c:v>
                </c:pt>
                <c:pt idx="39">
                  <c:v>0.23694359043943422</c:v>
                </c:pt>
                <c:pt idx="40">
                  <c:v>-0.18255882539362289</c:v>
                </c:pt>
                <c:pt idx="41">
                  <c:v>-0.83233788267446862</c:v>
                </c:pt>
              </c:numCache>
            </c:numRef>
          </c:xVal>
          <c:yVal>
            <c:numRef>
              <c:f>'Data shapes'!$AD$2:$AD$46</c:f>
              <c:numCache>
                <c:formatCode>0.0000</c:formatCode>
                <c:ptCount val="45"/>
                <c:pt idx="0">
                  <c:v>0</c:v>
                </c:pt>
                <c:pt idx="1">
                  <c:v>0.64245787564908063</c:v>
                </c:pt>
                <c:pt idx="2">
                  <c:v>1.3899120770878313</c:v>
                </c:pt>
                <c:pt idx="3">
                  <c:v>2.1803689200924832</c:v>
                </c:pt>
                <c:pt idx="4">
                  <c:v>2.7356918678247717</c:v>
                </c:pt>
                <c:pt idx="5">
                  <c:v>2.7856330677425243</c:v>
                </c:pt>
                <c:pt idx="6">
                  <c:v>2.3125262250118901</c:v>
                </c:pt>
                <c:pt idx="7">
                  <c:v>1.592851088914939</c:v>
                </c:pt>
                <c:pt idx="8">
                  <c:v>0.93965942663770841</c:v>
                </c:pt>
                <c:pt idx="9">
                  <c:v>0.45481184800676488</c:v>
                </c:pt>
                <c:pt idx="10">
                  <c:v>1.9670748465268821E-16</c:v>
                </c:pt>
                <c:pt idx="11">
                  <c:v>-0.57978510652559823</c:v>
                </c:pt>
                <c:pt idx="12">
                  <c:v>-1.2287551529445979</c:v>
                </c:pt>
                <c:pt idx="13">
                  <c:v>-1.6900220861111703</c:v>
                </c:pt>
                <c:pt idx="14">
                  <c:v>-1.750522257669848</c:v>
                </c:pt>
                <c:pt idx="15">
                  <c:v>-1.4505220718861673</c:v>
                </c:pt>
                <c:pt idx="16">
                  <c:v>-1.0605260977043565</c:v>
                </c:pt>
                <c:pt idx="17">
                  <c:v>-0.8178723688477767</c:v>
                </c:pt>
                <c:pt idx="18">
                  <c:v>-0.70432472524440903</c:v>
                </c:pt>
                <c:pt idx="19">
                  <c:v>-0.49141209903398636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8E6-9A89-B18D13B651C1}"/>
            </c:ext>
          </c:extLst>
        </c:ser>
        <c:ser>
          <c:idx val="1"/>
          <c:order val="1"/>
          <c:tx>
            <c:v>Shape 2</c:v>
          </c:tx>
          <c:spPr>
            <a:ln w="31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'Data shapes'!$AC$4:$AC$46</c:f>
              <c:numCache>
                <c:formatCode>0.0000</c:formatCode>
                <c:ptCount val="43"/>
                <c:pt idx="0">
                  <c:v>1.913049853948227</c:v>
                </c:pt>
                <c:pt idx="1">
                  <c:v>1.5841307471883113</c:v>
                </c:pt>
                <c:pt idx="2">
                  <c:v>0.8888801706804571</c:v>
                </c:pt>
                <c:pt idx="3">
                  <c:v>1.7064070244435564E-16</c:v>
                </c:pt>
                <c:pt idx="4">
                  <c:v>-0.7513853185614926</c:v>
                </c:pt>
                <c:pt idx="5">
                  <c:v>-1.1572740568763513</c:v>
                </c:pt>
                <c:pt idx="6">
                  <c:v>-1.2933302462244505</c:v>
                </c:pt>
                <c:pt idx="7">
                  <c:v>-1.3997669371226735</c:v>
                </c:pt>
                <c:pt idx="8">
                  <c:v>-1.60558080830588</c:v>
                </c:pt>
                <c:pt idx="9">
                  <c:v>-1.7843950774532378</c:v>
                </c:pt>
                <c:pt idx="10">
                  <c:v>-1.6912363771987369</c:v>
                </c:pt>
                <c:pt idx="11">
                  <c:v>-1.2278729188281037</c:v>
                </c:pt>
                <c:pt idx="12">
                  <c:v>-0.56877916021102859</c:v>
                </c:pt>
                <c:pt idx="13">
                  <c:v>-2.665657312773282E-16</c:v>
                </c:pt>
                <c:pt idx="14">
                  <c:v>0.3445858175131688</c:v>
                </c:pt>
                <c:pt idx="15">
                  <c:v>0.59421905844839629</c:v>
                </c:pt>
                <c:pt idx="16">
                  <c:v>0.96941981796723087</c:v>
                </c:pt>
                <c:pt idx="17">
                  <c:v>1.5124109271656341</c:v>
                </c:pt>
                <c:pt idx="18">
                  <c:v>2.0013107325227253</c:v>
                </c:pt>
                <c:pt idx="19">
                  <c:v>-0.83233788267446862</c:v>
                </c:pt>
                <c:pt idx="20">
                  <c:v>-1.4074695850091408</c:v>
                </c:pt>
                <c:pt idx="21">
                  <c:v>-2.059830359484121</c:v>
                </c:pt>
                <c:pt idx="22">
                  <c:v>-2.641428060494206</c:v>
                </c:pt>
                <c:pt idx="23">
                  <c:v>-2.8594843444929761</c:v>
                </c:pt>
                <c:pt idx="24">
                  <c:v>-2.531288336952854</c:v>
                </c:pt>
                <c:pt idx="25">
                  <c:v>-1.789625396047916</c:v>
                </c:pt>
                <c:pt idx="26">
                  <c:v>-0.96665190162719694</c:v>
                </c:pt>
                <c:pt idx="27">
                  <c:v>-0.31624110795849814</c:v>
                </c:pt>
                <c:pt idx="28">
                  <c:v>0.16889357859539622</c:v>
                </c:pt>
                <c:pt idx="29">
                  <c:v>0.66827147252374086</c:v>
                </c:pt>
                <c:pt idx="30">
                  <c:v>1.2701640253372524</c:v>
                </c:pt>
                <c:pt idx="31">
                  <c:v>1.8216505055245937</c:v>
                </c:pt>
                <c:pt idx="32">
                  <c:v>2.0479967420630865</c:v>
                </c:pt>
                <c:pt idx="33">
                  <c:v>1.8268441632363437</c:v>
                </c:pt>
                <c:pt idx="34">
                  <c:v>1.3179451064092822</c:v>
                </c:pt>
                <c:pt idx="35">
                  <c:v>0.82129608149727462</c:v>
                </c:pt>
                <c:pt idx="36">
                  <c:v>0.49628394346746213</c:v>
                </c:pt>
                <c:pt idx="37">
                  <c:v>0.23694359043943422</c:v>
                </c:pt>
                <c:pt idx="38">
                  <c:v>-0.18255882539362289</c:v>
                </c:pt>
                <c:pt idx="39">
                  <c:v>-0.83233788267446862</c:v>
                </c:pt>
              </c:numCache>
            </c:numRef>
          </c:xVal>
          <c:yVal>
            <c:numRef>
              <c:f>'Data shapes'!$AE$4:$AE$46</c:f>
              <c:numCache>
                <c:formatCode>General</c:formatCode>
                <c:ptCount val="43"/>
                <c:pt idx="19" formatCode="0.0000">
                  <c:v>1.8186914533464031</c:v>
                </c:pt>
                <c:pt idx="20" formatCode="0.0000">
                  <c:v>1.5310643227360723</c:v>
                </c:pt>
                <c:pt idx="21" formatCode="0.0000">
                  <c:v>1.161054599751054</c:v>
                </c:pt>
                <c:pt idx="22" formatCode="0.0000">
                  <c:v>0.53301029851764825</c:v>
                </c:pt>
                <c:pt idx="23" formatCode="0.0000">
                  <c:v>-0.33042672737395895</c:v>
                </c:pt>
                <c:pt idx="24" formatCode="0.0000">
                  <c:v>-1.1584632296705581</c:v>
                </c:pt>
                <c:pt idx="25" formatCode="0.0000">
                  <c:v>-1.645158388248579</c:v>
                </c:pt>
                <c:pt idx="26" formatCode="0.0000">
                  <c:v>-1.7149399644527359</c:v>
                </c:pt>
                <c:pt idx="27" formatCode="0.0000">
                  <c:v>-1.5671894872697212</c:v>
                </c:pt>
                <c:pt idx="28" formatCode="0.0000">
                  <c:v>-1.4615904340339725</c:v>
                </c:pt>
                <c:pt idx="29" formatCode="0.0000">
                  <c:v>-1.460199806944849</c:v>
                </c:pt>
                <c:pt idx="30" formatCode="0.0000">
                  <c:v>-1.3817014903409615</c:v>
                </c:pt>
                <c:pt idx="31" formatCode="0.0000">
                  <c:v>-1.0268009153471591</c:v>
                </c:pt>
                <c:pt idx="32" formatCode="0.0000">
                  <c:v>-0.41326257230945779</c:v>
                </c:pt>
                <c:pt idx="33" formatCode="0.0000">
                  <c:v>0.21110034732064151</c:v>
                </c:pt>
                <c:pt idx="34" formatCode="0.0000">
                  <c:v>0.60316753418037883</c:v>
                </c:pt>
                <c:pt idx="35" formatCode="0.0000">
                  <c:v>0.75499718583271247</c:v>
                </c:pt>
                <c:pt idx="36" formatCode="0.0000">
                  <c:v>0.8804587948731839</c:v>
                </c:pt>
                <c:pt idx="37" formatCode="0.0000">
                  <c:v>1.1742164274903697</c:v>
                </c:pt>
                <c:pt idx="38" formatCode="0.0000">
                  <c:v>1.5798482989279883</c:v>
                </c:pt>
                <c:pt idx="39" formatCode="0.0000">
                  <c:v>1.8186914533464031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2-48E6-9A89-B18D13B65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27424"/>
        <c:axId val="534923264"/>
      </c:scatterChart>
      <c:valAx>
        <c:axId val="5349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3264"/>
        <c:crosses val="autoZero"/>
        <c:crossBetween val="midCat"/>
      </c:valAx>
      <c:valAx>
        <c:axId val="534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2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75758412386391"/>
          <c:y val="0.14032357895561559"/>
          <c:w val="0.81753133593223704"/>
          <c:h val="0.66524777686371295"/>
        </c:manualLayout>
      </c:layout>
      <c:scatterChart>
        <c:scatterStyle val="lineMarker"/>
        <c:varyColors val="0"/>
        <c:ser>
          <c:idx val="0"/>
          <c:order val="0"/>
          <c:tx>
            <c:v>Shape</c:v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Signature'!$I$2:$I$1004</c:f>
              <c:numCache>
                <c:formatCode>0.000E+00</c:formatCode>
                <c:ptCount val="1003"/>
                <c:pt idx="0">
                  <c:v>0</c:v>
                </c:pt>
                <c:pt idx="1">
                  <c:v>-8.4966705560685347E-22</c:v>
                </c:pt>
                <c:pt idx="2">
                  <c:v>-1.097210225598098E-19</c:v>
                </c:pt>
                <c:pt idx="3">
                  <c:v>-1.88969575112775E-18</c:v>
                </c:pt>
                <c:pt idx="4">
                  <c:v>-1.4258315996542573E-17</c:v>
                </c:pt>
                <c:pt idx="5">
                  <c:v>-6.8421810291559458E-17</c:v>
                </c:pt>
                <c:pt idx="6">
                  <c:v>-2.4653519930388038E-16</c:v>
                </c:pt>
                <c:pt idx="7">
                  <c:v>-7.287679501043435E-16</c:v>
                </c:pt>
                <c:pt idx="8">
                  <c:v>-1.86333089230554E-15</c:v>
                </c:pt>
                <c:pt idx="9">
                  <c:v>-4.2637880222240002E-15</c:v>
                </c:pt>
                <c:pt idx="10">
                  <c:v>-8.937641881699168E-15</c:v>
                </c:pt>
                <c:pt idx="11">
                  <c:v>-1.7449749457140744E-14</c:v>
                </c:pt>
                <c:pt idx="12">
                  <c:v>-3.2123603765380335E-14</c:v>
                </c:pt>
                <c:pt idx="13">
                  <c:v>-5.6282911889321686E-14</c:v>
                </c:pt>
                <c:pt idx="14">
                  <c:v>-9.4535221194129041E-14</c:v>
                </c:pt>
                <c:pt idx="15">
                  <c:v>-1.5309860030151804E-13</c:v>
                </c:pt>
                <c:pt idx="16">
                  <c:v>-2.4017157907156193E-13</c:v>
                </c:pt>
                <c:pt idx="17">
                  <c:v>-3.6634570164638022E-13</c:v>
                </c:pt>
                <c:pt idx="18">
                  <c:v>-5.4505915814063703E-13</c:v>
                </c:pt>
                <c:pt idx="19">
                  <c:v>-7.9308904361791208E-13</c:v>
                </c:pt>
                <c:pt idx="20">
                  <c:v>-1.1310788574937727E-12</c:v>
                </c:pt>
                <c:pt idx="21">
                  <c:v>-1.5840969124266387E-12</c:v>
                </c:pt>
                <c:pt idx="22">
                  <c:v>-2.182220379035177E-12</c:v>
                </c:pt>
                <c:pt idx="23">
                  <c:v>-2.9611387612458788E-12</c:v>
                </c:pt>
                <c:pt idx="24">
                  <c:v>-3.9627696863716044E-12</c:v>
                </c:pt>
                <c:pt idx="25">
                  <c:v>-5.2358790135387805E-12</c:v>
                </c:pt>
                <c:pt idx="26">
                  <c:v>-6.8366964228767486E-12</c:v>
                </c:pt>
                <c:pt idx="27">
                  <c:v>-8.8295168546226317E-12</c:v>
                </c:pt>
                <c:pt idx="28">
                  <c:v>-1.1287277430185826E-11</c:v>
                </c:pt>
                <c:pt idx="29">
                  <c:v>-1.4292098813949436E-11</c:v>
                </c:pt>
                <c:pt idx="30">
                  <c:v>-1.7935779372282853E-11</c:v>
                </c:pt>
                <c:pt idx="31">
                  <c:v>-2.2320229961401585E-11</c:v>
                </c:pt>
                <c:pt idx="32">
                  <c:v>-2.7557836734179405E-11</c:v>
                </c:pt>
                <c:pt idx="33">
                  <c:v>-3.3771739002930409E-11</c:v>
                </c:pt>
                <c:pt idx="34">
                  <c:v>-4.1096008934944935E-11</c:v>
                </c:pt>
                <c:pt idx="35">
                  <c:v>-4.9675719693827912E-11</c:v>
                </c:pt>
                <c:pt idx="36">
                  <c:v>-5.9666888575322287E-11</c:v>
                </c:pt>
                <c:pt idx="37">
                  <c:v>-7.1236281723378657E-11</c:v>
                </c:pt>
                <c:pt idx="38">
                  <c:v>-8.4561067152025798E-11</c:v>
                </c:pt>
                <c:pt idx="39">
                  <c:v>-9.9828303041582139E-11</c:v>
                </c:pt>
                <c:pt idx="40">
                  <c:v>-1.1723424862358969E-10</c:v>
                </c:pt>
                <c:pt idx="41">
                  <c:v>-1.3698348541643321E-10</c:v>
                </c:pt>
                <c:pt idx="42">
                  <c:v>-1.5928783712103995E-10</c:v>
                </c:pt>
                <c:pt idx="43">
                  <c:v>-1.8436507713068577E-10</c:v>
                </c:pt>
                <c:pt idx="44">
                  <c:v>-2.1243741334739918E-10</c:v>
                </c:pt>
                <c:pt idx="45">
                  <c:v>-2.4372974082567693E-10</c:v>
                </c:pt>
                <c:pt idx="46">
                  <c:v>-2.7846765367749642E-10</c:v>
                </c:pt>
                <c:pt idx="47">
                  <c:v>-3.1687520866555895E-10</c:v>
                </c:pt>
                <c:pt idx="48">
                  <c:v>-3.5917243397843169E-10</c:v>
                </c:pt>
                <c:pt idx="49">
                  <c:v>-4.0557257781531337E-10</c:v>
                </c:pt>
                <c:pt idx="50">
                  <c:v>-4.562790926026074E-10</c:v>
                </c:pt>
                <c:pt idx="51">
                  <c:v>-5.1148235191201E-10</c:v>
                </c:pt>
                <c:pt idx="52">
                  <c:v>-5.7135609844270395E-10</c:v>
                </c:pt>
                <c:pt idx="53">
                  <c:v>-6.360536227604298E-10</c:v>
                </c:pt>
                <c:pt idx="54">
                  <c:v>-7.0570367384553016E-10</c:v>
                </c:pt>
                <c:pt idx="55">
                  <c:v>-7.804061038818975E-10</c:v>
                </c:pt>
                <c:pt idx="56">
                  <c:v>-8.6022725111071433E-10</c:v>
                </c:pt>
                <c:pt idx="57">
                  <c:v>-9.4519506596815146E-10</c:v>
                </c:pt>
                <c:pt idx="58">
                  <c:v>-1.0352939871162114E-9</c:v>
                </c:pt>
                <c:pt idx="59">
                  <c:v>-1.1304595753520517E-9</c:v>
                </c:pt>
                <c:pt idx="60">
                  <c:v>-1.23057291473486E-9</c:v>
                </c:pt>
                <c:pt idx="61">
                  <c:v>-1.335454791592441E-9</c:v>
                </c:pt>
                <c:pt idx="62">
                  <c:v>-1.4448596633539052E-9</c:v>
                </c:pt>
                <c:pt idx="63">
                  <c:v>-1.5584694303924877E-9</c:v>
                </c:pt>
                <c:pt idx="64">
                  <c:v>-1.6758870252459561E-9</c:v>
                </c:pt>
                <c:pt idx="65">
                  <c:v>-1.7966298347043963E-9</c:v>
                </c:pt>
                <c:pt idx="66">
                  <c:v>-1.9201229713091829E-9</c:v>
                </c:pt>
                <c:pt idx="67">
                  <c:v>-2.0456924117871162E-9</c:v>
                </c:pt>
                <c:pt idx="68">
                  <c:v>-2.1725580208434658E-9</c:v>
                </c:pt>
                <c:pt idx="69">
                  <c:v>-2.2998264795524109E-9</c:v>
                </c:pt>
                <c:pt idx="70">
                  <c:v>-2.4264841383079987E-9</c:v>
                </c:pt>
                <c:pt idx="71">
                  <c:v>-2.5513898149292946E-9</c:v>
                </c:pt>
                <c:pt idx="72">
                  <c:v>-2.6732675590464188E-9</c:v>
                </c:pt>
                <c:pt idx="73">
                  <c:v>-2.7906994043264546E-9</c:v>
                </c:pt>
                <c:pt idx="74">
                  <c:v>-2.9021181304279031E-9</c:v>
                </c:pt>
                <c:pt idx="75">
                  <c:v>-3.0058000567973949E-9</c:v>
                </c:pt>
                <c:pt idx="76">
                  <c:v>-3.0998578905419195E-9</c:v>
                </c:pt>
                <c:pt idx="77">
                  <c:v>-3.1822336506237695E-9</c:v>
                </c:pt>
                <c:pt idx="78">
                  <c:v>-3.2506916905329545E-9</c:v>
                </c:pt>
                <c:pt idx="79">
                  <c:v>-3.3028118413957449E-9</c:v>
                </c:pt>
                <c:pt idx="80">
                  <c:v>-3.335982697177443E-9</c:v>
                </c:pt>
                <c:pt idx="81">
                  <c:v>-3.3473950632362856E-9</c:v>
                </c:pt>
                <c:pt idx="82">
                  <c:v>-3.3340355889857606E-9</c:v>
                </c:pt>
                <c:pt idx="83">
                  <c:v>-3.2926806048268926E-9</c:v>
                </c:pt>
                <c:pt idx="84">
                  <c:v>-3.2198901828249592E-9</c:v>
                </c:pt>
                <c:pt idx="85">
                  <c:v>-3.1120024398311118E-9</c:v>
                </c:pt>
                <c:pt idx="86">
                  <c:v>-2.9651281008910752E-9</c:v>
                </c:pt>
                <c:pt idx="87">
                  <c:v>-2.7751453398486336E-9</c:v>
                </c:pt>
                <c:pt idx="88">
                  <c:v>-2.5376949130437905E-9</c:v>
                </c:pt>
                <c:pt idx="89">
                  <c:v>-2.2481756009319908E-9</c:v>
                </c:pt>
                <c:pt idx="90">
                  <c:v>-1.9017399713165537E-9</c:v>
                </c:pt>
                <c:pt idx="91">
                  <c:v>-1.4932904766991417E-9</c:v>
                </c:pt>
                <c:pt idx="92">
                  <c:v>-1.0174758970178383E-9</c:v>
                </c:pt>
                <c:pt idx="93">
                  <c:v>-4.6868813776836716E-10</c:v>
                </c:pt>
                <c:pt idx="94">
                  <c:v>1.5894060780456401E-10</c:v>
                </c:pt>
                <c:pt idx="95">
                  <c:v>8.7154032509186799E-10</c:v>
                </c:pt>
                <c:pt idx="96">
                  <c:v>1.6755052670788633E-9</c:v>
                </c:pt>
                <c:pt idx="97">
                  <c:v>2.5774956612400735E-9</c:v>
                </c:pt>
                <c:pt idx="98">
                  <c:v>3.5844390310989881E-9</c:v>
                </c:pt>
                <c:pt idx="99">
                  <c:v>4.703531130544624E-9</c:v>
                </c:pt>
                <c:pt idx="100">
                  <c:v>5.9422364903514747E-9</c:v>
                </c:pt>
                <c:pt idx="101">
                  <c:v>7.3082885776826788E-9</c:v>
                </c:pt>
                <c:pt idx="102">
                  <c:v>8.8096895706681567E-9</c:v>
                </c:pt>
                <c:pt idx="103">
                  <c:v>1.0454709751428552E-8</c:v>
                </c:pt>
                <c:pt idx="104">
                  <c:v>1.2251886522154677E-8</c:v>
                </c:pt>
                <c:pt idx="105">
                  <c:v>1.4210023050051655E-8</c:v>
                </c:pt>
                <c:pt idx="106">
                  <c:v>1.6338186548099036E-8</c:v>
                </c:pt>
                <c:pt idx="107">
                  <c:v>1.8645706199670894E-8</c:v>
                </c:pt>
                <c:pt idx="108">
                  <c:v>2.114217073608343E-8</c:v>
                </c:pt>
                <c:pt idx="109">
                  <c:v>2.3837425677102978E-8</c:v>
                </c:pt>
                <c:pt idx="110">
                  <c:v>2.674157024532838E-8</c:v>
                </c:pt>
                <c:pt idx="111">
                  <c:v>2.9864953966181463E-8</c:v>
                </c:pt>
                <c:pt idx="112">
                  <c:v>3.3218172965964144E-8</c:v>
                </c:pt>
                <c:pt idx="113">
                  <c:v>3.681206598109001E-8</c:v>
                </c:pt>
                <c:pt idx="114">
                  <c:v>4.065771009216083E-8</c:v>
                </c:pt>
                <c:pt idx="115">
                  <c:v>4.476641619701969E-8</c:v>
                </c:pt>
                <c:pt idx="116">
                  <c:v>4.9149724237295855E-8</c:v>
                </c:pt>
                <c:pt idx="117">
                  <c:v>5.3819398193233509E-8</c:v>
                </c:pt>
                <c:pt idx="118">
                  <c:v>5.8787420861778921E-8</c:v>
                </c:pt>
                <c:pt idx="119">
                  <c:v>6.4065988432989752E-8</c:v>
                </c:pt>
                <c:pt idx="120">
                  <c:v>6.9667504879813267E-8</c:v>
                </c:pt>
                <c:pt idx="121">
                  <c:v>7.5604576176167227E-8</c:v>
                </c:pt>
                <c:pt idx="122">
                  <c:v>8.1890004358046427E-8</c:v>
                </c:pt>
                <c:pt idx="123">
                  <c:v>8.8536781442060401E-8</c:v>
                </c:pt>
                <c:pt idx="124">
                  <c:v>9.5558083215400926E-8</c:v>
                </c:pt>
                <c:pt idx="125">
                  <c:v>1.0296726291072294E-7</c:v>
                </c:pt>
                <c:pt idx="126">
                  <c:v>1.1077784477881742E-7</c:v>
                </c:pt>
                <c:pt idx="127">
                  <c:v>1.1900351757125462E-7</c:v>
                </c:pt>
                <c:pt idx="128">
                  <c:v>1.2765812794437472E-7</c:v>
                </c:pt>
                <c:pt idx="129">
                  <c:v>1.3675567379512109E-7</c:v>
                </c:pt>
                <c:pt idx="130">
                  <c:v>1.4631029753823386E-7</c:v>
                </c:pt>
                <c:pt idx="131">
                  <c:v>1.5633627933325432E-7</c:v>
                </c:pt>
                <c:pt idx="132">
                  <c:v>1.6684803026865994E-7</c:v>
                </c:pt>
                <c:pt idx="133">
                  <c:v>1.7786008550920529E-7</c:v>
                </c:pt>
                <c:pt idx="134">
                  <c:v>1.8938709741125827E-7</c:v>
                </c:pt>
                <c:pt idx="135">
                  <c:v>2.0144382860954304E-7</c:v>
                </c:pt>
                <c:pt idx="136">
                  <c:v>2.1404514507725097E-7</c:v>
                </c:pt>
                <c:pt idx="137">
                  <c:v>2.2720600915998386E-7</c:v>
                </c:pt>
                <c:pt idx="138">
                  <c:v>2.4094147258241157E-7</c:v>
                </c:pt>
                <c:pt idx="139">
                  <c:v>2.5526666942491336E-7</c:v>
                </c:pt>
                <c:pt idx="140">
                  <c:v>2.701968090657785E-7</c:v>
                </c:pt>
                <c:pt idx="141">
                  <c:v>2.8574716908282688E-7</c:v>
                </c:pt>
                <c:pt idx="142">
                  <c:v>3.0193308810653312E-7</c:v>
                </c:pt>
                <c:pt idx="143">
                  <c:v>3.1876995861492892E-7</c:v>
                </c:pt>
                <c:pt idx="144">
                  <c:v>3.3627321965871154E-7</c:v>
                </c:pt>
                <c:pt idx="145">
                  <c:v>3.5445834950312238E-7</c:v>
                </c:pt>
                <c:pt idx="146">
                  <c:v>3.7334085817124208E-7</c:v>
                </c:pt>
                <c:pt idx="147">
                  <c:v>3.9293627987145103E-7</c:v>
                </c:pt>
                <c:pt idx="148">
                  <c:v>4.1326016528985134E-7</c:v>
                </c:pt>
                <c:pt idx="149">
                  <c:v>4.3432807372650968E-7</c:v>
                </c:pt>
                <c:pt idx="150">
                  <c:v>4.5615556505242952E-7</c:v>
                </c:pt>
                <c:pt idx="151">
                  <c:v>4.7875819146221141E-7</c:v>
                </c:pt>
                <c:pt idx="152">
                  <c:v>5.0215148899539683E-7</c:v>
                </c:pt>
                <c:pt idx="153">
                  <c:v>5.2635096879758291E-7</c:v>
                </c:pt>
                <c:pt idx="154">
                  <c:v>5.5137210809043301E-7</c:v>
                </c:pt>
                <c:pt idx="155">
                  <c:v>5.7723034081783414E-7</c:v>
                </c:pt>
                <c:pt idx="156">
                  <c:v>6.0394104793355247E-7</c:v>
                </c:pt>
                <c:pt idx="157">
                  <c:v>6.3151954729388314E-7</c:v>
                </c:pt>
                <c:pt idx="158">
                  <c:v>6.5998108311698247E-7</c:v>
                </c:pt>
                <c:pt idx="159">
                  <c:v>6.8934081496878085E-7</c:v>
                </c:pt>
                <c:pt idx="160">
                  <c:v>7.1961380623363367E-7</c:v>
                </c:pt>
                <c:pt idx="161">
                  <c:v>7.5081501202618529E-7</c:v>
                </c:pt>
                <c:pt idx="162">
                  <c:v>7.8295926649927902E-7</c:v>
                </c:pt>
                <c:pt idx="163">
                  <c:v>8.1606126950118327E-7</c:v>
                </c:pt>
                <c:pt idx="164">
                  <c:v>8.5013557253386231E-7</c:v>
                </c:pt>
                <c:pt idx="165">
                  <c:v>8.8519656396261772E-7</c:v>
                </c:pt>
                <c:pt idx="166">
                  <c:v>9.212584534260161E-7</c:v>
                </c:pt>
                <c:pt idx="167">
                  <c:v>9.583352553937658E-7</c:v>
                </c:pt>
                <c:pt idx="168">
                  <c:v>9.9644077181897846E-7</c:v>
                </c:pt>
                <c:pt idx="169">
                  <c:v>1.0355885738301556E-6</c:v>
                </c:pt>
                <c:pt idx="170">
                  <c:v>1.0757919824072073E-6</c:v>
                </c:pt>
                <c:pt idx="171">
                  <c:v>1.1170640479849348E-6</c:v>
                </c:pt>
                <c:pt idx="172">
                  <c:v>1.1594175289265597E-6</c:v>
                </c:pt>
                <c:pt idx="173">
                  <c:v>1.2028648688092256E-6</c:v>
                </c:pt>
                <c:pt idx="174">
                  <c:v>1.2474181724628351E-6</c:v>
                </c:pt>
                <c:pt idx="175">
                  <c:v>1.2930891807031082E-6</c:v>
                </c:pt>
                <c:pt idx="176">
                  <c:v>1.3398892436995136E-6</c:v>
                </c:pt>
                <c:pt idx="177">
                  <c:v>1.3878292929184578E-6</c:v>
                </c:pt>
                <c:pt idx="178">
                  <c:v>1.4369198115822254E-6</c:v>
                </c:pt>
                <c:pt idx="179">
                  <c:v>1.4871708035841698E-6</c:v>
                </c:pt>
                <c:pt idx="180">
                  <c:v>1.5385917608010686E-6</c:v>
                </c:pt>
                <c:pt idx="181">
                  <c:v>1.5911916287439383E-6</c:v>
                </c:pt>
                <c:pt idx="182">
                  <c:v>1.6449787704893216E-6</c:v>
                </c:pt>
                <c:pt idx="183">
                  <c:v>1.6999609288337883E-6</c:v>
                </c:pt>
                <c:pt idx="184">
                  <c:v>1.7561451866155626E-6</c:v>
                </c:pt>
                <c:pt idx="185">
                  <c:v>1.8135379251482004E-6</c:v>
                </c:pt>
                <c:pt idx="186">
                  <c:v>1.8721447807129136E-6</c:v>
                </c:pt>
                <c:pt idx="187">
                  <c:v>1.931970599057506E-6</c:v>
                </c:pt>
                <c:pt idx="188">
                  <c:v>1.9930193878520363E-6</c:v>
                </c:pt>
                <c:pt idx="189">
                  <c:v>2.0552942670531294E-6</c:v>
                </c:pt>
                <c:pt idx="190">
                  <c:v>2.118797417131469E-6</c:v>
                </c:pt>
                <c:pt idx="191">
                  <c:v>2.183530025119335E-6</c:v>
                </c:pt>
                <c:pt idx="192">
                  <c:v>2.2494922284381261E-6</c:v>
                </c:pt>
                <c:pt idx="193">
                  <c:v>2.316683056468669E-6</c:v>
                </c:pt>
                <c:pt idx="194">
                  <c:v>2.3851003698307477E-6</c:v>
                </c:pt>
                <c:pt idx="195">
                  <c:v>2.4547407973416936E-6</c:v>
                </c:pt>
                <c:pt idx="196">
                  <c:v>2.5255996706280672E-6</c:v>
                </c:pt>
                <c:pt idx="197">
                  <c:v>2.5976709563684375E-6</c:v>
                </c:pt>
                <c:pt idx="198">
                  <c:v>2.6709471861501328E-6</c:v>
                </c:pt>
                <c:pt idx="199">
                  <c:v>2.7454193839273555E-6</c:v>
                </c:pt>
                <c:pt idx="200">
                  <c:v>2.8210769910735399E-6</c:v>
                </c:pt>
                <c:pt idx="201">
                  <c:v>2.897907789026081E-6</c:v>
                </c:pt>
                <c:pt idx="202">
                  <c:v>2.975897819527638E-6</c:v>
                </c:pt>
                <c:pt idx="203">
                  <c:v>3.0550313024741354E-6</c:v>
                </c:pt>
                <c:pt idx="204">
                  <c:v>3.1352905513863711E-6</c:v>
                </c:pt>
                <c:pt idx="205">
                  <c:v>3.2166558865287717E-6</c:v>
                </c:pt>
                <c:pt idx="206">
                  <c:v>3.2991055457062277E-6</c:v>
                </c:pt>
                <c:pt idx="207">
                  <c:v>3.382615592777405E-6</c:v>
                </c:pt>
                <c:pt idx="208">
                  <c:v>3.4671598239309609E-6</c:v>
                </c:pt>
                <c:pt idx="209">
                  <c:v>3.5527096717792918E-6</c:v>
                </c:pt>
                <c:pt idx="210">
                  <c:v>3.6392341073331639E-6</c:v>
                </c:pt>
                <c:pt idx="211">
                  <c:v>3.7266995399296161E-6</c:v>
                </c:pt>
                <c:pt idx="212">
                  <c:v>3.8150697151948358E-6</c:v>
                </c:pt>
                <c:pt idx="213">
                  <c:v>3.9043056111335197E-6</c:v>
                </c:pt>
                <c:pt idx="214">
                  <c:v>3.9943653324462918E-6</c:v>
                </c:pt>
                <c:pt idx="215">
                  <c:v>4.0852040031872482E-6</c:v>
                </c:pt>
                <c:pt idx="216">
                  <c:v>4.1767736578844049E-6</c:v>
                </c:pt>
                <c:pt idx="217">
                  <c:v>4.2690231312571002E-6</c:v>
                </c:pt>
                <c:pt idx="218">
                  <c:v>4.3618979466757481E-6</c:v>
                </c:pt>
                <c:pt idx="219">
                  <c:v>4.4553402035211749E-6</c:v>
                </c:pt>
                <c:pt idx="220">
                  <c:v>4.5492884636128639E-6</c:v>
                </c:pt>
                <c:pt idx="221">
                  <c:v>4.6436776368878674E-6</c:v>
                </c:pt>
                <c:pt idx="222">
                  <c:v>4.738438866524656E-6</c:v>
                </c:pt>
                <c:pt idx="223">
                  <c:v>4.8334994137193722E-6</c:v>
                </c:pt>
                <c:pt idx="224">
                  <c:v>4.9287825423348039E-6</c:v>
                </c:pt>
                <c:pt idx="225">
                  <c:v>5.0242074036560761E-6</c:v>
                </c:pt>
                <c:pt idx="226">
                  <c:v>5.1196889215004332E-6</c:v>
                </c:pt>
                <c:pt idx="227">
                  <c:v>5.2151376779423873E-6</c:v>
                </c:pt>
                <c:pt idx="228">
                  <c:v>5.3104597999292762E-6</c:v>
                </c:pt>
                <c:pt idx="229">
                  <c:v>5.4055568470764348E-6</c:v>
                </c:pt>
                <c:pt idx="230">
                  <c:v>5.5003257009451559E-6</c:v>
                </c:pt>
                <c:pt idx="231">
                  <c:v>5.5946584561208302E-6</c:v>
                </c:pt>
                <c:pt idx="232">
                  <c:v>5.6884423134227602E-6</c:v>
                </c:pt>
                <c:pt idx="233">
                  <c:v>5.7815594755913157E-6</c:v>
                </c:pt>
                <c:pt idx="234">
                  <c:v>5.8738870458120819E-6</c:v>
                </c:pt>
                <c:pt idx="235">
                  <c:v>5.9652969294506584E-6</c:v>
                </c:pt>
                <c:pt idx="236">
                  <c:v>6.0556557393854677E-6</c:v>
                </c:pt>
                <c:pt idx="237">
                  <c:v>6.1448247053395443E-6</c:v>
                </c:pt>
                <c:pt idx="238">
                  <c:v>6.2326595876254886E-6</c:v>
                </c:pt>
                <c:pt idx="239">
                  <c:v>6.3190105957309602E-6</c:v>
                </c:pt>
                <c:pt idx="240">
                  <c:v>6.4037223121843269E-6</c:v>
                </c:pt>
                <c:pt idx="241">
                  <c:v>6.4866336221527116E-6</c:v>
                </c:pt>
                <c:pt idx="242">
                  <c:v>6.5675776492358921E-6</c:v>
                </c:pt>
                <c:pt idx="243">
                  <c:v>6.6463816979311683E-6</c:v>
                </c:pt>
                <c:pt idx="244">
                  <c:v>6.7228672032542964E-6</c:v>
                </c:pt>
                <c:pt idx="245">
                  <c:v>6.7968496880118107E-6</c:v>
                </c:pt>
                <c:pt idx="246">
                  <c:v>6.8681387282290947E-6</c:v>
                </c:pt>
                <c:pt idx="247">
                  <c:v>6.936537927246482E-6</c:v>
                </c:pt>
                <c:pt idx="248">
                  <c:v>7.0018448990036532E-6</c:v>
                </c:pt>
                <c:pt idx="249">
                  <c:v>7.0638512610384523E-6</c:v>
                </c:pt>
                <c:pt idx="250">
                  <c:v>7.122342637731905E-6</c:v>
                </c:pt>
                <c:pt idx="251">
                  <c:v>7.1770986743354821E-6</c:v>
                </c:pt>
                <c:pt idx="252">
                  <c:v>7.2278930623197493E-6</c:v>
                </c:pt>
                <c:pt idx="253">
                  <c:v>7.2744935765852252E-6</c:v>
                </c:pt>
                <c:pt idx="254">
                  <c:v>7.3166621250770109E-6</c:v>
                </c:pt>
                <c:pt idx="255">
                  <c:v>7.3541548113437153E-6</c:v>
                </c:pt>
                <c:pt idx="256">
                  <c:v>7.3867220105788631E-6</c:v>
                </c:pt>
                <c:pt idx="257">
                  <c:v>7.4141084596790097E-6</c:v>
                </c:pt>
                <c:pt idx="258">
                  <c:v>7.4360533618472171E-6</c:v>
                </c:pt>
                <c:pt idx="259">
                  <c:v>7.4522905062635406E-6</c:v>
                </c:pt>
                <c:pt idx="260">
                  <c:v>7.4625484033345793E-6</c:v>
                </c:pt>
                <c:pt idx="261">
                  <c:v>7.4665504360240922E-6</c:v>
                </c:pt>
                <c:pt idx="262">
                  <c:v>7.4640150277531762E-6</c:v>
                </c:pt>
                <c:pt idx="263">
                  <c:v>7.4546558273443002E-6</c:v>
                </c:pt>
                <c:pt idx="264">
                  <c:v>7.4381819114665808E-6</c:v>
                </c:pt>
                <c:pt idx="265">
                  <c:v>7.4142980050208257E-6</c:v>
                </c:pt>
                <c:pt idx="266">
                  <c:v>7.3827047198822809E-6</c:v>
                </c:pt>
                <c:pt idx="267">
                  <c:v>7.3430988123952082E-6</c:v>
                </c:pt>
                <c:pt idx="268">
                  <c:v>7.2951734599892977E-6</c:v>
                </c:pt>
                <c:pt idx="269">
                  <c:v>7.2386185572590268E-6</c:v>
                </c:pt>
                <c:pt idx="270">
                  <c:v>7.1731210318182581E-6</c:v>
                </c:pt>
                <c:pt idx="271">
                  <c:v>7.0983651802099439E-6</c:v>
                </c:pt>
                <c:pt idx="272">
                  <c:v>7.0140330241159686E-6</c:v>
                </c:pt>
                <c:pt idx="273">
                  <c:v>6.9198046870761542E-6</c:v>
                </c:pt>
                <c:pt idx="274">
                  <c:v>6.8153587918856188E-6</c:v>
                </c:pt>
                <c:pt idx="275">
                  <c:v>6.7003728787984856E-6</c:v>
                </c:pt>
                <c:pt idx="276">
                  <c:v>6.574523844622554E-6</c:v>
                </c:pt>
                <c:pt idx="277">
                  <c:v>6.4374884027426241E-6</c:v>
                </c:pt>
                <c:pt idx="278">
                  <c:v>6.2889435640627187E-6</c:v>
                </c:pt>
                <c:pt idx="279">
                  <c:v>6.1285671388063009E-6</c:v>
                </c:pt>
                <c:pt idx="280">
                  <c:v>5.9560382590610671E-6</c:v>
                </c:pt>
                <c:pt idx="281">
                  <c:v>5.7710379218999286E-6</c:v>
                </c:pt>
                <c:pt idx="282">
                  <c:v>5.5732495528527975E-6</c:v>
                </c:pt>
                <c:pt idx="283">
                  <c:v>5.3623595894451103E-6</c:v>
                </c:pt>
                <c:pt idx="284">
                  <c:v>5.1380580844579339E-6</c:v>
                </c:pt>
                <c:pt idx="285">
                  <c:v>4.9000393285019153E-6</c:v>
                </c:pt>
                <c:pt idx="286">
                  <c:v>4.6480024914332693E-6</c:v>
                </c:pt>
                <c:pt idx="287">
                  <c:v>4.381652282073748E-6</c:v>
                </c:pt>
                <c:pt idx="288">
                  <c:v>4.1006996256297904E-6</c:v>
                </c:pt>
                <c:pt idx="289">
                  <c:v>3.8048623581367533E-6</c:v>
                </c:pt>
                <c:pt idx="290">
                  <c:v>3.4938659371851446E-6</c:v>
                </c:pt>
                <c:pt idx="291">
                  <c:v>3.1674441681144431E-6</c:v>
                </c:pt>
                <c:pt idx="292">
                  <c:v>2.825339944789106E-6</c:v>
                </c:pt>
                <c:pt idx="293">
                  <c:v>2.4673060039989194E-6</c:v>
                </c:pt>
                <c:pt idx="294">
                  <c:v>2.0931056924535432E-6</c:v>
                </c:pt>
                <c:pt idx="295">
                  <c:v>1.7025137452680935E-6</c:v>
                </c:pt>
                <c:pt idx="296">
                  <c:v>1.295317074764342E-6</c:v>
                </c:pt>
                <c:pt idx="297">
                  <c:v>8.7131556833936E-7</c:v>
                </c:pt>
                <c:pt idx="298">
                  <c:v>4.3032289408092835E-7</c:v>
                </c:pt>
                <c:pt idx="299">
                  <c:v>-2.7832687261000363E-8</c:v>
                </c:pt>
                <c:pt idx="300">
                  <c:v>-5.0330750540941255E-7</c:v>
                </c:pt>
                <c:pt idx="301">
                  <c:v>-9.9624166033250047E-7</c:v>
                </c:pt>
                <c:pt idx="302">
                  <c:v>-1.5067582002517792E-6</c:v>
                </c:pt>
                <c:pt idx="303">
                  <c:v>-2.0349622995509866E-6</c:v>
                </c:pt>
                <c:pt idx="304">
                  <c:v>-2.5809404383138271E-6</c:v>
                </c:pt>
                <c:pt idx="305">
                  <c:v>-3.1447595852811228E-6</c:v>
                </c:pt>
                <c:pt idx="306">
                  <c:v>-3.7264663860758595E-6</c:v>
                </c:pt>
                <c:pt idx="307">
                  <c:v>-4.3260863586023876E-6</c:v>
                </c:pt>
                <c:pt idx="308">
                  <c:v>-4.9436230975769292E-6</c:v>
                </c:pt>
                <c:pt idx="309">
                  <c:v>-5.5790574901981323E-6</c:v>
                </c:pt>
                <c:pt idx="310">
                  <c:v>-6.2323469450108428E-6</c:v>
                </c:pt>
                <c:pt idx="311">
                  <c:v>-6.9034246360590889E-6</c:v>
                </c:pt>
                <c:pt idx="312">
                  <c:v>-7.5921987644609063E-6</c:v>
                </c:pt>
                <c:pt idx="313">
                  <c:v>-8.2985518395715456E-6</c:v>
                </c:pt>
                <c:pt idx="314">
                  <c:v>-9.0223399819292664E-6</c:v>
                </c:pt>
                <c:pt idx="315">
                  <c:v>-9.7633922502010391E-6</c:v>
                </c:pt>
                <c:pt idx="316">
                  <c:v>-1.0521509994363553E-5</c:v>
                </c:pt>
                <c:pt idx="317">
                  <c:v>-1.1296466237366782E-5</c:v>
                </c:pt>
                <c:pt idx="318">
                  <c:v>-1.2088005087534013E-5</c:v>
                </c:pt>
                <c:pt idx="319">
                  <c:v>-1.2895841183952195E-5</c:v>
                </c:pt>
                <c:pt idx="320">
                  <c:v>-1.3719659177100759E-5</c:v>
                </c:pt>
                <c:pt idx="321">
                  <c:v>-1.4559113246955297E-5</c:v>
                </c:pt>
                <c:pt idx="322">
                  <c:v>-1.5413826660781779E-5</c:v>
                </c:pt>
                <c:pt idx="323">
                  <c:v>-1.6283391372813633E-5</c:v>
                </c:pt>
                <c:pt idx="324">
                  <c:v>-1.7167367667968912E-5</c:v>
                </c:pt>
                <c:pt idx="325">
                  <c:v>-1.80652838517271E-5</c:v>
                </c:pt>
                <c:pt idx="326">
                  <c:v>-1.8976635988236378E-5</c:v>
                </c:pt>
                <c:pt idx="327">
                  <c:v>-1.9900887688669969E-5</c:v>
                </c:pt>
                <c:pt idx="328">
                  <c:v>-2.0837469951786857E-5</c:v>
                </c:pt>
                <c:pt idx="329">
                  <c:v>-2.1785781058585215E-5</c:v>
                </c:pt>
                <c:pt idx="330">
                  <c:v>-2.2745186522858983E-5</c:v>
                </c:pt>
                <c:pt idx="331">
                  <c:v>-2.3715019099386968E-5</c:v>
                </c:pt>
                <c:pt idx="332">
                  <c:v>-2.4694578851390341E-5</c:v>
                </c:pt>
                <c:pt idx="333">
                  <c:v>-2.5683133278799934E-5</c:v>
                </c:pt>
                <c:pt idx="334">
                  <c:v>-2.6679917508765835E-5</c:v>
                </c:pt>
                <c:pt idx="335">
                  <c:v>-2.7684134549734098E-5</c:v>
                </c:pt>
                <c:pt idx="336">
                  <c:v>-2.869495561029233E-5</c:v>
                </c:pt>
                <c:pt idx="337">
                  <c:v>-2.9711520483864796E-5</c:v>
                </c:pt>
                <c:pt idx="338">
                  <c:v>-3.0732938000200864E-5</c:v>
                </c:pt>
                <c:pt idx="339">
                  <c:v>-3.1758286544468664E-5</c:v>
                </c:pt>
                <c:pt idx="340">
                  <c:v>-3.2786614644614388E-5</c:v>
                </c:pt>
                <c:pt idx="341">
                  <c:v>-3.3816941627505728E-5</c:v>
                </c:pt>
                <c:pt idx="342">
                  <c:v>-3.4848258344215943E-5</c:v>
                </c:pt>
                <c:pt idx="343">
                  <c:v>-3.5879527964650711E-5</c:v>
                </c:pt>
                <c:pt idx="344">
                  <c:v>-3.690968684155061E-5</c:v>
                </c:pt>
                <c:pt idx="345">
                  <c:v>-3.7937645443737668E-5</c:v>
                </c:pt>
                <c:pt idx="346">
                  <c:v>-3.8962289358297269E-5</c:v>
                </c:pt>
                <c:pt idx="347">
                  <c:v>-3.9982480361214995E-5</c:v>
                </c:pt>
                <c:pt idx="348">
                  <c:v>-4.0997057555806306E-5</c:v>
                </c:pt>
                <c:pt idx="349">
                  <c:v>-4.2004838578097085E-5</c:v>
                </c:pt>
                <c:pt idx="350">
                  <c:v>-4.3004620868129549E-5</c:v>
                </c:pt>
                <c:pt idx="351">
                  <c:v>-4.3995183005984419E-5</c:v>
                </c:pt>
                <c:pt idx="352">
                  <c:v>-4.4975286111124053E-5</c:v>
                </c:pt>
                <c:pt idx="353">
                  <c:v>-4.5943675303477299E-5</c:v>
                </c:pt>
                <c:pt idx="354">
                  <c:v>-4.6899081224500561E-5</c:v>
                </c:pt>
                <c:pt idx="355">
                  <c:v>-4.7840221616266817E-5</c:v>
                </c:pt>
                <c:pt idx="356">
                  <c:v>-4.8765802956451097E-5</c:v>
                </c:pt>
                <c:pt idx="357">
                  <c:v>-4.9674522146901317E-5</c:v>
                </c:pt>
                <c:pt idx="358">
                  <c:v>-5.0565068253305766E-5</c:v>
                </c:pt>
                <c:pt idx="359">
                  <c:v>-5.1436124293293838E-5</c:v>
                </c:pt>
                <c:pt idx="360">
                  <c:v>-5.2286369070138485E-5</c:v>
                </c:pt>
                <c:pt idx="361">
                  <c:v>-5.3114479049061006E-5</c:v>
                </c:pt>
                <c:pt idx="362">
                  <c:v>-5.3919130272980754E-5</c:v>
                </c:pt>
                <c:pt idx="363">
                  <c:v>-5.4699000314396755E-5</c:v>
                </c:pt>
                <c:pt idx="364">
                  <c:v>-5.5452770259941289E-5</c:v>
                </c:pt>
                <c:pt idx="365">
                  <c:v>-5.6179126724003407E-5</c:v>
                </c:pt>
                <c:pt idx="366">
                  <c:v>-5.6876763887688865E-5</c:v>
                </c:pt>
                <c:pt idx="367">
                  <c:v>-5.7544385559255343E-5</c:v>
                </c:pt>
                <c:pt idx="368">
                  <c:v>-5.818070725204829E-5</c:v>
                </c:pt>
                <c:pt idx="369">
                  <c:v>-5.878445827585252E-5</c:v>
                </c:pt>
                <c:pt idx="370">
                  <c:v>-5.9354383837478648E-5</c:v>
                </c:pt>
                <c:pt idx="371">
                  <c:v>-5.9889247146315846E-5</c:v>
                </c:pt>
                <c:pt idx="372">
                  <c:v>-6.0387831520504249E-5</c:v>
                </c:pt>
                <c:pt idx="373">
                  <c:v>-6.0848942489315227E-5</c:v>
                </c:pt>
                <c:pt idx="374">
                  <c:v>-6.12714098872727E-5</c:v>
                </c:pt>
                <c:pt idx="375">
                  <c:v>-6.1654089935504766E-5</c:v>
                </c:pt>
                <c:pt idx="376">
                  <c:v>-6.1995867305784624E-5</c:v>
                </c:pt>
                <c:pt idx="377">
                  <c:v>-6.2295657162700002E-5</c:v>
                </c:pt>
                <c:pt idx="378">
                  <c:v>-6.2552407179383601E-5</c:v>
                </c:pt>
                <c:pt idx="379">
                  <c:v>-6.2765099522243446E-5</c:v>
                </c:pt>
                <c:pt idx="380">
                  <c:v>-6.2932752800150355E-5</c:v>
                </c:pt>
                <c:pt idx="381">
                  <c:v>-6.3054423973570251E-5</c:v>
                </c:pt>
                <c:pt idx="382">
                  <c:v>-6.3129210219175561E-5</c:v>
                </c:pt>
                <c:pt idx="383">
                  <c:v>-6.3156250745524363E-5</c:v>
                </c:pt>
                <c:pt idx="384">
                  <c:v>-6.3134728555467809E-5</c:v>
                </c:pt>
                <c:pt idx="385">
                  <c:v>-6.3063872151028618E-5</c:v>
                </c:pt>
                <c:pt idx="386">
                  <c:v>-6.2942957176588229E-5</c:v>
                </c:pt>
                <c:pt idx="387">
                  <c:v>-6.2771307996327917E-5</c:v>
                </c:pt>
                <c:pt idx="388">
                  <c:v>-6.2548299201990859E-5</c:v>
                </c:pt>
                <c:pt idx="389">
                  <c:v>-6.2273357047160844E-5</c:v>
                </c:pt>
                <c:pt idx="390">
                  <c:v>-6.1945960804400278E-5</c:v>
                </c:pt>
                <c:pt idx="391">
                  <c:v>-6.1565644041742501E-5</c:v>
                </c:pt>
                <c:pt idx="392">
                  <c:v>-6.1131995815200083E-5</c:v>
                </c:pt>
                <c:pt idx="393">
                  <c:v>-6.0644661774127411E-5</c:v>
                </c:pt>
                <c:pt idx="394">
                  <c:v>-6.0103345176461101E-5</c:v>
                </c:pt>
                <c:pt idx="395">
                  <c:v>-5.9507807811057356E-5</c:v>
                </c:pt>
                <c:pt idx="396">
                  <c:v>-5.8857870824551414E-5</c:v>
                </c:pt>
                <c:pt idx="397">
                  <c:v>-5.8153415450375318E-5</c:v>
                </c:pt>
                <c:pt idx="398">
                  <c:v>-5.7394383637791273E-5</c:v>
                </c:pt>
                <c:pt idx="399">
                  <c:v>-5.6580778579026714E-5</c:v>
                </c:pt>
                <c:pt idx="400">
                  <c:v>-5.571266513282944E-5</c:v>
                </c:pt>
                <c:pt idx="401">
                  <c:v>-5.4790170143002174E-5</c:v>
                </c:pt>
                <c:pt idx="402">
                  <c:v>-5.3813482650720519E-5</c:v>
                </c:pt>
                <c:pt idx="403">
                  <c:v>-5.278285399968655E-5</c:v>
                </c:pt>
                <c:pt idx="404">
                  <c:v>-5.1698597833423559E-5</c:v>
                </c:pt>
                <c:pt idx="405">
                  <c:v>-5.056108998427204E-5</c:v>
                </c:pt>
                <c:pt idx="406">
                  <c:v>-4.9370768253904845E-5</c:v>
                </c:pt>
                <c:pt idx="407">
                  <c:v>-4.8128132085436539E-5</c:v>
                </c:pt>
                <c:pt idx="408">
                  <c:v>-4.6833742127461708E-5</c:v>
                </c:pt>
                <c:pt idx="409">
                  <c:v>-4.5488219690614274E-5</c:v>
                </c:pt>
                <c:pt idx="410">
                  <c:v>-4.4092246097498009E-5</c:v>
                </c:pt>
                <c:pt idx="411">
                  <c:v>-4.2646561927090171E-5</c:v>
                </c:pt>
                <c:pt idx="412">
                  <c:v>-4.1151966154977399E-5</c:v>
                </c:pt>
                <c:pt idx="413">
                  <c:v>-3.9609315191025223E-5</c:v>
                </c:pt>
                <c:pt idx="414">
                  <c:v>-3.8019521816332599E-5</c:v>
                </c:pt>
                <c:pt idx="415">
                  <c:v>-3.6383554021555738E-5</c:v>
                </c:pt>
                <c:pt idx="416">
                  <c:v>-3.470243374892524E-5</c:v>
                </c:pt>
                <c:pt idx="417">
                  <c:v>-3.2977235540499485E-5</c:v>
                </c:pt>
                <c:pt idx="418">
                  <c:v>-3.1209085095424609E-5</c:v>
                </c:pt>
                <c:pt idx="419">
                  <c:v>-2.9399157739174523E-5</c:v>
                </c:pt>
                <c:pt idx="420">
                  <c:v>-2.7548676807955469E-5</c:v>
                </c:pt>
                <c:pt idx="421">
                  <c:v>-2.5658911951645425E-5</c:v>
                </c:pt>
                <c:pt idx="422">
                  <c:v>-2.3731177358829988E-5</c:v>
                </c:pt>
                <c:pt idx="423">
                  <c:v>-2.176682990766428E-5</c:v>
                </c:pt>
                <c:pt idx="424">
                  <c:v>-1.976726724645795E-5</c:v>
                </c:pt>
                <c:pt idx="425">
                  <c:v>-1.7733925808029687E-5</c:v>
                </c:pt>
                <c:pt idx="426">
                  <c:v>-1.5668278762019537E-5</c:v>
                </c:pt>
                <c:pt idx="427">
                  <c:v>-1.3571833909475191E-5</c:v>
                </c:pt>
                <c:pt idx="428">
                  <c:v>-1.1446131524145763E-5</c:v>
                </c:pt>
                <c:pt idx="429">
                  <c:v>-9.2927421450187168E-6</c:v>
                </c:pt>
                <c:pt idx="430">
                  <c:v>-7.1132643247288091E-6</c:v>
                </c:pt>
                <c:pt idx="431">
                  <c:v>-4.9093223385438376E-6</c:v>
                </c:pt>
                <c:pt idx="432">
                  <c:v>-2.6825638586992625E-6</c:v>
                </c:pt>
                <c:pt idx="433">
                  <c:v>-4.3465759890346183E-7</c:v>
                </c:pt>
                <c:pt idx="434">
                  <c:v>1.8327090661237095E-6</c:v>
                </c:pt>
                <c:pt idx="435">
                  <c:v>4.1178325011938653E-6</c:v>
                </c:pt>
                <c:pt idx="436">
                  <c:v>6.4189952263741744E-6</c:v>
                </c:pt>
                <c:pt idx="437">
                  <c:v>8.7344683429949669E-6</c:v>
                </c:pt>
                <c:pt idx="438">
                  <c:v>1.1062513965057531E-5</c:v>
                </c:pt>
                <c:pt idx="439">
                  <c:v>1.3401387651184145E-5</c:v>
                </c:pt>
                <c:pt idx="440">
                  <c:v>1.5749340832292983E-5</c:v>
                </c:pt>
                <c:pt idx="441">
                  <c:v>1.8104623230232302E-5</c:v>
                </c:pt>
                <c:pt idx="442">
                  <c:v>2.0465485262671651E-5</c:v>
                </c:pt>
                <c:pt idx="443">
                  <c:v>2.2830180429623638E-5</c:v>
                </c:pt>
                <c:pt idx="444">
                  <c:v>2.5196967677058608E-5</c:v>
                </c:pt>
                <c:pt idx="445">
                  <c:v>2.7564113733168766E-5</c:v>
                </c:pt>
                <c:pt idx="446">
                  <c:v>2.992989541295285E-5</c:v>
                </c:pt>
                <c:pt idx="447">
                  <c:v>3.2292601886904447E-5</c:v>
                </c:pt>
                <c:pt idx="448">
                  <c:v>3.4650536909721796E-5</c:v>
                </c:pt>
                <c:pt idx="449">
                  <c:v>3.7002021005090255E-5</c:v>
                </c:pt>
                <c:pt idx="450">
                  <c:v>3.9345393602737172E-5</c:v>
                </c:pt>
                <c:pt idx="451">
                  <c:v>4.1679015124111204E-5</c:v>
                </c:pt>
                <c:pt idx="452">
                  <c:v>4.4001269013202876E-5</c:v>
                </c:pt>
                <c:pt idx="453">
                  <c:v>4.6310563709186814E-5</c:v>
                </c:pt>
                <c:pt idx="454">
                  <c:v>4.8605334557747987E-5</c:v>
                </c:pt>
                <c:pt idx="455">
                  <c:v>5.0884045658126432E-5</c:v>
                </c:pt>
                <c:pt idx="456">
                  <c:v>5.3145191643108663E-5</c:v>
                </c:pt>
                <c:pt idx="457">
                  <c:v>5.538729938937711E-5</c:v>
                </c:pt>
                <c:pt idx="458">
                  <c:v>5.7608929655828293E-5</c:v>
                </c:pt>
                <c:pt idx="459">
                  <c:v>5.9808678647661946E-5</c:v>
                </c:pt>
                <c:pt idx="460">
                  <c:v>6.1985179504248661E-5</c:v>
                </c:pt>
                <c:pt idx="461">
                  <c:v>6.413710370897763E-5</c:v>
                </c:pt>
                <c:pt idx="462">
                  <c:v>6.6263162419497379E-5</c:v>
                </c:pt>
                <c:pt idx="463">
                  <c:v>6.8362107716955263E-5</c:v>
                </c:pt>
                <c:pt idx="464">
                  <c:v>7.0432733773055954E-5</c:v>
                </c:pt>
                <c:pt idx="465">
                  <c:v>7.2473877933949195E-5</c:v>
                </c:pt>
                <c:pt idx="466">
                  <c:v>7.448442172017251E-5</c:v>
                </c:pt>
                <c:pt idx="467">
                  <c:v>7.6463291742059198E-5</c:v>
                </c:pt>
                <c:pt idx="468">
                  <c:v>7.8409460530234052E-5</c:v>
                </c:pt>
                <c:pt idx="469">
                  <c:v>8.0321947281000676E-5</c:v>
                </c:pt>
                <c:pt idx="470">
                  <c:v>8.2199818516627215E-5</c:v>
                </c:pt>
                <c:pt idx="471">
                  <c:v>8.4042188660713644E-5</c:v>
                </c:pt>
                <c:pt idx="472">
                  <c:v>8.584822052901784E-5</c:v>
                </c:pt>
                <c:pt idx="473">
                  <c:v>8.7617125736286452E-5</c:v>
                </c:pt>
                <c:pt idx="474">
                  <c:v>8.9348165019817973E-5</c:v>
                </c:pt>
                <c:pt idx="475">
                  <c:v>9.1040648480646618E-5</c:v>
                </c:pt>
                <c:pt idx="476">
                  <c:v>9.2693935743402972E-5</c:v>
                </c:pt>
                <c:pt idx="477">
                  <c:v>9.4307436036059205E-5</c:v>
                </c:pt>
                <c:pt idx="478">
                  <c:v>9.5880608190918509E-5</c:v>
                </c:pt>
                <c:pt idx="479">
                  <c:v>9.7412960568349453E-5</c:v>
                </c:pt>
                <c:pt idx="480">
                  <c:v>9.8904050904901402E-5</c:v>
                </c:pt>
                <c:pt idx="481">
                  <c:v>1.0035348608756635E-4</c:v>
                </c:pt>
                <c:pt idx="482">
                  <c:v>1.0176092185607198E-4</c:v>
                </c:pt>
                <c:pt idx="483">
                  <c:v>1.0312606243520443E-4</c:v>
                </c:pt>
                <c:pt idx="484">
                  <c:v>1.0444866009926411E-4</c:v>
                </c:pt>
                <c:pt idx="485">
                  <c:v>1.0572851467085678E-4</c:v>
                </c:pt>
                <c:pt idx="486">
                  <c:v>1.0696547295630905E-4</c:v>
                </c:pt>
                <c:pt idx="487">
                  <c:v>1.0815942812008151E-4</c:v>
                </c:pt>
                <c:pt idx="488">
                  <c:v>1.0931031900062509E-4</c:v>
                </c:pt>
                <c:pt idx="489">
                  <c:v>1.104181293701914E-4</c:v>
                </c:pt>
                <c:pt idx="490">
                  <c:v>1.1148288714116606E-4</c:v>
                </c:pt>
                <c:pt idx="491">
                  <c:v>1.1250466352154389E-4</c:v>
                </c:pt>
                <c:pt idx="492">
                  <c:v>1.1348357212220534E-4</c:v>
                </c:pt>
                <c:pt idx="493">
                  <c:v>1.1441976801868912E-4</c:v>
                </c:pt>
                <c:pt idx="494">
                  <c:v>1.1531344677018115E-4</c:v>
                </c:pt>
                <c:pt idx="495">
                  <c:v>1.1616484339846005E-4</c:v>
                </c:pt>
                <c:pt idx="496">
                  <c:v>1.1697423132954955E-4</c:v>
                </c:pt>
                <c:pt idx="497">
                  <c:v>1.1774192130083456E-4</c:v>
                </c:pt>
                <c:pt idx="498">
                  <c:v>1.184682602363935E-4</c:v>
                </c:pt>
                <c:pt idx="499">
                  <c:v>1.1915363009329127E-4</c:v>
                </c:pt>
                <c:pt idx="500">
                  <c:v>1.1979844668156135E-4</c:v>
                </c:pt>
                <c:pt idx="501">
                  <c:v>1.2040315846058313E-4</c:v>
                </c:pt>
                <c:pt idx="502">
                  <c:v>1.2096824531453425E-4</c:v>
                </c:pt>
                <c:pt idx="503">
                  <c:v>1.2149421730956113E-4</c:v>
                </c:pt>
                <c:pt idx="504">
                  <c:v>1.2198161343527531E-4</c:v>
                </c:pt>
                <c:pt idx="505">
                  <c:v>1.2243100033313559E-4</c:v>
                </c:pt>
                <c:pt idx="506">
                  <c:v>1.2284297101422959E-4</c:v>
                </c:pt>
                <c:pt idx="507">
                  <c:v>1.2321814356891161E-4</c:v>
                </c:pt>
                <c:pt idx="508">
                  <c:v>1.2355715987069919E-4</c:v>
                </c:pt>
                <c:pt idx="509">
                  <c:v>1.2386068427676426E-4</c:v>
                </c:pt>
                <c:pt idx="510">
                  <c:v>1.2412940232729361E-4</c:v>
                </c:pt>
                <c:pt idx="511">
                  <c:v>1.2436401944592021E-4</c:v>
                </c:pt>
                <c:pt idx="512">
                  <c:v>1.245652596433569E-4</c:v>
                </c:pt>
                <c:pt idx="513">
                  <c:v>1.2473386422628906E-4</c:v>
                </c:pt>
                <c:pt idx="514">
                  <c:v>1.2487059051350326E-4</c:v>
                </c:pt>
                <c:pt idx="515">
                  <c:v>1.2497621056115196E-4</c:v>
                </c:pt>
                <c:pt idx="516">
                  <c:v>1.2505150989897029E-4</c:v>
                </c:pt>
                <c:pt idx="517">
                  <c:v>1.2509728627917976E-4</c:v>
                </c:pt>
                <c:pt idx="518">
                  <c:v>1.2511434843972744E-4</c:v>
                </c:pt>
                <c:pt idx="519">
                  <c:v>1.2510351488342569E-4</c:v>
                </c:pt>
                <c:pt idx="520">
                  <c:v>1.2506561267446934E-4</c:v>
                </c:pt>
                <c:pt idx="521">
                  <c:v>1.2500147625372194E-4</c:v>
                </c:pt>
                <c:pt idx="522">
                  <c:v>1.2491194627407522E-4</c:v>
                </c:pt>
                <c:pt idx="523">
                  <c:v>1.2479786845709853E-4</c:v>
                </c:pt>
                <c:pt idx="524">
                  <c:v>1.2466009247210977E-4</c:v>
                </c:pt>
                <c:pt idx="525">
                  <c:v>1.2449947083871155E-4</c:v>
                </c:pt>
                <c:pt idx="526">
                  <c:v>1.2431685785375236E-4</c:v>
                </c:pt>
                <c:pt idx="527">
                  <c:v>1.2411310854358652E-4</c:v>
                </c:pt>
                <c:pt idx="528">
                  <c:v>1.2388907764242528E-4</c:v>
                </c:pt>
                <c:pt idx="529">
                  <c:v>1.2364561859748698E-4</c:v>
                </c:pt>
                <c:pt idx="530">
                  <c:v>1.2338358260157654E-4</c:v>
                </c:pt>
                <c:pt idx="531">
                  <c:v>1.2310381765364163E-4</c:v>
                </c:pt>
                <c:pt idx="532">
                  <c:v>1.2280716764778187E-4</c:v>
                </c:pt>
                <c:pt idx="533">
                  <c:v>1.2249447149110355E-4</c:v>
                </c:pt>
                <c:pt idx="534">
                  <c:v>1.2216656225074997E-4</c:v>
                </c:pt>
                <c:pt idx="535">
                  <c:v>1.2182426633035614E-4</c:v>
                </c:pt>
                <c:pt idx="536">
                  <c:v>1.2146840267611657E-4</c:v>
                </c:pt>
                <c:pt idx="537">
                  <c:v>1.2109978201258273E-4</c:v>
                </c:pt>
                <c:pt idx="538">
                  <c:v>1.2071920610824749E-4</c:v>
                </c:pt>
                <c:pt idx="539">
                  <c:v>1.2032746707091016E-4</c:v>
                </c:pt>
                <c:pt idx="540">
                  <c:v>1.1992534667275807E-4</c:v>
                </c:pt>
                <c:pt idx="541">
                  <c:v>1.1951361570504612E-4</c:v>
                </c:pt>
                <c:pt idx="542">
                  <c:v>1.1909303336220127E-4</c:v>
                </c:pt>
                <c:pt idx="543">
                  <c:v>1.186643466551301E-4</c:v>
                </c:pt>
                <c:pt idx="544">
                  <c:v>1.1822828985345974E-4</c:v>
                </c:pt>
                <c:pt idx="545">
                  <c:v>1.1778558395639775E-4</c:v>
                </c:pt>
                <c:pt idx="546">
                  <c:v>1.1733693619185665E-4</c:v>
                </c:pt>
                <c:pt idx="547">
                  <c:v>1.1688303954344748E-4</c:v>
                </c:pt>
                <c:pt idx="548">
                  <c:v>1.1642457230491382E-4</c:v>
                </c:pt>
                <c:pt idx="549">
                  <c:v>1.1596219766154264E-4</c:v>
                </c:pt>
                <c:pt idx="550">
                  <c:v>1.1549656329805872E-4</c:v>
                </c:pt>
                <c:pt idx="551">
                  <c:v>1.1502830103248312E-4</c:v>
                </c:pt>
                <c:pt idx="552">
                  <c:v>1.1455802647540987E-4</c:v>
                </c:pt>
                <c:pt idx="553">
                  <c:v>1.1408633871413448E-4</c:v>
                </c:pt>
                <c:pt idx="554">
                  <c:v>1.1361382002104797E-4</c:v>
                </c:pt>
                <c:pt idx="555">
                  <c:v>1.1314103558569389E-4</c:v>
                </c:pt>
                <c:pt idx="556">
                  <c:v>1.1266853326987194E-4</c:v>
                </c:pt>
                <c:pt idx="557">
                  <c:v>1.1219684338515888E-4</c:v>
                </c:pt>
                <c:pt idx="558">
                  <c:v>1.1172647849221145E-4</c:v>
                </c:pt>
                <c:pt idx="559">
                  <c:v>1.1125793322120514E-4</c:v>
                </c:pt>
                <c:pt idx="560">
                  <c:v>1.1079168411276186E-4</c:v>
                </c:pt>
                <c:pt idx="561">
                  <c:v>1.1032818947871587E-4</c:v>
                </c:pt>
                <c:pt idx="562">
                  <c:v>1.0986788928206602E-4</c:v>
                </c:pt>
                <c:pt idx="563">
                  <c:v>1.0941120503546747E-4</c:v>
                </c:pt>
                <c:pt idx="564">
                  <c:v>1.0895853971761658E-4</c:v>
                </c:pt>
                <c:pt idx="565">
                  <c:v>1.0851027770689161E-4</c:v>
                </c:pt>
                <c:pt idx="566">
                  <c:v>1.080667847316162E-4</c:v>
                </c:pt>
                <c:pt idx="567">
                  <c:v>1.0762840783632604E-4</c:v>
                </c:pt>
                <c:pt idx="568">
                  <c:v>1.071954753634254E-4</c:v>
                </c:pt>
                <c:pt idx="569">
                  <c:v>1.0676829694963763E-4</c:v>
                </c:pt>
                <c:pt idx="570">
                  <c:v>1.0634716353666295E-4</c:v>
                </c:pt>
                <c:pt idx="571">
                  <c:v>1.0593234739547603E-4</c:v>
                </c:pt>
                <c:pt idx="572">
                  <c:v>1.0552410216370957E-4</c:v>
                </c:pt>
                <c:pt idx="573">
                  <c:v>1.0512266289558974E-4</c:v>
                </c:pt>
                <c:pt idx="574">
                  <c:v>1.047282461239062E-4</c:v>
                </c:pt>
                <c:pt idx="575">
                  <c:v>1.0434104993352138E-4</c:v>
                </c:pt>
                <c:pt idx="576">
                  <c:v>1.0396125404594147E-4</c:v>
                </c:pt>
                <c:pt idx="577">
                  <c:v>1.0358901991449589E-4</c:v>
                </c:pt>
                <c:pt idx="578">
                  <c:v>1.032244908296916E-4</c:v>
                </c:pt>
                <c:pt idx="579">
                  <c:v>1.0286779203433237E-4</c:v>
                </c:pt>
                <c:pt idx="580">
                  <c:v>1.0251903084801612E-4</c:v>
                </c:pt>
                <c:pt idx="581">
                  <c:v>1.0217829680064734E-4</c:v>
                </c:pt>
                <c:pt idx="582">
                  <c:v>1.0184566177462444E-4</c:v>
                </c:pt>
                <c:pt idx="583">
                  <c:v>1.0152118015538663E-4</c:v>
                </c:pt>
                <c:pt idx="584">
                  <c:v>1.0120488899003023E-4</c:v>
                </c:pt>
                <c:pt idx="585">
                  <c:v>1.0089680815372606E-4</c:v>
                </c:pt>
                <c:pt idx="586">
                  <c:v>1.0059694052369725E-4</c:v>
                </c:pt>
                <c:pt idx="587">
                  <c:v>1.0030527216053728E-4</c:v>
                </c:pt>
                <c:pt idx="588">
                  <c:v>1.0002177249667622E-4</c:v>
                </c:pt>
                <c:pt idx="589">
                  <c:v>9.9746394531823244E-5</c:v>
                </c:pt>
                <c:pt idx="590">
                  <c:v>9.9479075035239944E-5</c:v>
                </c:pt>
                <c:pt idx="591">
                  <c:v>9.921973475471951E-5</c:v>
                </c:pt>
                <c:pt idx="592">
                  <c:v>9.8968278632172421E-5</c:v>
                </c:pt>
                <c:pt idx="593">
                  <c:v>9.8724596025737905E-5</c:v>
                </c:pt>
                <c:pt idx="594">
                  <c:v>9.8488560938365293E-5</c:v>
                </c:pt>
                <c:pt idx="595">
                  <c:v>9.8260032252827929E-5</c:v>
                </c:pt>
                <c:pt idx="596">
                  <c:v>9.8038853973153055E-5</c:v>
                </c:pt>
                <c:pt idx="597">
                  <c:v>9.7824855472471051E-5</c:v>
                </c:pt>
                <c:pt idx="598">
                  <c:v>9.7617851747303937E-5</c:v>
                </c:pt>
                <c:pt idx="599">
                  <c:v>9.7417643678333188E-5</c:v>
                </c:pt>
                <c:pt idx="600">
                  <c:v>9.7224018297700557E-5</c:v>
                </c:pt>
                <c:pt idx="601">
                  <c:v>9.7036749062913297E-5</c:v>
                </c:pt>
                <c:pt idx="602">
                  <c:v>9.6855596137438032E-5</c:v>
                </c:pt>
                <c:pt idx="603">
                  <c:v>9.6680306678081424E-5</c:v>
                </c:pt>
                <c:pt idx="604">
                  <c:v>9.6510615129267478E-5</c:v>
                </c:pt>
                <c:pt idx="605">
                  <c:v>9.6346243524332483E-5</c:v>
                </c:pt>
                <c:pt idx="606">
                  <c:v>9.6186901793967222E-5</c:v>
                </c:pt>
                <c:pt idx="607">
                  <c:v>9.6032288081945212E-5</c:v>
                </c:pt>
                <c:pt idx="608">
                  <c:v>9.5882089068281858E-5</c:v>
                </c:pt>
                <c:pt idx="609">
                  <c:v>9.5735980299974121E-5</c:v>
                </c:pt>
                <c:pt idx="610">
                  <c:v>9.5593626529476972E-5</c:v>
                </c:pt>
                <c:pt idx="611">
                  <c:v>9.5454682061070977E-5</c:v>
                </c:pt>
                <c:pt idx="612">
                  <c:v>9.5318791105280376E-5</c:v>
                </c:pt>
                <c:pt idx="613">
                  <c:v>9.5185588141498195E-5</c:v>
                </c:pt>
                <c:pt idx="614">
                  <c:v>9.5054698288973589E-5</c:v>
                </c:pt>
                <c:pt idx="615">
                  <c:v>9.4925737686312294E-5</c:v>
                </c:pt>
                <c:pt idx="616">
                  <c:v>9.4798313879637487E-5</c:v>
                </c:pt>
                <c:pt idx="617">
                  <c:v>9.4672026219548401E-5</c:v>
                </c:pt>
                <c:pt idx="618">
                  <c:v>9.4546466267009566E-5</c:v>
                </c:pt>
                <c:pt idx="619">
                  <c:v>9.4421218208290463E-5</c:v>
                </c:pt>
                <c:pt idx="620">
                  <c:v>9.4295859279064248E-5</c:v>
                </c:pt>
                <c:pt idx="621">
                  <c:v>9.4169960197762717E-5</c:v>
                </c:pt>
                <c:pt idx="622">
                  <c:v>9.4043085608268068E-5</c:v>
                </c:pt>
                <c:pt idx="623">
                  <c:v>9.3914794532005329E-5</c:v>
                </c:pt>
                <c:pt idx="624">
                  <c:v>9.3784640829484159E-5</c:v>
                </c:pt>
                <c:pt idx="625">
                  <c:v>9.3652173671315099E-5</c:v>
                </c:pt>
                <c:pt idx="626">
                  <c:v>9.3516938018707796E-5</c:v>
                </c:pt>
                <c:pt idx="627">
                  <c:v>9.3378475113434638E-5</c:v>
                </c:pt>
                <c:pt idx="628">
                  <c:v>9.3236322977219161E-5</c:v>
                </c:pt>
                <c:pt idx="629">
                  <c:v>9.3090016920483709E-5</c:v>
                </c:pt>
                <c:pt idx="630">
                  <c:v>9.2939090060364086E-5</c:v>
                </c:pt>
                <c:pt idx="631">
                  <c:v>9.2783073847869926E-5</c:v>
                </c:pt>
                <c:pt idx="632">
                  <c:v>9.2621498604041714E-5</c:v>
                </c:pt>
                <c:pt idx="633">
                  <c:v>9.2453894064923174E-5</c:v>
                </c:pt>
                <c:pt idx="634">
                  <c:v>9.2279789935136673E-5</c:v>
                </c:pt>
                <c:pt idx="635">
                  <c:v>9.2098716449817263E-5</c:v>
                </c:pt>
                <c:pt idx="636">
                  <c:v>9.1910204944625716E-5</c:v>
                </c:pt>
                <c:pt idx="637">
                  <c:v>9.1713788433526021E-5</c:v>
                </c:pt>
                <c:pt idx="638">
                  <c:v>9.1509002193980384E-5</c:v>
                </c:pt>
                <c:pt idx="639">
                  <c:v>9.129538435917273E-5</c:v>
                </c:pt>
                <c:pt idx="640">
                  <c:v>9.1072476516840633E-5</c:v>
                </c:pt>
                <c:pt idx="641">
                  <c:v>9.0839824314253129E-5</c:v>
                </c:pt>
                <c:pt idx="642">
                  <c:v>9.059697806883767E-5</c:v>
                </c:pt>
                <c:pt idx="643">
                  <c:v>9.0343493383917311E-5</c:v>
                </c:pt>
                <c:pt idx="644">
                  <c:v>9.0078931768984561E-5</c:v>
                </c:pt>
                <c:pt idx="645">
                  <c:v>8.9802861263894857E-5</c:v>
                </c:pt>
                <c:pt idx="646">
                  <c:v>8.951485706632943E-5</c:v>
                </c:pt>
                <c:pt idx="647">
                  <c:v>8.9214502161832587E-5</c:v>
                </c:pt>
                <c:pt idx="648">
                  <c:v>8.8901387955695016E-5</c:v>
                </c:pt>
                <c:pt idx="649">
                  <c:v>8.8575114905913748E-5</c:v>
                </c:pt>
                <c:pt idx="650">
                  <c:v>8.8235293156422773E-5</c:v>
                </c:pt>
                <c:pt idx="651">
                  <c:v>8.7881543169752118E-5</c:v>
                </c:pt>
                <c:pt idx="652">
                  <c:v>8.7513496358235343E-5</c:v>
                </c:pt>
                <c:pt idx="653">
                  <c:v>8.7130795712852231E-5</c:v>
                </c:pt>
                <c:pt idx="654">
                  <c:v>8.673309642875826E-5</c:v>
                </c:pt>
                <c:pt idx="655">
                  <c:v>8.6320066526519957E-5</c:v>
                </c:pt>
                <c:pt idx="656">
                  <c:v>8.5891387468044095E-5</c:v>
                </c:pt>
                <c:pt idx="657">
                  <c:v>8.5446754766158056E-5</c:v>
                </c:pt>
                <c:pt idx="658">
                  <c:v>8.4985878586771668E-5</c:v>
                </c:pt>
                <c:pt idx="659">
                  <c:v>8.4508484342523592E-5</c:v>
                </c:pt>
                <c:pt idx="660">
                  <c:v>8.4014313276791362E-5</c:v>
                </c:pt>
                <c:pt idx="661">
                  <c:v>8.3503123036921705E-5</c:v>
                </c:pt>
                <c:pt idx="662">
                  <c:v>8.2974688235518579E-5</c:v>
                </c:pt>
                <c:pt idx="663">
                  <c:v>8.2428800998607819E-5</c:v>
                </c:pt>
                <c:pt idx="664">
                  <c:v>8.1865271499483231E-5</c:v>
                </c:pt>
                <c:pt idx="665">
                  <c:v>8.128392847702595E-5</c:v>
                </c:pt>
                <c:pt idx="666">
                  <c:v>8.0684619737280986E-5</c:v>
                </c:pt>
                <c:pt idx="667">
                  <c:v>8.0067212637065688E-5</c:v>
                </c:pt>
                <c:pt idx="668">
                  <c:v>7.9431594548384977E-5</c:v>
                </c:pt>
                <c:pt idx="669">
                  <c:v>7.8777673302424958E-5</c:v>
                </c:pt>
                <c:pt idx="670">
                  <c:v>7.8105377611901571E-5</c:v>
                </c:pt>
                <c:pt idx="671">
                  <c:v>7.7414657470546702E-5</c:v>
                </c:pt>
                <c:pt idx="672">
                  <c:v>7.6705484528524296E-5</c:v>
                </c:pt>
                <c:pt idx="673">
                  <c:v>7.5977852442583055E-5</c:v>
                </c:pt>
                <c:pt idx="674">
                  <c:v>7.523177719976853E-5</c:v>
                </c:pt>
                <c:pt idx="675">
                  <c:v>7.4467297413540183E-5</c:v>
                </c:pt>
                <c:pt idx="676">
                  <c:v>7.3684474591161802E-5</c:v>
                </c:pt>
                <c:pt idx="677">
                  <c:v>7.2883393371263568E-5</c:v>
                </c:pt>
                <c:pt idx="678">
                  <c:v>7.2064161730506408E-5</c:v>
                </c:pt>
                <c:pt idx="679">
                  <c:v>7.1226911158314758E-5</c:v>
                </c:pt>
                <c:pt idx="680">
                  <c:v>7.0371796798685267E-5</c:v>
                </c:pt>
                <c:pt idx="681">
                  <c:v>6.9498997558122144E-5</c:v>
                </c:pt>
                <c:pt idx="682">
                  <c:v>6.8608716178798209E-5</c:v>
                </c:pt>
                <c:pt idx="683">
                  <c:v>6.7701179276092379E-5</c:v>
                </c:pt>
                <c:pt idx="684">
                  <c:v>6.6776637339710005E-5</c:v>
                </c:pt>
                <c:pt idx="685">
                  <c:v>6.5835364697651739E-5</c:v>
                </c:pt>
                <c:pt idx="686">
                  <c:v>6.4877659442359411E-5</c:v>
                </c:pt>
                <c:pt idx="687">
                  <c:v>6.390384331843379E-5</c:v>
                </c:pt>
                <c:pt idx="688">
                  <c:v>6.2914261571389942E-5</c:v>
                </c:pt>
                <c:pt idx="689">
                  <c:v>6.1909282756986926E-5</c:v>
                </c:pt>
                <c:pt idx="690">
                  <c:v>6.088929851074943E-5</c:v>
                </c:pt>
                <c:pt idx="691">
                  <c:v>5.9854723277372246E-5</c:v>
                </c:pt>
                <c:pt idx="692">
                  <c:v>5.880599399978691E-5</c:v>
                </c:pt>
                <c:pt idx="693">
                  <c:v>5.7743569767751391E-5</c:v>
                </c:pt>
                <c:pt idx="694">
                  <c:v>5.6667931425912701E-5</c:v>
                </c:pt>
                <c:pt idx="695">
                  <c:v>5.5579581141381326E-5</c:v>
                </c:pt>
                <c:pt idx="696">
                  <c:v>5.447904193095047E-5</c:v>
                </c:pt>
                <c:pt idx="697">
                  <c:v>5.3366857148184214E-5</c:v>
                </c:pt>
                <c:pt idx="698">
                  <c:v>5.2243589930696633E-5</c:v>
                </c:pt>
                <c:pt idx="699">
                  <c:v>5.1109822608039948E-5</c:v>
                </c:pt>
                <c:pt idx="700">
                  <c:v>4.9966156070716988E-5</c:v>
                </c:pt>
                <c:pt idx="701">
                  <c:v>4.8813209100934066E-5</c:v>
                </c:pt>
                <c:pt idx="702">
                  <c:v>4.7651617665807547E-5</c:v>
                </c:pt>
                <c:pt idx="703">
                  <c:v>4.6482034173838584E-5</c:v>
                </c:pt>
                <c:pt idx="704">
                  <c:v>4.5305126695569089E-5</c:v>
                </c:pt>
                <c:pt idx="705">
                  <c:v>4.4121578149431439E-5</c:v>
                </c:pt>
                <c:pt idx="706">
                  <c:v>4.2932085453903382E-5</c:v>
                </c:pt>
                <c:pt idx="707">
                  <c:v>4.1737358647175465E-5</c:v>
                </c:pt>
                <c:pt idx="708">
                  <c:v>4.0538119975636438E-5</c:v>
                </c:pt>
                <c:pt idx="709">
                  <c:v>3.9335102952574412E-5</c:v>
                </c:pt>
                <c:pt idx="710">
                  <c:v>3.8129051388585438E-5</c:v>
                </c:pt>
                <c:pt idx="711">
                  <c:v>3.6920718395270042E-5</c:v>
                </c:pt>
                <c:pt idx="712">
                  <c:v>3.5710865363886494E-5</c:v>
                </c:pt>
                <c:pt idx="713">
                  <c:v>3.4500260920712911E-5</c:v>
                </c:pt>
                <c:pt idx="714">
                  <c:v>3.3289679860951925E-5</c:v>
                </c:pt>
                <c:pt idx="715">
                  <c:v>3.2079902063089213E-5</c:v>
                </c:pt>
                <c:pt idx="716">
                  <c:v>3.0871711385689271E-5</c:v>
                </c:pt>
                <c:pt idx="717">
                  <c:v>2.9665894548682411E-5</c:v>
                </c:pt>
                <c:pt idx="718">
                  <c:v>2.846324000126078E-5</c:v>
                </c:pt>
                <c:pt idx="719">
                  <c:v>2.7264536778560323E-5</c:v>
                </c:pt>
                <c:pt idx="720">
                  <c:v>2.6070573349361595E-5</c:v>
                </c:pt>
                <c:pt idx="721">
                  <c:v>2.4882136457090012E-5</c:v>
                </c:pt>
                <c:pt idx="722">
                  <c:v>2.3700009956440661E-5</c:v>
                </c:pt>
                <c:pt idx="723">
                  <c:v>2.2524973647990513E-5</c:v>
                </c:pt>
                <c:pt idx="724">
                  <c:v>2.1357802113191421E-5</c:v>
                </c:pt>
                <c:pt idx="725">
                  <c:v>2.019926355216458E-5</c:v>
                </c:pt>
                <c:pt idx="726">
                  <c:v>1.9050118626733896E-5</c:v>
                </c:pt>
                <c:pt idx="727">
                  <c:v>1.791111931115032E-5</c:v>
                </c:pt>
                <c:pt idx="728">
                  <c:v>1.678300775296298E-5</c:v>
                </c:pt>
                <c:pt idx="729">
                  <c:v>1.5666515146492797E-5</c:v>
                </c:pt>
                <c:pt idx="730">
                  <c:v>1.4562360621356238E-5</c:v>
                </c:pt>
                <c:pt idx="731">
                  <c:v>1.3471250148470933E-5</c:v>
                </c:pt>
                <c:pt idx="732">
                  <c:v>1.2393875465954246E-5</c:v>
                </c:pt>
                <c:pt idx="733">
                  <c:v>1.1330913027294745E-5</c:v>
                </c:pt>
                <c:pt idx="734">
                  <c:v>1.0283022974142809E-5</c:v>
                </c:pt>
                <c:pt idx="735">
                  <c:v>9.2508481360210747E-6</c:v>
                </c:pt>
                <c:pt idx="736">
                  <c:v>8.2350130592070343E-6</c:v>
                </c:pt>
                <c:pt idx="737">
                  <c:v>7.2361230669823665E-6</c:v>
                </c:pt>
                <c:pt idx="738">
                  <c:v>6.2547633533802629E-6</c:v>
                </c:pt>
                <c:pt idx="739">
                  <c:v>5.2914981124912664E-6</c:v>
                </c:pt>
                <c:pt idx="740">
                  <c:v>4.3468697053121905E-6</c:v>
                </c:pt>
                <c:pt idx="741">
                  <c:v>3.4213978660390394E-6</c:v>
                </c:pt>
                <c:pt idx="742">
                  <c:v>2.5155789496162286E-6</c:v>
                </c:pt>
                <c:pt idx="743">
                  <c:v>1.6298852222596618E-6</c:v>
                </c:pt>
                <c:pt idx="744">
                  <c:v>7.6476419657072985E-7</c:v>
                </c:pt>
                <c:pt idx="745">
                  <c:v>-7.9361987247080965E-8</c:v>
                </c:pt>
                <c:pt idx="746">
                  <c:v>-9.0209713266780341E-7</c:v>
                </c:pt>
                <c:pt idx="747">
                  <c:v>-1.7030715093330929E-6</c:v>
                </c:pt>
                <c:pt idx="748">
                  <c:v>-2.4819423255856106E-6</c:v>
                </c:pt>
                <c:pt idx="749">
                  <c:v>-3.2383941500029692E-6</c:v>
                </c:pt>
                <c:pt idx="750">
                  <c:v>-3.9721392810154263E-6</c:v>
                </c:pt>
                <c:pt idx="751">
                  <c:v>-4.6829180638206297E-6</c:v>
                </c:pt>
                <c:pt idx="752">
                  <c:v>-5.3704991539418882E-6</c:v>
                </c:pt>
                <c:pt idx="753">
                  <c:v>-6.0346797269106701E-6</c:v>
                </c:pt>
                <c:pt idx="754">
                  <c:v>-6.6752856336917313E-6</c:v>
                </c:pt>
                <c:pt idx="755">
                  <c:v>-7.2921715016064283E-6</c:v>
                </c:pt>
                <c:pt idx="756">
                  <c:v>-7.8852207806503891E-6</c:v>
                </c:pt>
                <c:pt idx="757">
                  <c:v>-8.4543457352401E-6</c:v>
                </c:pt>
                <c:pt idx="758">
                  <c:v>-8.9994873815638078E-6</c:v>
                </c:pt>
                <c:pt idx="759">
                  <c:v>-9.5206153708509475E-6</c:v>
                </c:pt>
                <c:pt idx="760">
                  <c:v>-1.0017727819013048E-5</c:v>
                </c:pt>
                <c:pt idx="761">
                  <c:v>-1.049085108324637E-5</c:v>
                </c:pt>
                <c:pt idx="762">
                  <c:v>-1.0940039486321614E-5</c:v>
                </c:pt>
                <c:pt idx="763">
                  <c:v>-1.1365374989419691E-5</c:v>
                </c:pt>
                <c:pt idx="764">
                  <c:v>-1.1766966814502653E-5</c:v>
                </c:pt>
                <c:pt idx="765">
                  <c:v>-1.2144951017336431E-5</c:v>
                </c:pt>
                <c:pt idx="766">
                  <c:v>-1.2499490012405908E-5</c:v>
                </c:pt>
                <c:pt idx="767">
                  <c:v>-1.2830772051082839E-5</c:v>
                </c:pt>
                <c:pt idx="768">
                  <c:v>-1.3139010654522335E-5</c:v>
                </c:pt>
                <c:pt idx="769">
                  <c:v>-1.3424444002875077E-5</c:v>
                </c:pt>
                <c:pt idx="770">
                  <c:v>-1.3687334282507423E-5</c:v>
                </c:pt>
                <c:pt idx="771">
                  <c:v>-1.3927966993022784E-5</c:v>
                </c:pt>
                <c:pt idx="772">
                  <c:v>-1.4146650215971409E-5</c:v>
                </c:pt>
                <c:pt idx="773">
                  <c:v>-1.4343713847224773E-5</c:v>
                </c:pt>
                <c:pt idx="774">
                  <c:v>-1.4519508795072889E-5</c:v>
                </c:pt>
                <c:pt idx="775">
                  <c:v>-1.4674406146178199E-5</c:v>
                </c:pt>
                <c:pt idx="776">
                  <c:v>-1.4808796301589175E-5</c:v>
                </c:pt>
                <c:pt idx="777">
                  <c:v>-1.4923088085077741E-5</c:v>
                </c:pt>
                <c:pt idx="778">
                  <c:v>-1.5017707826120076E-5</c:v>
                </c:pt>
                <c:pt idx="779">
                  <c:v>-1.509309841988727E-5</c:v>
                </c:pt>
                <c:pt idx="780">
                  <c:v>-1.5149718366652154E-5</c:v>
                </c:pt>
                <c:pt idx="781">
                  <c:v>-1.5188040793051269E-5</c:v>
                </c:pt>
                <c:pt idx="782">
                  <c:v>-1.5208552457665453E-5</c:v>
                </c:pt>
                <c:pt idx="783">
                  <c:v>-1.5211752743399821E-5</c:v>
                </c:pt>
                <c:pt idx="784">
                  <c:v>-1.5198152639153411E-5</c:v>
                </c:pt>
                <c:pt idx="785">
                  <c:v>-1.5168273713270468E-5</c:v>
                </c:pt>
                <c:pt idx="786">
                  <c:v>-1.5122647081260279E-5</c:v>
                </c:pt>
                <c:pt idx="787">
                  <c:v>-1.506181237025866E-5</c:v>
                </c:pt>
                <c:pt idx="788">
                  <c:v>-1.4986316682684288E-5</c:v>
                </c:pt>
                <c:pt idx="789">
                  <c:v>-1.4896713561515357E-5</c:v>
                </c:pt>
                <c:pt idx="790">
                  <c:v>-1.4793561959576945E-5</c:v>
                </c:pt>
                <c:pt idx="791">
                  <c:v>-1.4677425215188549E-5</c:v>
                </c:pt>
                <c:pt idx="792">
                  <c:v>-1.4548870036472407E-5</c:v>
                </c:pt>
                <c:pt idx="793">
                  <c:v>-1.4408465496568998E-5</c:v>
                </c:pt>
                <c:pt idx="794">
                  <c:v>-1.4256782041945142E-5</c:v>
                </c:pt>
                <c:pt idx="795">
                  <c:v>-1.4094390515913593E-5</c:v>
                </c:pt>
                <c:pt idx="796">
                  <c:v>-1.3921861199410529E-5</c:v>
                </c:pt>
                <c:pt idx="797">
                  <c:v>-1.37397628710001E-5</c:v>
                </c:pt>
                <c:pt idx="798">
                  <c:v>-1.3548661887992601E-5</c:v>
                </c:pt>
                <c:pt idx="799">
                  <c:v>-1.3349121290475741E-5</c:v>
                </c:pt>
                <c:pt idx="800">
                  <c:v>-1.3141699929967401E-5</c:v>
                </c:pt>
                <c:pt idx="801">
                  <c:v>-1.2926951624303012E-5</c:v>
                </c:pt>
                <c:pt idx="802">
                  <c:v>-1.2705424340272094E-5</c:v>
                </c:pt>
                <c:pt idx="803">
                  <c:v>-1.2477659405416876E-5</c:v>
                </c:pt>
                <c:pt idx="804">
                  <c:v>-1.2244190750301547E-5</c:v>
                </c:pt>
                <c:pt idx="805">
                  <c:v>-1.2005544182453962E-5</c:v>
                </c:pt>
                <c:pt idx="806">
                  <c:v>-1.1762236693073126E-5</c:v>
                </c:pt>
                <c:pt idx="807">
                  <c:v>-1.1514775797485798E-5</c:v>
                </c:pt>
                <c:pt idx="808">
                  <c:v>-1.1263658910224324E-5</c:v>
                </c:pt>
                <c:pt idx="809">
                  <c:v>-1.1009372755486172E-5</c:v>
                </c:pt>
                <c:pt idx="810">
                  <c:v>-1.0752392813623436E-5</c:v>
                </c:pt>
                <c:pt idx="811">
                  <c:v>-1.0493182804198746E-5</c:v>
                </c:pt>
                <c:pt idx="812">
                  <c:v>-1.0232194206032471E-5</c:v>
                </c:pt>
                <c:pt idx="813">
                  <c:v>-9.9698658145556391E-6</c:v>
                </c:pt>
                <c:pt idx="814">
                  <c:v>-9.7066233366732882E-6</c:v>
                </c:pt>
                <c:pt idx="815">
                  <c:v>-9.4428790232360567E-6</c:v>
                </c:pt>
                <c:pt idx="816">
                  <c:v>-9.1790313391107699E-6</c:v>
                </c:pt>
                <c:pt idx="817">
                  <c:v>-8.9154646707383395E-6</c:v>
                </c:pt>
                <c:pt idx="818">
                  <c:v>-8.6525490709657023E-6</c:v>
                </c:pt>
                <c:pt idx="819">
                  <c:v>-8.3906400408406151E-6</c:v>
                </c:pt>
                <c:pt idx="820">
                  <c:v>-8.1300783479631474E-6</c:v>
                </c:pt>
                <c:pt idx="821">
                  <c:v>-7.8711898808961116E-6</c:v>
                </c:pt>
                <c:pt idx="822">
                  <c:v>-7.6142855390488876E-6</c:v>
                </c:pt>
                <c:pt idx="823">
                  <c:v>-7.3596611573650352E-6</c:v>
                </c:pt>
                <c:pt idx="824">
                  <c:v>-7.1075974650642279E-6</c:v>
                </c:pt>
                <c:pt idx="825">
                  <c:v>-6.8583600776132927E-6</c:v>
                </c:pt>
                <c:pt idx="826">
                  <c:v>-6.612199521030097E-6</c:v>
                </c:pt>
                <c:pt idx="827">
                  <c:v>-6.3693512875572456E-6</c:v>
                </c:pt>
                <c:pt idx="828">
                  <c:v>-6.1300359216806985E-6</c:v>
                </c:pt>
                <c:pt idx="829">
                  <c:v>-5.8944591354112723E-6</c:v>
                </c:pt>
                <c:pt idx="830">
                  <c:v>-5.6628119516947729E-6</c:v>
                </c:pt>
                <c:pt idx="831">
                  <c:v>-5.4352708747690418E-6</c:v>
                </c:pt>
                <c:pt idx="832">
                  <c:v>-5.2119980862441304E-6</c:v>
                </c:pt>
                <c:pt idx="833">
                  <c:v>-4.9931416656442308E-6</c:v>
                </c:pt>
                <c:pt idx="834">
                  <c:v>-4.7788358341177292E-6</c:v>
                </c:pt>
                <c:pt idx="835">
                  <c:v>-4.5692012199944409E-6</c:v>
                </c:pt>
                <c:pt idx="836">
                  <c:v>-4.3643451448465782E-6</c:v>
                </c:pt>
                <c:pt idx="837">
                  <c:v>-4.1643619286924124E-6</c:v>
                </c:pt>
                <c:pt idx="838">
                  <c:v>-3.9693332129689727E-6</c:v>
                </c:pt>
                <c:pt idx="839">
                  <c:v>-3.7793282998918734E-6</c:v>
                </c:pt>
                <c:pt idx="840">
                  <c:v>-3.5944045068171508E-6</c:v>
                </c:pt>
                <c:pt idx="841">
                  <c:v>-3.4146075342208231E-6</c:v>
                </c:pt>
                <c:pt idx="842">
                  <c:v>-3.2399718459174283E-6</c:v>
                </c:pt>
                <c:pt idx="843">
                  <c:v>-3.0705210601483487E-6</c:v>
                </c:pt>
                <c:pt idx="844">
                  <c:v>-2.9062683501842523E-6</c:v>
                </c:pt>
                <c:pt idx="845">
                  <c:v>-2.7472168531037122E-6</c:v>
                </c:pt>
                <c:pt idx="846">
                  <c:v>-2.5933600854309983E-6</c:v>
                </c:pt>
                <c:pt idx="847">
                  <c:v>-2.4446823643408876E-6</c:v>
                </c:pt>
                <c:pt idx="848">
                  <c:v>-2.3011592331662937E-6</c:v>
                </c:pt>
                <c:pt idx="849">
                  <c:v>-2.162757889975526E-6</c:v>
                </c:pt>
                <c:pt idx="850">
                  <c:v>-2.0294376180200885E-6</c:v>
                </c:pt>
                <c:pt idx="851">
                  <c:v>-1.901150216890412E-6</c:v>
                </c:pt>
                <c:pt idx="852">
                  <c:v>-1.777840433256173E-6</c:v>
                </c:pt>
                <c:pt idx="853">
                  <c:v>-1.659446390109059E-6</c:v>
                </c:pt>
                <c:pt idx="854">
                  <c:v>-1.545900013469254E-6</c:v>
                </c:pt>
                <c:pt idx="855">
                  <c:v>-1.4371274555620633E-6</c:v>
                </c:pt>
                <c:pt idx="856">
                  <c:v>-1.3330495135177128E-6</c:v>
                </c:pt>
                <c:pt idx="857">
                  <c:v>-1.2335820426956387E-6</c:v>
                </c:pt>
                <c:pt idx="858">
                  <c:v>-1.1386363637834346E-6</c:v>
                </c:pt>
                <c:pt idx="859">
                  <c:v>-1.0481196628711604E-6</c:v>
                </c:pt>
                <c:pt idx="860">
                  <c:v>-9.6193538375212479E-7</c:v>
                </c:pt>
                <c:pt idx="861">
                  <c:v>-8.7998361175293732E-7</c:v>
                </c:pt>
                <c:pt idx="862">
                  <c:v>-8.0216144844701914E-7</c:v>
                </c:pt>
                <c:pt idx="863">
                  <c:v>-7.2836337665760611E-7</c:v>
                </c:pt>
                <c:pt idx="864">
                  <c:v>-6.5848161520794737E-7</c:v>
                </c:pt>
                <c:pt idx="865">
                  <c:v>-5.9240646292778819E-7</c:v>
                </c:pt>
                <c:pt idx="866">
                  <c:v>-5.3002663147619668E-7</c:v>
                </c:pt>
                <c:pt idx="867">
                  <c:v>-4.7122956659119472E-7</c:v>
                </c:pt>
                <c:pt idx="868">
                  <c:v>-4.1590175742630954E-7</c:v>
                </c:pt>
                <c:pt idx="869">
                  <c:v>-3.6392903368283862E-7</c:v>
                </c:pt>
                <c:pt idx="870">
                  <c:v>-3.1519685029439564E-7</c:v>
                </c:pt>
                <c:pt idx="871">
                  <c:v>-2.6959055946680312E-7</c:v>
                </c:pt>
                <c:pt idx="872">
                  <c:v>-2.2699566992166541E-7</c:v>
                </c:pt>
                <c:pt idx="873">
                  <c:v>-1.872980932358634E-7</c:v>
                </c:pt>
                <c:pt idx="874">
                  <c:v>-1.5038437721152694E-7</c:v>
                </c:pt>
                <c:pt idx="875">
                  <c:v>-1.1614192625194846E-7</c:v>
                </c:pt>
                <c:pt idx="876">
                  <c:v>-8.4459208757932085E-8</c:v>
                </c:pt>
                <c:pt idx="877">
                  <c:v>-5.5225951596608472E-8</c:v>
                </c:pt>
                <c:pt idx="878">
                  <c:v>-2.8333321730297794E-8</c:v>
                </c:pt>
                <c:pt idx="879">
                  <c:v>-3.6740951268660939E-9</c:v>
                </c:pt>
                <c:pt idx="880">
                  <c:v>1.8857186895123356E-8</c:v>
                </c:pt>
                <c:pt idx="881">
                  <c:v>3.9364073703086488E-8</c:v>
                </c:pt>
                <c:pt idx="882">
                  <c:v>5.794807355751936E-8</c:v>
                </c:pt>
                <c:pt idx="883">
                  <c:v>7.4708533751974725E-8</c:v>
                </c:pt>
                <c:pt idx="884">
                  <c:v>8.9742532424194915E-8</c:v>
                </c:pt>
                <c:pt idx="885">
                  <c:v>1.0314478175446822E-7</c:v>
                </c:pt>
                <c:pt idx="886">
                  <c:v>1.1500754224701461E-7</c:v>
                </c:pt>
                <c:pt idx="887">
                  <c:v>1.2542054777185215E-7</c:v>
                </c:pt>
                <c:pt idx="888">
                  <c:v>1.3447094102816878E-7</c:v>
                </c:pt>
                <c:pt idx="889">
                  <c:v>1.4224321907568061E-7</c:v>
                </c:pt>
                <c:pt idx="890">
                  <c:v>1.4881918856772706E-7</c:v>
                </c:pt>
                <c:pt idx="891">
                  <c:v>1.5427793030894109E-7</c:v>
                </c:pt>
                <c:pt idx="892">
                  <c:v>1.5869577275121362E-7</c:v>
                </c:pt>
                <c:pt idx="893">
                  <c:v>1.6214627403416308E-7</c:v>
                </c:pt>
                <c:pt idx="894">
                  <c:v>1.6470021217057789E-7</c:v>
                </c:pt>
                <c:pt idx="895">
                  <c:v>1.6642558297305795E-7</c:v>
                </c:pt>
                <c:pt idx="896">
                  <c:v>1.6738760531541581E-7</c:v>
                </c:pt>
                <c:pt idx="897">
                  <c:v>1.6764873332118513E-7</c:v>
                </c:pt>
                <c:pt idx="898">
                  <c:v>1.6726867507177125E-7</c:v>
                </c:pt>
                <c:pt idx="899">
                  <c:v>1.6630441742828276E-7</c:v>
                </c:pt>
                <c:pt idx="900">
                  <c:v>1.648102565638533E-7</c:v>
                </c:pt>
                <c:pt idx="901">
                  <c:v>1.6283783380722753E-7</c:v>
                </c:pt>
                <c:pt idx="902">
                  <c:v>1.6043617640341696E-7</c:v>
                </c:pt>
                <c:pt idx="903">
                  <c:v>1.5765174280335014E-7</c:v>
                </c:pt>
                <c:pt idx="904">
                  <c:v>1.5452847210148766E-7</c:v>
                </c:pt>
                <c:pt idx="905">
                  <c:v>1.5110783724830747E-7</c:v>
                </c:pt>
                <c:pt idx="906">
                  <c:v>1.4742890167331515E-7</c:v>
                </c:pt>
                <c:pt idx="907">
                  <c:v>1.4352837896373263E-7</c:v>
                </c:pt>
                <c:pt idx="908">
                  <c:v>1.3944069525414669E-7</c:v>
                </c:pt>
                <c:pt idx="909">
                  <c:v>1.3519805399316585E-7</c:v>
                </c:pt>
                <c:pt idx="910">
                  <c:v>1.308305027643744E-7</c:v>
                </c:pt>
                <c:pt idx="911">
                  <c:v>1.2636600185061241E-7</c:v>
                </c:pt>
                <c:pt idx="912">
                  <c:v>1.2183049424269804E-7</c:v>
                </c:pt>
                <c:pt idx="913">
                  <c:v>1.1724797680614547E-7</c:v>
                </c:pt>
                <c:pt idx="914">
                  <c:v>1.1264057233211415E-7</c:v>
                </c:pt>
                <c:pt idx="915">
                  <c:v>1.0802860221171256E-7</c:v>
                </c:pt>
                <c:pt idx="916">
                  <c:v>1.0343065948580802E-7</c:v>
                </c:pt>
                <c:pt idx="917">
                  <c:v>9.8863682035605548E-8</c:v>
                </c:pt>
                <c:pt idx="918">
                  <c:v>9.4343025692414307E-8</c:v>
                </c:pt>
                <c:pt idx="919">
                  <c:v>8.9882537058149804E-8</c:v>
                </c:pt>
                <c:pt idx="920">
                  <c:v>8.5494625841190764E-8</c:v>
                </c:pt>
                <c:pt idx="921">
                  <c:v>8.1190336525182452E-8</c:v>
                </c:pt>
                <c:pt idx="922">
                  <c:v>7.6979419201189623E-8</c:v>
                </c:pt>
                <c:pt idx="923">
                  <c:v>7.2870399406242912E-8</c:v>
                </c:pt>
                <c:pt idx="924">
                  <c:v>6.8870646823731224E-8</c:v>
                </c:pt>
                <c:pt idx="925">
                  <c:v>6.4986442713257182E-8</c:v>
                </c:pt>
                <c:pt idx="926">
                  <c:v>6.1223045949448491E-8</c:v>
                </c:pt>
                <c:pt idx="927">
                  <c:v>5.7584757560789281E-8</c:v>
                </c:pt>
                <c:pt idx="928">
                  <c:v>5.4074983670771059E-8</c:v>
                </c:pt>
                <c:pt idx="929">
                  <c:v>5.0696296754546387E-8</c:v>
                </c:pt>
                <c:pt idx="930">
                  <c:v>4.7450495134776462E-8</c:v>
                </c:pt>
                <c:pt idx="931">
                  <c:v>4.4338660650488132E-8</c:v>
                </c:pt>
                <c:pt idx="932">
                  <c:v>4.1361214442471308E-8</c:v>
                </c:pt>
                <c:pt idx="933">
                  <c:v>3.8517970808058306E-8</c:v>
                </c:pt>
                <c:pt idx="934">
                  <c:v>3.5808189087008352E-8</c:v>
                </c:pt>
                <c:pt idx="935">
                  <c:v>3.323062354867979E-8</c:v>
                </c:pt>
                <c:pt idx="936">
                  <c:v>3.0783571258695719E-8</c:v>
                </c:pt>
                <c:pt idx="937">
                  <c:v>2.8464917910899943E-8</c:v>
                </c:pt>
                <c:pt idx="938">
                  <c:v>2.6272181617555579E-8</c:v>
                </c:pt>
                <c:pt idx="939">
                  <c:v>2.4202554657459786E-8</c:v>
                </c:pt>
                <c:pt idx="940">
                  <c:v>2.2252943187943822E-8</c:v>
                </c:pt>
                <c:pt idx="941">
                  <c:v>2.0420004932588521E-8</c:v>
                </c:pt>
                <c:pt idx="942">
                  <c:v>1.8700184861940202E-8</c:v>
                </c:pt>
                <c:pt idx="943">
                  <c:v>1.7089748889543898E-8</c:v>
                </c:pt>
                <c:pt idx="944">
                  <c:v>1.5584815610248259E-8</c:v>
                </c:pt>
                <c:pt idx="945">
                  <c:v>1.4181386111977734E-8</c:v>
                </c:pt>
                <c:pt idx="946">
                  <c:v>1.2875371896029289E-8</c:v>
                </c:pt>
                <c:pt idx="947">
                  <c:v>1.1662620944443751E-8</c:v>
                </c:pt>
                <c:pt idx="948">
                  <c:v>1.0538941976138464E-8</c:v>
                </c:pt>
                <c:pt idx="949">
                  <c:v>9.5001269362816899E-9</c:v>
                </c:pt>
                <c:pt idx="950">
                  <c:v>8.5419717658560744E-9</c:v>
                </c:pt>
                <c:pt idx="951">
                  <c:v>7.6602955005110871E-9</c:v>
                </c:pt>
                <c:pt idx="952">
                  <c:v>6.8509577496595666E-9</c:v>
                </c:pt>
                <c:pt idx="953">
                  <c:v>6.1098746083463801E-9</c:v>
                </c:pt>
                <c:pt idx="954">
                  <c:v>5.4330330557234417E-9</c:v>
                </c:pt>
                <c:pt idx="955">
                  <c:v>4.8165038950216425E-9</c:v>
                </c:pt>
                <c:pt idx="956">
                  <c:v>4.2564532907318035E-9</c:v>
                </c:pt>
                <c:pt idx="957">
                  <c:v>3.7491529593109924E-9</c:v>
                </c:pt>
                <c:pt idx="958">
                  <c:v>3.2909890701323863E-9</c:v>
                </c:pt>
                <c:pt idx="959">
                  <c:v>2.8784699136131474E-9</c:v>
                </c:pt>
                <c:pt idx="960">
                  <c:v>2.5082323935010294E-9</c:v>
                </c:pt>
                <c:pt idx="961">
                  <c:v>2.1770474001920284E-9</c:v>
                </c:pt>
                <c:pt idx="962">
                  <c:v>1.8818241217040249E-9</c:v>
                </c:pt>
                <c:pt idx="963">
                  <c:v>1.6196133485593831E-9</c:v>
                </c:pt>
                <c:pt idx="964">
                  <c:v>1.3876098283477487E-9</c:v>
                </c:pt>
                <c:pt idx="965">
                  <c:v>1.1831537251624148E-9</c:v>
                </c:pt>
                <c:pt idx="966">
                  <c:v>1.0037312384432804E-9</c:v>
                </c:pt>
                <c:pt idx="967">
                  <c:v>8.4697443502924914E-10</c:v>
                </c:pt>
                <c:pt idx="968">
                  <c:v>7.1066034743519355E-10</c:v>
                </c:pt>
                <c:pt idx="969">
                  <c:v>5.9270939053487916E-10</c:v>
                </c:pt>
                <c:pt idx="970">
                  <c:v>4.9118314796225589E-10</c:v>
                </c:pt>
                <c:pt idx="971">
                  <c:v>4.0428157864944224E-10</c:v>
                </c:pt>
                <c:pt idx="972">
                  <c:v>3.3033969300977915E-10</c:v>
                </c:pt>
                <c:pt idx="973">
                  <c:v>2.6782374735701377E-10</c:v>
                </c:pt>
                <c:pt idx="974">
                  <c:v>2.1532700423462559E-10</c:v>
                </c:pt>
                <c:pt idx="975">
                  <c:v>1.7156510541927311E-10</c:v>
                </c:pt>
                <c:pt idx="976">
                  <c:v>1.3537110346514634E-10</c:v>
                </c:pt>
                <c:pt idx="977">
                  <c:v>1.0569019677659404E-10</c:v>
                </c:pt>
                <c:pt idx="978">
                  <c:v>8.157421233869352E-11</c:v>
                </c:pt>
                <c:pt idx="979">
                  <c:v>6.2175879402408225E-11</c:v>
                </c:pt>
                <c:pt idx="980">
                  <c:v>4.6742936614605496E-11</c:v>
                </c:pt>
                <c:pt idx="981">
                  <c:v>3.4612114304419348E-11</c:v>
                </c:pt>
                <c:pt idx="982">
                  <c:v>2.520303288612666E-11</c:v>
                </c:pt>
                <c:pt idx="983">
                  <c:v>1.8012057613692989E-11</c:v>
                </c:pt>
                <c:pt idx="984">
                  <c:v>1.2606149221182565E-11</c:v>
                </c:pt>
                <c:pt idx="985">
                  <c:v>8.6167493029720349E-12</c:v>
                </c:pt>
                <c:pt idx="986">
                  <c:v>5.733738623707375E-12</c:v>
                </c:pt>
                <c:pt idx="987">
                  <c:v>3.6995058946312391E-12</c:v>
                </c:pt>
                <c:pt idx="988">
                  <c:v>2.3031639035924453E-12</c:v>
                </c:pt>
                <c:pt idx="989">
                  <c:v>1.374949232907257E-12</c:v>
                </c:pt>
                <c:pt idx="990">
                  <c:v>7.8084113331757144E-13</c:v>
                </c:pt>
                <c:pt idx="991">
                  <c:v>4.1743443349473519E-13</c:v>
                </c:pt>
                <c:pt idx="992">
                  <c:v>2.0710064164701316E-13</c:v>
                </c:pt>
                <c:pt idx="993">
                  <c:v>9.3470626457873454E-14</c:v>
                </c:pt>
                <c:pt idx="994">
                  <c:v>3.727143534891797E-14</c:v>
                </c:pt>
                <c:pt idx="995">
                  <c:v>1.2548904362350489E-14</c:v>
                </c:pt>
                <c:pt idx="996">
                  <c:v>3.3067201471363176E-15</c:v>
                </c:pt>
                <c:pt idx="997">
                  <c:v>5.9149390454970593E-16</c:v>
                </c:pt>
                <c:pt idx="998">
                  <c:v>5.2181965459515386E-17</c:v>
                </c:pt>
                <c:pt idx="999">
                  <c:v>8.1919911639412763E-19</c:v>
                </c:pt>
                <c:pt idx="1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4-4B07-A46F-2C5CBF4B6802}"/>
            </c:ext>
          </c:extLst>
        </c:ser>
        <c:ser>
          <c:idx val="1"/>
          <c:order val="1"/>
          <c:tx>
            <c:v>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Signature'!$J$2:$J$1004</c:f>
              <c:numCache>
                <c:formatCode>0.000E+00</c:formatCode>
                <c:ptCount val="1003"/>
                <c:pt idx="1001">
                  <c:v>2.0114022353500047E-5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4-4B07-A46F-2C5CBF4B6802}"/>
            </c:ext>
          </c:extLst>
        </c:ser>
        <c:ser>
          <c:idx val="2"/>
          <c:order val="2"/>
          <c:tx>
            <c:v>Weighted centroid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'Shape Signature'!$H$2:$H$1004</c:f>
              <c:numCache>
                <c:formatCode>0.000E+00</c:formatCode>
                <c:ptCount val="1003"/>
                <c:pt idx="0">
                  <c:v>0</c:v>
                </c:pt>
                <c:pt idx="1">
                  <c:v>-5.1587951607966518E-22</c:v>
                </c:pt>
                <c:pt idx="2">
                  <c:v>-6.2899744657166346E-20</c:v>
                </c:pt>
                <c:pt idx="3">
                  <c:v>-1.0210998715971487E-18</c:v>
                </c:pt>
                <c:pt idx="4">
                  <c:v>-7.2478066423231783E-18</c:v>
                </c:pt>
                <c:pt idx="5">
                  <c:v>-3.264453080202108E-17</c:v>
                </c:pt>
                <c:pt idx="6">
                  <c:v>-1.1011293732811269E-16</c:v>
                </c:pt>
                <c:pt idx="7">
                  <c:v>-3.0379697405505466E-16</c:v>
                </c:pt>
                <c:pt idx="8">
                  <c:v>-7.2244223877609143E-16</c:v>
                </c:pt>
                <c:pt idx="9">
                  <c:v>-1.5313112557452363E-15</c:v>
                </c:pt>
                <c:pt idx="10">
                  <c:v>-2.9592304347769039E-15</c:v>
                </c:pt>
                <c:pt idx="11">
                  <c:v>-5.2965354331738248E-15</c:v>
                </c:pt>
                <c:pt idx="12">
                  <c:v>-8.8789347587592954E-15</c:v>
                </c:pt>
                <c:pt idx="13">
                  <c:v>-1.405163436917355E-14</c:v>
                </c:pt>
                <c:pt idx="14">
                  <c:v>-2.1107465618739129E-14</c:v>
                </c:pt>
                <c:pt idx="15">
                  <c:v>-3.0192241269980516E-14</c:v>
                </c:pt>
                <c:pt idx="16">
                  <c:v>-4.1170134686501246E-14</c:v>
                </c:pt>
                <c:pt idx="17">
                  <c:v>-5.3441540166095091E-14</c:v>
                </c:pt>
                <c:pt idx="18">
                  <c:v>-6.5705631188409862E-14</c:v>
                </c:pt>
                <c:pt idx="19">
                  <c:v>-7.5659690777420486E-14</c:v>
                </c:pt>
                <c:pt idx="20">
                  <c:v>-7.9627245950605722E-14</c:v>
                </c:pt>
                <c:pt idx="21">
                  <c:v>-7.2107097175660776E-14</c:v>
                </c:pt>
                <c:pt idx="22">
                  <c:v>-4.5235493815093599E-14</c:v>
                </c:pt>
                <c:pt idx="23">
                  <c:v>1.1846033243809336E-14</c:v>
                </c:pt>
                <c:pt idx="24">
                  <c:v>1.1372431202207571E-13</c:v>
                </c:pt>
                <c:pt idx="25">
                  <c:v>2.7955631896603098E-13</c:v>
                </c:pt>
                <c:pt idx="26">
                  <c:v>5.340252471431203E-13</c:v>
                </c:pt>
                <c:pt idx="27">
                  <c:v>9.0841634833770725E-13</c:v>
                </c:pt>
                <c:pt idx="28">
                  <c:v>1.441817326929749E-12</c:v>
                </c:pt>
                <c:pt idx="29">
                  <c:v>2.1824472688061833E-12</c:v>
                </c:pt>
                <c:pt idx="30">
                  <c:v>3.1891172229304766E-12</c:v>
                </c:pt>
                <c:pt idx="31">
                  <c:v>4.5328246234641549E-12</c:v>
                </c:pt>
                <c:pt idx="32">
                  <c:v>6.2984827538955716E-12</c:v>
                </c:pt>
                <c:pt idx="33">
                  <c:v>8.5867854193483654E-12</c:v>
                </c:pt>
                <c:pt idx="34">
                  <c:v>1.1516205917363337E-11</c:v>
                </c:pt>
                <c:pt idx="35">
                  <c:v>1.5225128289553265E-11</c:v>
                </c:pt>
                <c:pt idx="36">
                  <c:v>1.9874107705451748E-11</c:v>
                </c:pt>
                <c:pt idx="37">
                  <c:v>2.5648255684636672E-11</c:v>
                </c:pt>
                <c:pt idx="38">
                  <c:v>3.2759744712944391E-11</c:v>
                </c:pt>
                <c:pt idx="39">
                  <c:v>4.1450425662486525E-11</c:v>
                </c:pt>
                <c:pt idx="40">
                  <c:v>5.1994550292399916E-11</c:v>
                </c:pt>
                <c:pt idx="41">
                  <c:v>6.4701589996876237E-11</c:v>
                </c:pt>
                <c:pt idx="42">
                  <c:v>7.9919140887945341E-11</c:v>
                </c:pt>
                <c:pt idx="43">
                  <c:v>9.8035904261418211E-11</c:v>
                </c:pt>
                <c:pt idx="44">
                  <c:v>1.1948473050374264E-10</c:v>
                </c:pt>
                <c:pt idx="45">
                  <c:v>1.4474571356335481E-10</c:v>
                </c:pt>
                <c:pt idx="46">
                  <c:v>1.7434932224009595E-10</c:v>
                </c:pt>
                <c:pt idx="47">
                  <c:v>2.0887955374760612E-10</c:v>
                </c:pt>
                <c:pt idx="48">
                  <c:v>2.4897709428305241E-10</c:v>
                </c:pt>
                <c:pt idx="49">
                  <c:v>2.9534247070225166E-10</c:v>
                </c:pt>
                <c:pt idx="50">
                  <c:v>3.4873917685179722E-10</c:v>
                </c:pt>
                <c:pt idx="51">
                  <c:v>4.0999675765821009E-10</c:v>
                </c:pt>
                <c:pt idx="52">
                  <c:v>4.8001383372168553E-10</c:v>
                </c:pt>
                <c:pt idx="53">
                  <c:v>5.5976104891237698E-10</c:v>
                </c:pt>
                <c:pt idx="54">
                  <c:v>6.5028392332337434E-10</c:v>
                </c:pt>
                <c:pt idx="55">
                  <c:v>7.5270559389872306E-10</c:v>
                </c:pt>
                <c:pt idx="56">
                  <c:v>8.6822942512870034E-10</c:v>
                </c:pt>
                <c:pt idx="57">
                  <c:v>9.9814147238884277E-10</c:v>
                </c:pt>
                <c:pt idx="58">
                  <c:v>1.1438127807940402E-9</c:v>
                </c:pt>
                <c:pt idx="59">
                  <c:v>1.3067015028437931E-9</c:v>
                </c:pt>
                <c:pt idx="60">
                  <c:v>1.4883548186482158E-9</c:v>
                </c:pt>
                <c:pt idx="61">
                  <c:v>1.6904106431444387E-9</c:v>
                </c:pt>
                <c:pt idx="62">
                  <c:v>1.9145991054372585E-9</c:v>
                </c:pt>
                <c:pt idx="63">
                  <c:v>2.1627437862228001E-9</c:v>
                </c:pt>
                <c:pt idx="64">
                  <c:v>2.4367627001756342E-9</c:v>
                </c:pt>
                <c:pt idx="65">
                  <c:v>2.7386690111940786E-9</c:v>
                </c:pt>
                <c:pt idx="66">
                  <c:v>3.0705714694996531E-9</c:v>
                </c:pt>
                <c:pt idx="67">
                  <c:v>3.4346745607702724E-9</c:v>
                </c:pt>
                <c:pt idx="68">
                  <c:v>3.8332783587455528E-9</c:v>
                </c:pt>
                <c:pt idx="69">
                  <c:v>4.2687780740715427E-9</c:v>
                </c:pt>
                <c:pt idx="70">
                  <c:v>4.7436632935429747E-9</c:v>
                </c:pt>
                <c:pt idx="71">
                  <c:v>5.2605169053483329E-9</c:v>
                </c:pt>
                <c:pt idx="72">
                  <c:v>5.8220137074173536E-9</c:v>
                </c:pt>
                <c:pt idx="73">
                  <c:v>6.4309186975063809E-9</c:v>
                </c:pt>
                <c:pt idx="74">
                  <c:v>7.0900850452247773E-9</c:v>
                </c:pt>
                <c:pt idx="75">
                  <c:v>7.8024517477985699E-9</c:v>
                </c:pt>
                <c:pt idx="76">
                  <c:v>8.5710409729769715E-9</c:v>
                </c:pt>
                <c:pt idx="77">
                  <c:v>9.3989550941059072E-9</c:v>
                </c:pt>
                <c:pt idx="78">
                  <c:v>1.028937342401167E-8</c:v>
                </c:pt>
                <c:pt idx="79">
                  <c:v>1.1245548655949615E-8</c:v>
                </c:pt>
                <c:pt idx="80">
                  <c:v>1.2270803021469678E-8</c:v>
                </c:pt>
                <c:pt idx="81">
                  <c:v>1.336852417662458E-8</c:v>
                </c:pt>
                <c:pt idx="82">
                  <c:v>1.4542160829490412E-8</c:v>
                </c:pt>
                <c:pt idx="83">
                  <c:v>1.5795218123475891E-8</c:v>
                </c:pt>
                <c:pt idx="84">
                  <c:v>1.7131252792358781E-8</c:v>
                </c:pt>
                <c:pt idx="85">
                  <c:v>1.8553868104399179E-8</c:v>
                </c:pt>
                <c:pt idx="86">
                  <c:v>2.0066708614233393E-8</c:v>
                </c:pt>
                <c:pt idx="87">
                  <c:v>2.1673454742543553E-8</c:v>
                </c:pt>
                <c:pt idx="88">
                  <c:v>2.3377817204719592E-8</c:v>
                </c:pt>
                <c:pt idx="89">
                  <c:v>2.5183531310880469E-8</c:v>
                </c:pt>
                <c:pt idx="90">
                  <c:v>2.7094351160691028E-8</c:v>
                </c:pt>
                <c:pt idx="91">
                  <c:v>2.9114043757399943E-8</c:v>
                </c:pt>
                <c:pt idx="92">
                  <c:v>3.1246383066426693E-8</c:v>
                </c:pt>
                <c:pt idx="93">
                  <c:v>3.3495144044639036E-8</c:v>
                </c:pt>
                <c:pt idx="94">
                  <c:v>3.5864096667183951E-8</c:v>
                </c:pt>
                <c:pt idx="95">
                  <c:v>3.8356999979363972E-8</c:v>
                </c:pt>
                <c:pt idx="96">
                  <c:v>4.0977596201582269E-8</c:v>
                </c:pt>
                <c:pt idx="97">
                  <c:v>4.3729604915817377E-8</c:v>
                </c:pt>
                <c:pt idx="98">
                  <c:v>4.6616717362426379E-8</c:v>
                </c:pt>
                <c:pt idx="99">
                  <c:v>4.9642590876317806E-8</c:v>
                </c:pt>
                <c:pt idx="100">
                  <c:v>5.2810843491680201E-8</c:v>
                </c:pt>
                <c:pt idx="101">
                  <c:v>5.6125048744500744E-8</c:v>
                </c:pt>
                <c:pt idx="102">
                  <c:v>5.9588730702063482E-8</c:v>
                </c:pt>
                <c:pt idx="103">
                  <c:v>6.3205359248476064E-8</c:v>
                </c:pt>
                <c:pt idx="104">
                  <c:v>6.6978345655044195E-8</c:v>
                </c:pt>
                <c:pt idx="105">
                  <c:v>7.0911038463995422E-8</c:v>
                </c:pt>
                <c:pt idx="106">
                  <c:v>7.5006719713648675E-8</c:v>
                </c:pt>
                <c:pt idx="107">
                  <c:v>7.926860153263711E-8</c:v>
                </c:pt>
                <c:pt idx="108">
                  <c:v>8.3699823130231191E-8</c:v>
                </c:pt>
                <c:pt idx="109">
                  <c:v>8.8303448209160774E-8</c:v>
                </c:pt>
                <c:pt idx="110">
                  <c:v>9.3082462826628924E-8</c:v>
                </c:pt>
                <c:pt idx="111">
                  <c:v>9.8039773728426636E-8</c:v>
                </c:pt>
                <c:pt idx="112">
                  <c:v>1.0317820718021687E-7</c:v>
                </c:pt>
                <c:pt idx="113">
                  <c:v>1.0850050831915688E-7</c:v>
                </c:pt>
                <c:pt idx="114">
                  <c:v>1.1400934104807231E-7</c:v>
                </c:pt>
                <c:pt idx="115">
                  <c:v>1.197072884933966E-7</c:v>
                </c:pt>
                <c:pt idx="116">
                  <c:v>1.2559685404704189E-7</c:v>
                </c:pt>
                <c:pt idx="117">
                  <c:v>1.3168046301128254E-7</c:v>
                </c:pt>
                <c:pt idx="118">
                  <c:v>1.3796046486461448E-7</c:v>
                </c:pt>
                <c:pt idx="119">
                  <c:v>1.4443913616540418E-7</c:v>
                </c:pt>
                <c:pt idx="120">
                  <c:v>1.5111868410896892E-7</c:v>
                </c:pt>
                <c:pt idx="121">
                  <c:v>1.5800125075253593E-7</c:v>
                </c:pt>
                <c:pt idx="122">
                  <c:v>1.6508891792132302E-7</c:v>
                </c:pt>
                <c:pt idx="123">
                  <c:v>1.7238371280775974E-7</c:v>
                </c:pt>
                <c:pt idx="124">
                  <c:v>1.7988761427464525E-7</c:v>
                </c:pt>
                <c:pt idx="125">
                  <c:v>1.8760255987181065E-7</c:v>
                </c:pt>
                <c:pt idx="126">
                  <c:v>1.9553045357462369E-7</c:v>
                </c:pt>
                <c:pt idx="127">
                  <c:v>2.0367317425145237E-7</c:v>
                </c:pt>
                <c:pt idx="128">
                  <c:v>2.1203258486599063E-7</c:v>
                </c:pt>
                <c:pt idx="129">
                  <c:v>2.2061054241913982E-7</c:v>
                </c:pt>
                <c:pt idx="130">
                  <c:v>2.2940890863395551E-7</c:v>
                </c:pt>
                <c:pt idx="131">
                  <c:v>2.3842956138599397E-7</c:v>
                </c:pt>
                <c:pt idx="132">
                  <c:v>2.4767440688023054E-7</c:v>
                </c:pt>
                <c:pt idx="133">
                  <c:v>2.5714539257459767E-7</c:v>
                </c:pt>
                <c:pt idx="134">
                  <c:v>2.668445208490661E-7</c:v>
                </c:pt>
                <c:pt idx="135">
                  <c:v>2.767738634181088E-7</c:v>
                </c:pt>
                <c:pt idx="136">
                  <c:v>2.8693557648331652E-7</c:v>
                </c:pt>
                <c:pt idx="137">
                  <c:v>2.9733191662189153E-7</c:v>
                </c:pt>
                <c:pt idx="138">
                  <c:v>3.0796525740572748E-7</c:v>
                </c:pt>
                <c:pt idx="139">
                  <c:v>3.1883810674479128E-7</c:v>
                </c:pt>
                <c:pt idx="140">
                  <c:v>3.2995312494754232E-7</c:v>
                </c:pt>
                <c:pt idx="141">
                  <c:v>3.4131314349019686E-7</c:v>
                </c:pt>
                <c:pt idx="142">
                  <c:v>3.5292118448568739E-7</c:v>
                </c:pt>
                <c:pt idx="143">
                  <c:v>3.6478048084229148E-7</c:v>
                </c:pt>
                <c:pt idx="144">
                  <c:v>3.7689449710099925E-7</c:v>
                </c:pt>
                <c:pt idx="145">
                  <c:v>3.8926695093981518E-7</c:v>
                </c:pt>
                <c:pt idx="146">
                  <c:v>4.0190183533234079E-7</c:v>
                </c:pt>
                <c:pt idx="147">
                  <c:v>4.1480344134712805E-7</c:v>
                </c:pt>
                <c:pt idx="148">
                  <c:v>4.2797638157346073E-7</c:v>
                </c:pt>
                <c:pt idx="149">
                  <c:v>4.4142561415837751E-7</c:v>
                </c:pt>
                <c:pt idx="150">
                  <c:v>4.551564674389275E-7</c:v>
                </c:pt>
                <c:pt idx="151">
                  <c:v>4.6917466515280013E-7</c:v>
                </c:pt>
                <c:pt idx="152">
                  <c:v>4.8348635220964314E-7</c:v>
                </c:pt>
                <c:pt idx="153">
                  <c:v>4.9809812100451194E-7</c:v>
                </c:pt>
                <c:pt idx="154">
                  <c:v>5.1301703825404696E-7</c:v>
                </c:pt>
                <c:pt idx="155">
                  <c:v>5.2825067233507076E-7</c:v>
                </c:pt>
                <c:pt idx="156">
                  <c:v>5.438071211043933E-7</c:v>
                </c:pt>
                <c:pt idx="157">
                  <c:v>5.5969504017768361E-7</c:v>
                </c:pt>
                <c:pt idx="158">
                  <c:v>5.7592367164428594E-7</c:v>
                </c:pt>
                <c:pt idx="159">
                  <c:v>5.9250287319384496E-7</c:v>
                </c:pt>
                <c:pt idx="160">
                  <c:v>6.094431476295679E-7</c:v>
                </c:pt>
                <c:pt idx="161">
                  <c:v>6.2675567274185338E-7</c:v>
                </c:pt>
                <c:pt idx="162">
                  <c:v>6.4445233151484708E-7</c:v>
                </c:pt>
                <c:pt idx="163">
                  <c:v>6.6254574263730169E-7</c:v>
                </c:pt>
                <c:pt idx="164">
                  <c:v>6.8104929128783524E-7</c:v>
                </c:pt>
                <c:pt idx="165">
                  <c:v>6.9997716016335594E-7</c:v>
                </c:pt>
                <c:pt idx="166">
                  <c:v>7.1934436071802011E-7</c:v>
                </c:pt>
                <c:pt idx="167">
                  <c:v>7.3916676457858775E-7</c:v>
                </c:pt>
                <c:pt idx="168">
                  <c:v>7.5946113510052252E-7</c:v>
                </c:pt>
                <c:pt idx="169">
                  <c:v>7.8024515902749731E-7</c:v>
                </c:pt>
                <c:pt idx="170">
                  <c:v>8.0153747821527551E-7</c:v>
                </c:pt>
                <c:pt idx="171">
                  <c:v>8.2335772137907919E-7</c:v>
                </c:pt>
                <c:pt idx="172">
                  <c:v>8.4572653582169588E-7</c:v>
                </c:pt>
                <c:pt idx="173">
                  <c:v>8.6866561909749884E-7</c:v>
                </c:pt>
                <c:pt idx="174">
                  <c:v>8.9219775056550884E-7</c:v>
                </c:pt>
                <c:pt idx="175">
                  <c:v>9.1634682278236625E-7</c:v>
                </c:pt>
                <c:pt idx="176">
                  <c:v>9.4113787268380084E-7</c:v>
                </c:pt>
                <c:pt idx="177">
                  <c:v>9.6659711250071643E-7</c:v>
                </c:pt>
                <c:pt idx="178">
                  <c:v>9.9275196035356368E-7</c:v>
                </c:pt>
                <c:pt idx="179">
                  <c:v>1.0196310704659077E-6</c:v>
                </c:pt>
                <c:pt idx="180">
                  <c:v>1.0472643629355113E-6</c:v>
                </c:pt>
                <c:pt idx="181">
                  <c:v>1.0756830529982352E-6</c:v>
                </c:pt>
                <c:pt idx="182">
                  <c:v>1.1049196797172416E-6</c:v>
                </c:pt>
                <c:pt idx="183">
                  <c:v>1.1350081340268179E-6</c:v>
                </c:pt>
                <c:pt idx="184">
                  <c:v>1.1659836860570179E-6</c:v>
                </c:pt>
                <c:pt idx="185">
                  <c:v>1.1978830116620347E-6</c:v>
                </c:pt>
                <c:pt idx="186">
                  <c:v>1.2307442180718458E-6</c:v>
                </c:pt>
                <c:pt idx="187">
                  <c:v>1.2646068685832066E-6</c:v>
                </c:pt>
                <c:pt idx="188">
                  <c:v>1.2995120062025134E-6</c:v>
                </c:pt>
                <c:pt idx="189">
                  <c:v>1.3355021761494107E-6</c:v>
                </c:pt>
                <c:pt idx="190">
                  <c:v>1.3726214471263091E-6</c:v>
                </c:pt>
                <c:pt idx="191">
                  <c:v>1.4109154312551789E-6</c:v>
                </c:pt>
                <c:pt idx="192">
                  <c:v>1.4504313025791418E-6</c:v>
                </c:pt>
                <c:pt idx="193">
                  <c:v>1.491217814022388E-6</c:v>
                </c:pt>
                <c:pt idx="194">
                  <c:v>1.5333253126981785E-6</c:v>
                </c:pt>
                <c:pt idx="195">
                  <c:v>1.5768057534504027E-6</c:v>
                </c:pt>
                <c:pt idx="196">
                  <c:v>1.6217127105104261E-6</c:v>
                </c:pt>
                <c:pt idx="197">
                  <c:v>1.6681013871466885E-6</c:v>
                </c:pt>
                <c:pt idx="198">
                  <c:v>1.7160286231806369E-6</c:v>
                </c:pt>
                <c:pt idx="199">
                  <c:v>1.7655529002383467E-6</c:v>
                </c:pt>
                <c:pt idx="200">
                  <c:v>1.8167343446034514E-6</c:v>
                </c:pt>
                <c:pt idx="201">
                  <c:v>1.8696347275326496E-6</c:v>
                </c:pt>
                <c:pt idx="202">
                  <c:v>1.9243174628915788E-6</c:v>
                </c:pt>
                <c:pt idx="203">
                  <c:v>1.9808476019645138E-6</c:v>
                </c:pt>
                <c:pt idx="204">
                  <c:v>2.0392918252880907E-6</c:v>
                </c:pt>
                <c:pt idx="205">
                  <c:v>2.0997184313551466E-6</c:v>
                </c:pt>
                <c:pt idx="206">
                  <c:v>2.1621973220316062E-6</c:v>
                </c:pt>
                <c:pt idx="207">
                  <c:v>2.226799984525763E-6</c:v>
                </c:pt>
                <c:pt idx="208">
                  <c:v>2.293599469746178E-6</c:v>
                </c:pt>
                <c:pt idx="209">
                  <c:v>2.362670366881429E-6</c:v>
                </c:pt>
                <c:pt idx="210">
                  <c:v>2.4340887740321299E-6</c:v>
                </c:pt>
                <c:pt idx="211">
                  <c:v>2.5079322647230738E-6</c:v>
                </c:pt>
                <c:pt idx="212">
                  <c:v>2.5842798501211244E-6</c:v>
                </c:pt>
                <c:pt idx="213">
                  <c:v>2.6632119367825088E-6</c:v>
                </c:pt>
                <c:pt idx="214">
                  <c:v>2.7448102797513441E-6</c:v>
                </c:pt>
                <c:pt idx="215">
                  <c:v>2.8291579308301436E-6</c:v>
                </c:pt>
                <c:pt idx="216">
                  <c:v>2.9163391818419047E-6</c:v>
                </c:pt>
                <c:pt idx="217">
                  <c:v>3.0064395027029163E-6</c:v>
                </c:pt>
                <c:pt idx="218">
                  <c:v>3.0995454741253127E-6</c:v>
                </c:pt>
                <c:pt idx="219">
                  <c:v>3.1957447147686959E-6</c:v>
                </c:pt>
                <c:pt idx="220">
                  <c:v>3.2951258026610828E-6</c:v>
                </c:pt>
                <c:pt idx="221">
                  <c:v>3.3977781907106244E-6</c:v>
                </c:pt>
                <c:pt idx="222">
                  <c:v>3.5037921161316721E-6</c:v>
                </c:pt>
                <c:pt idx="223">
                  <c:v>3.6132585036110319E-6</c:v>
                </c:pt>
                <c:pt idx="224">
                  <c:v>3.7262688620434906E-6</c:v>
                </c:pt>
                <c:pt idx="225">
                  <c:v>3.8429151746694452E-6</c:v>
                </c:pt>
                <c:pt idx="226">
                  <c:v>3.9632897824517551E-6</c:v>
                </c:pt>
                <c:pt idx="227">
                  <c:v>4.0874852605342115E-6</c:v>
                </c:pt>
                <c:pt idx="228">
                  <c:v>4.2155942876298106E-6</c:v>
                </c:pt>
                <c:pt idx="229">
                  <c:v>4.3477095081935327E-6</c:v>
                </c:pt>
                <c:pt idx="230">
                  <c:v>4.4839233872419725E-6</c:v>
                </c:pt>
                <c:pt idx="231">
                  <c:v>4.6243280576901154E-6</c:v>
                </c:pt>
                <c:pt idx="232">
                  <c:v>4.7690151600847799E-6</c:v>
                </c:pt>
                <c:pt idx="233">
                  <c:v>4.9180756746243048E-6</c:v>
                </c:pt>
                <c:pt idx="234">
                  <c:v>5.0715997453644521E-6</c:v>
                </c:pt>
                <c:pt idx="235">
                  <c:v>5.2296764965228416E-6</c:v>
                </c:pt>
                <c:pt idx="236">
                  <c:v>5.3923938408064549E-6</c:v>
                </c:pt>
                <c:pt idx="237">
                  <c:v>5.5598382797005303E-6</c:v>
                </c:pt>
                <c:pt idx="238">
                  <c:v>5.7320946956719729E-6</c:v>
                </c:pt>
                <c:pt idx="239">
                  <c:v>5.9092461362557173E-6</c:v>
                </c:pt>
                <c:pt idx="240">
                  <c:v>6.09137359000928E-6</c:v>
                </c:pt>
                <c:pt idx="241">
                  <c:v>6.2785557543383402E-6</c:v>
                </c:pt>
                <c:pt idx="242">
                  <c:v>6.4708687952148556E-6</c:v>
                </c:pt>
                <c:pt idx="243">
                  <c:v>6.6683860988287385E-6</c:v>
                </c:pt>
                <c:pt idx="244">
                  <c:v>6.8711780152350177E-6</c:v>
                </c:pt>
                <c:pt idx="245">
                  <c:v>7.0793115940801383E-6</c:v>
                </c:pt>
                <c:pt idx="246">
                  <c:v>7.2928503125134649E-6</c:v>
                </c:pt>
                <c:pt idx="247">
                  <c:v>7.511853795414356E-6</c:v>
                </c:pt>
                <c:pt idx="248">
                  <c:v>7.7363775280894094E-6</c:v>
                </c:pt>
                <c:pt idx="249">
                  <c:v>7.9664725616204937E-6</c:v>
                </c:pt>
                <c:pt idx="250">
                  <c:v>8.2021852110708694E-6</c:v>
                </c:pt>
                <c:pt idx="251">
                  <c:v>8.4435567467842343E-6</c:v>
                </c:pt>
                <c:pt idx="252">
                  <c:v>8.6906230790400213E-6</c:v>
                </c:pt>
                <c:pt idx="253">
                  <c:v>8.943414436357852E-6</c:v>
                </c:pt>
                <c:pt idx="254">
                  <c:v>9.2019550377741843E-6</c:v>
                </c:pt>
                <c:pt idx="255">
                  <c:v>9.466262759444996E-6</c:v>
                </c:pt>
                <c:pt idx="256">
                  <c:v>9.7363487959605349E-6</c:v>
                </c:pt>
                <c:pt idx="257">
                  <c:v>1.0012217316790075E-5</c:v>
                </c:pt>
                <c:pt idx="258">
                  <c:v>1.0293865118308188E-5</c:v>
                </c:pt>
                <c:pt idx="259">
                  <c:v>1.0581281271887016E-5</c:v>
                </c:pt>
                <c:pt idx="260">
                  <c:v>1.0874446768573664E-5</c:v>
                </c:pt>
                <c:pt idx="261">
                  <c:v>1.1173334160906043E-5</c:v>
                </c:pt>
                <c:pt idx="262">
                  <c:v>1.1477907202455115E-5</c:v>
                </c:pt>
                <c:pt idx="263">
                  <c:v>1.1788120485716901E-5</c:v>
                </c:pt>
                <c:pt idx="264">
                  <c:v>1.2103919079012458E-5</c:v>
                </c:pt>
                <c:pt idx="265">
                  <c:v>1.2425238163089343E-5</c:v>
                </c:pt>
                <c:pt idx="266">
                  <c:v>1.2752002668153095E-5</c:v>
                </c:pt>
                <c:pt idx="267">
                  <c:v>1.3084126912092559E-5</c:v>
                </c:pt>
                <c:pt idx="268">
                  <c:v>1.3421514240696958E-5</c:v>
                </c:pt>
                <c:pt idx="269">
                  <c:v>1.3764056670697437E-5</c:v>
                </c:pt>
                <c:pt idx="270">
                  <c:v>1.4111634536499153E-5</c:v>
                </c:pt>
                <c:pt idx="271">
                  <c:v>1.4464116141503115E-5</c:v>
                </c:pt>
                <c:pt idx="272">
                  <c:v>1.4821357414949302E-5</c:v>
                </c:pt>
                <c:pt idx="273">
                  <c:v>1.5183201575243698E-5</c:v>
                </c:pt>
                <c:pt idx="274">
                  <c:v>1.5549478800762418E-5</c:v>
                </c:pt>
                <c:pt idx="275">
                  <c:v>1.5920005909154578E-5</c:v>
                </c:pt>
                <c:pt idx="276">
                  <c:v>1.6294586046193731E-5</c:v>
                </c:pt>
                <c:pt idx="277">
                  <c:v>1.6673008385253478E-5</c:v>
                </c:pt>
                <c:pt idx="278">
                  <c:v>1.7055047838507077E-5</c:v>
                </c:pt>
                <c:pt idx="279">
                  <c:v>1.7440464780974035E-5</c:v>
                </c:pt>
                <c:pt idx="280">
                  <c:v>1.7829004788556472E-5</c:v>
                </c:pt>
                <c:pt idx="281">
                  <c:v>1.8220398391227212E-5</c:v>
                </c:pt>
                <c:pt idx="282">
                  <c:v>1.8614360842546864E-5</c:v>
                </c:pt>
                <c:pt idx="283">
                  <c:v>1.9010591906701857E-5</c:v>
                </c:pt>
                <c:pt idx="284">
                  <c:v>1.9408775664264868E-5</c:v>
                </c:pt>
                <c:pt idx="285">
                  <c:v>1.9808580337889328E-5</c:v>
                </c:pt>
                <c:pt idx="286">
                  <c:v>2.0209658139152679E-5</c:v>
                </c:pt>
                <c:pt idx="287">
                  <c:v>2.0611645137767799E-5</c:v>
                </c:pt>
                <c:pt idx="288">
                  <c:v>2.1014161154378053E-5</c:v>
                </c:pt>
                <c:pt idx="289">
                  <c:v>2.1416809678150447E-5</c:v>
                </c:pt>
                <c:pt idx="290">
                  <c:v>2.1819177810369983E-5</c:v>
                </c:pt>
                <c:pt idx="291">
                  <c:v>2.2220836235229887E-5</c:v>
                </c:pt>
                <c:pt idx="292">
                  <c:v>2.2621339218994446E-5</c:v>
                </c:pt>
                <c:pt idx="293">
                  <c:v>2.3020224638694412E-5</c:v>
                </c:pt>
                <c:pt idx="294">
                  <c:v>2.341701404148924E-5</c:v>
                </c:pt>
                <c:pt idx="295">
                  <c:v>2.3811212735806055E-5</c:v>
                </c:pt>
                <c:pt idx="296">
                  <c:v>2.4202309915330516E-5</c:v>
                </c:pt>
                <c:pt idx="297">
                  <c:v>2.4589778816892665E-5</c:v>
                </c:pt>
                <c:pt idx="298">
                  <c:v>2.4973076913246937E-5</c:v>
                </c:pt>
                <c:pt idx="299">
                  <c:v>2.5351646141705223E-5</c:v>
                </c:pt>
                <c:pt idx="300">
                  <c:v>2.5724913169528783E-5</c:v>
                </c:pt>
                <c:pt idx="301">
                  <c:v>2.6092289696935718E-5</c:v>
                </c:pt>
                <c:pt idx="302">
                  <c:v>2.6453172798519003E-5</c:v>
                </c:pt>
                <c:pt idx="303">
                  <c:v>2.6806945303811479E-5</c:v>
                </c:pt>
                <c:pt idx="304">
                  <c:v>2.7152976217664117E-5</c:v>
                </c:pt>
                <c:pt idx="305">
                  <c:v>2.7490621181036082E-5</c:v>
                </c:pt>
                <c:pt idx="306">
                  <c:v>2.7819222972716255E-5</c:v>
                </c:pt>
                <c:pt idx="307">
                  <c:v>2.8138112052419339E-5</c:v>
                </c:pt>
                <c:pt idx="308">
                  <c:v>2.844660714561265E-5</c:v>
                </c:pt>
                <c:pt idx="309">
                  <c:v>2.8744015870344225E-5</c:v>
                </c:pt>
                <c:pt idx="310">
                  <c:v>2.902963540624805E-5</c:v>
                </c:pt>
                <c:pt idx="311">
                  <c:v>2.9302753205808835E-5</c:v>
                </c:pt>
                <c:pt idx="312">
                  <c:v>2.9562647747866161E-5</c:v>
                </c:pt>
                <c:pt idx="313">
                  <c:v>2.9808589333237498E-5</c:v>
                </c:pt>
                <c:pt idx="314">
                  <c:v>3.0039840922229628E-5</c:v>
                </c:pt>
                <c:pt idx="315">
                  <c:v>3.025565901370168E-5</c:v>
                </c:pt>
                <c:pt idx="316">
                  <c:v>3.0455294565226471E-5</c:v>
                </c:pt>
                <c:pt idx="317">
                  <c:v>3.0637993953785466E-5</c:v>
                </c:pt>
                <c:pt idx="318">
                  <c:v>3.0802999976310511E-5</c:v>
                </c:pt>
                <c:pt idx="319">
                  <c:v>3.0949552889270294E-5</c:v>
                </c:pt>
                <c:pt idx="320">
                  <c:v>3.1076891486372772E-5</c:v>
                </c:pt>
                <c:pt idx="321">
                  <c:v>3.1184254213336408E-5</c:v>
                </c:pt>
                <c:pt idx="322">
                  <c:v>3.1270880318554385E-5</c:v>
                </c:pt>
                <c:pt idx="323">
                  <c:v>3.1336011038354603E-5</c:v>
                </c:pt>
                <c:pt idx="324">
                  <c:v>3.1378890815429163E-5</c:v>
                </c:pt>
                <c:pt idx="325">
                  <c:v>3.1398768548884452E-5</c:v>
                </c:pt>
                <c:pt idx="326">
                  <c:v>3.139489887423491E-5</c:v>
                </c:pt>
                <c:pt idx="327">
                  <c:v>3.1366543471541876E-5</c:v>
                </c:pt>
                <c:pt idx="328">
                  <c:v>3.1312972399771524E-5</c:v>
                </c:pt>
                <c:pt idx="329">
                  <c:v>3.1233465455329042E-5</c:v>
                </c:pt>
                <c:pt idx="330">
                  <c:v>3.1127313552601074E-5</c:v>
                </c:pt>
                <c:pt idx="331">
                  <c:v>3.099382012422574E-5</c:v>
                </c:pt>
                <c:pt idx="332">
                  <c:v>3.0832302538690984E-5</c:v>
                </c:pt>
                <c:pt idx="333">
                  <c:v>3.0642093532754251E-5</c:v>
                </c:pt>
                <c:pt idx="334">
                  <c:v>3.0422542656066144E-5</c:v>
                </c:pt>
                <c:pt idx="335">
                  <c:v>3.017301772528009E-5</c:v>
                </c:pt>
                <c:pt idx="336">
                  <c:v>2.9892906284828774E-5</c:v>
                </c:pt>
                <c:pt idx="337">
                  <c:v>2.9581617071457798E-5</c:v>
                </c:pt>
                <c:pt idx="338">
                  <c:v>2.9238581479515936E-5</c:v>
                </c:pt>
                <c:pt idx="339">
                  <c:v>2.886325502392231E-5</c:v>
                </c:pt>
                <c:pt idx="340">
                  <c:v>2.8455118797652787E-5</c:v>
                </c:pt>
                <c:pt idx="341">
                  <c:v>2.8013680920521832E-5</c:v>
                </c:pt>
                <c:pt idx="342">
                  <c:v>2.7538477975971424E-5</c:v>
                </c:pt>
                <c:pt idx="343">
                  <c:v>2.7029076432528524E-5</c:v>
                </c:pt>
                <c:pt idx="344">
                  <c:v>2.6485074046542042E-5</c:v>
                </c:pt>
                <c:pt idx="345">
                  <c:v>2.5906101242777663E-5</c:v>
                </c:pt>
                <c:pt idx="346">
                  <c:v>2.5291822469415106E-5</c:v>
                </c:pt>
                <c:pt idx="347">
                  <c:v>2.4641937523975913E-5</c:v>
                </c:pt>
                <c:pt idx="348">
                  <c:v>2.3956182846696245E-5</c:v>
                </c:pt>
                <c:pt idx="349">
                  <c:v>2.3234332777859771E-5</c:v>
                </c:pt>
                <c:pt idx="350">
                  <c:v>2.2476200775612556E-5</c:v>
                </c:pt>
                <c:pt idx="351">
                  <c:v>2.1681640590800289E-5</c:v>
                </c:pt>
                <c:pt idx="352">
                  <c:v>2.0850547395397055E-5</c:v>
                </c:pt>
                <c:pt idx="353">
                  <c:v>1.998285886113218E-5</c:v>
                </c:pt>
                <c:pt idx="354">
                  <c:v>1.9078556184970376E-5</c:v>
                </c:pt>
                <c:pt idx="355">
                  <c:v>1.8137665058160445E-5</c:v>
                </c:pt>
                <c:pt idx="356">
                  <c:v>1.7160256575636109E-5</c:v>
                </c:pt>
                <c:pt idx="357">
                  <c:v>1.6146448082632346E-5</c:v>
                </c:pt>
                <c:pt idx="358">
                  <c:v>1.5096403955471614E-5</c:v>
                </c:pt>
                <c:pt idx="359">
                  <c:v>1.401033631357338E-5</c:v>
                </c:pt>
                <c:pt idx="360">
                  <c:v>1.2888505659852831E-5</c:v>
                </c:pt>
                <c:pt idx="361">
                  <c:v>1.1731221446792706E-5</c:v>
                </c:pt>
                <c:pt idx="362">
                  <c:v>1.0538842565605256E-5</c:v>
                </c:pt>
                <c:pt idx="363">
                  <c:v>9.3117777560397654E-6</c:v>
                </c:pt>
                <c:pt idx="364">
                  <c:v>8.0504859345399507E-6</c:v>
                </c:pt>
                <c:pt idx="365">
                  <c:v>6.7554764386165115E-6</c:v>
                </c:pt>
                <c:pt idx="366">
                  <c:v>5.4273091854640947E-6</c:v>
                </c:pt>
                <c:pt idx="367">
                  <c:v>4.0665947430288036E-6</c:v>
                </c:pt>
                <c:pt idx="368">
                  <c:v>2.6739943119171012E-6</c:v>
                </c:pt>
                <c:pt idx="369">
                  <c:v>1.2502196167244602E-6</c:v>
                </c:pt>
                <c:pt idx="370">
                  <c:v>-2.0396729443651205E-7</c:v>
                </c:pt>
                <c:pt idx="371">
                  <c:v>-1.6877543432276893E-6</c:v>
                </c:pt>
                <c:pt idx="372">
                  <c:v>-3.2002798080029059E-6</c:v>
                </c:pt>
                <c:pt idx="373">
                  <c:v>-4.7406328049444824E-6</c:v>
                </c:pt>
                <c:pt idx="374">
                  <c:v>-6.3078538637889191E-6</c:v>
                </c:pt>
                <c:pt idx="375">
                  <c:v>-7.900935598291175E-6</c:v>
                </c:pt>
                <c:pt idx="376">
                  <c:v>-9.5188234713439864E-6</c:v>
                </c:pt>
                <c:pt idx="377">
                  <c:v>-1.1160416654443154E-5</c:v>
                </c:pt>
                <c:pt idx="378">
                  <c:v>-1.2824568980952714E-5</c:v>
                </c:pt>
                <c:pt idx="379">
                  <c:v>-1.451008999239189E-5</c:v>
                </c:pt>
                <c:pt idx="380">
                  <c:v>-1.6215746076729439E-5</c:v>
                </c:pt>
                <c:pt idx="381">
                  <c:v>-1.7940261697437515E-5</c:v>
                </c:pt>
                <c:pt idx="382">
                  <c:v>-1.9682320711820225E-5</c:v>
                </c:pt>
                <c:pt idx="383">
                  <c:v>-2.1440567776901962E-5</c:v>
                </c:pt>
                <c:pt idx="384">
                  <c:v>-2.3213609840928613E-5</c:v>
                </c:pt>
                <c:pt idx="385">
                  <c:v>-2.5000017718306786E-5</c:v>
                </c:pt>
                <c:pt idx="386">
                  <c:v>-2.6798327745583772E-5</c:v>
                </c:pt>
                <c:pt idx="387">
                  <c:v>-2.860704351584934E-5</c:v>
                </c:pt>
                <c:pt idx="388">
                  <c:v>-3.0424637688729206E-5</c:v>
                </c:pt>
                <c:pt idx="389">
                  <c:v>-3.2249553872927878E-5</c:v>
                </c:pt>
                <c:pt idx="390">
                  <c:v>-3.408020857808035E-5</c:v>
                </c:pt>
                <c:pt idx="391">
                  <c:v>-3.5914993232474974E-5</c:v>
                </c:pt>
                <c:pt idx="392">
                  <c:v>-3.7752276263025559E-5</c:v>
                </c:pt>
                <c:pt idx="393">
                  <c:v>-3.9590405233690095E-5</c:v>
                </c:pt>
                <c:pt idx="394">
                  <c:v>-4.1427709038367612E-5</c:v>
                </c:pt>
                <c:pt idx="395">
                  <c:v>-4.3262500144142939E-5</c:v>
                </c:pt>
                <c:pt idx="396">
                  <c:v>-4.5093076880603375E-5</c:v>
                </c:pt>
                <c:pt idx="397">
                  <c:v>-4.6917725770810297E-5</c:v>
                </c:pt>
                <c:pt idx="398">
                  <c:v>-4.8734723899384871E-5</c:v>
                </c:pt>
                <c:pt idx="399">
                  <c:v>-5.0542341313051422E-5</c:v>
                </c:pt>
                <c:pt idx="400">
                  <c:v>-5.2338843448879071E-5</c:v>
                </c:pt>
                <c:pt idx="401">
                  <c:v>-5.4122493585373353E-5</c:v>
                </c:pt>
                <c:pt idx="402">
                  <c:v>-5.5891555311492506E-5</c:v>
                </c:pt>
                <c:pt idx="403">
                  <c:v>-5.7644295008598068E-5</c:v>
                </c:pt>
                <c:pt idx="404">
                  <c:v>-5.9378984340301319E-5</c:v>
                </c:pt>
                <c:pt idx="405">
                  <c:v>-6.1093902745128846E-5</c:v>
                </c:pt>
                <c:pt idx="406">
                  <c:v>-6.2787339926907945E-5</c:v>
                </c:pt>
                <c:pt idx="407">
                  <c:v>-6.4457598337764449E-5</c:v>
                </c:pt>
                <c:pt idx="408">
                  <c:v>-6.6102995648629486E-5</c:v>
                </c:pt>
                <c:pt idx="409">
                  <c:v>-6.7721867202170572E-5</c:v>
                </c:pt>
                <c:pt idx="410">
                  <c:v>-6.9312568443097799E-5</c:v>
                </c:pt>
                <c:pt idx="411">
                  <c:v>-7.0873477320836973E-5</c:v>
                </c:pt>
                <c:pt idx="412">
                  <c:v>-7.2402996659629693E-5</c:v>
                </c:pt>
                <c:pt idx="413">
                  <c:v>-7.3899556491185332E-5</c:v>
                </c:pt>
                <c:pt idx="414">
                  <c:v>-7.5361616345105933E-5</c:v>
                </c:pt>
                <c:pt idx="415">
                  <c:v>-7.6787667492395485E-5</c:v>
                </c:pt>
                <c:pt idx="416">
                  <c:v>-7.8176235137488627E-5</c:v>
                </c:pt>
                <c:pt idx="417">
                  <c:v>-7.9525880554346447E-5</c:v>
                </c:pt>
                <c:pt idx="418">
                  <c:v>-8.0835203162316839E-5</c:v>
                </c:pt>
                <c:pt idx="419">
                  <c:v>-8.210284253759188E-5</c:v>
                </c:pt>
                <c:pt idx="420">
                  <c:v>-8.332748035626755E-5</c:v>
                </c:pt>
                <c:pt idx="421">
                  <c:v>-8.4507842265166746E-5</c:v>
                </c:pt>
                <c:pt idx="422">
                  <c:v>-8.5642699676779735E-5</c:v>
                </c:pt>
                <c:pt idx="423">
                  <c:v>-8.6730871484851655E-5</c:v>
                </c:pt>
                <c:pt idx="424">
                  <c:v>-8.7771225697357746E-5</c:v>
                </c:pt>
                <c:pt idx="425">
                  <c:v>-8.8762680983797714E-5</c:v>
                </c:pt>
                <c:pt idx="426">
                  <c:v>-8.9704208133969038E-5</c:v>
                </c:pt>
                <c:pt idx="427">
                  <c:v>-9.0594831425582794E-5</c:v>
                </c:pt>
                <c:pt idx="428">
                  <c:v>-9.1433629898326902E-5</c:v>
                </c:pt>
                <c:pt idx="429">
                  <c:v>-9.2219738532195881E-5</c:v>
                </c:pt>
                <c:pt idx="430">
                  <c:v>-9.2952349328158292E-5</c:v>
                </c:pt>
                <c:pt idx="431">
                  <c:v>-9.3630712289456011E-5</c:v>
                </c:pt>
                <c:pt idx="432">
                  <c:v>-9.425413630208596E-5</c:v>
                </c:pt>
                <c:pt idx="433">
                  <c:v>-9.4821989913245754E-5</c:v>
                </c:pt>
                <c:pt idx="434">
                  <c:v>-9.5333702006783491E-5</c:v>
                </c:pt>
                <c:pt idx="435">
                  <c:v>-9.5788762374925693E-5</c:v>
                </c:pt>
                <c:pt idx="436">
                  <c:v>-9.6186722185816564E-5</c:v>
                </c:pt>
                <c:pt idx="437">
                  <c:v>-9.652719434663463E-5</c:v>
                </c:pt>
                <c:pt idx="438">
                  <c:v>-9.6809853762309657E-5</c:v>
                </c:pt>
                <c:pt idx="439">
                  <c:v>-9.7034437490093367E-5</c:v>
                </c:pt>
                <c:pt idx="440">
                  <c:v>-9.7200744790487155E-5</c:v>
                </c:pt>
                <c:pt idx="441">
                  <c:v>-9.7308637075254568E-5</c:v>
                </c:pt>
                <c:pt idx="442">
                  <c:v>-9.7358037753489949E-5</c:v>
                </c:pt>
                <c:pt idx="443">
                  <c:v>-9.7348931976927561E-5</c:v>
                </c:pt>
                <c:pt idx="444">
                  <c:v>-9.7281366285910083E-5</c:v>
                </c:pt>
                <c:pt idx="445">
                  <c:v>-9.7155448157636111E-5</c:v>
                </c:pt>
                <c:pt idx="446">
                  <c:v>-9.6971345458528324E-5</c:v>
                </c:pt>
                <c:pt idx="447">
                  <c:v>-9.6729285802750513E-5</c:v>
                </c:pt>
                <c:pt idx="448">
                  <c:v>-9.6429555819109238E-5</c:v>
                </c:pt>
                <c:pt idx="449">
                  <c:v>-9.6072500328745175E-5</c:v>
                </c:pt>
                <c:pt idx="450">
                  <c:v>-9.5658521436210899E-5</c:v>
                </c:pt>
                <c:pt idx="451">
                  <c:v>-9.5188077536683709E-5</c:v>
                </c:pt>
                <c:pt idx="452">
                  <c:v>-9.4661682242234732E-5</c:v>
                </c:pt>
                <c:pt idx="453">
                  <c:v>-9.4079903230207158E-5</c:v>
                </c:pt>
                <c:pt idx="454">
                  <c:v>-9.344336101691125E-5</c:v>
                </c:pt>
                <c:pt idx="455">
                  <c:v>-9.2752727659954355E-5</c:v>
                </c:pt>
                <c:pt idx="456">
                  <c:v>-9.2008725392656591E-5</c:v>
                </c:pt>
                <c:pt idx="457">
                  <c:v>-9.1212125194094004E-5</c:v>
                </c:pt>
                <c:pt idx="458">
                  <c:v>-9.0363745298421437E-5</c:v>
                </c:pt>
                <c:pt idx="459">
                  <c:v>-8.9464449647196439E-5</c:v>
                </c:pt>
                <c:pt idx="460">
                  <c:v>-8.8515146288513233E-5</c:v>
                </c:pt>
                <c:pt idx="461">
                  <c:v>-8.7516785726804617E-5</c:v>
                </c:pt>
                <c:pt idx="462">
                  <c:v>-8.6470359227233494E-5</c:v>
                </c:pt>
                <c:pt idx="463">
                  <c:v>-8.5376897078623507E-5</c:v>
                </c:pt>
                <c:pt idx="464">
                  <c:v>-8.423746681892004E-5</c:v>
                </c:pt>
                <c:pt idx="465">
                  <c:v>-8.3053171427178977E-5</c:v>
                </c:pt>
                <c:pt idx="466">
                  <c:v>-8.182514748610003E-5</c:v>
                </c:pt>
                <c:pt idx="467">
                  <c:v>-8.0554563319108077E-5</c:v>
                </c:pt>
                <c:pt idx="468">
                  <c:v>-7.924261710598396E-5</c:v>
                </c:pt>
                <c:pt idx="469">
                  <c:v>-7.7890534981011505E-5</c:v>
                </c:pt>
                <c:pt idx="470">
                  <c:v>-7.6499569117587394E-5</c:v>
                </c:pt>
                <c:pt idx="471">
                  <c:v>-7.5070995803186571E-5</c:v>
                </c:pt>
                <c:pt idx="472">
                  <c:v>-7.3606113508534711E-5</c:v>
                </c:pt>
                <c:pt idx="473">
                  <c:v>-7.2106240954771683E-5</c:v>
                </c:pt>
                <c:pt idx="474">
                  <c:v>-7.0572715182326692E-5</c:v>
                </c:pt>
                <c:pt idx="475">
                  <c:v>-6.9006889625146509E-5</c:v>
                </c:pt>
                <c:pt idx="476">
                  <c:v>-6.7410132193835461E-5</c:v>
                </c:pt>
                <c:pt idx="477">
                  <c:v>-6.5783823371173424E-5</c:v>
                </c:pt>
                <c:pt idx="478">
                  <c:v>-6.4129354323381611E-5</c:v>
                </c:pt>
                <c:pt idx="479">
                  <c:v>-6.2448125030399034E-5</c:v>
                </c:pt>
                <c:pt idx="480">
                  <c:v>-6.0741542438325038E-5</c:v>
                </c:pt>
                <c:pt idx="481">
                  <c:v>-5.9011018637064827E-5</c:v>
                </c:pt>
                <c:pt idx="482">
                  <c:v>-5.7257969066095344E-5</c:v>
                </c:pt>
                <c:pt idx="483">
                  <c:v>-5.5483810751143362E-5</c:v>
                </c:pt>
                <c:pt idx="484">
                  <c:v>-5.368996057443806E-5</c:v>
                </c:pt>
                <c:pt idx="485">
                  <c:v>-5.1877833581066753E-5</c:v>
                </c:pt>
                <c:pt idx="486">
                  <c:v>-5.0048841323826984E-5</c:v>
                </c:pt>
                <c:pt idx="487">
                  <c:v>-4.8204390248829211E-5</c:v>
                </c:pt>
                <c:pt idx="488">
                  <c:v>-4.6345880123962179E-5</c:v>
                </c:pt>
                <c:pt idx="489">
                  <c:v>-4.4474702512192016E-5</c:v>
                </c:pt>
                <c:pt idx="490">
                  <c:v>-4.2592239291519916E-5</c:v>
                </c:pt>
                <c:pt idx="491">
                  <c:v>-4.0699861223279951E-5</c:v>
                </c:pt>
                <c:pt idx="492">
                  <c:v>-3.8798926570311956E-5</c:v>
                </c:pt>
                <c:pt idx="493">
                  <c:v>-3.6890779766399353E-5</c:v>
                </c:pt>
                <c:pt idx="494">
                  <c:v>-3.4976750138216821E-5</c:v>
                </c:pt>
                <c:pt idx="495">
                  <c:v>-3.305815068088767E-5</c:v>
                </c:pt>
                <c:pt idx="496">
                  <c:v>-3.1136276888108709E-5</c:v>
                </c:pt>
                <c:pt idx="497">
                  <c:v>-2.9212405637657562E-5</c:v>
                </c:pt>
                <c:pt idx="498">
                  <c:v>-2.728779413295801E-5</c:v>
                </c:pt>
                <c:pt idx="499">
                  <c:v>-2.536367890124191E-5</c:v>
                </c:pt>
                <c:pt idx="500">
                  <c:v>-2.3441274848709904E-5</c:v>
                </c:pt>
                <c:pt idx="501">
                  <c:v>-2.1521774372961627E-5</c:v>
                </c:pt>
                <c:pt idx="502">
                  <c:v>-1.9606346532837149E-5</c:v>
                </c:pt>
                <c:pt idx="503">
                  <c:v>-1.7696136275683817E-5</c:v>
                </c:pt>
                <c:pt idx="504">
                  <c:v>-1.5792263721942742E-5</c:v>
                </c:pt>
                <c:pt idx="505">
                  <c:v>-1.3895823506828467E-5</c:v>
                </c:pt>
                <c:pt idx="506">
                  <c:v>-1.2007884178761872E-5</c:v>
                </c:pt>
                <c:pt idx="507">
                  <c:v>-1.0129487654105504E-5</c:v>
                </c:pt>
                <c:pt idx="508">
                  <c:v>-8.2616487276451986E-6</c:v>
                </c:pt>
                <c:pt idx="509">
                  <c:v>-6.4053546381589996E-6</c:v>
                </c:pt>
                <c:pt idx="510">
                  <c:v>-4.5615646883184712E-6</c:v>
                </c:pt>
                <c:pt idx="511">
                  <c:v>-2.7312099180753698E-6</c:v>
                </c:pt>
                <c:pt idx="512">
                  <c:v>-9.1519283059734169E-7</c:v>
                </c:pt>
                <c:pt idx="513">
                  <c:v>8.8561283026339188E-7</c:v>
                </c:pt>
                <c:pt idx="514">
                  <c:v>2.6703622520644733E-6</c:v>
                </c:pt>
                <c:pt idx="515">
                  <c:v>4.438239676599256E-6</c:v>
                </c:pt>
                <c:pt idx="516">
                  <c:v>6.1884584746886192E-6</c:v>
                </c:pt>
                <c:pt idx="517">
                  <c:v>7.9202611742384984E-6</c:v>
                </c:pt>
                <c:pt idx="518">
                  <c:v>9.6329194429187213E-6</c:v>
                </c:pt>
                <c:pt idx="519">
                  <c:v>1.1325734026871821E-5</c:v>
                </c:pt>
                <c:pt idx="520">
                  <c:v>1.2998034646910024E-5</c:v>
                </c:pt>
                <c:pt idx="521">
                  <c:v>1.4649179853699367E-5</c:v>
                </c:pt>
                <c:pt idx="522">
                  <c:v>1.6278556843469463E-5</c:v>
                </c:pt>
                <c:pt idx="523">
                  <c:v>1.788558123582197E-5</c:v>
                </c:pt>
                <c:pt idx="524">
                  <c:v>1.9469696815236774E-5</c:v>
                </c:pt>
                <c:pt idx="525">
                  <c:v>2.1030375237902952E-5</c:v>
                </c:pt>
                <c:pt idx="526">
                  <c:v>2.2567115705518662E-5</c:v>
                </c:pt>
                <c:pt idx="527">
                  <c:v>2.4079444607722001E-5</c:v>
                </c:pt>
                <c:pt idx="528">
                  <c:v>2.5566915134824516E-5</c:v>
                </c:pt>
                <c:pt idx="529">
                  <c:v>2.7029106862528085E-5</c:v>
                </c:pt>
                <c:pt idx="530">
                  <c:v>2.8465625310308734E-5</c:v>
                </c:pt>
                <c:pt idx="531">
                  <c:v>2.9876101475151117E-5</c:v>
                </c:pt>
                <c:pt idx="532">
                  <c:v>3.1260191342313259E-5</c:v>
                </c:pt>
                <c:pt idx="533">
                  <c:v>3.2617575374794355E-5</c:v>
                </c:pt>
                <c:pt idx="534">
                  <c:v>3.3947957983167727E-5</c:v>
                </c:pt>
                <c:pt idx="535">
                  <c:v>3.5251066977427421E-5</c:v>
                </c:pt>
                <c:pt idx="536">
                  <c:v>3.6526653002480169E-5</c:v>
                </c:pt>
                <c:pt idx="537">
                  <c:v>3.7774488958895469E-5</c:v>
                </c:pt>
                <c:pt idx="538">
                  <c:v>3.8994369410503909E-5</c:v>
                </c:pt>
                <c:pt idx="539">
                  <c:v>4.018610998040934E-5</c:v>
                </c:pt>
                <c:pt idx="540">
                  <c:v>4.1349546736954369E-5</c:v>
                </c:pt>
                <c:pt idx="541">
                  <c:v>4.2484535571148372E-5</c:v>
                </c:pt>
                <c:pt idx="542">
                  <c:v>4.3590951567037258E-5</c:v>
                </c:pt>
                <c:pt idx="543">
                  <c:v>4.4668688366460878E-5</c:v>
                </c:pt>
                <c:pt idx="544">
                  <c:v>4.5717657529609343E-5</c:v>
                </c:pt>
                <c:pt idx="545">
                  <c:v>4.6737787892753681E-5</c:v>
                </c:pt>
                <c:pt idx="546">
                  <c:v>4.7729024924488387E-5</c:v>
                </c:pt>
                <c:pt idx="547">
                  <c:v>4.8691330081785403E-5</c:v>
                </c:pt>
                <c:pt idx="548">
                  <c:v>4.9624680167118697E-5</c:v>
                </c:pt>
                <c:pt idx="549">
                  <c:v>5.052906668787813E-5</c:v>
                </c:pt>
                <c:pt idx="550">
                  <c:v>5.1404495219249388E-5</c:v>
                </c:pt>
                <c:pt idx="551">
                  <c:v>5.2250984771695771E-5</c:v>
                </c:pt>
                <c:pt idx="552">
                  <c:v>5.3068567164132575E-5</c:v>
                </c:pt>
                <c:pt idx="553">
                  <c:v>5.3857286403844586E-5</c:v>
                </c:pt>
                <c:pt idx="554">
                  <c:v>5.4617198074150739E-5</c:v>
                </c:pt>
                <c:pt idx="555">
                  <c:v>5.5348368730777736E-5</c:v>
                </c:pt>
                <c:pt idx="556">
                  <c:v>5.6050875307861654E-5</c:v>
                </c:pt>
                <c:pt idx="557">
                  <c:v>5.6724804534448788E-5</c:v>
                </c:pt>
                <c:pt idx="558">
                  <c:v>5.7370252362328796E-5</c:v>
                </c:pt>
                <c:pt idx="559">
                  <c:v>5.7987323405983741E-5</c:v>
                </c:pt>
                <c:pt idx="560">
                  <c:v>5.8576130395397729E-5</c:v>
                </c:pt>
                <c:pt idx="561">
                  <c:v>5.9136793642426054E-5</c:v>
                </c:pt>
                <c:pt idx="562">
                  <c:v>5.9669440521380903E-5</c:v>
                </c:pt>
                <c:pt idx="563">
                  <c:v>6.0174204964448751E-5</c:v>
                </c:pt>
                <c:pt idx="564">
                  <c:v>6.0651226972511884E-5</c:v>
                </c:pt>
                <c:pt idx="565">
                  <c:v>6.1100652141905793E-5</c:v>
                </c:pt>
                <c:pt idx="566">
                  <c:v>6.1522631207603057E-5</c:v>
                </c:pt>
                <c:pt idx="567">
                  <c:v>6.1917319603275428E-5</c:v>
                </c:pt>
                <c:pt idx="568">
                  <c:v>6.2284877038644551E-5</c:v>
                </c:pt>
                <c:pt idx="569">
                  <c:v>6.2625467094494557E-5</c:v>
                </c:pt>
                <c:pt idx="570">
                  <c:v>6.2939256835681454E-5</c:v>
                </c:pt>
                <c:pt idx="571">
                  <c:v>6.322641644243618E-5</c:v>
                </c:pt>
                <c:pt idx="572">
                  <c:v>6.3487118860223527E-5</c:v>
                </c:pt>
                <c:pt idx="573">
                  <c:v>6.3721539468380932E-5</c:v>
                </c:pt>
                <c:pt idx="574">
                  <c:v>6.3929855767727898E-5</c:v>
                </c:pt>
                <c:pt idx="575">
                  <c:v>6.4112247087303362E-5</c:v>
                </c:pt>
                <c:pt idx="576">
                  <c:v>6.4268894310351673E-5</c:v>
                </c:pt>
                <c:pt idx="577">
                  <c:v>6.4399979619648981E-5</c:v>
                </c:pt>
                <c:pt idx="578">
                  <c:v>6.4505686262227919E-5</c:v>
                </c:pt>
                <c:pt idx="579">
                  <c:v>6.4586198333527235E-5</c:v>
                </c:pt>
                <c:pt idx="580">
                  <c:v>6.4641700580963407E-5</c:v>
                </c:pt>
                <c:pt idx="581">
                  <c:v>6.4672378226892074E-5</c:v>
                </c:pt>
                <c:pt idx="582">
                  <c:v>6.4678416810896405E-5</c:v>
                </c:pt>
                <c:pt idx="583">
                  <c:v>6.4660002051313107E-5</c:v>
                </c:pt>
                <c:pt idx="584">
                  <c:v>6.4617319725878376E-5</c:v>
                </c:pt>
                <c:pt idx="585">
                  <c:v>6.4550555571349529E-5</c:v>
                </c:pt>
                <c:pt idx="586">
                  <c:v>6.4459895201931153E-5</c:v>
                </c:pt>
                <c:pt idx="587">
                  <c:v>6.4345524046309922E-5</c:v>
                </c:pt>
                <c:pt idx="588">
                  <c:v>6.4207627303076268E-5</c:v>
                </c:pt>
                <c:pt idx="589">
                  <c:v>6.4046389914287479E-5</c:v>
                </c:pt>
                <c:pt idx="590">
                  <c:v>6.3861996556901647E-5</c:v>
                </c:pt>
                <c:pt idx="591">
                  <c:v>6.3654631651789492E-5</c:v>
                </c:pt>
                <c:pt idx="592">
                  <c:v>6.3424479390008275E-5</c:v>
                </c:pt>
                <c:pt idx="593">
                  <c:v>6.3171723775997451E-5</c:v>
                </c:pt>
                <c:pt idx="594">
                  <c:v>6.2896548687337158E-5</c:v>
                </c:pt>
                <c:pt idx="595">
                  <c:v>6.2599137950685422E-5</c:v>
                </c:pt>
                <c:pt idx="596">
                  <c:v>6.2279675433491043E-5</c:v>
                </c:pt>
                <c:pt idx="597">
                  <c:v>6.1938345151057788E-5</c:v>
                </c:pt>
                <c:pt idx="598">
                  <c:v>6.1575331388514414E-5</c:v>
                </c:pt>
                <c:pt idx="599">
                  <c:v>6.1190818837225173E-5</c:v>
                </c:pt>
                <c:pt idx="600">
                  <c:v>6.0784992745156825E-5</c:v>
                </c:pt>
                <c:pt idx="601">
                  <c:v>6.0358039080696436E-5</c:v>
                </c:pt>
                <c:pt idx="602">
                  <c:v>5.9910144709397569E-5</c:v>
                </c:pt>
                <c:pt idx="603">
                  <c:v>5.944149758311174E-5</c:v>
                </c:pt>
                <c:pt idx="604">
                  <c:v>5.8952286940944388E-5</c:v>
                </c:pt>
                <c:pt idx="605">
                  <c:v>5.8442703521457108E-5</c:v>
                </c:pt>
                <c:pt idx="606">
                  <c:v>5.7912939785517314E-5</c:v>
                </c:pt>
                <c:pt idx="607">
                  <c:v>5.7363190149183325E-5</c:v>
                </c:pt>
                <c:pt idx="608">
                  <c:v>5.679365122599059E-5</c:v>
                </c:pt>
                <c:pt idx="609">
                  <c:v>5.620452207799182E-5</c:v>
                </c:pt>
                <c:pt idx="610">
                  <c:v>5.5596004474885531E-5</c:v>
                </c:pt>
                <c:pt idx="611">
                  <c:v>5.4968303160550747E-5</c:v>
                </c:pt>
                <c:pt idx="612">
                  <c:v>5.4321626126291524E-5</c:v>
                </c:pt>
                <c:pt idx="613">
                  <c:v>5.3656184890077189E-5</c:v>
                </c:pt>
                <c:pt idx="614">
                  <c:v>5.2972194781052195E-5</c:v>
                </c:pt>
                <c:pt idx="615">
                  <c:v>5.2269875228571235E-5</c:v>
                </c:pt>
                <c:pt idx="616">
                  <c:v>5.1549450055005135E-5</c:v>
                </c:pt>
                <c:pt idx="617">
                  <c:v>5.0811147771545914E-5</c:v>
                </c:pt>
                <c:pt idx="618">
                  <c:v>5.0055201876229506E-5</c:v>
                </c:pt>
                <c:pt idx="619">
                  <c:v>4.9281851153379838E-5</c:v>
                </c:pt>
                <c:pt idx="620">
                  <c:v>4.8491339973667904E-5</c:v>
                </c:pt>
                <c:pt idx="621">
                  <c:v>4.7683918593967531E-5</c:v>
                </c:pt>
                <c:pt idx="622">
                  <c:v>4.6859843456179845E-5</c:v>
                </c:pt>
                <c:pt idx="623">
                  <c:v>4.6019377484188419E-5</c:v>
                </c:pt>
                <c:pt idx="624">
                  <c:v>4.5162790378099123E-5</c:v>
                </c:pt>
                <c:pt idx="625">
                  <c:v>4.4290358904910265E-5</c:v>
                </c:pt>
                <c:pt idx="626">
                  <c:v>4.3402367184752414E-5</c:v>
                </c:pt>
                <c:pt idx="627">
                  <c:v>4.2499106971831262E-5</c:v>
                </c:pt>
                <c:pt idx="628">
                  <c:v>4.1580877929202418E-5</c:v>
                </c:pt>
                <c:pt idx="629">
                  <c:v>4.0647987896503506E-5</c:v>
                </c:pt>
                <c:pt idx="630">
                  <c:v>3.9700753149766337E-5</c:v>
                </c:pt>
                <c:pt idx="631">
                  <c:v>3.8739498652431504E-5</c:v>
                </c:pt>
                <c:pt idx="632">
                  <c:v>3.7764558296687343E-5</c:v>
                </c:pt>
                <c:pt idx="633">
                  <c:v>3.6776275134257874E-5</c:v>
                </c:pt>
                <c:pt idx="634">
                  <c:v>3.5775001595766232E-5</c:v>
                </c:pt>
                <c:pt idx="635">
                  <c:v>3.476109969780628E-5</c:v>
                </c:pt>
                <c:pt idx="636">
                  <c:v>3.3734941236860187E-5</c:v>
                </c:pt>
                <c:pt idx="637">
                  <c:v>3.2696907969208235E-5</c:v>
                </c:pt>
                <c:pt idx="638">
                  <c:v>3.1647391775987395E-5</c:v>
                </c:pt>
                <c:pt idx="639">
                  <c:v>3.0586794812564995E-5</c:v>
                </c:pt>
                <c:pt idx="640">
                  <c:v>2.9515529641409267E-5</c:v>
                </c:pt>
                <c:pt idx="641">
                  <c:v>2.8434019347651691E-5</c:v>
                </c:pt>
                <c:pt idx="642">
                  <c:v>2.7342697636554655E-5</c:v>
                </c:pt>
                <c:pt idx="643">
                  <c:v>2.6242008912116339E-5</c:v>
                </c:pt>
                <c:pt idx="644">
                  <c:v>2.5132408336065721E-5</c:v>
                </c:pt>
                <c:pt idx="645">
                  <c:v>2.4014361866524258E-5</c:v>
                </c:pt>
                <c:pt idx="646">
                  <c:v>2.2888346275635839E-5</c:v>
                </c:pt>
                <c:pt idx="647">
                  <c:v>2.1754849145493749E-5</c:v>
                </c:pt>
                <c:pt idx="648">
                  <c:v>2.0614368841723429E-5</c:v>
                </c:pt>
                <c:pt idx="649">
                  <c:v>1.9467414464111213E-5</c:v>
                </c:pt>
                <c:pt idx="650">
                  <c:v>1.8314505773703027E-5</c:v>
                </c:pt>
                <c:pt idx="651">
                  <c:v>1.7156173095833822E-5</c:v>
                </c:pt>
                <c:pt idx="652">
                  <c:v>1.5992957198585719E-5</c:v>
                </c:pt>
                <c:pt idx="653">
                  <c:v>1.482540914621429E-5</c:v>
                </c:pt>
                <c:pt idx="654">
                  <c:v>1.3654090127124674E-5</c:v>
                </c:pt>
                <c:pt idx="655">
                  <c:v>1.2479571256024078E-5</c:v>
                </c:pt>
                <c:pt idx="656">
                  <c:v>1.1302433349923728E-5</c:v>
                </c:pt>
                <c:pt idx="657">
                  <c:v>1.0123266677713201E-5</c:v>
                </c:pt>
                <c:pt idx="658">
                  <c:v>8.9426706830806109E-6</c:v>
                </c:pt>
                <c:pt idx="659">
                  <c:v>7.7612536806046166E-6</c:v>
                </c:pt>
                <c:pt idx="660">
                  <c:v>6.5796325249002693E-6</c:v>
                </c:pt>
                <c:pt idx="661">
                  <c:v>5.3984322527565541E-6</c:v>
                </c:pt>
                <c:pt idx="662">
                  <c:v>4.2182856982628796E-6</c:v>
                </c:pt>
                <c:pt idx="663">
                  <c:v>3.0398330809806086E-6</c:v>
                </c:pt>
                <c:pt idx="664">
                  <c:v>1.8637215672793587E-6</c:v>
                </c:pt>
                <c:pt idx="665">
                  <c:v>6.9060480501924593E-7</c:v>
                </c:pt>
                <c:pt idx="666">
                  <c:v>-4.7885756817359242E-7</c:v>
                </c:pt>
                <c:pt idx="667">
                  <c:v>-1.6440004427267737E-6</c:v>
                </c:pt>
                <c:pt idx="668">
                  <c:v>-2.8041537806563237E-6</c:v>
                </c:pt>
                <c:pt idx="669">
                  <c:v>-3.9586431843703411E-6</c:v>
                </c:pt>
                <c:pt idx="670">
                  <c:v>-5.1067904902250507E-6</c:v>
                </c:pt>
                <c:pt idx="671">
                  <c:v>-6.2479143862488848E-6</c:v>
                </c:pt>
                <c:pt idx="672">
                  <c:v>-7.3813310533800466E-6</c:v>
                </c:pt>
                <c:pt idx="673">
                  <c:v>-8.5063548294928274E-6</c:v>
                </c:pt>
                <c:pt idx="674">
                  <c:v>-9.6222988954184632E-6</c:v>
                </c:pt>
                <c:pt idx="675">
                  <c:v>-1.0728475982096119E-5</c:v>
                </c:pt>
                <c:pt idx="676">
                  <c:v>-1.1824199097919983E-5</c:v>
                </c:pt>
                <c:pt idx="677">
                  <c:v>-1.2908782275279406E-5</c:v>
                </c:pt>
                <c:pt idx="678">
                  <c:v>-1.3981541335220799E-5</c:v>
                </c:pt>
                <c:pt idx="679">
                  <c:v>-1.5041794669092486E-5</c:v>
                </c:pt>
                <c:pt idx="680">
                  <c:v>-1.6088864035967224E-5</c:v>
                </c:pt>
                <c:pt idx="681">
                  <c:v>-1.7122075374572801E-5</c:v>
                </c:pt>
                <c:pt idx="682">
                  <c:v>-1.8140759628397283E-5</c:v>
                </c:pt>
                <c:pt idx="683">
                  <c:v>-1.9144253582574293E-5</c:v>
                </c:pt>
                <c:pt idx="684">
                  <c:v>-2.0131900711094448E-5</c:v>
                </c:pt>
                <c:pt idx="685">
                  <c:v>-2.1103052032831814E-5</c:v>
                </c:pt>
                <c:pt idx="686">
                  <c:v>-2.2057066974820098E-5</c:v>
                </c:pt>
                <c:pt idx="687">
                  <c:v>-2.2993314241160672E-5</c:v>
                </c:pt>
                <c:pt idx="688">
                  <c:v>-2.391117268589677E-5</c:v>
                </c:pt>
                <c:pt idx="689">
                  <c:v>-2.4810032188142578E-5</c:v>
                </c:pt>
                <c:pt idx="690">
                  <c:v>-2.5689294527711367E-5</c:v>
                </c:pt>
                <c:pt idx="691">
                  <c:v>-2.654837425945328E-5</c:v>
                </c:pt>
                <c:pt idx="692">
                  <c:v>-2.7386699584473144E-5</c:v>
                </c:pt>
                <c:pt idx="693">
                  <c:v>-2.820371321637185E-5</c:v>
                </c:pt>
                <c:pt idx="694">
                  <c:v>-2.8998873240627028E-5</c:v>
                </c:pt>
                <c:pt idx="695">
                  <c:v>-2.9771653965206721E-5</c:v>
                </c:pt>
                <c:pt idx="696">
                  <c:v>-3.0521546760493172E-5</c:v>
                </c:pt>
                <c:pt idx="697">
                  <c:v>-3.1248060886580184E-5</c:v>
                </c:pt>
                <c:pt idx="698">
                  <c:v>-3.1950724306000957E-5</c:v>
                </c:pt>
                <c:pt idx="699">
                  <c:v>-3.2629084479939912E-5</c:v>
                </c:pt>
                <c:pt idx="700">
                  <c:v>-3.3282709145984614E-5</c:v>
                </c:pt>
                <c:pt idx="701">
                  <c:v>-3.3911187075482636E-5</c:v>
                </c:pt>
                <c:pt idx="702">
                  <c:v>-3.4514128808580008E-5</c:v>
                </c:pt>
                <c:pt idx="703">
                  <c:v>-3.5091167365038149E-5</c:v>
                </c:pt>
                <c:pt idx="704">
                  <c:v>-3.5641958928949206E-5</c:v>
                </c:pt>
                <c:pt idx="705">
                  <c:v>-3.6166183505500447E-5</c:v>
                </c:pt>
                <c:pt idx="706">
                  <c:v>-3.6663545547973209E-5</c:v>
                </c:pt>
                <c:pt idx="707">
                  <c:v>-3.7133774553202973E-5</c:v>
                </c:pt>
                <c:pt idx="708">
                  <c:v>-3.7576625623774595E-5</c:v>
                </c:pt>
                <c:pt idx="709">
                  <c:v>-3.7991879995277727E-5</c:v>
                </c:pt>
                <c:pt idx="710">
                  <c:v>-3.8379345527006177E-5</c:v>
                </c:pt>
                <c:pt idx="711">
                  <c:v>-3.8738857154547685E-5</c:v>
                </c:pt>
                <c:pt idx="712">
                  <c:v>-3.9070277302779362E-5</c:v>
                </c:pt>
                <c:pt idx="713">
                  <c:v>-3.9373496257857945E-5</c:v>
                </c:pt>
                <c:pt idx="714">
                  <c:v>-3.964843249687225E-5</c:v>
                </c:pt>
                <c:pt idx="715">
                  <c:v>-3.9895032973910599E-5</c:v>
                </c:pt>
                <c:pt idx="716">
                  <c:v>-4.0113273361382711E-5</c:v>
                </c:pt>
                <c:pt idx="717">
                  <c:v>-4.0303158245530744E-5</c:v>
                </c:pt>
                <c:pt idx="718">
                  <c:v>-4.0464721275160574E-5</c:v>
                </c:pt>
                <c:pt idx="719">
                  <c:v>-4.0598025262726623E-5</c:v>
                </c:pt>
                <c:pt idx="720">
                  <c:v>-4.0703162237009471E-5</c:v>
                </c:pt>
                <c:pt idx="721">
                  <c:v>-4.0780253446734851E-5</c:v>
                </c:pt>
                <c:pt idx="722">
                  <c:v>-4.0829449314594413E-5</c:v>
                </c:pt>
                <c:pt idx="723">
                  <c:v>-4.0850929341246262E-5</c:v>
                </c:pt>
                <c:pt idx="724">
                  <c:v>-4.0844901958989576E-5</c:v>
                </c:pt>
                <c:pt idx="725">
                  <c:v>-4.0811604334930202E-5</c:v>
                </c:pt>
                <c:pt idx="726">
                  <c:v>-4.0751302123575774E-5</c:v>
                </c:pt>
                <c:pt idx="727">
                  <c:v>-4.0664289168924261E-5</c:v>
                </c:pt>
                <c:pt idx="728">
                  <c:v>-4.0550887156235616E-5</c:v>
                </c:pt>
                <c:pt idx="729">
                  <c:v>-4.0411445213801701E-5</c:v>
                </c:pt>
                <c:pt idx="730">
                  <c:v>-4.0246339465159589E-5</c:v>
                </c:pt>
                <c:pt idx="731">
                  <c:v>-4.005597253231747E-5</c:v>
                </c:pt>
                <c:pt idx="732">
                  <c:v>-3.9840772990692049E-5</c:v>
                </c:pt>
                <c:pt idx="733">
                  <c:v>-3.9601194776581924E-5</c:v>
                </c:pt>
                <c:pt idx="734">
                  <c:v>-3.9337716548125752E-5</c:v>
                </c:pt>
                <c:pt idx="735">
                  <c:v>-3.9050841000819529E-5</c:v>
                </c:pt>
                <c:pt idx="736">
                  <c:v>-3.8741094138787708E-5</c:v>
                </c:pt>
                <c:pt idx="737">
                  <c:v>-3.8409024503122856E-5</c:v>
                </c:pt>
                <c:pt idx="738">
                  <c:v>-3.8055202358725412E-5</c:v>
                </c:pt>
                <c:pt idx="739">
                  <c:v>-3.7680218841188326E-5</c:v>
                </c:pt>
                <c:pt idx="740">
                  <c:v>-3.7284685065381604E-5</c:v>
                </c:pt>
                <c:pt idx="741">
                  <c:v>-3.6869231197496907E-5</c:v>
                </c:pt>
                <c:pt idx="742">
                  <c:v>-3.6434505492415731E-5</c:v>
                </c:pt>
                <c:pt idx="743">
                  <c:v>-3.5981173298359793E-5</c:v>
                </c:pt>
                <c:pt idx="744">
                  <c:v>-3.5509916030874941E-5</c:v>
                </c:pt>
                <c:pt idx="745">
                  <c:v>-3.5021430118287025E-5</c:v>
                </c:pt>
                <c:pt idx="746">
                  <c:v>-3.4516425920847663E-5</c:v>
                </c:pt>
                <c:pt idx="747">
                  <c:v>-3.3995626625863491E-5</c:v>
                </c:pt>
                <c:pt idx="748">
                  <c:v>-3.3459767121170907E-5</c:v>
                </c:pt>
                <c:pt idx="749">
                  <c:v>-3.2909592849379593E-5</c:v>
                </c:pt>
                <c:pt idx="750">
                  <c:v>-3.2345858645364265E-5</c:v>
                </c:pt>
                <c:pt idx="751">
                  <c:v>-3.1769327559530878E-5</c:v>
                </c:pt>
                <c:pt idx="752">
                  <c:v>-3.1180769669425608E-5</c:v>
                </c:pt>
                <c:pt idx="753">
                  <c:v>-3.0580960882287639E-5</c:v>
                </c:pt>
                <c:pt idx="754">
                  <c:v>-2.9970681731172944E-5</c:v>
                </c:pt>
                <c:pt idx="755">
                  <c:v>-2.9350716167294872E-5</c:v>
                </c:pt>
                <c:pt idx="756">
                  <c:v>-2.8721850351237614E-5</c:v>
                </c:pt>
                <c:pt idx="757">
                  <c:v>-2.808487144570131E-5</c:v>
                </c:pt>
                <c:pt idx="758">
                  <c:v>-2.7440566412433545E-5</c:v>
                </c:pt>
                <c:pt idx="759">
                  <c:v>-2.6789720815987733E-5</c:v>
                </c:pt>
                <c:pt idx="760">
                  <c:v>-2.6133117636929588E-5</c:v>
                </c:pt>
                <c:pt idx="761">
                  <c:v>-2.5471536097083989E-5</c:v>
                </c:pt>
                <c:pt idx="762">
                  <c:v>-2.4805750499378644E-5</c:v>
                </c:pt>
                <c:pt idx="763">
                  <c:v>-2.4136529084797642E-5</c:v>
                </c:pt>
                <c:pt idx="764">
                  <c:v>-2.3464632908906888E-5</c:v>
                </c:pt>
                <c:pt idx="765">
                  <c:v>-2.2790814740355914E-5</c:v>
                </c:pt>
                <c:pt idx="766">
                  <c:v>-2.2115817983694441E-5</c:v>
                </c:pt>
                <c:pt idx="767">
                  <c:v>-2.1440375628771416E-5</c:v>
                </c:pt>
                <c:pt idx="768">
                  <c:v>-2.0765209228904735E-5</c:v>
                </c:pt>
                <c:pt idx="769">
                  <c:v>-2.0091027909925904E-5</c:v>
                </c:pt>
                <c:pt idx="770">
                  <c:v>-1.9418527412112572E-5</c:v>
                </c:pt>
                <c:pt idx="771">
                  <c:v>-1.8748389166926153E-5</c:v>
                </c:pt>
                <c:pt idx="772">
                  <c:v>-1.8081279410369365E-5</c:v>
                </c:pt>
                <c:pt idx="773">
                  <c:v>-1.74178483346724E-5</c:v>
                </c:pt>
                <c:pt idx="774">
                  <c:v>-1.6758729279904977E-5</c:v>
                </c:pt>
                <c:pt idx="775">
                  <c:v>-1.610453796699579E-5</c:v>
                </c:pt>
                <c:pt idx="776">
                  <c:v>-1.5455871773522203E-5</c:v>
                </c:pt>
                <c:pt idx="777">
                  <c:v>-1.4813309053509808E-5</c:v>
                </c:pt>
                <c:pt idx="778">
                  <c:v>-1.4177408502356263E-5</c:v>
                </c:pt>
                <c:pt idx="779">
                  <c:v>-1.3548708567865409E-5</c:v>
                </c:pt>
                <c:pt idx="780">
                  <c:v>-1.2927726908247911E-5</c:v>
                </c:pt>
                <c:pt idx="781">
                  <c:v>-1.231495989781249E-5</c:v>
                </c:pt>
                <c:pt idx="782">
                  <c:v>-1.1710882180939171E-5</c:v>
                </c:pt>
                <c:pt idx="783">
                  <c:v>-1.1115946274792224E-5</c:v>
                </c:pt>
                <c:pt idx="784">
                  <c:v>-1.0530582221096603E-5</c:v>
                </c:pt>
                <c:pt idx="785">
                  <c:v>-9.955197287168153E-6</c:v>
                </c:pt>
                <c:pt idx="786">
                  <c:v>-9.390175716254967E-6</c:v>
                </c:pt>
                <c:pt idx="787">
                  <c:v>-8.8358785271149772E-6</c:v>
                </c:pt>
                <c:pt idx="788">
                  <c:v>-8.2926433626253064E-6</c:v>
                </c:pt>
                <c:pt idx="789">
                  <c:v>-7.7607843870897826E-6</c:v>
                </c:pt>
                <c:pt idx="790">
                  <c:v>-7.2405922317858569E-6</c:v>
                </c:pt>
                <c:pt idx="791">
                  <c:v>-6.7323339881684833E-6</c:v>
                </c:pt>
                <c:pt idx="792">
                  <c:v>-6.2362532480290411E-6</c:v>
                </c:pt>
                <c:pt idx="793">
                  <c:v>-5.7525701897906315E-6</c:v>
                </c:pt>
                <c:pt idx="794">
                  <c:v>-5.2814817100090972E-6</c:v>
                </c:pt>
                <c:pt idx="795">
                  <c:v>-4.8231615990408583E-6</c:v>
                </c:pt>
                <c:pt idx="796">
                  <c:v>-4.3777607597346447E-6</c:v>
                </c:pt>
                <c:pt idx="797">
                  <c:v>-3.9454074679064316E-6</c:v>
                </c:pt>
                <c:pt idx="798">
                  <c:v>-3.5262076732626509E-6</c:v>
                </c:pt>
                <c:pt idx="799">
                  <c:v>-3.1202453393487553E-6</c:v>
                </c:pt>
                <c:pt idx="800">
                  <c:v>-2.7275828210183461E-6</c:v>
                </c:pt>
                <c:pt idx="801">
                  <c:v>-2.3482612778406866E-6</c:v>
                </c:pt>
                <c:pt idx="802">
                  <c:v>-1.9823011217943494E-6</c:v>
                </c:pt>
                <c:pt idx="803">
                  <c:v>-1.629702497530442E-6</c:v>
                </c:pt>
                <c:pt idx="804">
                  <c:v>-1.2904457934303223E-6</c:v>
                </c:pt>
                <c:pt idx="805">
                  <c:v>-9.6449218163154729E-7</c:v>
                </c:pt>
                <c:pt idx="806">
                  <c:v>-6.5178418515044064E-7</c:v>
                </c:pt>
                <c:pt idx="807">
                  <c:v>-3.5224627019091145E-7</c:v>
                </c:pt>
                <c:pt idx="808">
                  <c:v>-6.5785461697471831E-8</c:v>
                </c:pt>
                <c:pt idx="809">
                  <c:v>2.0770801981545017E-7</c:v>
                </c:pt>
                <c:pt idx="810">
                  <c:v>4.6836010214447115E-7</c:v>
                </c:pt>
                <c:pt idx="811">
                  <c:v>7.1631218798770085E-7</c:v>
                </c:pt>
                <c:pt idx="812">
                  <c:v>9.5172046624956518E-7</c:v>
                </c:pt>
                <c:pt idx="813">
                  <c:v>1.1747552100651732E-6</c:v>
                </c:pt>
                <c:pt idx="814">
                  <c:v>1.3856000635423419E-6</c:v>
                </c:pt>
                <c:pt idx="815">
                  <c:v>1.5844513192067867E-6</c:v>
                </c:pt>
                <c:pt idx="816">
                  <c:v>1.7715171881183985E-6</c:v>
                </c:pt>
                <c:pt idx="817">
                  <c:v>1.9470170646010976E-6</c:v>
                </c:pt>
                <c:pt idx="818">
                  <c:v>2.1111807874999261E-6</c:v>
                </c:pt>
                <c:pt idx="819">
                  <c:v>2.2642478998438592E-6</c:v>
                </c:pt>
                <c:pt idx="820">
                  <c:v>2.4064669087524223E-6</c:v>
                </c:pt>
                <c:pt idx="821">
                  <c:v>2.5380945473798669E-6</c:v>
                </c:pt>
                <c:pt idx="822">
                  <c:v>2.6593950406406713E-6</c:v>
                </c:pt>
                <c:pt idx="823">
                  <c:v>2.7706393764067574E-6</c:v>
                </c:pt>
                <c:pt idx="824">
                  <c:v>2.8721045838089738E-6</c:v>
                </c:pt>
                <c:pt idx="825">
                  <c:v>2.9640730202139369E-6</c:v>
                </c:pt>
                <c:pt idx="826">
                  <c:v>3.0468316683824738E-6</c:v>
                </c:pt>
                <c:pt idx="827">
                  <c:v>3.1206714452480855E-6</c:v>
                </c:pt>
                <c:pt idx="828">
                  <c:v>3.1858865236828888E-6</c:v>
                </c:pt>
                <c:pt idx="829">
                  <c:v>3.2427736685455306E-6</c:v>
                </c:pt>
                <c:pt idx="830">
                  <c:v>3.2916315882300205E-6</c:v>
                </c:pt>
                <c:pt idx="831">
                  <c:v>3.3327603028573124E-6</c:v>
                </c:pt>
                <c:pt idx="832">
                  <c:v>3.3664605301727135E-6</c:v>
                </c:pt>
                <c:pt idx="833">
                  <c:v>3.3930330901322366E-6</c:v>
                </c:pt>
                <c:pt idx="834">
                  <c:v>3.412778329080279E-6</c:v>
                </c:pt>
                <c:pt idx="835">
                  <c:v>3.4259955643393772E-6</c:v>
                </c:pt>
                <c:pt idx="836">
                  <c:v>3.4329825499513176E-6</c:v>
                </c:pt>
                <c:pt idx="837">
                  <c:v>3.4340349642270597E-6</c:v>
                </c:pt>
                <c:pt idx="838">
                  <c:v>3.4294459196814037E-6</c:v>
                </c:pt>
                <c:pt idx="839">
                  <c:v>3.4195054958477307E-6</c:v>
                </c:pt>
                <c:pt idx="840">
                  <c:v>3.404500295387906E-6</c:v>
                </c:pt>
                <c:pt idx="841">
                  <c:v>3.3847130238335963E-6</c:v>
                </c:pt>
                <c:pt idx="842">
                  <c:v>3.3604220932177616E-6</c:v>
                </c:pt>
                <c:pt idx="843">
                  <c:v>3.3319012497787972E-6</c:v>
                </c:pt>
                <c:pt idx="844">
                  <c:v>3.299419225845963E-6</c:v>
                </c:pt>
                <c:pt idx="845">
                  <c:v>3.2632394159420674E-6</c:v>
                </c:pt>
                <c:pt idx="846">
                  <c:v>3.2236195770697431E-6</c:v>
                </c:pt>
                <c:pt idx="847">
                  <c:v>3.1808115530796118E-6</c:v>
                </c:pt>
                <c:pt idx="848">
                  <c:v>3.1350610229537766E-6</c:v>
                </c:pt>
                <c:pt idx="849">
                  <c:v>3.0866072727753976E-6</c:v>
                </c:pt>
                <c:pt idx="850">
                  <c:v>3.035682991095571E-6</c:v>
                </c:pt>
                <c:pt idx="851">
                  <c:v>2.9825140873519216E-6</c:v>
                </c:pt>
                <c:pt idx="852">
                  <c:v>2.9273195329396988E-6</c:v>
                </c:pt>
                <c:pt idx="853">
                  <c:v>2.8703112244854968E-6</c:v>
                </c:pt>
                <c:pt idx="854">
                  <c:v>2.8116938688264165E-6</c:v>
                </c:pt>
                <c:pt idx="855">
                  <c:v>2.7516648891532811E-6</c:v>
                </c:pt>
                <c:pt idx="856">
                  <c:v>2.690414351735769E-6</c:v>
                </c:pt>
                <c:pt idx="857">
                  <c:v>2.6281249126096982E-6</c:v>
                </c:pt>
                <c:pt idx="858">
                  <c:v>2.5649717835726487E-6</c:v>
                </c:pt>
                <c:pt idx="859">
                  <c:v>2.5011227168031989E-6</c:v>
                </c:pt>
                <c:pt idx="860">
                  <c:v>2.4367380073915603E-6</c:v>
                </c:pt>
                <c:pt idx="861">
                  <c:v>2.3719705130452646E-6</c:v>
                </c:pt>
                <c:pt idx="862">
                  <c:v>2.3069656902125379E-6</c:v>
                </c:pt>
                <c:pt idx="863">
                  <c:v>2.2418616458484485E-6</c:v>
                </c:pt>
                <c:pt idx="864">
                  <c:v>2.1767892040342014E-6</c:v>
                </c:pt>
                <c:pt idx="865">
                  <c:v>2.111871986648739E-6</c:v>
                </c:pt>
                <c:pt idx="866">
                  <c:v>2.0472265072832018E-6</c:v>
                </c:pt>
                <c:pt idx="867">
                  <c:v>1.9829622775835102E-6</c:v>
                </c:pt>
                <c:pt idx="868">
                  <c:v>1.9191819252035672E-6</c:v>
                </c:pt>
                <c:pt idx="869">
                  <c:v>1.8559813225517868E-6</c:v>
                </c:pt>
                <c:pt idx="870">
                  <c:v>1.7934497255163436E-6</c:v>
                </c:pt>
                <c:pt idx="871">
                  <c:v>1.7316699213598371E-6</c:v>
                </c:pt>
                <c:pt idx="872">
                  <c:v>1.6707183849817043E-6</c:v>
                </c:pt>
                <c:pt idx="873">
                  <c:v>1.6106654427566396E-6</c:v>
                </c:pt>
                <c:pt idx="874">
                  <c:v>1.5515754431693865E-6</c:v>
                </c:pt>
                <c:pt idx="875">
                  <c:v>1.4935069334803293E-6</c:v>
                </c:pt>
                <c:pt idx="876">
                  <c:v>1.4365128416723043E-6</c:v>
                </c:pt>
                <c:pt idx="877">
                  <c:v>1.3806406629467449E-6</c:v>
                </c:pt>
                <c:pt idx="878">
                  <c:v>1.3259326500566165E-6</c:v>
                </c:pt>
                <c:pt idx="879">
                  <c:v>1.272426006784394E-6</c:v>
                </c:pt>
                <c:pt idx="880">
                  <c:v>1.2201530838954463E-6</c:v>
                </c:pt>
                <c:pt idx="881">
                  <c:v>1.16914157692053E-6</c:v>
                </c:pt>
                <c:pt idx="882">
                  <c:v>1.1194147251454948E-6</c:v>
                </c:pt>
                <c:pt idx="883">
                  <c:v>1.0709915112115916E-6</c:v>
                </c:pt>
                <c:pt idx="884">
                  <c:v>1.0238868607559316E-6</c:v>
                </c:pt>
                <c:pt idx="885">
                  <c:v>9.7811184154838636E-7</c:v>
                </c:pt>
                <c:pt idx="886">
                  <c:v>9.3367386160858904E-7</c:v>
                </c:pt>
                <c:pt idx="887">
                  <c:v>8.9057686581442115E-7</c:v>
                </c:pt>
                <c:pt idx="888">
                  <c:v>8.4882153054144018E-7</c:v>
                </c:pt>
                <c:pt idx="889">
                  <c:v>8.0840545590094114E-7</c:v>
                </c:pt>
                <c:pt idx="890">
                  <c:v>7.6932335517268154E-7</c:v>
                </c:pt>
                <c:pt idx="891">
                  <c:v>7.3156724105659237E-7</c:v>
                </c:pt>
                <c:pt idx="892">
                  <c:v>6.9512660839598407E-7</c:v>
                </c:pt>
                <c:pt idx="893">
                  <c:v>6.5998861305271353E-7</c:v>
                </c:pt>
                <c:pt idx="894">
                  <c:v>6.2613824664243474E-7</c:v>
                </c:pt>
                <c:pt idx="895">
                  <c:v>5.9355850686531039E-7</c:v>
                </c:pt>
                <c:pt idx="896">
                  <c:v>5.62230563194364E-7</c:v>
                </c:pt>
                <c:pt idx="897">
                  <c:v>5.3213391770988821E-7</c:v>
                </c:pt>
                <c:pt idx="898">
                  <c:v>5.0324656089397448E-7</c:v>
                </c:pt>
                <c:pt idx="899">
                  <c:v>4.7554512222418408E-7</c:v>
                </c:pt>
                <c:pt idx="900">
                  <c:v>4.4900501542963442E-7</c:v>
                </c:pt>
                <c:pt idx="901">
                  <c:v>4.2360057829622345E-7</c:v>
                </c:pt>
                <c:pt idx="902">
                  <c:v>3.99305206930352E-7</c:v>
                </c:pt>
                <c:pt idx="903">
                  <c:v>3.7609148441229685E-7</c:v>
                </c:pt>
                <c:pt idx="904">
                  <c:v>3.5393130379124212E-7</c:v>
                </c:pt>
                <c:pt idx="905">
                  <c:v>3.3279598539395307E-7</c:v>
                </c:pt>
                <c:pt idx="906">
                  <c:v>3.1265638843806624E-7</c:v>
                </c:pt>
                <c:pt idx="907">
                  <c:v>2.9348301695900831E-7</c:v>
                </c:pt>
                <c:pt idx="908">
                  <c:v>2.7524612007662222E-7</c:v>
                </c:pt>
                <c:pt idx="909">
                  <c:v>2.5791578664361945E-7</c:v>
                </c:pt>
                <c:pt idx="910">
                  <c:v>2.4146203433305914E-7</c:v>
                </c:pt>
                <c:pt idx="911">
                  <c:v>2.2585489323610894E-7</c:v>
                </c:pt>
                <c:pt idx="912">
                  <c:v>2.1106448405441377E-7</c:v>
                </c:pt>
                <c:pt idx="913">
                  <c:v>1.9706109098347365E-7</c:v>
                </c:pt>
                <c:pt idx="914">
                  <c:v>1.8381522939453282E-7</c:v>
                </c:pt>
                <c:pt idx="915">
                  <c:v>1.7129770843260826E-7</c:v>
                </c:pt>
                <c:pt idx="916">
                  <c:v>1.5947968865746147E-7</c:v>
                </c:pt>
                <c:pt idx="917">
                  <c:v>1.4833273486257309E-7</c:v>
                </c:pt>
                <c:pt idx="918">
                  <c:v>1.3782886421449986E-7</c:v>
                </c:pt>
                <c:pt idx="919">
                  <c:v>1.279405898614507E-7</c:v>
                </c:pt>
                <c:pt idx="920">
                  <c:v>1.1864096016549959E-7</c:v>
                </c:pt>
                <c:pt idx="921">
                  <c:v>1.0990359371760152E-7</c:v>
                </c:pt>
                <c:pt idx="922">
                  <c:v>1.0170271029852587E-7</c:v>
                </c:pt>
                <c:pt idx="923">
                  <c:v>9.4013157951993005E-8</c:v>
                </c:pt>
                <c:pt idx="924">
                  <c:v>8.6810436338725102E-8</c:v>
                </c:pt>
                <c:pt idx="925">
                  <c:v>8.0070716541845036E-8</c:v>
                </c:pt>
                <c:pt idx="926">
                  <c:v>7.3770857495101336E-8</c:v>
                </c:pt>
                <c:pt idx="927">
                  <c:v>6.7888419205794956E-8</c:v>
                </c:pt>
                <c:pt idx="928">
                  <c:v>6.2401672944085923E-8</c:v>
                </c:pt>
                <c:pt idx="929">
                  <c:v>5.728960856957851E-8</c:v>
                </c:pt>
                <c:pt idx="930">
                  <c:v>5.2531939164773631E-8</c:v>
                </c:pt>
                <c:pt idx="931">
                  <c:v>4.8109103143165344E-8</c:v>
                </c:pt>
                <c:pt idx="932">
                  <c:v>4.4002263997481318E-8</c:v>
                </c:pt>
                <c:pt idx="933">
                  <c:v>4.0193307850857271E-8</c:v>
                </c:pt>
                <c:pt idx="934">
                  <c:v>3.6664838970630386E-8</c:v>
                </c:pt>
                <c:pt idx="935">
                  <c:v>3.3400173400969979E-8</c:v>
                </c:pt>
                <c:pt idx="936">
                  <c:v>3.0383330866763866E-8</c:v>
                </c:pt>
                <c:pt idx="937">
                  <c:v>2.7599025097085354E-8</c:v>
                </c:pt>
                <c:pt idx="938">
                  <c:v>2.5032652712204008E-8</c:v>
                </c:pt>
                <c:pt idx="939">
                  <c:v>2.2670280813506275E-8</c:v>
                </c:pt>
                <c:pt idx="940">
                  <c:v>2.0498633410896082E-8</c:v>
                </c:pt>
                <c:pt idx="941">
                  <c:v>1.8505076817257605E-8</c:v>
                </c:pt>
                <c:pt idx="942">
                  <c:v>1.6677604134445455E-8</c:v>
                </c:pt>
                <c:pt idx="943">
                  <c:v>1.5004818950011798E-8</c:v>
                </c:pt>
                <c:pt idx="944">
                  <c:v>1.3475918358534825E-8</c:v>
                </c:pt>
                <c:pt idx="945">
                  <c:v>1.2080675415993206E-8</c:v>
                </c:pt>
                <c:pt idx="946">
                  <c:v>1.0809421130160985E-8</c:v>
                </c:pt>
                <c:pt idx="947">
                  <c:v>9.6530260845001976E-9</c:v>
                </c:pt>
                <c:pt idx="948">
                  <c:v>8.6028817875220976E-9</c:v>
                </c:pt>
                <c:pt idx="949">
                  <c:v>7.650881834095765E-9</c:v>
                </c:pt>
                <c:pt idx="950">
                  <c:v>6.7894029597193811E-9</c:v>
                </c:pt>
                <c:pt idx="951">
                  <c:v>6.0112860633540446E-9</c:v>
                </c:pt>
                <c:pt idx="952">
                  <c:v>5.309817269068781E-9</c:v>
                </c:pt>
                <c:pt idx="953">
                  <c:v>4.6787090914714138E-9</c:v>
                </c:pt>
                <c:pt idx="954">
                  <c:v>4.1120817647195775E-9</c:v>
                </c:pt>
                <c:pt idx="955">
                  <c:v>3.6044447898299822E-9</c:v>
                </c:pt>
                <c:pt idx="956">
                  <c:v>3.1506787500452093E-9</c:v>
                </c:pt>
                <c:pt idx="957">
                  <c:v>2.7460174391863981E-9</c:v>
                </c:pt>
                <c:pt idx="958">
                  <c:v>2.3860303432264194E-9</c:v>
                </c:pt>
                <c:pt idx="959">
                  <c:v>2.0666055107718181E-9</c:v>
                </c:pt>
                <c:pt idx="960">
                  <c:v>1.7839328437498449E-9</c:v>
                </c:pt>
                <c:pt idx="961">
                  <c:v>1.5344878353677748E-9</c:v>
                </c:pt>
                <c:pt idx="962">
                  <c:v>1.3150157783513818E-9</c:v>
                </c:pt>
                <c:pt idx="963">
                  <c:v>1.1225164625844854E-9</c:v>
                </c:pt>
                <c:pt idx="964">
                  <c:v>9.5422937756700276E-10</c:v>
                </c:pt>
                <c:pt idx="965">
                  <c:v>8.0761943158969451E-10</c:v>
                </c:pt>
                <c:pt idx="966">
                  <c:v>6.8036319619441415E-10</c:v>
                </c:pt>
                <c:pt idx="967">
                  <c:v>5.7033568135252757E-10</c:v>
                </c:pt>
                <c:pt idx="968">
                  <c:v>4.7559764385498304E-10</c:v>
                </c:pt>
                <c:pt idx="969">
                  <c:v>3.9438342866794729E-10</c:v>
                </c:pt>
                <c:pt idx="970">
                  <c:v>3.2508934047094667E-10</c:v>
                </c:pt>
                <c:pt idx="971">
                  <c:v>2.6626254026194035E-10</c:v>
                </c:pt>
                <c:pt idx="972">
                  <c:v>2.1659045978817722E-10</c:v>
                </c:pt>
                <c:pt idx="973">
                  <c:v>1.7489072464451301E-10</c:v>
                </c:pt>
                <c:pt idx="974">
                  <c:v>1.4010157517391028E-10</c:v>
                </c:pt>
                <c:pt idx="975">
                  <c:v>1.1127277280937267E-10</c:v>
                </c:pt>
                <c:pt idx="976">
                  <c:v>8.7556978213986202E-11</c:v>
                </c:pt>
                <c:pt idx="977">
                  <c:v>6.8201586507104347E-11</c:v>
                </c:pt>
                <c:pt idx="978">
                  <c:v>5.2541004011099502E-11</c:v>
                </c:pt>
                <c:pt idx="979">
                  <c:v>3.9989350315448075E-11</c:v>
                </c:pt>
                <c:pt idx="980">
                  <c:v>3.003356903406926E-11</c:v>
                </c:pt>
                <c:pt idx="981">
                  <c:v>2.2226930428563761E-11</c:v>
                </c:pt>
                <c:pt idx="982">
                  <c:v>1.6182909084997385E-11</c:v>
                </c:pt>
                <c:pt idx="983">
                  <c:v>1.1569420065730175E-11</c:v>
                </c:pt>
                <c:pt idx="984">
                  <c:v>8.1033974110110096E-12</c:v>
                </c:pt>
                <c:pt idx="985">
                  <c:v>5.545699538021782E-12</c:v>
                </c:pt>
                <c:pt idx="986">
                  <c:v>3.6963269780091006E-12</c:v>
                </c:pt>
                <c:pt idx="987">
                  <c:v>2.3899390051747911E-12</c:v>
                </c:pt>
                <c:pt idx="988">
                  <c:v>1.4916570439974563E-12</c:v>
                </c:pt>
                <c:pt idx="989">
                  <c:v>8.9314429428806758E-13</c:v>
                </c:pt>
                <c:pt idx="990">
                  <c:v>5.0895278493030997E-13</c:v>
                </c:pt>
                <c:pt idx="991">
                  <c:v>2.7313105698596544E-13</c:v>
                </c:pt>
                <c:pt idx="992">
                  <c:v>1.3608788334744859E-13</c:v>
                </c:pt>
                <c:pt idx="993">
                  <c:v>6.1709853649177536E-14</c:v>
                </c:pt>
                <c:pt idx="994">
                  <c:v>2.4733287463508532E-14</c:v>
                </c:pt>
                <c:pt idx="995">
                  <c:v>8.373783093828314E-15</c:v>
                </c:pt>
                <c:pt idx="996">
                  <c:v>2.2197600820963967E-15</c:v>
                </c:pt>
                <c:pt idx="997">
                  <c:v>3.9960669274899438E-16</c:v>
                </c:pt>
                <c:pt idx="998">
                  <c:v>3.5494134199468834E-17</c:v>
                </c:pt>
                <c:pt idx="999">
                  <c:v>5.6125167678866929E-19</c:v>
                </c:pt>
                <c:pt idx="1000">
                  <c:v>0</c:v>
                </c:pt>
                <c:pt idx="1001">
                  <c:v>-2.3535477259990819E-6</c:v>
                </c:pt>
                <c:pt idx="1002">
                  <c:v>-2.1890367385470037E-5</c:v>
                </c:pt>
              </c:numCache>
            </c:numRef>
          </c:xVal>
          <c:yVal>
            <c:numRef>
              <c:f>'Shape Signature'!$K$2:$K$1004</c:f>
              <c:numCache>
                <c:formatCode>0.000E+00</c:formatCode>
                <c:ptCount val="1003"/>
                <c:pt idx="1002">
                  <c:v>3.4552067207886484E-5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4-4B07-A46F-2C5CBF4B6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00512"/>
        <c:axId val="532101760"/>
      </c:scatterChart>
      <c:valAx>
        <c:axId val="5321005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crossAx val="532101760"/>
        <c:crosses val="autoZero"/>
        <c:crossBetween val="midCat"/>
      </c:valAx>
      <c:valAx>
        <c:axId val="532101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out"/>
        <c:minorTickMark val="none"/>
        <c:tickLblPos val="nextTo"/>
        <c:crossAx val="5321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Shape Signature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672340369205814"/>
          <c:y val="0.14446777486147563"/>
          <c:w val="0.71208677134838383"/>
          <c:h val="0.635748945861592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'Shape Signature'!$N$2:$N$1001</c:f>
              <c:numCache>
                <c:formatCode>0.0000</c:formatCode>
                <c:ptCount val="1000"/>
                <c:pt idx="0">
                  <c:v>5.2771110403653907</c:v>
                </c:pt>
                <c:pt idx="1">
                  <c:v>5.2771110403653907</c:v>
                </c:pt>
                <c:pt idx="2">
                  <c:v>5.277111040365388</c:v>
                </c:pt>
                <c:pt idx="3">
                  <c:v>5.2771110403653445</c:v>
                </c:pt>
                <c:pt idx="4">
                  <c:v>5.2771110403650541</c:v>
                </c:pt>
                <c:pt idx="5">
                  <c:v>5.2771110403638213</c:v>
                </c:pt>
                <c:pt idx="6">
                  <c:v>5.2771110403598911</c:v>
                </c:pt>
                <c:pt idx="7">
                  <c:v>5.2771110403495811</c:v>
                </c:pt>
                <c:pt idx="8">
                  <c:v>5.2771110403260906</c:v>
                </c:pt>
                <c:pt idx="9">
                  <c:v>5.2771110402779771</c:v>
                </c:pt>
                <c:pt idx="10">
                  <c:v>5.2771110401873331</c:v>
                </c:pt>
                <c:pt idx="11">
                  <c:v>5.2771110400276884</c:v>
                </c:pt>
                <c:pt idx="12">
                  <c:v>5.2771110397617065</c:v>
                </c:pt>
                <c:pt idx="13">
                  <c:v>5.2771110393387719</c:v>
                </c:pt>
                <c:pt idx="14">
                  <c:v>5.277111038692551</c:v>
                </c:pt>
                <c:pt idx="15">
                  <c:v>5.2771110377386714</c:v>
                </c:pt>
                <c:pt idx="16">
                  <c:v>5.277111036372669</c:v>
                </c:pt>
                <c:pt idx="17">
                  <c:v>5.2771110344683434</c:v>
                </c:pt>
                <c:pt idx="18">
                  <c:v>5.277111031876732</c:v>
                </c:pt>
                <c:pt idx="19">
                  <c:v>5.2771110284258755</c:v>
                </c:pt>
                <c:pt idx="20">
                  <c:v>5.2771110239215977</c:v>
                </c:pt>
                <c:pt idx="21">
                  <c:v>5.2771110181495109</c:v>
                </c:pt>
                <c:pt idx="22">
                  <c:v>5.2771110108784836</c:v>
                </c:pt>
                <c:pt idx="23">
                  <c:v>5.2771110018657996</c:v>
                </c:pt>
                <c:pt idx="24">
                  <c:v>5.2771109908642506</c:v>
                </c:pt>
                <c:pt idx="25">
                  <c:v>5.2771109776314091</c:v>
                </c:pt>
                <c:pt idx="26">
                  <c:v>5.2771109619413199</c:v>
                </c:pt>
                <c:pt idx="27">
                  <c:v>5.2771109435988457</c:v>
                </c:pt>
                <c:pt idx="28">
                  <c:v>5.2771109224569166</c:v>
                </c:pt>
                <c:pt idx="29">
                  <c:v>5.2771108984368835</c:v>
                </c:pt>
                <c:pt idx="30">
                  <c:v>5.2771108715522228</c:v>
                </c:pt>
                <c:pt idx="31">
                  <c:v>5.2771108419357748</c:v>
                </c:pt>
                <c:pt idx="32">
                  <c:v>5.2771108098707158</c:v>
                </c:pt>
                <c:pt idx="33">
                  <c:v>5.2771107758254274</c:v>
                </c:pt>
                <c:pt idx="34">
                  <c:v>5.277110740492434</c:v>
                </c:pt>
                <c:pt idx="35">
                  <c:v>5.2771107048315233</c:v>
                </c:pt>
                <c:pt idx="36">
                  <c:v>5.2771106701171737</c:v>
                </c:pt>
                <c:pt idx="37">
                  <c:v>5.2771106379903667</c:v>
                </c:pt>
                <c:pt idx="38">
                  <c:v>5.2771106105148542</c:v>
                </c:pt>
                <c:pt idx="39">
                  <c:v>5.277110590237907</c:v>
                </c:pt>
                <c:pt idx="40">
                  <c:v>5.2771105802555516</c:v>
                </c:pt>
                <c:pt idx="41">
                  <c:v>5.2771105842822843</c:v>
                </c:pt>
                <c:pt idx="42">
                  <c:v>5.2771106067251869</c:v>
                </c:pt>
                <c:pt idx="43">
                  <c:v>5.2771106527623903</c:v>
                </c:pt>
                <c:pt idx="44">
                  <c:v>5.2771107284257486</c:v>
                </c:pt>
                <c:pt idx="45">
                  <c:v>5.2771108406876044</c:v>
                </c:pt>
                <c:pt idx="46">
                  <c:v>5.2771109975514436</c:v>
                </c:pt>
                <c:pt idx="47">
                  <c:v>5.2771112081462732</c:v>
                </c:pt>
                <c:pt idx="48">
                  <c:v>5.2771114828244592</c:v>
                </c:pt>
                <c:pt idx="49">
                  <c:v>5.2771118332627855</c:v>
                </c:pt>
                <c:pt idx="50">
                  <c:v>5.2771122725664412</c:v>
                </c:pt>
                <c:pt idx="51">
                  <c:v>5.2771128153756184</c:v>
                </c:pt>
                <c:pt idx="52">
                  <c:v>5.277113477974396</c:v>
                </c:pt>
                <c:pt idx="53">
                  <c:v>5.2771142784015437</c:v>
                </c:pt>
                <c:pt idx="54">
                  <c:v>5.2771152365628664</c:v>
                </c:pt>
                <c:pt idx="55">
                  <c:v>5.2771163743446881</c:v>
                </c:pt>
                <c:pt idx="56">
                  <c:v>5.2771177157280711</c:v>
                </c:pt>
                <c:pt idx="57">
                  <c:v>5.2771192869033232</c:v>
                </c:pt>
                <c:pt idx="58">
                  <c:v>5.2771211163843663</c:v>
                </c:pt>
                <c:pt idx="59">
                  <c:v>5.2771232351225095</c:v>
                </c:pt>
                <c:pt idx="60">
                  <c:v>5.2771256766191605</c:v>
                </c:pt>
                <c:pt idx="61">
                  <c:v>5.2771284770370217</c:v>
                </c:pt>
                <c:pt idx="62">
                  <c:v>5.2771316753093078</c:v>
                </c:pt>
                <c:pt idx="63">
                  <c:v>5.2771353132465091</c:v>
                </c:pt>
                <c:pt idx="64">
                  <c:v>5.2771394356402492</c:v>
                </c:pt>
                <c:pt idx="65">
                  <c:v>5.2771440903637812</c:v>
                </c:pt>
                <c:pt idx="66">
                  <c:v>5.2771493284686883</c:v>
                </c:pt>
                <c:pt idx="67">
                  <c:v>5.2771552042773306</c:v>
                </c:pt>
                <c:pt idx="68">
                  <c:v>5.2771617754706535</c:v>
                </c:pt>
                <c:pt idx="69">
                  <c:v>5.2771691031709311</c:v>
                </c:pt>
                <c:pt idx="70">
                  <c:v>5.2771772520190874</c:v>
                </c:pt>
                <c:pt idx="71">
                  <c:v>5.2771862902462159</c:v>
                </c:pt>
                <c:pt idx="72">
                  <c:v>5.2771962897389839</c:v>
                </c:pt>
                <c:pt idx="73">
                  <c:v>5.2772073260986083</c:v>
                </c:pt>
                <c:pt idx="74">
                  <c:v>5.2772194786931266</c:v>
                </c:pt>
                <c:pt idx="75">
                  <c:v>5.277232830702717</c:v>
                </c:pt>
                <c:pt idx="76">
                  <c:v>5.2772474691578726</c:v>
                </c:pt>
                <c:pt idx="77">
                  <c:v>5.2772634849702182</c:v>
                </c:pt>
                <c:pt idx="78">
                  <c:v>5.2772809729558734</c:v>
                </c:pt>
                <c:pt idx="79">
                  <c:v>5.2773000318512224</c:v>
                </c:pt>
                <c:pt idx="80">
                  <c:v>5.2773207643210505</c:v>
                </c:pt>
                <c:pt idx="81">
                  <c:v>5.2773432769589999</c:v>
                </c:pt>
                <c:pt idx="82">
                  <c:v>5.2773676802803928</c:v>
                </c:pt>
                <c:pt idx="83">
                  <c:v>5.277394088707446</c:v>
                </c:pt>
                <c:pt idx="84">
                  <c:v>5.2774226205469938</c:v>
                </c:pt>
                <c:pt idx="85">
                  <c:v>5.2774533979608531</c:v>
                </c:pt>
                <c:pt idx="86">
                  <c:v>5.2774865469290129</c:v>
                </c:pt>
                <c:pt idx="87">
                  <c:v>5.2775221972058644</c:v>
                </c:pt>
                <c:pt idx="88">
                  <c:v>5.2775604822697417</c:v>
                </c:pt>
                <c:pt idx="89">
                  <c:v>5.2776015392660653</c:v>
                </c:pt>
                <c:pt idx="90">
                  <c:v>5.2776455089444365</c:v>
                </c:pt>
                <c:pt idx="91">
                  <c:v>5.2776925355900506</c:v>
                </c:pt>
                <c:pt idx="92">
                  <c:v>5.2777427669498564</c:v>
                </c:pt>
                <c:pt idx="93">
                  <c:v>5.2777963541538968</c:v>
                </c:pt>
                <c:pt idx="94">
                  <c:v>5.277853451632323</c:v>
                </c:pt>
                <c:pt idx="95">
                  <c:v>5.2779142170285889</c:v>
                </c:pt>
                <c:pt idx="96">
                  <c:v>5.2779788111093744</c:v>
                </c:pt>
                <c:pt idx="97">
                  <c:v>5.2780473976718092</c:v>
                </c:pt>
                <c:pt idx="98">
                  <c:v>5.2781201434485849</c:v>
                </c:pt>
                <c:pt idx="99">
                  <c:v>5.278197218011587</c:v>
                </c:pt>
                <c:pt idx="100">
                  <c:v>5.2782787936746791</c:v>
                </c:pt>
                <c:pt idx="101">
                  <c:v>5.2783650453962991</c:v>
                </c:pt>
                <c:pt idx="102">
                  <c:v>5.2784561506825485</c:v>
                </c:pt>
                <c:pt idx="103">
                  <c:v>5.2785522894914507</c:v>
                </c:pt>
                <c:pt idx="104">
                  <c:v>5.2786536441390925</c:v>
                </c:pt>
                <c:pt idx="105">
                  <c:v>5.2787603992083403</c:v>
                </c:pt>
                <c:pt idx="106">
                  <c:v>5.2788727414608552</c:v>
                </c:pt>
                <c:pt idx="107">
                  <c:v>5.2789908597531134</c:v>
                </c:pt>
                <c:pt idx="108">
                  <c:v>5.2791149449571506</c:v>
                </c:pt>
                <c:pt idx="109">
                  <c:v>5.2792451898867476</c:v>
                </c:pt>
                <c:pt idx="110">
                  <c:v>5.2793817892297525</c:v>
                </c:pt>
                <c:pt idx="111">
                  <c:v>5.2795249394872501</c:v>
                </c:pt>
                <c:pt idx="112">
                  <c:v>5.2796748389202639</c:v>
                </c:pt>
                <c:pt idx="113">
                  <c:v>5.2798316875046698</c:v>
                </c:pt>
                <c:pt idx="114">
                  <c:v>5.2799956868949796</c:v>
                </c:pt>
                <c:pt idx="115">
                  <c:v>5.280167040397644</c:v>
                </c:pt>
                <c:pt idx="116">
                  <c:v>5.2803459529544972</c:v>
                </c:pt>
                <c:pt idx="117">
                  <c:v>5.2805326311369534</c:v>
                </c:pt>
                <c:pt idx="118">
                  <c:v>5.2807272831515322</c:v>
                </c:pt>
                <c:pt idx="119">
                  <c:v>5.2809301188572615</c:v>
                </c:pt>
                <c:pt idx="120">
                  <c:v>5.281141349795508</c:v>
                </c:pt>
                <c:pt idx="121">
                  <c:v>5.2813611892327161</c:v>
                </c:pt>
                <c:pt idx="122">
                  <c:v>5.2815898522165323</c:v>
                </c:pt>
                <c:pt idx="123">
                  <c:v>5.2818275556457532</c:v>
                </c:pt>
                <c:pt idx="124">
                  <c:v>5.2820745183545119</c:v>
                </c:pt>
                <c:pt idx="125">
                  <c:v>5.28233096121106</c:v>
                </c:pt>
                <c:pt idx="126">
                  <c:v>5.2825971072314939</c:v>
                </c:pt>
                <c:pt idx="127">
                  <c:v>5.2828731817087196</c:v>
                </c:pt>
                <c:pt idx="128">
                  <c:v>5.2831594123569214</c:v>
                </c:pt>
                <c:pt idx="129">
                  <c:v>5.2834560294717647</c:v>
                </c:pt>
                <c:pt idx="130">
                  <c:v>5.283763266106515</c:v>
                </c:pt>
                <c:pt idx="131">
                  <c:v>5.2840813582642134</c:v>
                </c:pt>
                <c:pt idx="132">
                  <c:v>5.2844105451060397</c:v>
                </c:pt>
                <c:pt idx="133">
                  <c:v>5.2847510691759014</c:v>
                </c:pt>
                <c:pt idx="134">
                  <c:v>5.285103176641293</c:v>
                </c:pt>
                <c:pt idx="135">
                  <c:v>5.2854671175504055</c:v>
                </c:pt>
                <c:pt idx="136">
                  <c:v>5.2858431461054272</c:v>
                </c:pt>
                <c:pt idx="137">
                  <c:v>5.2862315209519304</c:v>
                </c:pt>
                <c:pt idx="138">
                  <c:v>5.2866325054842109</c:v>
                </c:pt>
                <c:pt idx="139">
                  <c:v>5.2870463681663864</c:v>
                </c:pt>
                <c:pt idx="140">
                  <c:v>5.2874733828690132</c:v>
                </c:pt>
                <c:pt idx="141">
                  <c:v>5.2879138292209698</c:v>
                </c:pt>
                <c:pt idx="142">
                  <c:v>5.2883679929762515</c:v>
                </c:pt>
                <c:pt idx="143">
                  <c:v>5.28883616639534</c:v>
                </c:pt>
                <c:pt idx="144">
                  <c:v>5.289318648640708</c:v>
                </c:pt>
                <c:pt idx="145">
                  <c:v>5.2898157461860054</c:v>
                </c:pt>
                <c:pt idx="146">
                  <c:v>5.2903277732384204</c:v>
                </c:pt>
                <c:pt idx="147">
                  <c:v>5.2908550521736357</c:v>
                </c:pt>
                <c:pt idx="148">
                  <c:v>5.2913979139827783</c:v>
                </c:pt>
                <c:pt idx="149">
                  <c:v>5.2919566987306892</c:v>
                </c:pt>
                <c:pt idx="150">
                  <c:v>5.292531756024788</c:v>
                </c:pt>
                <c:pt idx="151">
                  <c:v>5.2931234454937517</c:v>
                </c:pt>
                <c:pt idx="152">
                  <c:v>5.2937321372751773</c:v>
                </c:pt>
                <c:pt idx="153">
                  <c:v>5.2943582125113053</c:v>
                </c:pt>
                <c:pt idx="154">
                  <c:v>5.2950020638518591</c:v>
                </c:pt>
                <c:pt idx="155">
                  <c:v>5.2956640959629597</c:v>
                </c:pt>
                <c:pt idx="156">
                  <c:v>5.2963447260410073</c:v>
                </c:pt>
                <c:pt idx="157">
                  <c:v>5.2970443843303601</c:v>
                </c:pt>
                <c:pt idx="158">
                  <c:v>5.2977635146435489</c:v>
                </c:pt>
                <c:pt idx="159">
                  <c:v>5.2985025748827033</c:v>
                </c:pt>
                <c:pt idx="160">
                  <c:v>5.2992620375607498</c:v>
                </c:pt>
                <c:pt idx="161">
                  <c:v>5.3000423903208835</c:v>
                </c:pt>
                <c:pt idx="162">
                  <c:v>5.3008441364527048</c:v>
                </c:pt>
                <c:pt idx="163">
                  <c:v>5.3016677954032989</c:v>
                </c:pt>
                <c:pt idx="164">
                  <c:v>5.3025139032814588</c:v>
                </c:pt>
                <c:pt idx="165">
                  <c:v>5.3033830133531152</c:v>
                </c:pt>
                <c:pt idx="166">
                  <c:v>5.3042756965259246</c:v>
                </c:pt>
                <c:pt idx="167">
                  <c:v>5.305192541820845</c:v>
                </c:pt>
                <c:pt idx="168">
                  <c:v>5.3061341568283975</c:v>
                </c:pt>
                <c:pt idx="169">
                  <c:v>5.3071011681471552</c:v>
                </c:pt>
                <c:pt idx="170">
                  <c:v>5.3080942218018796</c:v>
                </c:pt>
                <c:pt idx="171">
                  <c:v>5.3091139836385439</c:v>
                </c:pt>
                <c:pt idx="172">
                  <c:v>5.3101611396933324</c:v>
                </c:pt>
                <c:pt idx="173">
                  <c:v>5.3112363965325295</c:v>
                </c:pt>
                <c:pt idx="174">
                  <c:v>5.3123404815600272</c:v>
                </c:pt>
                <c:pt idx="175">
                  <c:v>5.3134741432889943</c:v>
                </c:pt>
                <c:pt idx="176">
                  <c:v>5.314638151574048</c:v>
                </c:pt>
                <c:pt idx="177">
                  <c:v>5.315833297800058</c:v>
                </c:pt>
                <c:pt idx="178">
                  <c:v>5.3170603950235087</c:v>
                </c:pt>
                <c:pt idx="179">
                  <c:v>5.3183202780620977</c:v>
                </c:pt>
                <c:pt idx="180">
                  <c:v>5.3196138035280294</c:v>
                </c:pt>
                <c:pt idx="181">
                  <c:v>5.3209418498002243</c:v>
                </c:pt>
                <c:pt idx="182">
                  <c:v>5.3223053169303922</c:v>
                </c:pt>
                <c:pt idx="183">
                  <c:v>5.3237051264776758</c:v>
                </c:pt>
                <c:pt idx="184">
                  <c:v>5.3251422212663142</c:v>
                </c:pt>
                <c:pt idx="185">
                  <c:v>5.3266175650604746</c:v>
                </c:pt>
                <c:pt idx="186">
                  <c:v>5.3281321421501602</c:v>
                </c:pt>
                <c:pt idx="187">
                  <c:v>5.3296869568418046</c:v>
                </c:pt>
                <c:pt idx="188">
                  <c:v>5.331283032846895</c:v>
                </c:pt>
                <c:pt idx="189">
                  <c:v>5.33292141256167</c:v>
                </c:pt>
                <c:pt idx="190">
                  <c:v>5.3346031562306919</c:v>
                </c:pt>
                <c:pt idx="191">
                  <c:v>5.3363293409867936</c:v>
                </c:pt>
                <c:pt idx="192">
                  <c:v>5.3381010597596639</c:v>
                </c:pt>
                <c:pt idx="193">
                  <c:v>5.3399194200450619</c:v>
                </c:pt>
                <c:pt idx="194">
                  <c:v>5.3417855425264387</c:v>
                </c:pt>
                <c:pt idx="195">
                  <c:v>5.3437005595405189</c:v>
                </c:pt>
                <c:pt idx="196">
                  <c:v>5.3456656133782001</c:v>
                </c:pt>
                <c:pt idx="197">
                  <c:v>5.3476818544119888</c:v>
                </c:pt>
                <c:pt idx="198">
                  <c:v>5.3497504390410429</c:v>
                </c:pt>
                <c:pt idx="199">
                  <c:v>5.3518725274448302</c:v>
                </c:pt>
                <c:pt idx="200">
                  <c:v>5.3540492811363656</c:v>
                </c:pt>
                <c:pt idx="201">
                  <c:v>5.3562818603060247</c:v>
                </c:pt>
                <c:pt idx="202">
                  <c:v>5.3585714209470137</c:v>
                </c:pt>
                <c:pt idx="203">
                  <c:v>5.3609191117537476</c:v>
                </c:pt>
                <c:pt idx="204">
                  <c:v>5.3633260707846251</c:v>
                </c:pt>
                <c:pt idx="205">
                  <c:v>5.3657934218810439</c:v>
                </c:pt>
                <c:pt idx="206">
                  <c:v>5.3683222708349287</c:v>
                </c:pt>
                <c:pt idx="207">
                  <c:v>5.370913701297618</c:v>
                </c:pt>
                <c:pt idx="208">
                  <c:v>5.3735687704236401</c:v>
                </c:pt>
                <c:pt idx="209">
                  <c:v>5.3762885042437176</c:v>
                </c:pt>
                <c:pt idx="210">
                  <c:v>5.3790738927623423</c:v>
                </c:pt>
                <c:pt idx="211">
                  <c:v>5.3819258847763711</c:v>
                </c:pt>
                <c:pt idx="212">
                  <c:v>5.3848453824124247</c:v>
                </c:pt>
                <c:pt idx="213">
                  <c:v>5.3878332353823408</c:v>
                </c:pt>
                <c:pt idx="214">
                  <c:v>5.3908902349576531</c:v>
                </c:pt>
                <c:pt idx="215">
                  <c:v>5.3940171076659311</c:v>
                </c:pt>
                <c:pt idx="216">
                  <c:v>5.3972145087139323</c:v>
                </c:pt>
                <c:pt idx="217">
                  <c:v>5.4004830151448457</c:v>
                </c:pt>
                <c:pt idx="218">
                  <c:v>5.4038231187394459</c:v>
                </c:pt>
                <c:pt idx="219">
                  <c:v>5.4072352186737414</c:v>
                </c:pt>
                <c:pt idx="220">
                  <c:v>5.4107196139487055</c:v>
                </c:pt>
                <c:pt idx="221">
                  <c:v>5.4142764956108733</c:v>
                </c:pt>
                <c:pt idx="222">
                  <c:v>5.4179059387860153</c:v>
                </c:pt>
                <c:pt idx="223">
                  <c:v>5.4216078945517063</c:v>
                </c:pt>
                <c:pt idx="224">
                  <c:v>5.425382181678394</c:v>
                </c:pt>
                <c:pt idx="225">
                  <c:v>5.4292284782725027</c:v>
                </c:pt>
                <c:pt idx="226">
                  <c:v>5.4331463133591793</c:v>
                </c:pt>
                <c:pt idx="227">
                  <c:v>5.4371350584464029</c:v>
                </c:pt>
                <c:pt idx="228">
                  <c:v>5.4411939191163787</c:v>
                </c:pt>
                <c:pt idx="229">
                  <c:v>5.4453219266942874</c:v>
                </c:pt>
                <c:pt idx="230">
                  <c:v>5.4495179300485521</c:v>
                </c:pt>
                <c:pt idx="231">
                  <c:v>5.4537805875807592</c:v>
                </c:pt>
                <c:pt idx="232">
                  <c:v>5.4581083594670847</c:v>
                </c:pt>
                <c:pt idx="233">
                  <c:v>5.4624995002165972</c:v>
                </c:pt>
                <c:pt idx="234">
                  <c:v>5.4669520516148538</c:v>
                </c:pt>
                <c:pt idx="235">
                  <c:v>5.4714638361238856</c:v>
                </c:pt>
                <c:pt idx="236">
                  <c:v>5.4760324508117808</c:v>
                </c:pt>
                <c:pt idx="237">
                  <c:v>5.4806552618865014</c:v>
                </c:pt>
                <c:pt idx="238">
                  <c:v>5.4853293999093884</c:v>
                </c:pt>
                <c:pt idx="239">
                  <c:v>5.4900517557636865</c:v>
                </c:pt>
                <c:pt idx="240">
                  <c:v>5.494818977452514</c:v>
                </c:pt>
                <c:pt idx="241">
                  <c:v>5.4996274677987733</c:v>
                </c:pt>
                <c:pt idx="242">
                  <c:v>5.5044733831165615</c:v>
                </c:pt>
                <c:pt idx="243">
                  <c:v>5.5093526329196258</c:v>
                </c:pt>
                <c:pt idx="244">
                  <c:v>5.5142608807272699</c:v>
                </c:pt>
                <c:pt idx="245">
                  <c:v>5.5191935460218815</c:v>
                </c:pt>
                <c:pt idx="246">
                  <c:v>5.5241458074048531</c:v>
                </c:pt>
                <c:pt idx="247">
                  <c:v>5.5291126069892194</c:v>
                </c:pt>
                <c:pt idx="248">
                  <c:v>5.5340886560578157</c:v>
                </c:pt>
                <c:pt idx="249">
                  <c:v>5.5390684420052843</c:v>
                </c:pt>
                <c:pt idx="250">
                  <c:v>5.544046236570944</c:v>
                </c:pt>
                <c:pt idx="251">
                  <c:v>5.5490161053574782</c:v>
                </c:pt>
                <c:pt idx="252">
                  <c:v>5.5539719186177532</c:v>
                </c:pt>
                <c:pt idx="253">
                  <c:v>5.5589073632790598</c:v>
                </c:pt>
                <c:pt idx="254">
                  <c:v>5.5638159561608429</c:v>
                </c:pt>
                <c:pt idx="255">
                  <c:v>5.5686910583287492</c:v>
                </c:pt>
                <c:pt idx="256">
                  <c:v>5.5735258905148228</c:v>
                </c:pt>
                <c:pt idx="257">
                  <c:v>5.5783135495211456</c:v>
                </c:pt>
                <c:pt idx="258">
                  <c:v>5.5830470255123563</c:v>
                </c:pt>
                <c:pt idx="259">
                  <c:v>5.587719220091528</c:v>
                </c:pt>
                <c:pt idx="260">
                  <c:v>5.5923229650440547</c:v>
                </c:pt>
                <c:pt idx="261">
                  <c:v>5.5968510416256763</c:v>
                </c:pt>
                <c:pt idx="262">
                  <c:v>5.6012962002637368</c:v>
                </c:pt>
                <c:pt idx="263">
                  <c:v>5.6056511805353573</c:v>
                </c:pt>
                <c:pt idx="264">
                  <c:v>5.609908731282542</c:v>
                </c:pt>
                <c:pt idx="265">
                  <c:v>5.6140616307223832</c:v>
                </c:pt>
                <c:pt idx="266">
                  <c:v>5.6181027064105393</c:v>
                </c:pt>
                <c:pt idx="267">
                  <c:v>5.6220248549180063</c:v>
                </c:pt>
                <c:pt idx="268">
                  <c:v>5.6258210610848938</c:v>
                </c:pt>
                <c:pt idx="269">
                  <c:v>5.6294844167203291</c:v>
                </c:pt>
                <c:pt idx="270">
                  <c:v>5.6330081386246418</c:v>
                </c:pt>
                <c:pt idx="271">
                  <c:v>5.6363855858185259</c:v>
                </c:pt>
                <c:pt idx="272">
                  <c:v>5.6396102758737028</c:v>
                </c:pt>
                <c:pt idx="273">
                  <c:v>5.642675900250568</c:v>
                </c:pt>
                <c:pt idx="274">
                  <c:v>5.6455763385601632</c:v>
                </c:pt>
                <c:pt idx="275">
                  <c:v>5.6483056716803457</c:v>
                </c:pt>
                <c:pt idx="276">
                  <c:v>5.6508581936690678</c:v>
                </c:pt>
                <c:pt idx="277">
                  <c:v>5.6532284224308356</c:v>
                </c:pt>
                <c:pt idx="278">
                  <c:v>5.6554111091057058</c:v>
                </c:pt>
                <c:pt idx="279">
                  <c:v>5.6574012461631877</c:v>
                </c:pt>
                <c:pt idx="280">
                  <c:v>5.6591940741960114</c:v>
                </c:pt>
                <c:pt idx="281">
                  <c:v>5.6607850874208339</c:v>
                </c:pt>
                <c:pt idx="282">
                  <c:v>5.662170037904203</c:v>
                </c:pt>
                <c:pt idx="283">
                  <c:v>5.6633449385426378</c:v>
                </c:pt>
                <c:pt idx="284">
                  <c:v>5.6643060648351149</c:v>
                </c:pt>
                <c:pt idx="285">
                  <c:v>5.6650499554947586</c:v>
                </c:pt>
                <c:pt idx="286">
                  <c:v>5.6655734119538881</c:v>
                </c:pt>
                <c:pt idx="287">
                  <c:v>5.6658734968227931</c:v>
                </c:pt>
                <c:pt idx="288">
                  <c:v>5.6659475313677792</c:v>
                </c:pt>
                <c:pt idx="289">
                  <c:v>5.6657930920779913</c:v>
                </c:pt>
                <c:pt idx="290">
                  <c:v>5.6654080063934575</c:v>
                </c:pt>
                <c:pt idx="291">
                  <c:v>5.6647903476687427</c:v>
                </c:pt>
                <c:pt idx="292">
                  <c:v>5.6639384294474722</c:v>
                </c:pt>
                <c:pt idx="293">
                  <c:v>5.6628507991231078</c:v>
                </c:pt>
                <c:pt idx="294">
                  <c:v>5.6615262310605363</c:v>
                </c:pt>
                <c:pt idx="295">
                  <c:v>5.6599637192516177</c:v>
                </c:pt>
                <c:pt idx="296">
                  <c:v>5.6581624695756458</c:v>
                </c:pt>
                <c:pt idx="297">
                  <c:v>5.6561218917331271</c:v>
                </c:pt>
                <c:pt idx="298">
                  <c:v>5.6538415909180539</c:v>
                </c:pt>
                <c:pt idx="299">
                  <c:v>5.6513213592905069</c:v>
                </c:pt>
                <c:pt idx="300">
                  <c:v>5.6485611673075402</c:v>
                </c:pt>
                <c:pt idx="301">
                  <c:v>5.6455611549664582</c:v>
                </c:pt>
                <c:pt idx="302">
                  <c:v>5.6423216230103987</c:v>
                </c:pt>
                <c:pt idx="303">
                  <c:v>5.6388430241420391</c:v>
                </c:pt>
                <c:pt idx="304">
                  <c:v>5.6351259542870231</c:v>
                </c:pt>
                <c:pt idx="305">
                  <c:v>5.6311711439445853</c:v>
                </c:pt>
                <c:pt idx="306">
                  <c:v>5.6269794496587817</c:v>
                </c:pt>
                <c:pt idx="307">
                  <c:v>5.6225518456398014</c:v>
                </c:pt>
                <c:pt idx="308">
                  <c:v>5.6178894155610308</c:v>
                </c:pt>
                <c:pt idx="309">
                  <c:v>5.6129933445539626</c:v>
                </c:pt>
                <c:pt idx="310">
                  <c:v>5.6078649114195782</c:v>
                </c:pt>
                <c:pt idx="311">
                  <c:v>5.6025054810716481</c:v>
                </c:pt>
                <c:pt idx="312">
                  <c:v>5.5969164972243952</c:v>
                </c:pt>
                <c:pt idx="313">
                  <c:v>5.5910994753341949</c:v>
                </c:pt>
                <c:pt idx="314">
                  <c:v>5.5850559958024171</c:v>
                </c:pt>
                <c:pt idx="315">
                  <c:v>5.5787876974442341</c:v>
                </c:pt>
                <c:pt idx="316">
                  <c:v>5.5722962712260449</c:v>
                </c:pt>
                <c:pt idx="317">
                  <c:v>5.5655834542723497</c:v>
                </c:pt>
                <c:pt idx="318">
                  <c:v>5.5586510241411258</c:v>
                </c:pt>
                <c:pt idx="319">
                  <c:v>5.5515007933653617</c:v>
                </c:pt>
                <c:pt idx="320">
                  <c:v>5.5441346042569766</c:v>
                </c:pt>
                <c:pt idx="321">
                  <c:v>5.5365543239683284</c:v>
                </c:pt>
                <c:pt idx="322">
                  <c:v>5.5287618398054397</c:v>
                </c:pt>
                <c:pt idx="323">
                  <c:v>5.5207590547863017</c:v>
                </c:pt>
                <c:pt idx="324">
                  <c:v>5.5125478834368895</c:v>
                </c:pt>
                <c:pt idx="325">
                  <c:v>5.5041302478169944</c:v>
                </c:pt>
                <c:pt idx="326">
                  <c:v>5.4955080737674713</c:v>
                </c:pt>
                <c:pt idx="327">
                  <c:v>5.4866832873702274</c:v>
                </c:pt>
                <c:pt idx="328">
                  <c:v>5.477657811611949</c:v>
                </c:pt>
                <c:pt idx="329">
                  <c:v>5.4684335632424625</c:v>
                </c:pt>
                <c:pt idx="330">
                  <c:v>5.4590124498184762</c:v>
                </c:pt>
                <c:pt idx="331">
                  <c:v>5.4493963669234526</c:v>
                </c:pt>
                <c:pt idx="332">
                  <c:v>5.439587195554374</c:v>
                </c:pt>
                <c:pt idx="333">
                  <c:v>5.429586799666243</c:v>
                </c:pt>
                <c:pt idx="334">
                  <c:v>5.4193970238652769</c:v>
                </c:pt>
                <c:pt idx="335">
                  <c:v>5.4090196912419097</c:v>
                </c:pt>
                <c:pt idx="336">
                  <c:v>5.3984566013348987</c:v>
                </c:pt>
                <c:pt idx="337">
                  <c:v>5.3877095282180436</c:v>
                </c:pt>
                <c:pt idx="338">
                  <c:v>5.376780218701259</c:v>
                </c:pt>
                <c:pt idx="339">
                  <c:v>5.3656703906379626</c:v>
                </c:pt>
                <c:pt idx="340">
                  <c:v>5.3543817313310464</c:v>
                </c:pt>
                <c:pt idx="341">
                  <c:v>5.3429158960299041</c:v>
                </c:pt>
                <c:pt idx="342">
                  <c:v>5.3312745065113187</c:v>
                </c:pt>
                <c:pt idx="343">
                  <c:v>5.3194591497372441</c:v>
                </c:pt>
                <c:pt idx="344">
                  <c:v>5.3074713765828099</c:v>
                </c:pt>
                <c:pt idx="345">
                  <c:v>5.2953127006281662</c:v>
                </c:pt>
                <c:pt idx="346">
                  <c:v>5.2829845970080367</c:v>
                </c:pt>
                <c:pt idx="347">
                  <c:v>5.2704885013131406</c:v>
                </c:pt>
                <c:pt idx="348">
                  <c:v>5.2578258085378806</c:v>
                </c:pt>
                <c:pt idx="349">
                  <c:v>5.2449978720689971</c:v>
                </c:pt>
                <c:pt idx="350">
                  <c:v>5.2320060027101185</c:v>
                </c:pt>
                <c:pt idx="351">
                  <c:v>5.2188514677373705</c:v>
                </c:pt>
                <c:pt idx="352">
                  <c:v>5.2055354899815001</c:v>
                </c:pt>
                <c:pt idx="353">
                  <c:v>5.1920592469321605</c:v>
                </c:pt>
                <c:pt idx="354">
                  <c:v>5.1784238698602563</c:v>
                </c:pt>
                <c:pt idx="355">
                  <c:v>5.1646304429544587</c:v>
                </c:pt>
                <c:pt idx="356">
                  <c:v>5.1506800024682473</c:v>
                </c:pt>
                <c:pt idx="357">
                  <c:v>5.1365735358739997</c:v>
                </c:pt>
                <c:pt idx="358">
                  <c:v>5.1223119810209132</c:v>
                </c:pt>
                <c:pt idx="359">
                  <c:v>5.1078962252937021</c:v>
                </c:pt>
                <c:pt idx="360">
                  <c:v>5.0933271047692337</c:v>
                </c:pt>
                <c:pt idx="361">
                  <c:v>5.0786054033684653</c:v>
                </c:pt>
                <c:pt idx="362">
                  <c:v>5.0637318520012329</c:v>
                </c:pt>
                <c:pt idx="363">
                  <c:v>5.0487071277016389</c:v>
                </c:pt>
                <c:pt idx="364">
                  <c:v>5.0335318527519703</c:v>
                </c:pt>
                <c:pt idx="365">
                  <c:v>5.0182065937933054</c:v>
                </c:pt>
                <c:pt idx="366">
                  <c:v>5.0027318609211271</c:v>
                </c:pt>
                <c:pt idx="367">
                  <c:v>4.9871081067644685</c:v>
                </c:pt>
                <c:pt idx="368">
                  <c:v>4.9713357255473785</c:v>
                </c:pt>
                <c:pt idx="369">
                  <c:v>4.9554150521316105</c:v>
                </c:pt>
                <c:pt idx="370">
                  <c:v>4.939346361039763</c:v>
                </c:pt>
                <c:pt idx="371">
                  <c:v>4.9231298654582529</c:v>
                </c:pt>
                <c:pt idx="372">
                  <c:v>4.9067657162198088</c:v>
                </c:pt>
                <c:pt idx="373">
                  <c:v>4.8902540007653794</c:v>
                </c:pt>
                <c:pt idx="374">
                  <c:v>4.8735947420856913</c:v>
                </c:pt>
                <c:pt idx="375">
                  <c:v>4.8567878976429011</c:v>
                </c:pt>
                <c:pt idx="376">
                  <c:v>4.839833358273208</c:v>
                </c:pt>
                <c:pt idx="377">
                  <c:v>4.8227309470715358</c:v>
                </c:pt>
                <c:pt idx="378">
                  <c:v>4.8054804182598421</c:v>
                </c:pt>
                <c:pt idx="379">
                  <c:v>4.7880814560409597</c:v>
                </c:pt>
                <c:pt idx="380">
                  <c:v>4.7705336734403367</c:v>
                </c:pt>
                <c:pt idx="381">
                  <c:v>4.7528366111385054</c:v>
                </c:pt>
                <c:pt idx="382">
                  <c:v>4.7349897362976225</c:v>
                </c:pt>
                <c:pt idx="383">
                  <c:v>4.7169924413859903</c:v>
                </c:pt>
                <c:pt idx="384">
                  <c:v>4.6988440430050584</c:v>
                </c:pt>
                <c:pt idx="385">
                  <c:v>4.680543780724097</c:v>
                </c:pt>
                <c:pt idx="386">
                  <c:v>4.6620908159284218</c:v>
                </c:pt>
                <c:pt idx="387">
                  <c:v>4.643484230687867</c:v>
                </c:pt>
                <c:pt idx="388">
                  <c:v>4.624723026653041</c:v>
                </c:pt>
                <c:pt idx="389">
                  <c:v>4.6058061239878381</c:v>
                </c:pt>
                <c:pt idx="390">
                  <c:v>4.5867323603476962</c:v>
                </c:pt>
                <c:pt idx="391">
                  <c:v>4.5675004899141767</c:v>
                </c:pt>
                <c:pt idx="392">
                  <c:v>4.5481091824976501</c:v>
                </c:pt>
                <c:pt idx="393">
                  <c:v>4.5285570227211611</c:v>
                </c:pt>
                <c:pt idx="394">
                  <c:v>4.5088425092999351</c:v>
                </c:pt>
                <c:pt idx="395">
                  <c:v>4.4889640544325058</c:v>
                </c:pt>
                <c:pt idx="396">
                  <c:v>4.4689199833210704</c:v>
                </c:pt>
                <c:pt idx="397">
                  <c:v>4.4487085338404224</c:v>
                </c:pt>
                <c:pt idx="398">
                  <c:v>4.4283278563766881</c:v>
                </c:pt>
                <c:pt idx="399">
                  <c:v>4.4077760138591131</c:v>
                </c:pt>
                <c:pt idx="400">
                  <c:v>4.387050982010269</c:v>
                </c:pt>
                <c:pt idx="401">
                  <c:v>4.3661506498423623</c:v>
                </c:pt>
                <c:pt idx="402">
                  <c:v>4.3450728204296851</c:v>
                </c:pt>
                <c:pt idx="403">
                  <c:v>4.3238152119899009</c:v>
                </c:pt>
                <c:pt idx="404">
                  <c:v>4.3023754593094274</c:v>
                </c:pt>
                <c:pt idx="405">
                  <c:v>4.2807511155510793</c:v>
                </c:pt>
                <c:pt idx="406">
                  <c:v>4.2589396544850295</c:v>
                </c:pt>
                <c:pt idx="407">
                  <c:v>4.2369384731871476</c:v>
                </c:pt>
                <c:pt idx="408">
                  <c:v>4.2147448952519184</c:v>
                </c:pt>
                <c:pt idx="409">
                  <c:v>4.1923561745702953</c:v>
                </c:pt>
                <c:pt idx="410">
                  <c:v>4.1697694997259918</c:v>
                </c:pt>
                <c:pt idx="411">
                  <c:v>4.1469819990669441</c:v>
                </c:pt>
                <c:pt idx="412">
                  <c:v>4.1239907465117085</c:v>
                </c:pt>
                <c:pt idx="413">
                  <c:v>4.1007927681536094</c:v>
                </c:pt>
                <c:pt idx="414">
                  <c:v>4.0773850497281687</c:v>
                </c:pt>
                <c:pt idx="415">
                  <c:v>4.0537645450119353</c:v>
                </c:pt>
                <c:pt idx="416">
                  <c:v>4.0299281852229099</c:v>
                </c:pt>
                <c:pt idx="417">
                  <c:v>4.0058728894944924</c:v>
                </c:pt>
                <c:pt idx="418">
                  <c:v>3.9815955764959052</c:v>
                </c:pt>
                <c:pt idx="419">
                  <c:v>3.9570931772724198</c:v>
                </c:pt>
                <c:pt idx="420">
                  <c:v>3.9323626493780939</c:v>
                </c:pt>
                <c:pt idx="421">
                  <c:v>3.9074009923721542</c:v>
                </c:pt>
                <c:pt idx="422">
                  <c:v>3.8822052647472018</c:v>
                </c:pt>
                <c:pt idx="423">
                  <c:v>3.8567726023531064</c:v>
                </c:pt>
                <c:pt idx="424">
                  <c:v>3.8311002383743471</c:v>
                </c:pt>
                <c:pt idx="425">
                  <c:v>3.805185524910673</c:v>
                </c:pt>
                <c:pt idx="426">
                  <c:v>3.779025956200726</c:v>
                </c:pt>
                <c:pt idx="427">
                  <c:v>3.7526191935158857</c:v>
                </c:pt>
                <c:pt idx="428">
                  <c:v>3.7259630917363311</c:v>
                </c:pt>
                <c:pt idx="429">
                  <c:v>3.6990557276034419</c:v>
                </c:pt>
                <c:pt idx="430">
                  <c:v>3.6718954296215349</c:v>
                </c:pt>
                <c:pt idx="431">
                  <c:v>3.644480809557777</c:v>
                </c:pt>
                <c:pt idx="432">
                  <c:v>3.6168107954615039</c:v>
                </c:pt>
                <c:pt idx="433">
                  <c:v>3.5888846660933185</c:v>
                </c:pt>
                <c:pt idx="434">
                  <c:v>3.5607020866200543</c:v>
                </c:pt>
                <c:pt idx="435">
                  <c:v>3.5322631453943218</c:v>
                </c:pt>
                <c:pt idx="436">
                  <c:v>3.5035683915969815</c:v>
                </c:pt>
                <c:pt idx="437">
                  <c:v>3.4746188734780734</c:v>
                </c:pt>
                <c:pt idx="438">
                  <c:v>3.445416176886869</c:v>
                </c:pt>
                <c:pt idx="439">
                  <c:v>3.4159624637357271</c:v>
                </c:pt>
                <c:pt idx="440">
                  <c:v>3.3862605099960472</c:v>
                </c:pt>
                <c:pt idx="441">
                  <c:v>3.3563137427790979</c:v>
                </c:pt>
                <c:pt idx="442">
                  <c:v>3.3261262760110535</c:v>
                </c:pt>
                <c:pt idx="443">
                  <c:v>3.2957029441716701</c:v>
                </c:pt>
                <c:pt idx="444">
                  <c:v>3.2650493335313966</c:v>
                </c:pt>
                <c:pt idx="445">
                  <c:v>3.2341718102939714</c:v>
                </c:pt>
                <c:pt idx="446">
                  <c:v>3.2030775450325057</c:v>
                </c:pt>
                <c:pt idx="447">
                  <c:v>3.1717745327988469</c:v>
                </c:pt>
                <c:pt idx="448">
                  <c:v>3.1402716082896331</c:v>
                </c:pt>
                <c:pt idx="449">
                  <c:v>3.1085784554710099</c:v>
                </c:pt>
                <c:pt idx="450">
                  <c:v>3.0767056110953694</c:v>
                </c:pt>
                <c:pt idx="451">
                  <c:v>3.0446644615961898</c:v>
                </c:pt>
                <c:pt idx="452">
                  <c:v>3.0124672329091693</c:v>
                </c:pt>
                <c:pt idx="453">
                  <c:v>2.9801269728541682</c:v>
                </c:pt>
                <c:pt idx="454">
                  <c:v>2.9476575258100208</c:v>
                </c:pt>
                <c:pt idx="455">
                  <c:v>2.9150734995288841</c:v>
                </c:pt>
                <c:pt idx="456">
                  <c:v>2.8823902240636277</c:v>
                </c:pt>
                <c:pt idx="457">
                  <c:v>2.8496237029190636</c:v>
                </c:pt>
                <c:pt idx="458">
                  <c:v>2.8167905566816893</c:v>
                </c:pt>
                <c:pt idx="459">
                  <c:v>2.7839079595297802</c:v>
                </c:pt>
                <c:pt idx="460">
                  <c:v>2.750993569171198</c:v>
                </c:pt>
                <c:pt idx="461">
                  <c:v>2.7180654508961863</c:v>
                </c:pt>
                <c:pt idx="462">
                  <c:v>2.6851419965616561</c:v>
                </c:pt>
                <c:pt idx="463">
                  <c:v>2.6522418394378704</c:v>
                </c:pt>
                <c:pt idx="464">
                  <c:v>2.6193837659437245</c:v>
                </c:pt>
                <c:pt idx="465">
                  <c:v>2.5865866253697325</c:v>
                </c:pt>
                <c:pt idx="466">
                  <c:v>2.5538692387353192</c:v>
                </c:pt>
                <c:pt idx="467">
                  <c:v>2.5212503079477275</c:v>
                </c:pt>
                <c:pt idx="468">
                  <c:v>2.4887483264224941</c:v>
                </c:pt>
                <c:pt idx="469">
                  <c:v>2.4563814922907454</c:v>
                </c:pt>
                <c:pt idx="470">
                  <c:v>2.4241676252575393</c:v>
                </c:pt>
                <c:pt idx="471">
                  <c:v>2.3921240880905916</c:v>
                </c:pt>
                <c:pt idx="472">
                  <c:v>2.3602677136129957</c:v>
                </c:pt>
                <c:pt idx="473">
                  <c:v>2.3286147379509248</c:v>
                </c:pt>
                <c:pt idx="474">
                  <c:v>2.2971807406519527</c:v>
                </c:pt>
                <c:pt idx="475">
                  <c:v>2.2659805921462426</c:v>
                </c:pt>
                <c:pt idx="476">
                  <c:v>2.2350284088758832</c:v>
                </c:pt>
                <c:pt idx="477">
                  <c:v>2.2043375162717211</c:v>
                </c:pt>
                <c:pt idx="478">
                  <c:v>2.1739204196160951</c:v>
                </c:pt>
                <c:pt idx="479">
                  <c:v>2.1437887826976207</c:v>
                </c:pt>
                <c:pt idx="480">
                  <c:v>2.1139534140436269</c:v>
                </c:pt>
                <c:pt idx="481">
                  <c:v>2.0844242604092207</c:v>
                </c:pt>
                <c:pt idx="482">
                  <c:v>2.0552104071110811</c:v>
                </c:pt>
                <c:pt idx="483">
                  <c:v>2.0263200847197114</c:v>
                </c:pt>
                <c:pt idx="484">
                  <c:v>1.997760681566453</c:v>
                </c:pt>
                <c:pt idx="485">
                  <c:v>1.9695387614806603</c:v>
                </c:pt>
                <c:pt idx="486">
                  <c:v>1.9416600861474107</c:v>
                </c:pt>
                <c:pt idx="487">
                  <c:v>1.9141296414656606</c:v>
                </c:pt>
                <c:pt idx="488">
                  <c:v>1.8869516672894269</c:v>
                </c:pt>
                <c:pt idx="489">
                  <c:v>1.8601296899487143</c:v>
                </c:pt>
                <c:pt idx="490">
                  <c:v>1.833666556970633</c:v>
                </c:pt>
                <c:pt idx="491">
                  <c:v>1.8075644734527361</c:v>
                </c:pt>
                <c:pt idx="492">
                  <c:v>1.7818250395781805</c:v>
                </c:pt>
                <c:pt idx="493">
                  <c:v>1.7564492888042356</c:v>
                </c:pt>
                <c:pt idx="494">
                  <c:v>1.7314377263003844</c:v>
                </c:pt>
                <c:pt idx="495">
                  <c:v>1.7067903672583495</c:v>
                </c:pt>
                <c:pt idx="496">
                  <c:v>1.682506774742714</c:v>
                </c:pt>
                <c:pt idx="497">
                  <c:v>1.6585860967962862</c:v>
                </c:pt>
                <c:pt idx="498">
                  <c:v>1.6350271025582499</c:v>
                </c:pt>
                <c:pt idx="499">
                  <c:v>1.6118282171947522</c:v>
                </c:pt>
                <c:pt idx="500">
                  <c:v>1.5889875554804238</c:v>
                </c:pt>
                <c:pt idx="501">
                  <c:v>1.5665029539051316</c:v>
                </c:pt>
                <c:pt idx="502">
                  <c:v>1.5443720012127833</c:v>
                </c:pt>
                <c:pt idx="503">
                  <c:v>1.5225920673081492</c:v>
                </c:pt>
                <c:pt idx="504">
                  <c:v>1.501160330493517</c:v>
                </c:pt>
                <c:pt idx="505">
                  <c:v>1.4800738030195215</c:v>
                </c:pt>
                <c:pt idx="506">
                  <c:v>1.4593293549539341</c:v>
                </c:pt>
                <c:pt idx="507">
                  <c:v>1.4389237363886684</c:v>
                </c:pt>
                <c:pt idx="508">
                  <c:v>1.4188535980190256</c:v>
                </c:pt>
                <c:pt idx="509">
                  <c:v>1.3991155101404134</c:v>
                </c:pt>
                <c:pt idx="510">
                  <c:v>1.3797059801167786</c:v>
                </c:pt>
                <c:pt idx="511">
                  <c:v>1.3606214683819189</c:v>
                </c:pt>
                <c:pt idx="512">
                  <c:v>1.3418584030399816</c:v>
                </c:pt>
                <c:pt idx="513">
                  <c:v>1.3234131931350668</c:v>
                </c:pt>
                <c:pt idx="514">
                  <c:v>1.3052822406620332</c:v>
                </c:pt>
                <c:pt idx="515">
                  <c:v>1.2874619513916949</c:v>
                </c:pt>
                <c:pt idx="516">
                  <c:v>1.2699487445836712</c:v>
                </c:pt>
                <c:pt idx="517">
                  <c:v>1.2527390616594143</c:v>
                </c:pt>
                <c:pt idx="518">
                  <c:v>1.2358293739065518</c:v>
                </c:pt>
                <c:pt idx="519">
                  <c:v>1.2192161892837565</c:v>
                </c:pt>
                <c:pt idx="520">
                  <c:v>1.2028960583929893</c:v>
                </c:pt>
                <c:pt idx="521">
                  <c:v>1.186865579683325</c:v>
                </c:pt>
                <c:pt idx="522">
                  <c:v>1.1711214039476614</c:v>
                </c:pt>
                <c:pt idx="523">
                  <c:v>1.1556602381705674</c:v>
                </c:pt>
                <c:pt idx="524">
                  <c:v>1.140478848782404</c:v>
                </c:pt>
                <c:pt idx="525">
                  <c:v>1.1255740643716594</c:v>
                </c:pt>
                <c:pt idx="526">
                  <c:v>1.1109427779042851</c:v>
                </c:pt>
                <c:pt idx="527">
                  <c:v>1.0965819484956754</c:v>
                </c:pt>
                <c:pt idx="528">
                  <c:v>1.082488602777901</c:v>
                </c:pt>
                <c:pt idx="529">
                  <c:v>1.068659835901808</c:v>
                </c:pt>
                <c:pt idx="530">
                  <c:v>1.0550928122107663</c:v>
                </c:pt>
                <c:pt idx="531">
                  <c:v>1.041784765620084</c:v>
                </c:pt>
                <c:pt idx="532">
                  <c:v>1.0287329997335348</c:v>
                </c:pt>
                <c:pt idx="533">
                  <c:v>1.0159348877259293</c:v>
                </c:pt>
                <c:pt idx="534">
                  <c:v>1.0033878720183715</c:v>
                </c:pt>
                <c:pt idx="535">
                  <c:v>0.99108946377060647</c:v>
                </c:pt>
                <c:pt idx="536">
                  <c:v>0.97903724221283983</c:v>
                </c:pt>
                <c:pt idx="537">
                  <c:v>0.96722885383745716</c:v>
                </c:pt>
                <c:pt idx="538">
                  <c:v>0.95566201146930341</c:v>
                </c:pt>
                <c:pt idx="539">
                  <c:v>0.9443344932315022</c:v>
                </c:pt>
                <c:pt idx="540">
                  <c:v>0.93324414142224321</c:v>
                </c:pt>
                <c:pt idx="541">
                  <c:v>0.92238886131655951</c:v>
                </c:pt>
                <c:pt idx="542">
                  <c:v>0.91176661990577157</c:v>
                </c:pt>
                <c:pt idx="543">
                  <c:v>0.90137544458607544</c:v>
                </c:pt>
                <c:pt idx="544">
                  <c:v>0.89121342180662588</c:v>
                </c:pt>
                <c:pt idx="545">
                  <c:v>0.88127869568644257</c:v>
                </c:pt>
                <c:pt idx="546">
                  <c:v>0.87156946660853063</c:v>
                </c:pt>
                <c:pt idx="547">
                  <c:v>0.86208398979873557</c:v>
                </c:pt>
                <c:pt idx="548">
                  <c:v>0.85282057389607957</c:v>
                </c:pt>
                <c:pt idx="549">
                  <c:v>0.84377757952060495</c:v>
                </c:pt>
                <c:pt idx="550">
                  <c:v>0.83495341784409605</c:v>
                </c:pt>
                <c:pt idx="551">
                  <c:v>0.82634654916846462</c:v>
                </c:pt>
                <c:pt idx="552">
                  <c:v>0.81795548151604525</c:v>
                </c:pt>
                <c:pt idx="553">
                  <c:v>0.80977876923555481</c:v>
                </c:pt>
                <c:pt idx="554">
                  <c:v>0.80181501162704349</c:v>
                </c:pt>
                <c:pt idx="555">
                  <c:v>0.79406285158875678</c:v>
                </c:pt>
                <c:pt idx="556">
                  <c:v>0.7865209742884729</c:v>
                </c:pt>
                <c:pt idx="557">
                  <c:v>0.77918810586156906</c:v>
                </c:pt>
                <c:pt idx="558">
                  <c:v>0.77206301213777151</c:v>
                </c:pt>
                <c:pt idx="559">
                  <c:v>0.76514449739829293</c:v>
                </c:pt>
                <c:pt idx="560">
                  <c:v>0.75843140316482904</c:v>
                </c:pt>
                <c:pt idx="561">
                  <c:v>0.75192260702169511</c:v>
                </c:pt>
                <c:pt idx="562">
                  <c:v>0.74561702147217979</c:v>
                </c:pt>
                <c:pt idx="563">
                  <c:v>0.73951359283006246</c:v>
                </c:pt>
                <c:pt idx="564">
                  <c:v>0.73361130014708031</c:v>
                </c:pt>
                <c:pt idx="565">
                  <c:v>0.7279091541770274</c:v>
                </c:pt>
                <c:pt idx="566">
                  <c:v>0.72240619637704639</c:v>
                </c:pt>
                <c:pt idx="567">
                  <c:v>0.71710149794660361</c:v>
                </c:pt>
                <c:pt idx="568">
                  <c:v>0.71199415890454287</c:v>
                </c:pt>
                <c:pt idx="569">
                  <c:v>0.70708330720457158</c:v>
                </c:pt>
                <c:pt idx="570">
                  <c:v>0.7023680978894592</c:v>
                </c:pt>
                <c:pt idx="571">
                  <c:v>0.69784771228420961</c:v>
                </c:pt>
                <c:pt idx="572">
                  <c:v>0.69352135722841723</c:v>
                </c:pt>
                <c:pt idx="573">
                  <c:v>0.68938826434801548</c:v>
                </c:pt>
                <c:pt idx="574">
                  <c:v>0.68544768936659461</c:v>
                </c:pt>
                <c:pt idx="575">
                  <c:v>0.68169891145647465</c:v>
                </c:pt>
                <c:pt idx="576">
                  <c:v>0.67814123262971138</c:v>
                </c:pt>
                <c:pt idx="577">
                  <c:v>0.67477397716923548</c:v>
                </c:pt>
                <c:pt idx="578">
                  <c:v>0.67159649110031971</c:v>
                </c:pt>
                <c:pt idx="579">
                  <c:v>0.66860814170261462</c:v>
                </c:pt>
                <c:pt idx="580">
                  <c:v>0.6658083170630068</c:v>
                </c:pt>
                <c:pt idx="581">
                  <c:v>0.6631964256695857</c:v>
                </c:pt>
                <c:pt idx="582">
                  <c:v>0.66077189604706388</c:v>
                </c:pt>
                <c:pt idx="583">
                  <c:v>0.65853417643401024</c:v>
                </c:pt>
                <c:pt idx="584">
                  <c:v>0.65648273450234262</c:v>
                </c:pt>
                <c:pt idx="585">
                  <c:v>0.65461705711954532</c:v>
                </c:pt>
                <c:pt idx="586">
                  <c:v>0.65293665015417779</c:v>
                </c:pt>
                <c:pt idx="587">
                  <c:v>0.65144103832527178</c:v>
                </c:pt>
                <c:pt idx="588">
                  <c:v>0.65012976509632225</c:v>
                </c:pt>
                <c:pt idx="589">
                  <c:v>0.64900239261462656</c:v>
                </c:pt>
                <c:pt idx="590">
                  <c:v>0.6480585016968442</c:v>
                </c:pt>
                <c:pt idx="591">
                  <c:v>0.64729769186171415</c:v>
                </c:pt>
                <c:pt idx="592">
                  <c:v>0.64671958141099073</c:v>
                </c:pt>
                <c:pt idx="593">
                  <c:v>0.64632380755975061</c:v>
                </c:pt>
                <c:pt idx="594">
                  <c:v>0.64611002661735195</c:v>
                </c:pt>
                <c:pt idx="595">
                  <c:v>0.64607791422044447</c:v>
                </c:pt>
                <c:pt idx="596">
                  <c:v>0.64622716561956739</c:v>
                </c:pt>
                <c:pt idx="597">
                  <c:v>0.64655749602101531</c:v>
                </c:pt>
                <c:pt idx="598">
                  <c:v>0.64706864098580108</c:v>
                </c:pt>
                <c:pt idx="599">
                  <c:v>0.64776035688772948</c:v>
                </c:pt>
                <c:pt idx="600">
                  <c:v>0.64863242143274791</c:v>
                </c:pt>
                <c:pt idx="601">
                  <c:v>0.64968463424195722</c:v>
                </c:pt>
                <c:pt idx="602">
                  <c:v>0.65091681750085728</c:v>
                </c:pt>
                <c:pt idx="603">
                  <c:v>0.65232881667763121</c:v>
                </c:pt>
                <c:pt idx="604">
                  <c:v>0.65392050131351387</c:v>
                </c:pt>
                <c:pt idx="605">
                  <c:v>0.6556917658885435</c:v>
                </c:pt>
                <c:pt idx="606">
                  <c:v>0.65764253076628532</c:v>
                </c:pt>
                <c:pt idx="607">
                  <c:v>0.6597727432214</c:v>
                </c:pt>
                <c:pt idx="608">
                  <c:v>0.6620823785542852</c:v>
                </c:pt>
                <c:pt idx="609">
                  <c:v>0.6645714412973347</c:v>
                </c:pt>
                <c:pt idx="610">
                  <c:v>0.66723996651778161</c:v>
                </c:pt>
                <c:pt idx="611">
                  <c:v>0.67008802122247302</c:v>
                </c:pt>
                <c:pt idx="612">
                  <c:v>0.67311570587039082</c:v>
                </c:pt>
                <c:pt idx="613">
                  <c:v>0.67632315599922188</c:v>
                </c:pt>
                <c:pt idx="614">
                  <c:v>0.67971054397279584</c:v>
                </c:pt>
                <c:pt idx="615">
                  <c:v>0.68327808085680264</c:v>
                </c:pt>
                <c:pt idx="616">
                  <c:v>0.6870260184308169</c:v>
                </c:pt>
                <c:pt idx="617">
                  <c:v>0.69095465134533451</c:v>
                </c:pt>
                <c:pt idx="618">
                  <c:v>0.69506431943328362</c:v>
                </c:pt>
                <c:pt idx="619">
                  <c:v>0.69935541018627223</c:v>
                </c:pt>
                <c:pt idx="620">
                  <c:v>0.70382836140671201</c:v>
                </c:pt>
                <c:pt idx="621">
                  <c:v>0.70848366404794105</c:v>
                </c:pt>
                <c:pt idx="622">
                  <c:v>0.71332186525551122</c:v>
                </c:pt>
                <c:pt idx="623">
                  <c:v>0.71834357162395412</c:v>
                </c:pt>
                <c:pt idx="624">
                  <c:v>0.723549452684628</c:v>
                </c:pt>
                <c:pt idx="625">
                  <c:v>0.72894024464159624</c:v>
                </c:pt>
                <c:pt idx="626">
                  <c:v>0.73451675437404407</c:v>
                </c:pt>
                <c:pt idx="627">
                  <c:v>0.74027986372538224</c:v>
                </c:pt>
                <c:pt idx="628">
                  <c:v>0.7462305341010208</c:v>
                </c:pt>
                <c:pt idx="629">
                  <c:v>0.75236981139881776</c:v>
                </c:pt>
                <c:pt idx="630">
                  <c:v>0.75869883129841797</c:v>
                </c:pt>
                <c:pt idx="631">
                  <c:v>0.76521882493812332</c:v>
                </c:pt>
                <c:pt idx="632">
                  <c:v>0.77193112501064642</c:v>
                </c:pt>
                <c:pt idx="633">
                  <c:v>0.77883717231203908</c:v>
                </c:pt>
                <c:pt idx="634">
                  <c:v>0.78593852278137555</c:v>
                </c:pt>
                <c:pt idx="635">
                  <c:v>0.79323685507237562</c:v>
                </c:pt>
                <c:pt idx="636">
                  <c:v>0.80073397870215468</c:v>
                </c:pt>
                <c:pt idx="637">
                  <c:v>0.80843184282669922</c:v>
                </c:pt>
                <c:pt idx="638">
                  <c:v>0.81633254569758085</c:v>
                </c:pt>
                <c:pt idx="639">
                  <c:v>0.8244383448598277</c:v>
                </c:pt>
                <c:pt idx="640">
                  <c:v>0.83275166815691115</c:v>
                </c:pt>
                <c:pt idx="641">
                  <c:v>0.84127512561547535</c:v>
                </c:pt>
                <c:pt idx="642">
                  <c:v>0.85001152228986943</c:v>
                </c:pt>
                <c:pt idx="643">
                  <c:v>0.85896387215478098</c:v>
                </c:pt>
                <c:pt idx="644">
                  <c:v>0.86813541314347231</c:v>
                </c:pt>
                <c:pt idx="645">
                  <c:v>0.87752962343930818</c:v>
                </c:pt>
                <c:pt idx="646">
                  <c:v>0.88715023913968405</c:v>
                </c:pt>
                <c:pt idx="647">
                  <c:v>0.89700127342411728</c:v>
                </c:pt>
                <c:pt idx="648">
                  <c:v>0.90708703737242968</c:v>
                </c:pt>
                <c:pt idx="649">
                  <c:v>0.91741216259473524</c:v>
                </c:pt>
                <c:pt idx="650">
                  <c:v>0.92798162585254784</c:v>
                </c:pt>
                <c:pt idx="651">
                  <c:v>0.93880077587001209</c:v>
                </c:pt>
                <c:pt idx="652">
                  <c:v>0.94987536255619576</c:v>
                </c:pt>
                <c:pt idx="653">
                  <c:v>0.96121156888393955</c:v>
                </c:pt>
                <c:pt idx="654">
                  <c:v>0.97281604569810998</c:v>
                </c:pt>
                <c:pt idx="655">
                  <c:v>0.98469594975670149</c:v>
                </c:pt>
                <c:pt idx="656">
                  <c:v>0.99685898534233885</c:v>
                </c:pt>
                <c:pt idx="657">
                  <c:v>1.0093134498197607</c:v>
                </c:pt>
                <c:pt idx="658">
                  <c:v>1.0220682835572508</c:v>
                </c:pt>
                <c:pt idx="659">
                  <c:v>1.0351331246771189</c:v>
                </c:pt>
                <c:pt idx="660">
                  <c:v>1.0485183691526587</c:v>
                </c:pt>
                <c:pt idx="661">
                  <c:v>1.0622352368269927</c:v>
                </c:pt>
                <c:pt idx="662">
                  <c:v>1.0762958439932262</c:v>
                </c:pt>
                <c:pt idx="663">
                  <c:v>1.090713283245758</c:v>
                </c:pt>
                <c:pt idx="664">
                  <c:v>1.1055017113896299</c:v>
                </c:pt>
                <c:pt idx="665">
                  <c:v>1.1206764462785821</c:v>
                </c:pt>
                <c:pt idx="666">
                  <c:v>1.1362540735427589</c:v>
                </c:pt>
                <c:pt idx="667">
                  <c:v>1.1522525642632262</c:v>
                </c:pt>
                <c:pt idx="668">
                  <c:v>1.1686914047514341</c:v>
                </c:pt>
                <c:pt idx="669">
                  <c:v>1.1855917396955251</c:v>
                </c:pt>
                <c:pt idx="670">
                  <c:v>1.2029765300387305</c:v>
                </c:pt>
                <c:pt idx="671">
                  <c:v>1.220870727053331</c:v>
                </c:pt>
                <c:pt idx="672">
                  <c:v>1.2393014641596827</c:v>
                </c:pt>
                <c:pt idx="673">
                  <c:v>1.2582982681035368</c:v>
                </c:pt>
                <c:pt idx="674">
                  <c:v>1.2778932911320267</c:v>
                </c:pt>
                <c:pt idx="675">
                  <c:v>1.2981215657791556</c:v>
                </c:pt>
                <c:pt idx="676">
                  <c:v>1.3190212837576749</c:v>
                </c:pt>
                <c:pt idx="677">
                  <c:v>1.3406341002177884</c:v>
                </c:pt>
                <c:pt idx="678">
                  <c:v>1.3630054642223053</c:v>
                </c:pt>
                <c:pt idx="679">
                  <c:v>1.3861849756326168</c:v>
                </c:pt>
                <c:pt idx="680">
                  <c:v>1.4102267676064228</c:v>
                </c:pt>
                <c:pt idx="681">
                  <c:v>1.4351899124519198</c:v>
                </c:pt>
                <c:pt idx="682">
                  <c:v>1.4611388465005191</c:v>
                </c:pt>
                <c:pt idx="683">
                  <c:v>1.4881438067387278</c:v>
                </c:pt>
                <c:pt idx="684">
                  <c:v>1.5162812679081052</c:v>
                </c:pt>
                <c:pt idx="685">
                  <c:v>1.5456343633000447</c:v>
                </c:pt>
                <c:pt idx="686">
                  <c:v>1.5762932651247779</c:v>
                </c:pt>
                <c:pt idx="687">
                  <c:v>1.6083554906344641</c:v>
                </c:pt>
                <c:pt idx="688">
                  <c:v>1.6419260875897657</c:v>
                </c:pt>
                <c:pt idx="689">
                  <c:v>1.677117636638269</c:v>
                </c:pt>
                <c:pt idx="690">
                  <c:v>1.7140499882856404</c:v>
                </c:pt>
                <c:pt idx="691">
                  <c:v>1.7528496282424988</c:v>
                </c:pt>
                <c:pt idx="692">
                  <c:v>1.7936485374794215</c:v>
                </c:pt>
                <c:pt idx="693">
                  <c:v>1.8365823838611273</c:v>
                </c:pt>
                <c:pt idx="694">
                  <c:v>1.8817878540665629</c:v>
                </c:pt>
                <c:pt idx="695">
                  <c:v>1.9293989135942238</c:v>
                </c:pt>
                <c:pt idx="696">
                  <c:v>1.9795417785884839</c:v>
                </c:pt>
                <c:pt idx="697">
                  <c:v>2.0323284099813201</c:v>
                </c:pt>
                <c:pt idx="698">
                  <c:v>2.0878484163240594</c:v>
                </c:pt>
                <c:pt idx="699">
                  <c:v>2.1461593973760325</c:v>
                </c:pt>
                <c:pt idx="700">
                  <c:v>2.2072759939660194</c:v>
                </c:pt>
                <c:pt idx="701">
                  <c:v>2.2711582365300855</c:v>
                </c:pt>
                <c:pt idx="702">
                  <c:v>2.3377001847317542</c:v>
                </c:pt>
                <c:pt idx="703">
                  <c:v>2.4067202626593773</c:v>
                </c:pt>
                <c:pt idx="704">
                  <c:v>2.4779550088659423</c:v>
                </c:pt>
                <c:pt idx="705">
                  <c:v>2.551058031538421</c:v>
                </c:pt>
                <c:pt idx="706">
                  <c:v>2.6256056436982691</c:v>
                </c:pt>
                <c:pt idx="707">
                  <c:v>2.7011098808424183</c:v>
                </c:pt>
                <c:pt idx="708">
                  <c:v>2.7770384458703647</c:v>
                </c:pt>
                <c:pt idx="709">
                  <c:v>2.8528398268360498</c:v>
                </c:pt>
                <c:pt idx="710">
                  <c:v>2.9279707530898484</c:v>
                </c:pt>
                <c:pt idx="711">
                  <c:v>3.0019226398908945</c:v>
                </c:pt>
                <c:pt idx="712">
                  <c:v>3.0742438965412715</c:v>
                </c:pt>
                <c:pt idx="713">
                  <c:v>3.1445558609151067</c:v>
                </c:pt>
                <c:pt idx="714">
                  <c:v>3.2125613804067781</c:v>
                </c:pt>
                <c:pt idx="715">
                  <c:v>3.2780463120421075</c:v>
                </c:pt>
                <c:pt idx="716">
                  <c:v>3.3408751604142117</c:v>
                </c:pt>
                <c:pt idx="717">
                  <c:v>3.4009825696651892</c:v>
                </c:pt>
                <c:pt idx="718">
                  <c:v>3.4583624554237593</c:v>
                </c:pt>
                <c:pt idx="719">
                  <c:v>3.5130563273032429</c:v>
                </c:pt>
                <c:pt idx="720">
                  <c:v>3.5651419638753774</c:v>
                </c:pt>
                <c:pt idx="721">
                  <c:v>3.6147231871371659</c:v>
                </c:pt>
                <c:pt idx="722">
                  <c:v>3.6619211227372004</c:v>
                </c:pt>
                <c:pt idx="723">
                  <c:v>3.7068670607283192</c:v>
                </c:pt>
                <c:pt idx="724">
                  <c:v>3.7496968523265735</c:v>
                </c:pt>
                <c:pt idx="725">
                  <c:v>3.7905466766642952</c:v>
                </c:pt>
                <c:pt idx="726">
                  <c:v>3.8295499673979583</c:v>
                </c:pt>
                <c:pt idx="727">
                  <c:v>3.8668352826267114</c:v>
                </c:pt>
                <c:pt idx="728">
                  <c:v>3.9025249170919896</c:v>
                </c:pt>
                <c:pt idx="729">
                  <c:v>3.9367340817704357</c:v>
                </c:pt>
                <c:pt idx="730">
                  <c:v>3.9695705054368391</c:v>
                </c:pt>
                <c:pt idx="731">
                  <c:v>4.0011343413009079</c:v>
                </c:pt>
                <c:pt idx="732">
                  <c:v>4.0315182872528483</c:v>
                </c:pt>
                <c:pt idx="733">
                  <c:v>4.060807849762754</c:v>
                </c:pt>
                <c:pt idx="734">
                  <c:v>4.089081699014919</c:v>
                </c:pt>
                <c:pt idx="735">
                  <c:v>4.1164120767676549</c:v>
                </c:pt>
                <c:pt idx="736">
                  <c:v>4.1428652292260866</c:v>
                </c:pt>
                <c:pt idx="737">
                  <c:v>4.1685018454475173</c:v>
                </c:pt>
                <c:pt idx="738">
                  <c:v>4.1933774879779016</c:v>
                </c:pt>
                <c:pt idx="739">
                  <c:v>4.2175430069885778</c:v>
                </c:pt>
                <c:pt idx="740">
                  <c:v>4.2410449325145292</c:v>
                </c:pt>
                <c:pt idx="741">
                  <c:v>4.2639258417872199</c:v>
                </c:pt>
                <c:pt idx="742">
                  <c:v>4.2862247003411973</c:v>
                </c:pt>
                <c:pt idx="743">
                  <c:v>4.3079771767365482</c:v>
                </c:pt>
                <c:pt idx="744">
                  <c:v>4.329215931517874</c:v>
                </c:pt>
                <c:pt idx="745">
                  <c:v>4.3499708815300604</c:v>
                </c:pt>
                <c:pt idx="746">
                  <c:v>4.3702694410106799</c:v>
                </c:pt>
                <c:pt idx="747">
                  <c:v>4.3901367410369483</c:v>
                </c:pt>
                <c:pt idx="748">
                  <c:v>4.4095958289647657</c:v>
                </c:pt>
                <c:pt idx="749">
                  <c:v>4.4286678494904361</c:v>
                </c:pt>
                <c:pt idx="750">
                  <c:v>4.4473722089145884</c:v>
                </c:pt>
                <c:pt idx="751">
                  <c:v>4.4657267241094889</c:v>
                </c:pt>
                <c:pt idx="752">
                  <c:v>4.483747757596622</c:v>
                </c:pt>
                <c:pt idx="753">
                  <c:v>4.5014503400395478</c:v>
                </c:pt>
                <c:pt idx="754">
                  <c:v>4.5188482813530007</c:v>
                </c:pt>
                <c:pt idx="755">
                  <c:v>4.5359542715269159</c:v>
                </c:pt>
                <c:pt idx="756">
                  <c:v>4.5527799721657827</c:v>
                </c:pt>
                <c:pt idx="757">
                  <c:v>4.5693360996510481</c:v>
                </c:pt>
                <c:pt idx="758">
                  <c:v>4.5856325007478951</c:v>
                </c:pt>
                <c:pt idx="759">
                  <c:v>4.6016782213980711</c:v>
                </c:pt>
                <c:pt idx="760">
                  <c:v>4.6174815693674045</c:v>
                </c:pt>
                <c:pt idx="761">
                  <c:v>4.633050171350197</c:v>
                </c:pt>
                <c:pt idx="762">
                  <c:v>4.6483910250723763</c:v>
                </c:pt>
                <c:pt idx="763">
                  <c:v>4.6635105468808078</c:v>
                </c:pt>
                <c:pt idx="764">
                  <c:v>4.6784146152570925</c:v>
                </c:pt>
                <c:pt idx="765">
                  <c:v>4.6931086106499658</c:v>
                </c:pt>
                <c:pt idx="766">
                  <c:v>4.7075974519808153</c:v>
                </c:pt>
                <c:pt idx="767">
                  <c:v>4.7218856301412035</c:v>
                </c:pt>
                <c:pt idx="768">
                  <c:v>4.7359772387694434</c:v>
                </c:pt>
                <c:pt idx="769">
                  <c:v>4.7498760025647107</c:v>
                </c:pt>
                <c:pt idx="770">
                  <c:v>4.7635853033715874</c:v>
                </c:pt>
                <c:pt idx="771">
                  <c:v>4.7771082042450761</c:v>
                </c:pt>
                <c:pt idx="772">
                  <c:v>4.7904474716856047</c:v>
                </c:pt>
                <c:pt idx="773">
                  <c:v>4.8036055962151938</c:v>
                </c:pt>
                <c:pt idx="774">
                  <c:v>4.8165848114495304</c:v>
                </c:pt>
                <c:pt idx="775">
                  <c:v>4.829387111805949</c:v>
                </c:pt>
                <c:pt idx="776">
                  <c:v>4.8420142689741237</c:v>
                </c:pt>
                <c:pt idx="777">
                  <c:v>4.8544678472644058</c:v>
                </c:pt>
                <c:pt idx="778">
                  <c:v>4.8667492179381231</c:v>
                </c:pt>
                <c:pt idx="779">
                  <c:v>4.8788595726145756</c:v>
                </c:pt>
                <c:pt idx="780">
                  <c:v>4.8907999358408771</c:v>
                </c:pt>
                <c:pt idx="781">
                  <c:v>4.9025711769030194</c:v>
                </c:pt>
                <c:pt idx="782">
                  <c:v>4.9141740209495808</c:v>
                </c:pt>
                <c:pt idx="783">
                  <c:v>4.9256090594931736</c:v>
                </c:pt>
                <c:pt idx="784">
                  <c:v>4.9368767603490147</c:v>
                </c:pt>
                <c:pt idx="785">
                  <c:v>4.9479774770648639</c:v>
                </c:pt>
                <c:pt idx="786">
                  <c:v>4.9589114578918387</c:v>
                </c:pt>
                <c:pt idx="787">
                  <c:v>4.9696788543413906</c:v>
                </c:pt>
                <c:pt idx="788">
                  <c:v>4.9802797293697907</c:v>
                </c:pt>
                <c:pt idx="789">
                  <c:v>4.9907140652279489</c:v>
                </c:pt>
                <c:pt idx="790">
                  <c:v>5.0009817710110784</c:v>
                </c:pt>
                <c:pt idx="791">
                  <c:v>5.0110826899397543</c:v>
                </c:pt>
                <c:pt idx="792">
                  <c:v>5.0210166064010853</c:v>
                </c:pt>
                <c:pt idx="793">
                  <c:v>5.0307832527761676</c:v>
                </c:pt>
                <c:pt idx="794">
                  <c:v>5.0403823160775572</c:v>
                </c:pt>
                <c:pt idx="795">
                  <c:v>5.0498134444182519</c:v>
                </c:pt>
                <c:pt idx="796">
                  <c:v>5.0590762533315443</c:v>
                </c:pt>
                <c:pt idx="797">
                  <c:v>5.0681703319590747</c:v>
                </c:pt>
                <c:pt idx="798">
                  <c:v>5.077095249122527</c:v>
                </c:pt>
                <c:pt idx="799">
                  <c:v>5.0858505592925383</c:v>
                </c:pt>
                <c:pt idx="800">
                  <c:v>5.0944358084666428</c:v>
                </c:pt>
                <c:pt idx="801">
                  <c:v>5.1028505399663562</c:v>
                </c:pt>
                <c:pt idx="802">
                  <c:v>5.1110943001618381</c:v>
                </c:pt>
                <c:pt idx="803">
                  <c:v>5.119166644130936</c:v>
                </c:pt>
                <c:pt idx="804">
                  <c:v>5.1270671412578395</c:v>
                </c:pt>
                <c:pt idx="805">
                  <c:v>5.1347953807749738</c:v>
                </c:pt>
                <c:pt idx="806">
                  <c:v>5.1423509772502332</c:v>
                </c:pt>
                <c:pt idx="807">
                  <c:v>5.1497335760201146</c:v>
                </c:pt>
                <c:pt idx="808">
                  <c:v>5.1569428585677901</c:v>
                </c:pt>
                <c:pt idx="809">
                  <c:v>5.1639785478436604</c:v>
                </c:pt>
                <c:pt idx="810">
                  <c:v>5.170840413524445</c:v>
                </c:pt>
                <c:pt idx="811">
                  <c:v>5.1775282772053872</c:v>
                </c:pt>
                <c:pt idx="812">
                  <c:v>5.1840420175187036</c:v>
                </c:pt>
                <c:pt idx="813">
                  <c:v>5.1903815751700142</c:v>
                </c:pt>
                <c:pt idx="814">
                  <c:v>5.1965469578830419</c:v>
                </c:pt>
                <c:pt idx="815">
                  <c:v>5.2025382452415725</c:v>
                </c:pt>
                <c:pt idx="816">
                  <c:v>5.2083555934163366</c:v>
                </c:pt>
                <c:pt idx="817">
                  <c:v>5.2139992397632238</c:v>
                </c:pt>
                <c:pt idx="818">
                  <c:v>5.2194695072780757</c:v>
                </c:pt>
                <c:pt idx="819">
                  <c:v>5.2247668088921992</c:v>
                </c:pt>
                <c:pt idx="820">
                  <c:v>5.2298916515917302</c:v>
                </c:pt>
                <c:pt idx="821">
                  <c:v>5.2348446403430771</c:v>
                </c:pt>
                <c:pt idx="822">
                  <c:v>5.2396264818059288</c:v>
                </c:pt>
                <c:pt idx="823">
                  <c:v>5.2442379878145964</c:v>
                </c:pt>
                <c:pt idx="824">
                  <c:v>5.2486800786080572</c:v>
                </c:pt>
                <c:pt idx="825">
                  <c:v>5.2529537857886455</c:v>
                </c:pt>
                <c:pt idx="826">
                  <c:v>5.2570602549892698</c:v>
                </c:pt>
                <c:pt idx="827">
                  <c:v>5.2610007482290069</c:v>
                </c:pt>
                <c:pt idx="828">
                  <c:v>5.2647766459372161</c:v>
                </c:pt>
                <c:pt idx="829">
                  <c:v>5.2683894486267562</c:v>
                </c:pt>
                <c:pt idx="830">
                  <c:v>5.2718407781975785</c:v>
                </c:pt>
                <c:pt idx="831">
                  <c:v>5.2751323788529003</c:v>
                </c:pt>
                <c:pt idx="832">
                  <c:v>5.2782661176112917</c:v>
                </c:pt>
                <c:pt idx="833">
                  <c:v>5.2812439843994374</c:v>
                </c:pt>
                <c:pt idx="834">
                  <c:v>5.2840680917119673</c:v>
                </c:pt>
                <c:pt idx="835">
                  <c:v>5.2867406738265892</c:v>
                </c:pt>
                <c:pt idx="836">
                  <c:v>5.2892640855648976</c:v>
                </c:pt>
                <c:pt idx="837">
                  <c:v>5.2916408005915487</c:v>
                </c:pt>
                <c:pt idx="838">
                  <c:v>5.293873409246971</c:v>
                </c:pt>
                <c:pt idx="839">
                  <c:v>5.2959646159115401</c:v>
                </c:pt>
                <c:pt idx="840">
                  <c:v>5.2979172359019806</c:v>
                </c:pt>
                <c:pt idx="841">
                  <c:v>5.2997341919037799</c:v>
                </c:pt>
                <c:pt idx="842">
                  <c:v>5.3014185099464921</c:v>
                </c:pt>
                <c:pt idx="843">
                  <c:v>5.3029733149320251</c:v>
                </c:pt>
                <c:pt idx="844">
                  <c:v>5.304401825729208</c:v>
                </c:pt>
                <c:pt idx="845">
                  <c:v>5.30570734985118</c:v>
                </c:pt>
                <c:pt idx="846">
                  <c:v>5.3068932777353321</c:v>
                </c:pt>
                <c:pt idx="847">
                  <c:v>5.3079630766486678</c:v>
                </c:pt>
                <c:pt idx="848">
                  <c:v>5.3089202842444392</c:v>
                </c:pt>
                <c:pt idx="849">
                  <c:v>5.3097685017987715</c:v>
                </c:pt>
                <c:pt idx="850">
                  <c:v>5.3105113871586616</c:v>
                </c:pt>
                <c:pt idx="851">
                  <c:v>5.3111526474351365</c:v>
                </c:pt>
                <c:pt idx="852">
                  <c:v>5.3116960314775552</c:v>
                </c:pt>
                <c:pt idx="853">
                  <c:v>5.3121453221668657</c:v>
                </c:pt>
                <c:pt idx="854">
                  <c:v>5.3125043285672087</c:v>
                </c:pt>
                <c:pt idx="855">
                  <c:v>5.3127768779764297</c:v>
                </c:pt>
                <c:pt idx="856">
                  <c:v>5.3129668079169106</c:v>
                </c:pt>
                <c:pt idx="857">
                  <c:v>5.3130779581085736</c:v>
                </c:pt>
                <c:pt idx="858">
                  <c:v>5.3131141624659923</c:v>
                </c:pt>
                <c:pt idx="859">
                  <c:v>5.3130792411612253</c:v>
                </c:pt>
                <c:pt idx="860">
                  <c:v>5.3129769927932831</c:v>
                </c:pt>
                <c:pt idx="861">
                  <c:v>5.3128111867040859</c:v>
                </c:pt>
                <c:pt idx="862">
                  <c:v>5.3125855554793322</c:v>
                </c:pt>
                <c:pt idx="863">
                  <c:v>5.3123037876709382</c:v>
                </c:pt>
                <c:pt idx="864">
                  <c:v>5.311969520775639</c:v>
                </c:pt>
                <c:pt idx="865">
                  <c:v>5.3115863345019907</c:v>
                </c:pt>
                <c:pt idx="866">
                  <c:v>5.3111577443553992</c:v>
                </c:pt>
                <c:pt idx="867">
                  <c:v>5.3106871955680051</c:v>
                </c:pt>
                <c:pt idx="868">
                  <c:v>5.3101780573972306</c:v>
                </c:pt>
                <c:pt idx="869">
                  <c:v>5.3096336178137022</c:v>
                </c:pt>
                <c:pt idx="870">
                  <c:v>5.3090570785960196</c:v>
                </c:pt>
                <c:pt idx="871">
                  <c:v>5.3084515508465575</c:v>
                </c:pt>
                <c:pt idx="872">
                  <c:v>5.3078200509391964</c:v>
                </c:pt>
                <c:pt idx="873">
                  <c:v>5.307165496906614</c:v>
                </c:pt>
                <c:pt idx="874">
                  <c:v>5.3064907052715107</c:v>
                </c:pt>
                <c:pt idx="875">
                  <c:v>5.3057983883230664</c:v>
                </c:pt>
                <c:pt idx="876">
                  <c:v>5.3050911518368569</c:v>
                </c:pt>
                <c:pt idx="877">
                  <c:v>5.3043714932336474</c:v>
                </c:pt>
                <c:pt idx="878">
                  <c:v>5.3036418001697498</c:v>
                </c:pt>
                <c:pt idx="879">
                  <c:v>5.3029043495491619</c:v>
                </c:pt>
                <c:pt idx="880">
                  <c:v>5.3021613069453801</c:v>
                </c:pt>
                <c:pt idx="881">
                  <c:v>5.3014147264187494</c:v>
                </c:pt>
                <c:pt idx="882">
                  <c:v>5.3006665507133262</c:v>
                </c:pt>
                <c:pt idx="883">
                  <c:v>5.2999186118156487</c:v>
                </c:pt>
                <c:pt idx="884">
                  <c:v>5.2991726318564316</c:v>
                </c:pt>
                <c:pt idx="885">
                  <c:v>5.2984302243350552</c:v>
                </c:pt>
                <c:pt idx="886">
                  <c:v>5.2976928956458202</c:v>
                </c:pt>
                <c:pt idx="887">
                  <c:v>5.2969620468842482</c:v>
                </c:pt>
                <c:pt idx="888">
                  <c:v>5.2962389759112414</c:v>
                </c:pt>
                <c:pt idx="889">
                  <c:v>5.2955248796526444</c:v>
                </c:pt>
                <c:pt idx="890">
                  <c:v>5.294820856611679</c:v>
                </c:pt>
                <c:pt idx="891">
                  <c:v>5.2941279095718157</c:v>
                </c:pt>
                <c:pt idx="892">
                  <c:v>5.2934469484679205</c:v>
                </c:pt>
                <c:pt idx="893">
                  <c:v>5.2927787934039099</c:v>
                </c:pt>
                <c:pt idx="894">
                  <c:v>5.2921241777956922</c:v>
                </c:pt>
                <c:pt idx="895">
                  <c:v>5.2914837516188422</c:v>
                </c:pt>
                <c:pt idx="896">
                  <c:v>5.2908580847411892</c:v>
                </c:pt>
                <c:pt idx="897">
                  <c:v>5.2902476703213406</c:v>
                </c:pt>
                <c:pt idx="898">
                  <c:v>5.289652928255097</c:v>
                </c:pt>
                <c:pt idx="899">
                  <c:v>5.2890742086526412</c:v>
                </c:pt>
                <c:pt idx="900">
                  <c:v>5.2885117953304137</c:v>
                </c:pt>
                <c:pt idx="901">
                  <c:v>5.2879659093026108</c:v>
                </c:pt>
                <c:pt idx="902">
                  <c:v>5.2874367122583061</c:v>
                </c:pt>
                <c:pt idx="903">
                  <c:v>5.2869243100112406</c:v>
                </c:pt>
                <c:pt idx="904">
                  <c:v>5.2864287559103955</c:v>
                </c:pt>
                <c:pt idx="905">
                  <c:v>5.2859500542005131</c:v>
                </c:pt>
                <c:pt idx="906">
                  <c:v>5.2854881633227508</c:v>
                </c:pt>
                <c:pt idx="907">
                  <c:v>5.285042999146663</c:v>
                </c:pt>
                <c:pt idx="908">
                  <c:v>5.2846144381256934</c:v>
                </c:pt>
                <c:pt idx="909">
                  <c:v>5.2842023203692836</c:v>
                </c:pt>
                <c:pt idx="910">
                  <c:v>5.2838064526256181</c:v>
                </c:pt>
                <c:pt idx="911">
                  <c:v>5.283426611169892</c:v>
                </c:pt>
                <c:pt idx="912">
                  <c:v>5.2830625445937898</c:v>
                </c:pt>
                <c:pt idx="913">
                  <c:v>5.2827139764926603</c:v>
                </c:pt>
                <c:pt idx="914">
                  <c:v>5.2823806080475739</c:v>
                </c:pt>
                <c:pt idx="915">
                  <c:v>5.2820621205001546</c:v>
                </c:pt>
                <c:pt idx="916">
                  <c:v>5.2817581775186948</c:v>
                </c:pt>
                <c:pt idx="917">
                  <c:v>5.281468427454648</c:v>
                </c:pt>
                <c:pt idx="918">
                  <c:v>5.281192505489158</c:v>
                </c:pt>
                <c:pt idx="919">
                  <c:v>5.2809300356697406</c:v>
                </c:pt>
                <c:pt idx="920">
                  <c:v>5.2806806328377318</c:v>
                </c:pt>
                <c:pt idx="921">
                  <c:v>5.2804439044474911</c:v>
                </c:pt>
                <c:pt idx="922">
                  <c:v>5.2802194522787413</c:v>
                </c:pt>
                <c:pt idx="923">
                  <c:v>5.2800068740437496</c:v>
                </c:pt>
                <c:pt idx="924">
                  <c:v>5.2798057648913481</c:v>
                </c:pt>
                <c:pt idx="925">
                  <c:v>5.2796157188100707</c:v>
                </c:pt>
                <c:pt idx="926">
                  <c:v>5.279436329932877</c:v>
                </c:pt>
                <c:pt idx="927">
                  <c:v>5.2792671937461666</c:v>
                </c:pt>
                <c:pt idx="928">
                  <c:v>5.2791079082059387</c:v>
                </c:pt>
                <c:pt idx="929">
                  <c:v>5.2789580747640823</c:v>
                </c:pt>
                <c:pt idx="930">
                  <c:v>5.2788172993079261</c:v>
                </c:pt>
                <c:pt idx="931">
                  <c:v>5.2786851930162335</c:v>
                </c:pt>
                <c:pt idx="932">
                  <c:v>5.2785613731349397</c:v>
                </c:pt>
                <c:pt idx="933">
                  <c:v>5.278445463675939</c:v>
                </c:pt>
                <c:pt idx="934">
                  <c:v>5.2783370960422866</c:v>
                </c:pt>
                <c:pt idx="935">
                  <c:v>5.2782359095831932</c:v>
                </c:pt>
                <c:pt idx="936">
                  <c:v>5.2781415520821833</c:v>
                </c:pt>
                <c:pt idx="937">
                  <c:v>5.2780536801817686</c:v>
                </c:pt>
                <c:pt idx="938">
                  <c:v>5.2779719597479904</c:v>
                </c:pt>
                <c:pt idx="939">
                  <c:v>5.277896066178112</c:v>
                </c:pt>
                <c:pt idx="940">
                  <c:v>5.2778256846547142</c:v>
                </c:pt>
                <c:pt idx="941">
                  <c:v>5.2777605103493901</c:v>
                </c:pt>
                <c:pt idx="942">
                  <c:v>5.2777002485791584</c:v>
                </c:pt>
                <c:pt idx="943">
                  <c:v>5.2776446149186622</c:v>
                </c:pt>
                <c:pt idx="944">
                  <c:v>5.2775933352711242</c:v>
                </c:pt>
                <c:pt idx="945">
                  <c:v>5.2775461459009438</c:v>
                </c:pt>
                <c:pt idx="946">
                  <c:v>5.2775027934307603</c:v>
                </c:pt>
                <c:pt idx="947">
                  <c:v>5.277463034805681</c:v>
                </c:pt>
                <c:pt idx="948">
                  <c:v>5.2774266372272969</c:v>
                </c:pt>
                <c:pt idx="949">
                  <c:v>5.2773933780600037</c:v>
                </c:pt>
                <c:pt idx="950">
                  <c:v>5.2773630447120556</c:v>
                </c:pt>
                <c:pt idx="951">
                  <c:v>5.2773354344936632</c:v>
                </c:pt>
                <c:pt idx="952">
                  <c:v>5.2773103544543503</c:v>
                </c:pt>
                <c:pt idx="953">
                  <c:v>5.2772876212016957</c:v>
                </c:pt>
                <c:pt idx="954">
                  <c:v>5.2772670607034557</c:v>
                </c:pt>
                <c:pt idx="955">
                  <c:v>5.2772485080749769</c:v>
                </c:pt>
                <c:pt idx="956">
                  <c:v>5.2772318073537186</c:v>
                </c:pt>
                <c:pt idx="957">
                  <c:v>5.2772168112625693</c:v>
                </c:pt>
                <c:pt idx="958">
                  <c:v>5.277203380963579</c:v>
                </c:pt>
                <c:pt idx="959">
                  <c:v>5.2771913858036044</c:v>
                </c:pt>
                <c:pt idx="960">
                  <c:v>5.2771807030532738</c:v>
                </c:pt>
                <c:pt idx="961">
                  <c:v>5.2771712176406087</c:v>
                </c:pt>
                <c:pt idx="962">
                  <c:v>5.2771628218804985</c:v>
                </c:pt>
                <c:pt idx="963">
                  <c:v>5.2771554152011912</c:v>
                </c:pt>
                <c:pt idx="964">
                  <c:v>5.2771489038688406</c:v>
                </c:pt>
                <c:pt idx="965">
                  <c:v>5.2771432007110688</c:v>
                </c:pt>
                <c:pt idx="966">
                  <c:v>5.2771382248404564</c:v>
                </c:pt>
                <c:pt idx="967">
                  <c:v>5.2771339013787504</c:v>
                </c:pt>
                <c:pt idx="968">
                  <c:v>5.2771301611825523</c:v>
                </c:pt>
                <c:pt idx="969">
                  <c:v>5.2771269405711418</c:v>
                </c:pt>
                <c:pt idx="970">
                  <c:v>5.2771241810570597</c:v>
                </c:pt>
                <c:pt idx="971">
                  <c:v>5.2771218290799853</c:v>
                </c:pt>
                <c:pt idx="972">
                  <c:v>5.2771198357444238</c:v>
                </c:pt>
                <c:pt idx="973">
                  <c:v>5.2771181565616132</c:v>
                </c:pt>
                <c:pt idx="974">
                  <c:v>5.2771167511960817</c:v>
                </c:pt>
                <c:pt idx="975">
                  <c:v>5.2771155832171797</c:v>
                </c:pt>
                <c:pt idx="976">
                  <c:v>5.277114619855908</c:v>
                </c:pt>
                <c:pt idx="977">
                  <c:v>5.2771138317673394</c:v>
                </c:pt>
                <c:pt idx="978">
                  <c:v>5.2771131927988595</c:v>
                </c:pt>
                <c:pt idx="979">
                  <c:v>5.2771126797644801</c:v>
                </c:pt>
                <c:pt idx="980">
                  <c:v>5.2771122722254162</c:v>
                </c:pt>
                <c:pt idx="981">
                  <c:v>5.2771119522771421</c:v>
                </c:pt>
                <c:pt idx="982">
                  <c:v>5.2771117043430893</c:v>
                </c:pt>
                <c:pt idx="983">
                  <c:v>5.2771115149751928</c:v>
                </c:pt>
                <c:pt idx="984">
                  <c:v>5.2771113726614534</c:v>
                </c:pt>
                <c:pt idx="985">
                  <c:v>5.2771112676407101</c:v>
                </c:pt>
                <c:pt idx="986">
                  <c:v>5.2771111917248206</c:v>
                </c:pt>
                <c:pt idx="987">
                  <c:v>5.2771111381284541</c:v>
                </c:pt>
                <c:pt idx="988">
                  <c:v>5.277111101306752</c:v>
                </c:pt>
                <c:pt idx="989">
                  <c:v>5.2771110768010772</c:v>
                </c:pt>
                <c:pt idx="990">
                  <c:v>5.2771110610931702</c:v>
                </c:pt>
                <c:pt idx="991">
                  <c:v>5.2771110514679984</c:v>
                </c:pt>
                <c:pt idx="992">
                  <c:v>5.2771110458856789</c:v>
                </c:pt>
                <c:pt idx="993">
                  <c:v>5.2771110428628356</c:v>
                </c:pt>
                <c:pt idx="994">
                  <c:v>5.2771110413638596</c:v>
                </c:pt>
                <c:pt idx="995">
                  <c:v>5.2771110407025219</c:v>
                </c:pt>
                <c:pt idx="996">
                  <c:v>5.2771110404544999</c:v>
                </c:pt>
                <c:pt idx="997">
                  <c:v>5.2771110403813823</c:v>
                </c:pt>
                <c:pt idx="998">
                  <c:v>5.2771110403668064</c:v>
                </c:pt>
                <c:pt idx="999">
                  <c:v>5.2771110403654129</c:v>
                </c:pt>
              </c:numCache>
            </c:numRef>
          </c:xVal>
          <c:yVal>
            <c:numRef>
              <c:f>'Shape Signature'!$P$2:$P$1001</c:f>
              <c:numCache>
                <c:formatCode>0.0000</c:formatCode>
                <c:ptCount val="1000"/>
                <c:pt idx="0">
                  <c:v>0.64551926607455079</c:v>
                </c:pt>
                <c:pt idx="1">
                  <c:v>0.64551926607455079</c:v>
                </c:pt>
                <c:pt idx="2">
                  <c:v>0.64551926607455168</c:v>
                </c:pt>
                <c:pt idx="3">
                  <c:v>0.64551926607456744</c:v>
                </c:pt>
                <c:pt idx="4">
                  <c:v>0.64551926607467969</c:v>
                </c:pt>
                <c:pt idx="5">
                  <c:v>0.64551926607518728</c:v>
                </c:pt>
                <c:pt idx="6">
                  <c:v>0.64551926607690735</c:v>
                </c:pt>
                <c:pt idx="7">
                  <c:v>0.6455192660817004</c:v>
                </c:pt>
                <c:pt idx="8">
                  <c:v>0.64551926609328991</c:v>
                </c:pt>
                <c:pt idx="9">
                  <c:v>0.64551926611845978</c:v>
                </c:pt>
                <c:pt idx="10">
                  <c:v>0.64551926616870881</c:v>
                </c:pt>
                <c:pt idx="11">
                  <c:v>0.64551926626244671</c:v>
                </c:pt>
                <c:pt idx="12">
                  <c:v>0.64551926642781365</c:v>
                </c:pt>
                <c:pt idx="13">
                  <c:v>0.64551926670620385</c:v>
                </c:pt>
                <c:pt idx="14">
                  <c:v>0.64551926715656949</c:v>
                </c:pt>
                <c:pt idx="15">
                  <c:v>0.64551926786057534</c:v>
                </c:pt>
                <c:pt idx="16">
                  <c:v>0.64551926892866696</c:v>
                </c:pt>
                <c:pt idx="17">
                  <c:v>0.64551927050710989</c:v>
                </c:pt>
                <c:pt idx="18">
                  <c:v>0.64551927278604193</c:v>
                </c:pt>
                <c:pt idx="19">
                  <c:v>0.64551927600857584</c:v>
                </c:pt>
                <c:pt idx="20">
                  <c:v>0.64551928048097229</c:v>
                </c:pt>
                <c:pt idx="21">
                  <c:v>0.6455192865838929</c:v>
                </c:pt>
                <c:pt idx="22">
                  <c:v>0.64551929478472947</c:v>
                </c:pt>
                <c:pt idx="23">
                  <c:v>0.64551930565098781</c:v>
                </c:pt>
                <c:pt idx="24">
                  <c:v>0.6455193198646948</c:v>
                </c:pt>
                <c:pt idx="25">
                  <c:v>0.64551933823777419</c:v>
                </c:pt>
                <c:pt idx="26">
                  <c:v>0.64551936172832858</c:v>
                </c:pt>
                <c:pt idx="27">
                  <c:v>0.6455193914577444</c:v>
                </c:pt>
                <c:pt idx="28">
                  <c:v>0.64551942872852197</c:v>
                </c:pt>
                <c:pt idx="29">
                  <c:v>0.64551947504271623</c:v>
                </c:pt>
                <c:pt idx="30">
                  <c:v>0.64551953212086199</c:v>
                </c:pt>
                <c:pt idx="31">
                  <c:v>0.64551960192123581</c:v>
                </c:pt>
                <c:pt idx="32">
                  <c:v>0.64551968665930071</c:v>
                </c:pt>
                <c:pt idx="33">
                  <c:v>0.64551978882715966</c:v>
                </c:pt>
                <c:pt idx="34">
                  <c:v>0.64551991121283447</c:v>
                </c:pt>
                <c:pt idx="35">
                  <c:v>0.64552005691917558</c:v>
                </c:pt>
                <c:pt idx="36">
                  <c:v>0.64552022938219433</c:v>
                </c:pt>
                <c:pt idx="37">
                  <c:v>0.64552043238860635</c:v>
                </c:pt>
                <c:pt idx="38">
                  <c:v>0.64552067009236003</c:v>
                </c:pt>
                <c:pt idx="39">
                  <c:v>0.64552094702992113</c:v>
                </c:pt>
                <c:pt idx="40">
                  <c:v>0.64552126813408117</c:v>
                </c:pt>
                <c:pt idx="41">
                  <c:v>0.64552163874604929</c:v>
                </c:pt>
                <c:pt idx="42">
                  <c:v>0.64552206462559059</c:v>
                </c:pt>
                <c:pt idx="43">
                  <c:v>0.64552255195896824</c:v>
                </c:pt>
                <c:pt idx="44">
                  <c:v>0.64552310736445406</c:v>
                </c:pt>
                <c:pt idx="45">
                  <c:v>0.64552373789517159</c:v>
                </c:pt>
                <c:pt idx="46">
                  <c:v>0.64552445103904066</c:v>
                </c:pt>
                <c:pt idx="47">
                  <c:v>0.64552525471560018</c:v>
                </c:pt>
                <c:pt idx="48">
                  <c:v>0.64552615726949503</c:v>
                </c:pt>
                <c:pt idx="49">
                  <c:v>0.64552716746041983</c:v>
                </c:pt>
                <c:pt idx="50">
                  <c:v>0.64552829444932591</c:v>
                </c:pt>
                <c:pt idx="51">
                  <c:v>0.64552954778071003</c:v>
                </c:pt>
                <c:pt idx="52">
                  <c:v>0.64553093736081923</c:v>
                </c:pt>
                <c:pt idx="53">
                  <c:v>0.64553247343161735</c:v>
                </c:pt>
                <c:pt idx="54">
                  <c:v>0.64553416654038276</c:v>
                </c:pt>
                <c:pt idx="55">
                  <c:v>0.6455360275048192</c:v>
                </c:pt>
                <c:pt idx="56">
                  <c:v>0.64553806737358232</c:v>
                </c:pt>
                <c:pt idx="57">
                  <c:v>0.64554029738214791</c:v>
                </c:pt>
                <c:pt idx="58">
                  <c:v>0.64554272890396658</c:v>
                </c:pt>
                <c:pt idx="59">
                  <c:v>0.64554537339686768</c:v>
                </c:pt>
                <c:pt idx="60">
                  <c:v>0.64554824234470776</c:v>
                </c:pt>
                <c:pt idx="61">
                  <c:v>0.64555134719427265</c:v>
                </c:pt>
                <c:pt idx="62">
                  <c:v>0.64555469928747011</c:v>
                </c:pt>
                <c:pt idx="63">
                  <c:v>0.64555830978887241</c:v>
                </c:pt>
                <c:pt idx="64">
                  <c:v>0.64556218960869394</c:v>
                </c:pt>
                <c:pt idx="65">
                  <c:v>0.64556634932131018</c:v>
                </c:pt>
                <c:pt idx="66">
                  <c:v>0.64557079907944892</c:v>
                </c:pt>
                <c:pt idx="67">
                  <c:v>0.64557554852421095</c:v>
                </c:pt>
                <c:pt idx="68">
                  <c:v>0.64558060669109385</c:v>
                </c:pt>
                <c:pt idx="69">
                  <c:v>0.64558598191222294</c:v>
                </c:pt>
                <c:pt idx="70">
                  <c:v>0.6455916817150078</c:v>
                </c:pt>
                <c:pt idx="71">
                  <c:v>0.64559771271747046</c:v>
                </c:pt>
                <c:pt idx="72">
                  <c:v>0.64560408052050489</c:v>
                </c:pt>
                <c:pt idx="73">
                  <c:v>0.64561078959735263</c:v>
                </c:pt>
                <c:pt idx="74">
                  <c:v>0.64561784318059223</c:v>
                </c:pt>
                <c:pt idx="75">
                  <c:v>0.64562524314696179</c:v>
                </c:pt>
                <c:pt idx="76">
                  <c:v>0.64563298990034323</c:v>
                </c:pt>
                <c:pt idx="77">
                  <c:v>0.64564108225325911</c:v>
                </c:pt>
                <c:pt idx="78">
                  <c:v>0.64564951730723807</c:v>
                </c:pt>
                <c:pt idx="79">
                  <c:v>0.64565829033241906</c:v>
                </c:pt>
                <c:pt idx="80">
                  <c:v>0.64566739464677714</c:v>
                </c:pt>
                <c:pt idx="81">
                  <c:v>0.6456768214953571</c:v>
                </c:pt>
                <c:pt idx="82">
                  <c:v>0.64568655992990864</c:v>
                </c:pt>
                <c:pt idx="83">
                  <c:v>0.64569659668932622</c:v>
                </c:pt>
                <c:pt idx="84">
                  <c:v>0.64570691608129194</c:v>
                </c:pt>
                <c:pt idx="85">
                  <c:v>0.64571749986553095</c:v>
                </c:pt>
                <c:pt idx="86">
                  <c:v>0.64572832713907891</c:v>
                </c:pt>
                <c:pt idx="87">
                  <c:v>0.64573937422396843</c:v>
                </c:pt>
                <c:pt idx="88">
                  <c:v>0.64575061455773231</c:v>
                </c:pt>
                <c:pt idx="89">
                  <c:v>0.64576201858711768</c:v>
                </c:pt>
                <c:pt idx="90">
                  <c:v>0.64577355366540268</c:v>
                </c:pt>
                <c:pt idx="91">
                  <c:v>0.64578518395369311</c:v>
                </c:pt>
                <c:pt idx="92">
                  <c:v>0.64579687032657429</c:v>
                </c:pt>
                <c:pt idx="93">
                  <c:v>0.64580857028247629</c:v>
                </c:pt>
                <c:pt idx="94">
                  <c:v>0.64582023785910614</c:v>
                </c:pt>
                <c:pt idx="95">
                  <c:v>0.64583182355428026</c:v>
                </c:pt>
                <c:pt idx="96">
                  <c:v>0.645843274252484</c:v>
                </c:pt>
                <c:pt idx="97">
                  <c:v>0.64585453315746344</c:v>
                </c:pt>
                <c:pt idx="98">
                  <c:v>0.64586553973114436</c:v>
                </c:pt>
                <c:pt idx="99">
                  <c:v>0.64587622963915436</c:v>
                </c:pt>
                <c:pt idx="100">
                  <c:v>0.64588653470320512</c:v>
                </c:pt>
                <c:pt idx="101">
                  <c:v>0.64589638286058015</c:v>
                </c:pt>
                <c:pt idx="102">
                  <c:v>0.64590569813094734</c:v>
                </c:pt>
                <c:pt idx="103">
                  <c:v>0.64591440059070404</c:v>
                </c:pt>
                <c:pt idx="104">
                  <c:v>0.64592240635503906</c:v>
                </c:pt>
                <c:pt idx="105">
                  <c:v>0.64592962756788175</c:v>
                </c:pt>
                <c:pt idx="106">
                  <c:v>0.64593597239988365</c:v>
                </c:pt>
                <c:pt idx="107">
                  <c:v>0.6459413450545658</c:v>
                </c:pt>
                <c:pt idx="108">
                  <c:v>0.64594564578274316</c:v>
                </c:pt>
                <c:pt idx="109">
                  <c:v>0.6459487709053201</c:v>
                </c:pt>
                <c:pt idx="110">
                  <c:v>0.64595061284453248</c:v>
                </c:pt>
                <c:pt idx="111">
                  <c:v>0.64595106016369985</c:v>
                </c:pt>
                <c:pt idx="112">
                  <c:v>0.64594999761552707</c:v>
                </c:pt>
                <c:pt idx="113">
                  <c:v>0.64594730619898788</c:v>
                </c:pt>
                <c:pt idx="114">
                  <c:v>0.6459428632248001</c:v>
                </c:pt>
                <c:pt idx="115">
                  <c:v>0.64593654238949727</c:v>
                </c:pt>
                <c:pt idx="116">
                  <c:v>0.64592821385808064</c:v>
                </c:pt>
                <c:pt idx="117">
                  <c:v>0.64591774435523042</c:v>
                </c:pt>
                <c:pt idx="118">
                  <c:v>0.64590499726504103</c:v>
                </c:pt>
                <c:pt idx="119">
                  <c:v>0.64588983273923917</c:v>
                </c:pt>
                <c:pt idx="120">
                  <c:v>0.64587210781383109</c:v>
                </c:pt>
                <c:pt idx="121">
                  <c:v>0.64585167653412712</c:v>
                </c:pt>
                <c:pt idx="122">
                  <c:v>0.64582839008807669</c:v>
                </c:pt>
                <c:pt idx="123">
                  <c:v>0.64580209694785318</c:v>
                </c:pt>
                <c:pt idx="124">
                  <c:v>0.64577264301961745</c:v>
                </c:pt>
                <c:pt idx="125">
                  <c:v>0.6457398718013958</c:v>
                </c:pt>
                <c:pt idx="126">
                  <c:v>0.64570362454900276</c:v>
                </c:pt>
                <c:pt idx="127">
                  <c:v>0.64566374044994634</c:v>
                </c:pt>
                <c:pt idx="128">
                  <c:v>0.64562005680525503</c:v>
                </c:pt>
                <c:pt idx="129">
                  <c:v>0.64557240921917092</c:v>
                </c:pt>
                <c:pt idx="130">
                  <c:v>0.64552063179666175</c:v>
                </c:pt>
                <c:pt idx="131">
                  <c:v>0.64546455734871278</c:v>
                </c:pt>
                <c:pt idx="132">
                  <c:v>0.64540401760536803</c:v>
                </c:pt>
                <c:pt idx="133">
                  <c:v>0.64533884343650261</c:v>
                </c:pt>
                <c:pt idx="134">
                  <c:v>0.64526886508032333</c:v>
                </c:pt>
                <c:pt idx="135">
                  <c:v>0.64519391237960066</c:v>
                </c:pt>
                <c:pt idx="136">
                  <c:v>0.64511381502566245</c:v>
                </c:pt>
                <c:pt idx="137">
                  <c:v>0.64502840281018337</c:v>
                </c:pt>
                <c:pt idx="138">
                  <c:v>0.64493750588483323</c:v>
                </c:pt>
                <c:pt idx="139">
                  <c:v>0.64484095502885863</c:v>
                </c:pt>
                <c:pt idx="140">
                  <c:v>0.6447385819246948</c:v>
                </c:pt>
                <c:pt idx="141">
                  <c:v>0.6446302194417266</c:v>
                </c:pt>
                <c:pt idx="142">
                  <c:v>0.64451570192833729</c:v>
                </c:pt>
                <c:pt idx="143">
                  <c:v>0.64439486551240721</c:v>
                </c:pt>
                <c:pt idx="144">
                  <c:v>0.64426754841044998</c:v>
                </c:pt>
                <c:pt idx="145">
                  <c:v>0.64413359124559244</c:v>
                </c:pt>
                <c:pt idx="146">
                  <c:v>0.64399283737463475</c:v>
                </c:pt>
                <c:pt idx="147">
                  <c:v>0.64384513322445092</c:v>
                </c:pt>
                <c:pt idx="148">
                  <c:v>0.6436903286380119</c:v>
                </c:pt>
                <c:pt idx="149">
                  <c:v>0.64352827723034323</c:v>
                </c:pt>
                <c:pt idx="150">
                  <c:v>0.64335883675475436</c:v>
                </c:pt>
                <c:pt idx="151">
                  <c:v>0.64318186947969935</c:v>
                </c:pt>
                <c:pt idx="152">
                  <c:v>0.64299724257666135</c:v>
                </c:pt>
                <c:pt idx="153">
                  <c:v>0.64280482851946841</c:v>
                </c:pt>
                <c:pt idx="154">
                  <c:v>0.64260450549548676</c:v>
                </c:pt>
                <c:pt idx="155">
                  <c:v>0.64239615782915127</c:v>
                </c:pt>
                <c:pt idx="156">
                  <c:v>0.64217967641832285</c:v>
                </c:pt>
                <c:pt idx="157">
                  <c:v>0.64195495918398437</c:v>
                </c:pt>
                <c:pt idx="158">
                  <c:v>0.64172191153381175</c:v>
                </c:pt>
                <c:pt idx="159">
                  <c:v>0.64148044684017547</c:v>
                </c:pt>
                <c:pt idx="160">
                  <c:v>0.64123048693314988</c:v>
                </c:pt>
                <c:pt idx="161">
                  <c:v>0.64097196260912781</c:v>
                </c:pt>
                <c:pt idx="162">
                  <c:v>0.64070481415565461</c:v>
                </c:pt>
                <c:pt idx="163">
                  <c:v>0.64042899189311131</c:v>
                </c:pt>
                <c:pt idx="164">
                  <c:v>0.64014445673389264</c:v>
                </c:pt>
                <c:pt idx="165">
                  <c:v>0.63985118075973413</c:v>
                </c:pt>
                <c:pt idx="166">
                  <c:v>0.63954914781785854</c:v>
                </c:pt>
                <c:pt idx="167">
                  <c:v>0.63923835413660968</c:v>
                </c:pt>
                <c:pt idx="168">
                  <c:v>0.63891880896125552</c:v>
                </c:pt>
                <c:pt idx="169">
                  <c:v>0.63859053521063602</c:v>
                </c:pt>
                <c:pt idx="170">
                  <c:v>0.63825357015533402</c:v>
                </c:pt>
                <c:pt idx="171">
                  <c:v>0.63790796611803802</c:v>
                </c:pt>
                <c:pt idx="172">
                  <c:v>0.63755379119675915</c:v>
                </c:pt>
                <c:pt idx="173">
                  <c:v>0.63719113001154615</c:v>
                </c:pt>
                <c:pt idx="174">
                  <c:v>0.63682008447532767</c:v>
                </c:pt>
                <c:pt idx="175">
                  <c:v>0.63644077458948423</c:v>
                </c:pt>
                <c:pt idx="176">
                  <c:v>0.63605333926472352</c:v>
                </c:pt>
                <c:pt idx="177">
                  <c:v>0.63565793716779806</c:v>
                </c:pt>
                <c:pt idx="178">
                  <c:v>0.6352547475945608</c:v>
                </c:pt>
                <c:pt idx="179">
                  <c:v>0.63484397136980786</c:v>
                </c:pt>
                <c:pt idx="180">
                  <c:v>0.63442583177430012</c:v>
                </c:pt>
                <c:pt idx="181">
                  <c:v>0.6340005754992929</c:v>
                </c:pt>
                <c:pt idx="182">
                  <c:v>0.63356847362882773</c:v>
                </c:pt>
                <c:pt idx="183">
                  <c:v>0.63312982264996687</c:v>
                </c:pt>
                <c:pt idx="184">
                  <c:v>0.63268494549104848</c:v>
                </c:pt>
                <c:pt idx="185">
                  <c:v>0.63223419258795266</c:v>
                </c:pt>
                <c:pt idx="186">
                  <c:v>0.63177794297824708</c:v>
                </c:pt>
                <c:pt idx="187">
                  <c:v>0.63131660542296231</c:v>
                </c:pt>
                <c:pt idx="188">
                  <c:v>0.63085061955561106</c:v>
                </c:pt>
                <c:pt idx="189">
                  <c:v>0.63038045705791756</c:v>
                </c:pt>
                <c:pt idx="190">
                  <c:v>0.62990662286155918</c:v>
                </c:pt>
                <c:pt idx="191">
                  <c:v>0.62942965637505066</c:v>
                </c:pt>
                <c:pt idx="192">
                  <c:v>0.62895013273470579</c:v>
                </c:pt>
                <c:pt idx="193">
                  <c:v>0.62846866407840829</c:v>
                </c:pt>
                <c:pt idx="194">
                  <c:v>0.62798590084069816</c:v>
                </c:pt>
                <c:pt idx="195">
                  <c:v>0.62750253306744119</c:v>
                </c:pt>
                <c:pt idx="196">
                  <c:v>0.62701929174809168</c:v>
                </c:pt>
                <c:pt idx="197">
                  <c:v>0.62653695016328048</c:v>
                </c:pt>
                <c:pt idx="198">
                  <c:v>0.6260563252451713</c:v>
                </c:pt>
                <c:pt idx="199">
                  <c:v>0.62557827894770845</c:v>
                </c:pt>
                <c:pt idx="200">
                  <c:v>0.62510371962355271</c:v>
                </c:pt>
                <c:pt idx="201">
                  <c:v>0.62463360340414475</c:v>
                </c:pt>
                <c:pt idx="202">
                  <c:v>0.62416893557897091</c:v>
                </c:pt>
                <c:pt idx="203">
                  <c:v>0.62371077196970803</c:v>
                </c:pt>
                <c:pt idx="204">
                  <c:v>0.62326022029452244</c:v>
                </c:pt>
                <c:pt idx="205">
                  <c:v>0.62281844151736576</c:v>
                </c:pt>
                <c:pt idx="206">
                  <c:v>0.62238665117666903</c:v>
                </c:pt>
                <c:pt idx="207">
                  <c:v>0.62196612068737456</c:v>
                </c:pt>
                <c:pt idx="208">
                  <c:v>0.62155817860977358</c:v>
                </c:pt>
                <c:pt idx="209">
                  <c:v>0.62116421187812465</c:v>
                </c:pt>
                <c:pt idx="210">
                  <c:v>0.62078566698154103</c:v>
                </c:pt>
                <c:pt idx="211">
                  <c:v>0.62042405108912047</c:v>
                </c:pt>
                <c:pt idx="212">
                  <c:v>0.62008093311079038</c:v>
                </c:pt>
                <c:pt idx="213">
                  <c:v>0.61975794468483303</c:v>
                </c:pt>
                <c:pt idx="214">
                  <c:v>0.61945678108255009</c:v>
                </c:pt>
                <c:pt idx="215">
                  <c:v>0.61917920202003396</c:v>
                </c:pt>
                <c:pt idx="216">
                  <c:v>0.61892703236653601</c:v>
                </c:pt>
                <c:pt idx="217">
                  <c:v>0.61870216273846523</c:v>
                </c:pt>
                <c:pt idx="218">
                  <c:v>0.61850654996762233</c:v>
                </c:pt>
                <c:pt idx="219">
                  <c:v>0.61834221743188345</c:v>
                </c:pt>
                <c:pt idx="220">
                  <c:v>0.61821125523620091</c:v>
                </c:pt>
                <c:pt idx="221">
                  <c:v>0.61811582023149403</c:v>
                </c:pt>
                <c:pt idx="222">
                  <c:v>0.61805813585877378</c:v>
                </c:pt>
                <c:pt idx="223">
                  <c:v>0.61804049180568232</c:v>
                </c:pt>
                <c:pt idx="224">
                  <c:v>0.61806524346255953</c:v>
                </c:pt>
                <c:pt idx="225">
                  <c:v>0.61813481116515978</c:v>
                </c:pt>
                <c:pt idx="226">
                  <c:v>0.61825167921126956</c:v>
                </c:pt>
                <c:pt idx="227">
                  <c:v>0.61841839463871151</c:v>
                </c:pt>
                <c:pt idx="228">
                  <c:v>0.61863756575258388</c:v>
                </c:pt>
                <c:pt idx="229">
                  <c:v>0.61891186039008128</c:v>
                </c:pt>
                <c:pt idx="230">
                  <c:v>0.61924400391188972</c:v>
                </c:pt>
                <c:pt idx="231">
                  <c:v>0.61963677690994345</c:v>
                </c:pt>
                <c:pt idx="232">
                  <c:v>0.62009301262229044</c:v>
                </c:pt>
                <c:pt idx="233">
                  <c:v>0.62061559404694167</c:v>
                </c:pt>
                <c:pt idx="234">
                  <c:v>0.62120745074787076</c:v>
                </c:pt>
                <c:pt idx="235">
                  <c:v>0.62187155534780802</c:v>
                </c:pt>
                <c:pt idx="236">
                  <c:v>0.62261091970410942</c:v>
                </c:pt>
                <c:pt idx="237">
                  <c:v>0.62342859076579416</c:v>
                </c:pt>
                <c:pt idx="238">
                  <c:v>0.62432764611182534</c:v>
                </c:pt>
                <c:pt idx="239">
                  <c:v>0.62531118917282524</c:v>
                </c:pt>
                <c:pt idx="240">
                  <c:v>0.62638234414069693</c:v>
                </c:pt>
                <c:pt idx="241">
                  <c:v>0.62754425057300978</c:v>
                </c:pt>
                <c:pt idx="242">
                  <c:v>0.62880005770150427</c:v>
                </c:pt>
                <c:pt idx="243">
                  <c:v>0.63015291845664523</c:v>
                </c:pt>
                <c:pt idx="244">
                  <c:v>0.63160598322278405</c:v>
                </c:pt>
                <c:pt idx="245">
                  <c:v>0.633162393341135</c:v>
                </c:pt>
                <c:pt idx="246">
                  <c:v>0.6348252743804057</c:v>
                </c:pt>
                <c:pt idx="247">
                  <c:v>0.63659772919751989</c:v>
                </c:pt>
                <c:pt idx="248">
                  <c:v>0.63848283081335255</c:v>
                </c:pt>
                <c:pt idx="249">
                  <c:v>0.64048361513079388</c:v>
                </c:pt>
                <c:pt idx="250">
                  <c:v>0.64260307352464929</c:v>
                </c:pt>
                <c:pt idx="251">
                  <c:v>0.64484414533489764</c:v>
                </c:pt>
                <c:pt idx="252">
                  <c:v>0.6472097102965797</c:v>
                </c:pt>
                <c:pt idx="253">
                  <c:v>0.64970258094107547</c:v>
                </c:pt>
                <c:pt idx="254">
                  <c:v>0.65232549500469283</c:v>
                </c:pt>
                <c:pt idx="255">
                  <c:v>0.6550811078813028</c:v>
                </c:pt>
                <c:pt idx="256">
                  <c:v>0.65797198515623534</c:v>
                </c:pt>
                <c:pt idx="257">
                  <c:v>0.66100059525869681</c:v>
                </c:pt>
                <c:pt idx="258">
                  <c:v>0.66416930226967053</c:v>
                </c:pt>
                <c:pt idx="259">
                  <c:v>0.66748035892151258</c:v>
                </c:pt>
                <c:pt idx="260">
                  <c:v>0.6709358998243512</c:v>
                </c:pt>
                <c:pt idx="261">
                  <c:v>0.67453793495286851</c:v>
                </c:pt>
                <c:pt idx="262">
                  <c:v>0.67828834342516287</c:v>
                </c:pt>
                <c:pt idx="263">
                  <c:v>0.68218886760315234</c:v>
                </c:pt>
                <c:pt idx="264">
                  <c:v>0.68624110754142909</c:v>
                </c:pt>
                <c:pt idx="265">
                  <c:v>0.69044651580863747</c:v>
                </c:pt>
                <c:pt idx="266">
                  <c:v>0.69480639270237987</c:v>
                </c:pt>
                <c:pt idx="267">
                  <c:v>0.69932188187539468</c:v>
                </c:pt>
                <c:pt idx="268">
                  <c:v>0.70399396638733835</c:v>
                </c:pt>
                <c:pt idx="269">
                  <c:v>0.70882346519301886</c:v>
                </c:pt>
                <c:pt idx="270">
                  <c:v>0.71381103007439339</c:v>
                </c:pt>
                <c:pt idx="271">
                  <c:v>0.71895714302012181</c:v>
                </c:pt>
                <c:pt idx="272">
                  <c:v>0.72426211405303154</c:v>
                </c:pt>
                <c:pt idx="273">
                  <c:v>0.72972607950249702</c:v>
                </c:pt>
                <c:pt idx="274">
                  <c:v>0.7353490007155733</c:v>
                </c:pt>
                <c:pt idx="275">
                  <c:v>0.74113066319773435</c:v>
                </c:pt>
                <c:pt idx="276">
                  <c:v>0.74707067617132583</c:v>
                </c:pt>
                <c:pt idx="277">
                  <c:v>0.75316847253735408</c:v>
                </c:pt>
                <c:pt idx="278">
                  <c:v>0.75942330922403123</c:v>
                </c:pt>
                <c:pt idx="279">
                  <c:v>0.76583426790359921</c:v>
                </c:pt>
                <c:pt idx="280">
                  <c:v>0.77240025605736229</c:v>
                </c:pt>
                <c:pt idx="281">
                  <c:v>0.77912000836758799</c:v>
                </c:pt>
                <c:pt idx="282">
                  <c:v>0.78599208841396728</c:v>
                </c:pt>
                <c:pt idx="283">
                  <c:v>0.79301489065168584</c:v>
                </c:pt>
                <c:pt idx="284">
                  <c:v>0.80018664264777362</c:v>
                </c:pt>
                <c:pt idx="285">
                  <c:v>0.80750540755235256</c:v>
                </c:pt>
                <c:pt idx="286">
                  <c:v>0.81496908678154301</c:v>
                </c:pt>
                <c:pt idx="287">
                  <c:v>0.82257542288924523</c:v>
                </c:pt>
                <c:pt idx="288">
                  <c:v>0.83032200260559641</c:v>
                </c:pt>
                <c:pt idx="289">
                  <c:v>0.83820626002076992</c:v>
                </c:pt>
                <c:pt idx="290">
                  <c:v>0.84622547989370844</c:v>
                </c:pt>
                <c:pt idx="291">
                  <c:v>0.8543768010665409</c:v>
                </c:pt>
                <c:pt idx="292">
                  <c:v>0.86265721996661171</c:v>
                </c:pt>
                <c:pt idx="293">
                  <c:v>0.87106359417938317</c:v>
                </c:pt>
                <c:pt idx="294">
                  <c:v>0.87959264607680387</c:v>
                </c:pt>
                <c:pt idx="295">
                  <c:v>0.88824096648715989</c:v>
                </c:pt>
                <c:pt idx="296">
                  <c:v>0.89700501839379743</c:v>
                </c:pt>
                <c:pt idx="297">
                  <c:v>0.90588114065155112</c:v>
                </c:pt>
                <c:pt idx="298">
                  <c:v>0.91486555171105433</c:v>
                </c:pt>
                <c:pt idx="299">
                  <c:v>0.92395435334249432</c:v>
                </c:pt>
                <c:pt idx="300">
                  <c:v>0.93314353435163311</c:v>
                </c:pt>
                <c:pt idx="301">
                  <c:v>0.94242897428219607</c:v>
                </c:pt>
                <c:pt idx="302">
                  <c:v>0.95180644709985995</c:v>
                </c:pt>
                <c:pt idx="303">
                  <c:v>0.96127162485421225</c:v>
                </c:pt>
                <c:pt idx="304">
                  <c:v>0.97082008131602959</c:v>
                </c:pt>
                <c:pt idx="305">
                  <c:v>0.98044729558820443</c:v>
                </c:pt>
                <c:pt idx="306">
                  <c:v>0.99014865568945409</c:v>
                </c:pt>
                <c:pt idx="307">
                  <c:v>0.99991946211076821</c:v>
                </c:pt>
                <c:pt idx="308">
                  <c:v>1.0097549313451837</c:v>
                </c:pt>
                <c:pt idx="309">
                  <c:v>1.0196501993921234</c:v>
                </c:pt>
                <c:pt idx="310">
                  <c:v>1.0296003252380252</c:v>
                </c:pt>
                <c:pt idx="311">
                  <c:v>1.0396002943154681</c:v>
                </c:pt>
                <c:pt idx="312">
                  <c:v>1.0496450219433406</c:v>
                </c:pt>
                <c:pt idx="313">
                  <c:v>1.0597293567509412</c:v>
                </c:pt>
                <c:pt idx="314">
                  <c:v>1.06984808408911</c:v>
                </c:pt>
                <c:pt idx="315">
                  <c:v>1.0799959294317005</c:v>
                </c:pt>
                <c:pt idx="316">
                  <c:v>1.0901675617707982</c:v>
                </c:pt>
                <c:pt idx="317">
                  <c:v>1.1003575970092077</c:v>
                </c:pt>
                <c:pt idx="318">
                  <c:v>1.1105606013537124</c:v>
                </c:pt>
                <c:pt idx="319">
                  <c:v>1.1207710947126523</c:v>
                </c:pt>
                <c:pt idx="320">
                  <c:v>1.1309835541012623</c:v>
                </c:pt>
                <c:pt idx="321">
                  <c:v>1.1411924170581886</c:v>
                </c:pt>
                <c:pt idx="322">
                  <c:v>1.1513920850764277</c:v>
                </c:pt>
                <c:pt idx="323">
                  <c:v>1.1615769270518665</c:v>
                </c:pt>
                <c:pt idx="324">
                  <c:v>1.1717412827523721</c:v>
                </c:pt>
                <c:pt idx="325">
                  <c:v>1.1818794663102623</c:v>
                </c:pt>
                <c:pt idx="326">
                  <c:v>1.1919857697407528</c:v>
                </c:pt>
                <c:pt idx="327">
                  <c:v>1.2020544664888164</c:v>
                </c:pt>
                <c:pt idx="328">
                  <c:v>1.2120798150066099</c:v>
                </c:pt>
                <c:pt idx="329">
                  <c:v>1.222056062363486</c:v>
                </c:pt>
                <c:pt idx="330">
                  <c:v>1.2319774478902914</c:v>
                </c:pt>
                <c:pt idx="331">
                  <c:v>1.2418382068595015</c:v>
                </c:pt>
                <c:pt idx="332">
                  <c:v>1.251632574202433</c:v>
                </c:pt>
                <c:pt idx="333">
                  <c:v>1.2613547882646166</c:v>
                </c:pt>
                <c:pt idx="334">
                  <c:v>1.2709990946001037</c:v>
                </c:pt>
                <c:pt idx="335">
                  <c:v>1.2805597498053307</c:v>
                </c:pt>
                <c:pt idx="336">
                  <c:v>1.2900310253928491</c:v>
                </c:pt>
                <c:pt idx="337">
                  <c:v>1.2994072117051068</c:v>
                </c:pt>
                <c:pt idx="338">
                  <c:v>1.3086826218681424</c:v>
                </c:pt>
                <c:pt idx="339">
                  <c:v>1.3178515957849581</c:v>
                </c:pt>
                <c:pt idx="340">
                  <c:v>1.3269085041680146</c:v>
                </c:pt>
                <c:pt idx="341">
                  <c:v>1.3358477526102146</c:v>
                </c:pt>
                <c:pt idx="342">
                  <c:v>1.3446637856934389</c:v>
                </c:pt>
                <c:pt idx="343">
                  <c:v>1.3533510911336304</c:v>
                </c:pt>
                <c:pt idx="344">
                  <c:v>1.3619042039611422</c:v>
                </c:pt>
                <c:pt idx="345">
                  <c:v>1.3703177107350122</c:v>
                </c:pt>
                <c:pt idx="346">
                  <c:v>1.3785862537895732</c:v>
                </c:pt>
                <c:pt idx="347">
                  <c:v>1.3867045355117475</c:v>
                </c:pt>
                <c:pt idx="348">
                  <c:v>1.3946673226471913</c:v>
                </c:pt>
                <c:pt idx="349">
                  <c:v>1.4024694506333539</c:v>
                </c:pt>
                <c:pt idx="350">
                  <c:v>1.410105827957395</c:v>
                </c:pt>
                <c:pt idx="351">
                  <c:v>1.4175714405368098</c:v>
                </c:pt>
                <c:pt idx="352">
                  <c:v>1.4248613561205055</c:v>
                </c:pt>
                <c:pt idx="353">
                  <c:v>1.4319707287080163</c:v>
                </c:pt>
                <c:pt idx="354">
                  <c:v>1.4388948029844264</c:v>
                </c:pt>
                <c:pt idx="355">
                  <c:v>1.4456289187685682</c:v>
                </c:pt>
                <c:pt idx="356">
                  <c:v>1.4521685154719592</c:v>
                </c:pt>
                <c:pt idx="357">
                  <c:v>1.4585091365659277</c:v>
                </c:pt>
                <c:pt idx="358">
                  <c:v>1.4646464340543419</c:v>
                </c:pt>
                <c:pt idx="359">
                  <c:v>1.4705761729493192</c:v>
                </c:pt>
                <c:pt idx="360">
                  <c:v>1.4762942357473123</c:v>
                </c:pt>
                <c:pt idx="361">
                  <c:v>1.4817966269029255</c:v>
                </c:pt>
                <c:pt idx="362">
                  <c:v>1.4870794772978562</c:v>
                </c:pt>
                <c:pt idx="363">
                  <c:v>1.4921390487023547</c:v>
                </c:pt>
                <c:pt idx="364">
                  <c:v>1.4969717382266206</c:v>
                </c:pt>
                <c:pt idx="365">
                  <c:v>1.5015740827595907</c:v>
                </c:pt>
                <c:pt idx="366">
                  <c:v>1.5059427633926223</c:v>
                </c:pt>
                <c:pt idx="367">
                  <c:v>1.5100746098255953</c:v>
                </c:pt>
                <c:pt idx="368">
                  <c:v>1.5139666047530611</c:v>
                </c:pt>
                <c:pt idx="369">
                  <c:v>1.5176158882280824</c:v>
                </c:pt>
                <c:pt idx="370">
                  <c:v>1.5210197620015031</c:v>
                </c:pt>
                <c:pt idx="371">
                  <c:v>1.5241756938344606</c:v>
                </c:pt>
                <c:pt idx="372">
                  <c:v>1.5270813217820285</c:v>
                </c:pt>
                <c:pt idx="373">
                  <c:v>1.5297344584459565</c:v>
                </c:pt>
                <c:pt idx="374">
                  <c:v>1.5321330951945875</c:v>
                </c:pt>
                <c:pt idx="375">
                  <c:v>1.5342754063480837</c:v>
                </c:pt>
                <c:pt idx="376">
                  <c:v>1.5361597533272227</c:v>
                </c:pt>
                <c:pt idx="377">
                  <c:v>1.5377846887640967</c:v>
                </c:pt>
                <c:pt idx="378">
                  <c:v>1.5391489605731394</c:v>
                </c:pt>
                <c:pt idx="379">
                  <c:v>1.540251515981008</c:v>
                </c:pt>
                <c:pt idx="380">
                  <c:v>1.54109150551392</c:v>
                </c:pt>
                <c:pt idx="381">
                  <c:v>1.5416682869411191</c:v>
                </c:pt>
                <c:pt idx="382">
                  <c:v>1.5419814291732454</c:v>
                </c:pt>
                <c:pt idx="383">
                  <c:v>1.5420307161144005</c:v>
                </c:pt>
                <c:pt idx="384">
                  <c:v>1.5418161504667967</c:v>
                </c:pt>
                <c:pt idx="385">
                  <c:v>1.541337957486872</c:v>
                </c:pt>
                <c:pt idx="386">
                  <c:v>1.5405965886918074</c:v>
                </c:pt>
                <c:pt idx="387">
                  <c:v>1.5395927255153337</c:v>
                </c:pt>
                <c:pt idx="388">
                  <c:v>1.5383272829117438</c:v>
                </c:pt>
                <c:pt idx="389">
                  <c:v>1.5368014129069123</c:v>
                </c:pt>
                <c:pt idx="390">
                  <c:v>1.5350165080950777</c:v>
                </c:pt>
                <c:pt idx="391">
                  <c:v>1.5329742050799975</c:v>
                </c:pt>
                <c:pt idx="392">
                  <c:v>1.530676387858912</c:v>
                </c:pt>
                <c:pt idx="393">
                  <c:v>1.5281251911475675</c:v>
                </c:pt>
                <c:pt idx="394">
                  <c:v>1.5253230036442471</c:v>
                </c:pt>
                <c:pt idx="395">
                  <c:v>1.5222724712304374</c:v>
                </c:pt>
                <c:pt idx="396">
                  <c:v>1.5189765001053963</c:v>
                </c:pt>
                <c:pt idx="397">
                  <c:v>1.5154382598513767</c:v>
                </c:pt>
                <c:pt idx="398">
                  <c:v>1.5116611864257254</c:v>
                </c:pt>
                <c:pt idx="399">
                  <c:v>1.5076489850754602</c:v>
                </c:pt>
                <c:pt idx="400">
                  <c:v>1.503405633169155</c:v>
                </c:pt>
                <c:pt idx="401">
                  <c:v>1.4989353829401313</c:v>
                </c:pt>
                <c:pt idx="402">
                  <c:v>1.4942427641339997</c:v>
                </c:pt>
                <c:pt idx="403">
                  <c:v>1.4893325865524707</c:v>
                </c:pt>
                <c:pt idx="404">
                  <c:v>1.4842099424841431</c:v>
                </c:pt>
                <c:pt idx="405">
                  <c:v>1.4788802090115865</c:v>
                </c:pt>
                <c:pt idx="406">
                  <c:v>1.4733490501824729</c:v>
                </c:pt>
                <c:pt idx="407">
                  <c:v>1.4676224190308018</c:v>
                </c:pt>
                <c:pt idx="408">
                  <c:v>1.4617065594323508</c:v>
                </c:pt>
                <c:pt idx="409">
                  <c:v>1.4556080077763609</c:v>
                </c:pt>
                <c:pt idx="410">
                  <c:v>1.4493335944332066</c:v>
                </c:pt>
                <c:pt idx="411">
                  <c:v>1.4428904449951685</c:v>
                </c:pt>
                <c:pt idx="412">
                  <c:v>1.4362859812648225</c:v>
                </c:pt>
                <c:pt idx="413">
                  <c:v>1.4295279219624135</c:v>
                </c:pt>
                <c:pt idx="414">
                  <c:v>1.4226242831205294</c:v>
                </c:pt>
                <c:pt idx="415">
                  <c:v>1.4155833781307774</c:v>
                </c:pt>
                <c:pt idx="416">
                  <c:v>1.4084138174036787</c:v>
                </c:pt>
                <c:pt idx="417">
                  <c:v>1.4011245075988816</c:v>
                </c:pt>
                <c:pt idx="418">
                  <c:v>1.3937246503789296</c:v>
                </c:pt>
                <c:pt idx="419">
                  <c:v>1.386223740635286</c:v>
                </c:pt>
                <c:pt idx="420">
                  <c:v>1.3786315641311229</c:v>
                </c:pt>
                <c:pt idx="421">
                  <c:v>1.3709581945005811</c:v>
                </c:pt>
                <c:pt idx="422">
                  <c:v>1.363213989539809</c:v>
                </c:pt>
                <c:pt idx="423">
                  <c:v>1.3554095867202474</c:v>
                </c:pt>
                <c:pt idx="424">
                  <c:v>1.347555897850262</c:v>
                </c:pt>
                <c:pt idx="425">
                  <c:v>1.3396641028066367</c:v>
                </c:pt>
                <c:pt idx="426">
                  <c:v>1.3317456422534808</c:v>
                </c:pt>
                <c:pt idx="427">
                  <c:v>1.3238122092621847</c:v>
                </c:pt>
                <c:pt idx="428">
                  <c:v>1.3158757397430256</c:v>
                </c:pt>
                <c:pt idx="429">
                  <c:v>1.3079484015962906</c:v>
                </c:pt>
                <c:pt idx="430">
                  <c:v>1.3000425824893465</c:v>
                </c:pt>
                <c:pt idx="431">
                  <c:v>1.2921708761652813</c:v>
                </c:pt>
                <c:pt idx="432">
                  <c:v>1.2843460671896185</c:v>
                </c:pt>
                <c:pt idx="433">
                  <c:v>1.2765811140436047</c:v>
                </c:pt>
                <c:pt idx="434">
                  <c:v>1.2688891304766805</c:v>
                </c:pt>
                <c:pt idx="435">
                  <c:v>1.2612833650364501</c:v>
                </c:pt>
                <c:pt idx="436">
                  <c:v>1.2537771787027858</c:v>
                </c:pt>
                <c:pt idx="437">
                  <c:v>1.2463840205630607</c:v>
                </c:pt>
                <c:pt idx="438">
                  <c:v>1.2391174014789124</c:v>
                </c:pt>
                <c:pt idx="439">
                  <c:v>1.2319908657108349</c:v>
                </c:pt>
                <c:pt idx="440">
                  <c:v>1.2250179604860798</c:v>
                </c:pt>
                <c:pt idx="441">
                  <c:v>1.2182122035172662</c:v>
                </c:pt>
                <c:pt idx="442">
                  <c:v>1.2115870485044578</c:v>
                </c:pt>
                <c:pt idx="443">
                  <c:v>1.205155848681392</c:v>
                </c:pt>
                <c:pt idx="444">
                  <c:v>1.1989318184977371</c:v>
                </c:pt>
                <c:pt idx="445">
                  <c:v>1.1929279935625408</c:v>
                </c:pt>
                <c:pt idx="446">
                  <c:v>1.1871571890098602</c:v>
                </c:pt>
                <c:pt idx="447">
                  <c:v>1.1816319564845812</c:v>
                </c:pt>
                <c:pt idx="448">
                  <c:v>1.1763645399847493</c:v>
                </c:pt>
                <c:pt idx="449">
                  <c:v>1.1713668308347513</c:v>
                </c:pt>
                <c:pt idx="450">
                  <c:v>1.1666503221013409</c:v>
                </c:pt>
                <c:pt idx="451">
                  <c:v>1.16222606279985</c:v>
                </c:pt>
                <c:pt idx="452">
                  <c:v>1.1581046122708156</c:v>
                </c:pt>
                <c:pt idx="453">
                  <c:v>1.1542959951355614</c:v>
                </c:pt>
                <c:pt idx="454">
                  <c:v>1.1508096572628692</c:v>
                </c:pt>
                <c:pt idx="455">
                  <c:v>1.1476544231955907</c:v>
                </c:pt>
                <c:pt idx="456">
                  <c:v>1.1448384554959086</c:v>
                </c:pt>
                <c:pt idx="457">
                  <c:v>1.1423692164690744</c:v>
                </c:pt>
                <c:pt idx="458">
                  <c:v>1.1402534327181417</c:v>
                </c:pt>
                <c:pt idx="459">
                  <c:v>1.1384970629650093</c:v>
                </c:pt>
                <c:pt idx="460">
                  <c:v>1.1371052695468813</c:v>
                </c:pt>
                <c:pt idx="461">
                  <c:v>1.1360823939611457</c:v>
                </c:pt>
                <c:pt idx="462">
                  <c:v>1.1354319367871517</c:v>
                </c:pt>
                <c:pt idx="463">
                  <c:v>1.1351565422602519</c:v>
                </c:pt>
                <c:pt idx="464">
                  <c:v>1.1352579877138458</c:v>
                </c:pt>
                <c:pt idx="465">
                  <c:v>1.1357371780394099</c:v>
                </c:pt>
                <c:pt idx="466">
                  <c:v>1.1365941452452544</c:v>
                </c:pt>
                <c:pt idx="467">
                  <c:v>1.1378280531227543</c:v>
                </c:pt>
                <c:pt idx="468">
                  <c:v>1.1394372069569612</c:v>
                </c:pt>
                <c:pt idx="469">
                  <c:v>1.1414190681476721</c:v>
                </c:pt>
                <c:pt idx="470">
                  <c:v>1.1437702735400606</c:v>
                </c:pt>
                <c:pt idx="471">
                  <c:v>1.146486659201547</c:v>
                </c:pt>
                <c:pt idx="472">
                  <c:v>1.1495632883261555</c:v>
                </c:pt>
                <c:pt idx="473">
                  <c:v>1.1529944828995102</c:v>
                </c:pt>
                <c:pt idx="474">
                  <c:v>1.1567738587185692</c:v>
                </c:pt>
                <c:pt idx="475">
                  <c:v>1.1608943633301783</c:v>
                </c:pt>
                <c:pt idx="476">
                  <c:v>1.1653483164322807</c:v>
                </c:pt>
                <c:pt idx="477">
                  <c:v>1.1701274522707998</c:v>
                </c:pt>
                <c:pt idx="478">
                  <c:v>1.1752229635636973</c:v>
                </c:pt>
                <c:pt idx="479">
                  <c:v>1.1806255464907474</c:v>
                </c:pt>
                <c:pt idx="480">
                  <c:v>1.1863254463024795</c:v>
                </c:pt>
                <c:pt idx="481">
                  <c:v>1.1923125031234552</c:v>
                </c:pt>
                <c:pt idx="482">
                  <c:v>1.1985761975525069</c:v>
                </c:pt>
                <c:pt idx="483">
                  <c:v>1.2051056956946589</c:v>
                </c:pt>
                <c:pt idx="484">
                  <c:v>1.2118898932949067</c:v>
                </c:pt>
                <c:pt idx="485">
                  <c:v>1.2189174586818625</c:v>
                </c:pt>
                <c:pt idx="486">
                  <c:v>1.2261768742682269</c:v>
                </c:pt>
                <c:pt idx="487">
                  <c:v>1.2336564763943287</c:v>
                </c:pt>
                <c:pt idx="488">
                  <c:v>1.2413444933395699</c:v>
                </c:pt>
                <c:pt idx="489">
                  <c:v>1.2492290813638727</c:v>
                </c:pt>
                <c:pt idx="490">
                  <c:v>1.2572983586765174</c:v>
                </c:pt>
                <c:pt idx="491">
                  <c:v>1.2655404372626244</c:v>
                </c:pt>
                <c:pt idx="492">
                  <c:v>1.2739434525275992</c:v>
                </c:pt>
                <c:pt idx="493">
                  <c:v>1.2824955907469682</c:v>
                </c:pt>
                <c:pt idx="494">
                  <c:v>1.2911851143329731</c:v>
                </c:pt>
                <c:pt idx="495">
                  <c:v>1.3000003849501547</c:v>
                </c:pt>
                <c:pt idx="496">
                  <c:v>1.3089298845298696</c:v>
                </c:pt>
                <c:pt idx="497">
                  <c:v>1.3179622342485009</c:v>
                </c:pt>
                <c:pt idx="498">
                  <c:v>1.3270862115460711</c:v>
                </c:pt>
                <c:pt idx="499">
                  <c:v>1.3362907652713718</c:v>
                </c:pt>
                <c:pt idx="500">
                  <c:v>1.3455650290467269</c:v>
                </c:pt>
                <c:pt idx="501">
                  <c:v>1.3548983329503812</c:v>
                </c:pt>
                <c:pt idx="502">
                  <c:v>1.3642802136175274</c:v>
                </c:pt>
                <c:pt idx="503">
                  <c:v>1.3737004228622938</c:v>
                </c:pt>
                <c:pt idx="504">
                  <c:v>1.3831489349230008</c:v>
                </c:pt>
                <c:pt idx="505">
                  <c:v>1.3926159524317048</c:v>
                </c:pt>
                <c:pt idx="506">
                  <c:v>1.4020919112068722</c:v>
                </c:pt>
                <c:pt idx="507">
                  <c:v>1.4115674839649466</c:v>
                </c:pt>
                <c:pt idx="508">
                  <c:v>1.4210335830430072</c:v>
                </c:pt>
                <c:pt idx="509">
                  <c:v>1.4304813622205337</c:v>
                </c:pt>
                <c:pt idx="510">
                  <c:v>1.4399022177239293</c:v>
                </c:pt>
                <c:pt idx="511">
                  <c:v>1.4492877884927327</c:v>
                </c:pt>
                <c:pt idx="512">
                  <c:v>1.4586299557817073</c:v>
                </c:pt>
                <c:pt idx="513">
                  <c:v>1.4679208421681855</c:v>
                </c:pt>
                <c:pt idx="514">
                  <c:v>1.477152810029227</c:v>
                </c:pt>
                <c:pt idx="515">
                  <c:v>1.4863184595485111</c:v>
                </c:pt>
                <c:pt idx="516">
                  <c:v>1.4954106263082703</c:v>
                </c:pt>
                <c:pt idx="517">
                  <c:v>1.504422378517221</c:v>
                </c:pt>
                <c:pt idx="518">
                  <c:v>1.5133470139212135</c:v>
                </c:pt>
                <c:pt idx="519">
                  <c:v>1.5221780564393634</c:v>
                </c:pt>
                <c:pt idx="520">
                  <c:v>1.5309092525646379</c:v>
                </c:pt>
                <c:pt idx="521">
                  <c:v>1.539534567564341</c:v>
                </c:pt>
                <c:pt idx="522">
                  <c:v>1.548048181512635</c:v>
                </c:pt>
                <c:pt idx="523">
                  <c:v>1.5564444851841532</c:v>
                </c:pt>
                <c:pt idx="524">
                  <c:v>1.564718075834914</c:v>
                </c:pt>
                <c:pt idx="525">
                  <c:v>1.572863752894095</c:v>
                </c:pt>
                <c:pt idx="526">
                  <c:v>1.5808765135878251</c:v>
                </c:pt>
                <c:pt idx="527">
                  <c:v>1.5887515485138959</c:v>
                </c:pt>
                <c:pt idx="528">
                  <c:v>1.5964842371842904</c:v>
                </c:pt>
                <c:pt idx="529">
                  <c:v>1.6040701435505367</c:v>
                </c:pt>
                <c:pt idx="530">
                  <c:v>1.6115050115252456</c:v>
                </c:pt>
                <c:pt idx="531">
                  <c:v>1.618784760511599</c:v>
                </c:pt>
                <c:pt idx="532">
                  <c:v>1.6259054809512568</c:v>
                </c:pt>
                <c:pt idx="533">
                  <c:v>1.6328634298997724</c:v>
                </c:pt>
                <c:pt idx="534">
                  <c:v>1.6396550266376269</c:v>
                </c:pt>
                <c:pt idx="535">
                  <c:v>1.6462768483238297</c:v>
                </c:pt>
                <c:pt idx="536">
                  <c:v>1.652725625698241</c:v>
                </c:pt>
                <c:pt idx="537">
                  <c:v>1.6589982388378743</c:v>
                </c:pt>
                <c:pt idx="538">
                  <c:v>1.6650917129717628</c:v>
                </c:pt>
                <c:pt idx="539">
                  <c:v>1.6710032143582911</c:v>
                </c:pt>
                <c:pt idx="540">
                  <c:v>1.6767300462283268</c:v>
                </c:pt>
                <c:pt idx="541">
                  <c:v>1.6822696447969836</c:v>
                </c:pt>
                <c:pt idx="542">
                  <c:v>1.6876195753463796</c:v>
                </c:pt>
                <c:pt idx="543">
                  <c:v>1.6927775283813549</c:v>
                </c:pt>
                <c:pt idx="544">
                  <c:v>1.6977413158597781</c:v>
                </c:pt>
                <c:pt idx="545">
                  <c:v>1.7025088674987234</c:v>
                </c:pt>
                <c:pt idx="546">
                  <c:v>1.7070782271575702</c:v>
                </c:pt>
                <c:pt idx="547">
                  <c:v>1.7114475492987988</c:v>
                </c:pt>
                <c:pt idx="548">
                  <c:v>1.7156150955270846</c:v>
                </c:pt>
                <c:pt idx="549">
                  <c:v>1.7195792312070779</c:v>
                </c:pt>
                <c:pt idx="550">
                  <c:v>1.7233384221601136</c:v>
                </c:pt>
                <c:pt idx="551">
                  <c:v>1.7268912314399751</c:v>
                </c:pt>
                <c:pt idx="552">
                  <c:v>1.7302363161876839</c:v>
                </c:pt>
                <c:pt idx="553">
                  <c:v>1.7333724245652196</c:v>
                </c:pt>
                <c:pt idx="554">
                  <c:v>1.736298392767968</c:v>
                </c:pt>
                <c:pt idx="555">
                  <c:v>1.7390131421156239</c:v>
                </c:pt>
                <c:pt idx="556">
                  <c:v>1.7415156762212334</c:v>
                </c:pt>
                <c:pt idx="557">
                  <c:v>1.7438050782379579</c:v>
                </c:pt>
                <c:pt idx="558">
                  <c:v>1.7458805081831823</c:v>
                </c:pt>
                <c:pt idx="559">
                  <c:v>1.7477412003394459</c:v>
                </c:pt>
                <c:pt idx="560">
                  <c:v>1.7493864607317404</c:v>
                </c:pt>
                <c:pt idx="561">
                  <c:v>1.7508156646806448</c:v>
                </c:pt>
                <c:pt idx="562">
                  <c:v>1.7520282544307382</c:v>
                </c:pt>
                <c:pt idx="563">
                  <c:v>1.7530237368537629</c:v>
                </c:pt>
                <c:pt idx="564">
                  <c:v>1.7538016812259423</c:v>
                </c:pt>
                <c:pt idx="565">
                  <c:v>1.7543617170788899</c:v>
                </c:pt>
                <c:pt idx="566">
                  <c:v>1.7547035321235005</c:v>
                </c:pt>
                <c:pt idx="567">
                  <c:v>1.7548268702462624</c:v>
                </c:pt>
                <c:pt idx="568">
                  <c:v>1.7547315295773513</c:v>
                </c:pt>
                <c:pt idx="569">
                  <c:v>1.7544173606299374</c:v>
                </c:pt>
                <c:pt idx="570">
                  <c:v>1.7538842645100776</c:v>
                </c:pt>
                <c:pt idx="571">
                  <c:v>1.7531321911966011</c:v>
                </c:pt>
                <c:pt idx="572">
                  <c:v>1.752161137890377</c:v>
                </c:pt>
                <c:pt idx="573">
                  <c:v>1.7509711474323557</c:v>
                </c:pt>
                <c:pt idx="574">
                  <c:v>1.7495623067897645</c:v>
                </c:pt>
                <c:pt idx="575">
                  <c:v>1.747934745609883</c:v>
                </c:pt>
                <c:pt idx="576">
                  <c:v>1.7460886348407441</c:v>
                </c:pt>
                <c:pt idx="577">
                  <c:v>1.7440241854181868</c:v>
                </c:pt>
                <c:pt idx="578">
                  <c:v>1.7417416470186429</c:v>
                </c:pt>
                <c:pt idx="579">
                  <c:v>1.7392413068770336</c:v>
                </c:pt>
                <c:pt idx="580">
                  <c:v>1.7365234886691818</c:v>
                </c:pt>
                <c:pt idx="581">
                  <c:v>1.7335885514581275</c:v>
                </c:pt>
                <c:pt idx="582">
                  <c:v>1.7304368887037251</c:v>
                </c:pt>
                <c:pt idx="583">
                  <c:v>1.7270689273349107</c:v>
                </c:pt>
                <c:pt idx="584">
                  <c:v>1.7234851268840337</c:v>
                </c:pt>
                <c:pt idx="585">
                  <c:v>1.7196859786826224</c:v>
                </c:pt>
                <c:pt idx="586">
                  <c:v>1.7156720051179788</c:v>
                </c:pt>
                <c:pt idx="587">
                  <c:v>1.7114437589499611</c:v>
                </c:pt>
                <c:pt idx="588">
                  <c:v>1.7070018226873578</c:v>
                </c:pt>
                <c:pt idx="589">
                  <c:v>1.7023468080232056</c:v>
                </c:pt>
                <c:pt idx="590">
                  <c:v>1.697479355328438</c:v>
                </c:pt>
                <c:pt idx="591">
                  <c:v>1.6924001332032255</c:v>
                </c:pt>
                <c:pt idx="592">
                  <c:v>1.6871098380853975</c:v>
                </c:pt>
                <c:pt idx="593">
                  <c:v>1.6816091939152806</c:v>
                </c:pt>
                <c:pt idx="594">
                  <c:v>1.675898951856359</c:v>
                </c:pt>
                <c:pt idx="595">
                  <c:v>1.6699798900710972</c:v>
                </c:pt>
                <c:pt idx="596">
                  <c:v>1.6638528135513031</c:v>
                </c:pt>
                <c:pt idx="597">
                  <c:v>1.6575185540024033</c:v>
                </c:pt>
                <c:pt idx="598">
                  <c:v>1.6509779697809934</c:v>
                </c:pt>
                <c:pt idx="599">
                  <c:v>1.6442319458850381</c:v>
                </c:pt>
                <c:pt idx="600">
                  <c:v>1.6372813939961082</c:v>
                </c:pt>
                <c:pt idx="601">
                  <c:v>1.6301272525730244</c:v>
                </c:pt>
                <c:pt idx="602">
                  <c:v>1.6227704869963067</c:v>
                </c:pt>
                <c:pt idx="603">
                  <c:v>1.6152120897628255</c:v>
                </c:pt>
                <c:pt idx="604">
                  <c:v>1.6074530807300578</c:v>
                </c:pt>
                <c:pt idx="605">
                  <c:v>1.5994945074093943</c:v>
                </c:pt>
                <c:pt idx="606">
                  <c:v>1.5913374453078959</c:v>
                </c:pt>
                <c:pt idx="607">
                  <c:v>1.5829829983180048</c:v>
                </c:pt>
                <c:pt idx="608">
                  <c:v>1.5744322991546502</c:v>
                </c:pt>
                <c:pt idx="609">
                  <c:v>1.5656865098392654</c:v>
                </c:pt>
                <c:pt idx="610">
                  <c:v>1.5567468222302698</c:v>
                </c:pt>
                <c:pt idx="611">
                  <c:v>1.5476144585995488</c:v>
                </c:pt>
                <c:pt idx="612">
                  <c:v>1.5382906722545659</c:v>
                </c:pt>
                <c:pt idx="613">
                  <c:v>1.5287767482057397</c:v>
                </c:pt>
                <c:pt idx="614">
                  <c:v>1.5190740038788098</c:v>
                </c:pt>
                <c:pt idx="615">
                  <c:v>1.509183789871912</c:v>
                </c:pt>
                <c:pt idx="616">
                  <c:v>1.4991074907572384</c:v>
                </c:pt>
                <c:pt idx="617">
                  <c:v>1.4888465259271195</c:v>
                </c:pt>
                <c:pt idx="618">
                  <c:v>1.4784023504845594</c:v>
                </c:pt>
                <c:pt idx="619">
                  <c:v>1.467776456178262</c:v>
                </c:pt>
                <c:pt idx="620">
                  <c:v>1.4569703723823308</c:v>
                </c:pt>
                <c:pt idx="621">
                  <c:v>1.4459856671209392</c:v>
                </c:pt>
                <c:pt idx="622">
                  <c:v>1.4348239481383891</c:v>
                </c:pt>
                <c:pt idx="623">
                  <c:v>1.4234868640151137</c:v>
                </c:pt>
                <c:pt idx="624">
                  <c:v>1.4119761053303803</c:v>
                </c:pt>
                <c:pt idx="625">
                  <c:v>1.4002934058725736</c:v>
                </c:pt>
                <c:pt idx="626">
                  <c:v>1.3884405438981942</c:v>
                </c:pt>
                <c:pt idx="627">
                  <c:v>1.3764193434409109</c:v>
                </c:pt>
                <c:pt idx="628">
                  <c:v>1.364231675672253</c:v>
                </c:pt>
                <c:pt idx="629">
                  <c:v>1.3518794603158266</c:v>
                </c:pt>
                <c:pt idx="630">
                  <c:v>1.3393646671172426</c:v>
                </c:pt>
                <c:pt idx="631">
                  <c:v>1.3266893173722945</c:v>
                </c:pt>
                <c:pt idx="632">
                  <c:v>1.313855485516322</c:v>
                </c:pt>
                <c:pt idx="633">
                  <c:v>1.3008653007781317</c:v>
                </c:pt>
                <c:pt idx="634">
                  <c:v>1.2877209489023165</c:v>
                </c:pt>
                <c:pt idx="635">
                  <c:v>1.2744246739443927</c:v>
                </c:pt>
                <c:pt idx="636">
                  <c:v>1.2609787801437475</c:v>
                </c:pt>
                <c:pt idx="637">
                  <c:v>1.2473856338800697</c:v>
                </c:pt>
                <c:pt idx="638">
                  <c:v>1.2336476657197444</c:v>
                </c:pt>
                <c:pt idx="639">
                  <c:v>1.2197673725594469</c:v>
                </c:pt>
                <c:pt idx="640">
                  <c:v>1.2057473198752231</c:v>
                </c:pt>
                <c:pt idx="641">
                  <c:v>1.191590144086321</c:v>
                </c:pt>
                <c:pt idx="642">
                  <c:v>1.1772985550442912</c:v>
                </c:pt>
                <c:pt idx="643">
                  <c:v>1.1628753386591657</c:v>
                </c:pt>
                <c:pt idx="644">
                  <c:v>1.1483233596760634</c:v>
                </c:pt>
                <c:pt idx="645">
                  <c:v>1.1336455646172092</c:v>
                </c:pt>
                <c:pt idx="646">
                  <c:v>1.1188449849063229</c:v>
                </c:pt>
                <c:pt idx="647">
                  <c:v>1.103924740194381</c:v>
                </c:pt>
                <c:pt idx="648">
                  <c:v>1.088888041908241</c:v>
                </c:pt>
                <c:pt idx="649">
                  <c:v>1.0737381970462887</c:v>
                </c:pt>
                <c:pt idx="650">
                  <c:v>1.0584786122483469</c:v>
                </c:pt>
                <c:pt idx="651">
                  <c:v>1.0431127981705739</c:v>
                </c:pt>
                <c:pt idx="652">
                  <c:v>1.0276443741999639</c:v>
                </c:pt>
                <c:pt idx="653">
                  <c:v>1.0120770735475562</c:v>
                </c:pt>
                <c:pt idx="654">
                  <c:v>0.99641474876447267</c:v>
                </c:pt>
                <c:pt idx="655">
                  <c:v>0.98066137773065254</c:v>
                </c:pt>
                <c:pt idx="656">
                  <c:v>0.96482107017264906</c:v>
                </c:pt>
                <c:pt idx="657">
                  <c:v>0.94889807477426846</c:v>
                </c:pt>
                <c:pt idx="658">
                  <c:v>0.93289678695227685</c:v>
                </c:pt>
                <c:pt idx="659">
                  <c:v>0.91682175737899341</c:v>
                </c:pt>
                <c:pt idx="660">
                  <c:v>0.90067770134457992</c:v>
                </c:pt>
                <c:pt idx="661">
                  <c:v>0.88446950906434318</c:v>
                </c:pt>
                <c:pt idx="662">
                  <c:v>0.86820225705068521</c:v>
                </c:pt>
                <c:pt idx="663">
                  <c:v>0.85188122068566785</c:v>
                </c:pt>
                <c:pt idx="664">
                  <c:v>0.83551188814886668</c:v>
                </c:pt>
                <c:pt idx="665">
                  <c:v>0.81909997587654504</c:v>
                </c:pt>
                <c:pt idx="666">
                  <c:v>0.80265144575264613</c:v>
                </c:pt>
                <c:pt idx="667">
                  <c:v>0.78617252425997941</c:v>
                </c:pt>
                <c:pt idx="668">
                  <c:v>0.76966972385194499</c:v>
                </c:pt>
                <c:pt idx="669">
                  <c:v>0.75314986684146445</c:v>
                </c:pt>
                <c:pt idx="670">
                  <c:v>0.73662011214527157</c:v>
                </c:pt>
                <c:pt idx="671">
                  <c:v>0.72008798526876439</c:v>
                </c:pt>
                <c:pt idx="672">
                  <c:v>0.70356141196993383</c:v>
                </c:pt>
                <c:pt idx="673">
                  <c:v>0.68704875610097182</c:v>
                </c:pt>
                <c:pt idx="674">
                  <c:v>0.67055886219347738</c:v>
                </c:pt>
                <c:pt idx="675">
                  <c:v>0.65410110342807792</c:v>
                </c:pt>
                <c:pt idx="676">
                  <c:v>0.63768543571160974</c:v>
                </c:pt>
                <c:pt idx="677">
                  <c:v>0.62132245867434022</c:v>
                </c:pt>
                <c:pt idx="678">
                  <c:v>0.60502348449462806</c:v>
                </c:pt>
                <c:pt idx="679">
                  <c:v>0.5888006155563611</c:v>
                </c:pt>
                <c:pt idx="680">
                  <c:v>0.57266683204119906</c:v>
                </c:pt>
                <c:pt idx="681">
                  <c:v>0.55663609064604036</c:v>
                </c:pt>
                <c:pt idx="682">
                  <c:v>0.54072343568565651</c:v>
                </c:pt>
                <c:pt idx="683">
                  <c:v>0.52494512387513947</c:v>
                </c:pt>
                <c:pt idx="684">
                  <c:v>0.50931876406355092</c:v>
                </c:pt>
                <c:pt idx="685">
                  <c:v>0.49386347307581596</c:v>
                </c:pt>
                <c:pt idx="686">
                  <c:v>0.47860004856805793</c:v>
                </c:pt>
                <c:pt idx="687">
                  <c:v>0.46355115934831015</c:v>
                </c:pt>
                <c:pt idx="688">
                  <c:v>0.44874155287382977</c:v>
                </c:pt>
                <c:pt idx="689">
                  <c:v>0.43419827849485126</c:v>
                </c:pt>
                <c:pt idx="690">
                  <c:v>0.41995092332865341</c:v>
                </c:pt>
                <c:pt idx="691">
                  <c:v>0.40603185524111574</c:v>
                </c:pt>
                <c:pt idx="692">
                  <c:v>0.39247646408405723</c:v>
                </c:pt>
                <c:pt idx="693">
                  <c:v>0.37932338787598957</c:v>
                </c:pt>
                <c:pt idx="694">
                  <c:v>0.36661470484486752</c:v>
                </c:pt>
                <c:pt idx="695">
                  <c:v>0.35439606510228444</c:v>
                </c:pt>
                <c:pt idx="696">
                  <c:v>0.34271672734156905</c:v>
                </c:pt>
                <c:pt idx="697">
                  <c:v>0.33162945689605144</c:v>
                </c:pt>
                <c:pt idx="698">
                  <c:v>0.32119023292537152</c:v>
                </c:pt>
                <c:pt idx="699">
                  <c:v>0.31145770643253201</c:v>
                </c:pt>
                <c:pt idx="700">
                  <c:v>0.3024923502606835</c:v>
                </c:pt>
                <c:pt idx="701">
                  <c:v>0.2943552510616847</c:v>
                </c:pt>
                <c:pt idx="702">
                  <c:v>0.28710651561972289</c:v>
                </c:pt>
                <c:pt idx="703">
                  <c:v>0.280803302950143</c:v>
                </c:pt>
                <c:pt idx="704">
                  <c:v>0.27549754928717324</c:v>
                </c:pt>
                <c:pt idx="705">
                  <c:v>0.27123352008307267</c:v>
                </c:pt>
                <c:pt idx="706">
                  <c:v>0.26804538939289257</c:v>
                </c:pt>
                <c:pt idx="707">
                  <c:v>0.26595509475357115</c:v>
                </c:pt>
                <c:pt idx="708">
                  <c:v>0.26497072597302468</c:v>
                </c:pt>
                <c:pt idx="709">
                  <c:v>0.26508566645336712</c:v>
                </c:pt>
                <c:pt idx="710">
                  <c:v>0.26627861659126378</c:v>
                </c:pt>
                <c:pt idx="711">
                  <c:v>0.26851450751865263</c:v>
                </c:pt>
                <c:pt idx="712">
                  <c:v>0.2717461889192252</c:v>
                </c:pt>
                <c:pt idx="713">
                  <c:v>0.2759166772965026</c:v>
                </c:pt>
                <c:pt idx="714">
                  <c:v>0.28096170152538535</c:v>
                </c:pt>
                <c:pt idx="715">
                  <c:v>0.28681228532638814</c:v>
                </c:pt>
                <c:pt idx="716">
                  <c:v>0.29339715097424757</c:v>
                </c:pt>
                <c:pt idx="717">
                  <c:v>0.3006447962443306</c:v>
                </c:pt>
                <c:pt idx="718">
                  <c:v>0.30848516805969406</c:v>
                </c:pt>
                <c:pt idx="719">
                  <c:v>0.31685091746545024</c:v>
                </c:pt>
                <c:pt idx="720">
                  <c:v>0.32567826446414727</c:v>
                </c:pt>
                <c:pt idx="721">
                  <c:v>0.33490752703783444</c:v>
                </c:pt>
                <c:pt idx="722">
                  <c:v>0.34448337928714806</c:v>
                </c:pt>
                <c:pt idx="723">
                  <c:v>0.35435490346026199</c:v>
                </c:pt>
                <c:pt idx="724">
                  <c:v>0.3644754940566704</c:v>
                </c:pt>
                <c:pt idx="725">
                  <c:v>0.37480266261408124</c:v>
                </c:pt>
                <c:pt idx="726">
                  <c:v>0.38529778156762756</c:v>
                </c:pt>
                <c:pt idx="727">
                  <c:v>0.39592579608607137</c:v>
                </c:pt>
                <c:pt idx="728">
                  <c:v>0.4066549246965086</c:v>
                </c:pt>
                <c:pt idx="729">
                  <c:v>0.41745636299597005</c:v>
                </c:pt>
                <c:pt idx="730">
                  <c:v>0.42830399973776684</c:v>
                </c:pt>
                <c:pt idx="731">
                  <c:v>0.43917415086856593</c:v>
                </c:pt>
                <c:pt idx="732">
                  <c:v>0.45004531443596324</c:v>
                </c:pt>
                <c:pt idx="733">
                  <c:v>0.46089794745088714</c:v>
                </c:pt>
                <c:pt idx="734">
                  <c:v>0.47171426457017762</c:v>
                </c:pt>
                <c:pt idx="735">
                  <c:v>0.48247805769547697</c:v>
                </c:pt>
                <c:pt idx="736">
                  <c:v>0.49317453513465381</c:v>
                </c:pt>
                <c:pt idx="737">
                  <c:v>0.5037901787429151</c:v>
                </c:pt>
                <c:pt idx="738">
                  <c:v>0.51431261737987277</c:v>
                </c:pt>
                <c:pt idx="739">
                  <c:v>0.52473051503382495</c:v>
                </c:pt>
                <c:pt idx="740">
                  <c:v>0.5350334720384845</c:v>
                </c:pt>
                <c:pt idx="741">
                  <c:v>0.54521193791485445</c:v>
                </c:pt>
                <c:pt idx="742">
                  <c:v>0.55525713449468805</c:v>
                </c:pt>
                <c:pt idx="743">
                  <c:v>0.56516098811066973</c:v>
                </c:pt>
                <c:pt idx="744">
                  <c:v>0.57491606976496301</c:v>
                </c:pt>
                <c:pt idx="745">
                  <c:v>0.58451554230780445</c:v>
                </c:pt>
                <c:pt idx="746">
                  <c:v>0.59395311376899607</c:v>
                </c:pt>
                <c:pt idx="747">
                  <c:v>0.60322299608644059</c:v>
                </c:pt>
                <c:pt idx="748">
                  <c:v>0.61231986856698795</c:v>
                </c:pt>
                <c:pt idx="749">
                  <c:v>0.6212388454961657</c:v>
                </c:pt>
                <c:pt idx="750">
                  <c:v>0.62997544738535838</c:v>
                </c:pt>
                <c:pt idx="751">
                  <c:v>0.63852557540848154</c:v>
                </c:pt>
                <c:pt idx="752">
                  <c:v>0.64688548863594908</c:v>
                </c:pt>
                <c:pt idx="753">
                  <c:v>0.6550517837225488</c:v>
                </c:pt>
                <c:pt idx="754">
                  <c:v>0.66302137674853412</c:v>
                </c:pt>
                <c:pt idx="755">
                  <c:v>0.6707914869504914</c:v>
                </c:pt>
                <c:pt idx="756">
                  <c:v>0.67835962211106293</c:v>
                </c:pt>
                <c:pt idx="757">
                  <c:v>0.68572356540493606</c:v>
                </c:pt>
                <c:pt idx="758">
                  <c:v>0.69288136352323448</c:v>
                </c:pt>
                <c:pt idx="759">
                  <c:v>0.69983131591999381</c:v>
                </c:pt>
                <c:pt idx="760">
                  <c:v>0.70657196504321473</c:v>
                </c:pt>
                <c:pt idx="761">
                  <c:v>0.71310208742939796</c:v>
                </c:pt>
                <c:pt idx="762">
                  <c:v>0.71942068555481686</c:v>
                </c:pt>
                <c:pt idx="763">
                  <c:v>0.7255269803493184</c:v>
                </c:pt>
                <c:pt idx="764">
                  <c:v>0.731420404289434</c:v>
                </c:pt>
                <c:pt idx="765">
                  <c:v>0.73710059499719527</c:v>
                </c:pt>
                <c:pt idx="766">
                  <c:v>0.74256738927949761</c:v>
                </c:pt>
                <c:pt idx="767">
                  <c:v>0.74782081755027807</c:v>
                </c:pt>
                <c:pt idx="768">
                  <c:v>0.75286109858428474</c:v>
                </c:pt>
                <c:pt idx="769">
                  <c:v>0.75768863455697855</c:v>
                </c:pt>
                <c:pt idx="770">
                  <c:v>0.76230400633016571</c:v>
                </c:pt>
                <c:pt idx="771">
                  <c:v>0.7667079689474473</c:v>
                </c:pt>
                <c:pt idx="772">
                  <c:v>0.77090144730752763</c:v>
                </c:pt>
                <c:pt idx="773">
                  <c:v>0.77488553198693499</c:v>
                </c:pt>
                <c:pt idx="774">
                  <c:v>0.77866147518682682</c:v>
                </c:pt>
                <c:pt idx="775">
                  <c:v>0.78223068678130936</c:v>
                </c:pt>
                <c:pt idx="776">
                  <c:v>0.78559473044717809</c:v>
                </c:pt>
                <c:pt idx="777">
                  <c:v>0.78875531985716529</c:v>
                </c:pt>
                <c:pt idx="778">
                  <c:v>0.79171431492075373</c:v>
                </c:pt>
                <c:pt idx="779">
                  <c:v>0.79447371805836131</c:v>
                </c:pt>
                <c:pt idx="780">
                  <c:v>0.79703567049627222</c:v>
                </c:pt>
                <c:pt idx="781">
                  <c:v>0.79940244857109799</c:v>
                </c:pt>
                <c:pt idx="782">
                  <c:v>0.80157646003381688</c:v>
                </c:pt>
                <c:pt idx="783">
                  <c:v>0.80356024034458273</c:v>
                </c:pt>
                <c:pt idx="784">
                  <c:v>0.80535644895051617</c:v>
                </c:pt>
                <c:pt idx="785">
                  <c:v>0.80696786553962196</c:v>
                </c:pt>
                <c:pt idx="786">
                  <c:v>0.80839738626482416</c:v>
                </c:pt>
                <c:pt idx="787">
                  <c:v>0.80964801993286006</c:v>
                </c:pt>
                <c:pt idx="788">
                  <c:v>0.81072288415348626</c:v>
                </c:pt>
                <c:pt idx="789">
                  <c:v>0.81162520144507266</c:v>
                </c:pt>
                <c:pt idx="790">
                  <c:v>0.81235829529324699</c:v>
                </c:pt>
                <c:pt idx="791">
                  <c:v>0.81292558615978938</c:v>
                </c:pt>
                <c:pt idx="792">
                  <c:v>0.81333058743946496</c:v>
                </c:pt>
                <c:pt idx="793">
                  <c:v>0.8135769013629448</c:v>
                </c:pt>
                <c:pt idx="794">
                  <c:v>0.81366821484439167</c:v>
                </c:pt>
                <c:pt idx="795">
                  <c:v>0.81360829527268697</c:v>
                </c:pt>
                <c:pt idx="796">
                  <c:v>0.81340098624565516</c:v>
                </c:pt>
                <c:pt idx="797">
                  <c:v>0.81305020324699595</c:v>
                </c:pt>
                <c:pt idx="798">
                  <c:v>0.81255992926598775</c:v>
                </c:pt>
                <c:pt idx="799">
                  <c:v>0.81193421036034708</c:v>
                </c:pt>
                <c:pt idx="800">
                  <c:v>0.81117715116295874</c:v>
                </c:pt>
                <c:pt idx="801">
                  <c:v>0.81029291033350237</c:v>
                </c:pt>
                <c:pt idx="802">
                  <c:v>0.8092856959563165</c:v>
                </c:pt>
                <c:pt idx="803">
                  <c:v>0.80815976088614794</c:v>
                </c:pt>
                <c:pt idx="804">
                  <c:v>0.80691939804374824</c:v>
                </c:pt>
                <c:pt idx="805">
                  <c:v>0.80556893566358889</c:v>
                </c:pt>
                <c:pt idx="806">
                  <c:v>0.80411273249628623</c:v>
                </c:pt>
                <c:pt idx="807">
                  <c:v>0.80255517296865186</c:v>
                </c:pt>
                <c:pt idx="808">
                  <c:v>0.8009006623046101</c:v>
                </c:pt>
                <c:pt idx="809">
                  <c:v>0.79915362161056769</c:v>
                </c:pt>
                <c:pt idx="810">
                  <c:v>0.79731848292916607</c:v>
                </c:pt>
                <c:pt idx="811">
                  <c:v>0.79539968426570806</c:v>
                </c:pt>
                <c:pt idx="812">
                  <c:v>0.79340166459191386</c:v>
                </c:pt>
                <c:pt idx="813">
                  <c:v>0.79132885883204696</c:v>
                </c:pt>
                <c:pt idx="814">
                  <c:v>0.78918569283683271</c:v>
                </c:pt>
                <c:pt idx="815">
                  <c:v>0.78697657835099855</c:v>
                </c:pt>
                <c:pt idx="816">
                  <c:v>0.78470590798066464</c:v>
                </c:pt>
                <c:pt idx="817">
                  <c:v>0.78237805016723283</c:v>
                </c:pt>
                <c:pt idx="818">
                  <c:v>0.77999734417484157</c:v>
                </c:pt>
                <c:pt idx="819">
                  <c:v>0.77756809509887781</c:v>
                </c:pt>
                <c:pt idx="820">
                  <c:v>0.77509456890346007</c:v>
                </c:pt>
                <c:pt idx="821">
                  <c:v>0.77258098749622928</c:v>
                </c:pt>
                <c:pt idx="822">
                  <c:v>0.77003152384920581</c:v>
                </c:pt>
                <c:pt idx="823">
                  <c:v>0.76745029717486779</c:v>
                </c:pt>
                <c:pt idx="824">
                  <c:v>0.76484136816701154</c:v>
                </c:pt>
                <c:pt idx="825">
                  <c:v>0.76220873431632152</c:v>
                </c:pt>
                <c:pt idx="826">
                  <c:v>0.75955632531093153</c:v>
                </c:pt>
                <c:pt idx="827">
                  <c:v>0.75688799853258248</c:v>
                </c:pt>
                <c:pt idx="828">
                  <c:v>0.75420753465927226</c:v>
                </c:pt>
                <c:pt idx="829">
                  <c:v>0.75151863338553604</c:v>
                </c:pt>
                <c:pt idx="830">
                  <c:v>0.74882490927170708</c:v>
                </c:pt>
                <c:pt idx="831">
                  <c:v>0.74612988773364852</c:v>
                </c:pt>
                <c:pt idx="832">
                  <c:v>0.74343700118454803</c:v>
                </c:pt>
                <c:pt idx="833">
                  <c:v>0.7407495853403917</c:v>
                </c:pt>
                <c:pt idx="834">
                  <c:v>0.73807087570069363</c:v>
                </c:pt>
                <c:pt idx="835">
                  <c:v>0.7354040042159451</c:v>
                </c:pt>
                <c:pt idx="836">
                  <c:v>0.73275199615305209</c:v>
                </c:pt>
                <c:pt idx="837">
                  <c:v>0.73011776716975385</c:v>
                </c:pt>
                <c:pt idx="838">
                  <c:v>0.72750412060865255</c:v>
                </c:pt>
                <c:pt idx="839">
                  <c:v>0.72491374502102968</c:v>
                </c:pt>
                <c:pt idx="840">
                  <c:v>0.72234921193008572</c:v>
                </c:pt>
                <c:pt idx="841">
                  <c:v>0.71981297384260179</c:v>
                </c:pt>
                <c:pt idx="842">
                  <c:v>0.71730736251729876</c:v>
                </c:pt>
                <c:pt idx="843">
                  <c:v>0.71483458749735618</c:v>
                </c:pt>
                <c:pt idx="844">
                  <c:v>0.71239673491364985</c:v>
                </c:pt>
                <c:pt idx="845">
                  <c:v>0.70999576656428831</c:v>
                </c:pt>
                <c:pt idx="846">
                  <c:v>0.70763351927496898</c:v>
                </c:pt>
                <c:pt idx="847">
                  <c:v>0.7053117045435412</c:v>
                </c:pt>
                <c:pt idx="848">
                  <c:v>0.70303190847098151</c:v>
                </c:pt>
                <c:pt idx="849">
                  <c:v>0.70079559197973207</c:v>
                </c:pt>
                <c:pt idx="850">
                  <c:v>0.6986040913190753</c:v>
                </c:pt>
                <c:pt idx="851">
                  <c:v>0.69645861885589178</c:v>
                </c:pt>
                <c:pt idx="852">
                  <c:v>0.69436026414781171</c:v>
                </c:pt>
                <c:pt idx="853">
                  <c:v>0.69230999529442405</c:v>
                </c:pt>
                <c:pt idx="854">
                  <c:v>0.69030866056085827</c:v>
                </c:pt>
                <c:pt idx="855">
                  <c:v>0.68835699026673614</c:v>
                </c:pt>
                <c:pt idx="856">
                  <c:v>0.68645559893218733</c:v>
                </c:pt>
                <c:pt idx="857">
                  <c:v>0.68460498767137834</c:v>
                </c:pt>
                <c:pt idx="858">
                  <c:v>0.68280554682280425</c:v>
                </c:pt>
                <c:pt idx="859">
                  <c:v>0.68105755880446683</c:v>
                </c:pt>
                <c:pt idx="860">
                  <c:v>0.67936120118101229</c:v>
                </c:pt>
                <c:pt idx="861">
                  <c:v>0.67771654992894625</c:v>
                </c:pt>
                <c:pt idx="862">
                  <c:v>0.67612358288517682</c:v>
                </c:pt>
                <c:pt idx="863">
                  <c:v>0.67458218336338704</c:v>
                </c:pt>
                <c:pt idx="864">
                  <c:v>0.67309214392209393</c:v>
                </c:pt>
                <c:pt idx="865">
                  <c:v>0.67165317026772553</c:v>
                </c:pt>
                <c:pt idx="866">
                  <c:v>0.67026488527564543</c:v>
                </c:pt>
                <c:pt idx="867">
                  <c:v>0.66892683311177814</c:v>
                </c:pt>
                <c:pt idx="868">
                  <c:v>0.66763848343732612</c:v>
                </c:pt>
                <c:pt idx="869">
                  <c:v>0.66639923567904258</c:v>
                </c:pt>
                <c:pt idx="870">
                  <c:v>0.66520842334760888</c:v>
                </c:pt>
                <c:pt idx="871">
                  <c:v>0.66406531838687</c:v>
                </c:pt>
                <c:pt idx="872">
                  <c:v>0.66296913553699888</c:v>
                </c:pt>
                <c:pt idx="873">
                  <c:v>0.66191903669508023</c:v>
                </c:pt>
                <c:pt idx="874">
                  <c:v>0.66091413525712306</c:v>
                </c:pt>
                <c:pt idx="875">
                  <c:v>0.65995350042612588</c:v>
                </c:pt>
                <c:pt idx="876">
                  <c:v>0.65903616147150001</c:v>
                </c:pt>
                <c:pt idx="877">
                  <c:v>0.65816111192593141</c:v>
                </c:pt>
                <c:pt idx="878">
                  <c:v>0.65732731370657449</c:v>
                </c:pt>
                <c:pt idx="879">
                  <c:v>0.65653370114835907</c:v>
                </c:pt>
                <c:pt idx="880">
                  <c:v>0.65577918493810539</c:v>
                </c:pt>
                <c:pt idx="881">
                  <c:v>0.65506265593909763</c:v>
                </c:pt>
                <c:pt idx="882">
                  <c:v>0.65438298889674096</c:v>
                </c:pt>
                <c:pt idx="883">
                  <c:v>0.65373904601691668</c:v>
                </c:pt>
                <c:pt idx="884">
                  <c:v>0.65312968040964337</c:v>
                </c:pt>
                <c:pt idx="885">
                  <c:v>0.65255373939163996</c:v>
                </c:pt>
                <c:pt idx="886">
                  <c:v>0.65201006764236746</c:v>
                </c:pt>
                <c:pt idx="887">
                  <c:v>0.65149751020908186</c:v>
                </c:pt>
                <c:pt idx="888">
                  <c:v>0.65101491535736677</c:v>
                </c:pt>
                <c:pt idx="889">
                  <c:v>0.65056113726451392</c:v>
                </c:pt>
                <c:pt idx="890">
                  <c:v>0.65013503855398758</c:v>
                </c:pt>
                <c:pt idx="891">
                  <c:v>0.64973549267003472</c:v>
                </c:pt>
                <c:pt idx="892">
                  <c:v>0.64936138609228022</c:v>
                </c:pt>
                <c:pt idx="893">
                  <c:v>0.64901162039088844</c:v>
                </c:pt>
                <c:pt idx="894">
                  <c:v>0.64868511412354724</c:v>
                </c:pt>
                <c:pt idx="895">
                  <c:v>0.6483808045761762</c:v>
                </c:pt>
                <c:pt idx="896">
                  <c:v>0.64809764934983538</c:v>
                </c:pt>
                <c:pt idx="897">
                  <c:v>0.64783462779684586</c:v>
                </c:pt>
                <c:pt idx="898">
                  <c:v>0.64759074230961278</c:v>
                </c:pt>
                <c:pt idx="899">
                  <c:v>0.64736501946606728</c:v>
                </c:pt>
                <c:pt idx="900">
                  <c:v>0.64715651103602467</c:v>
                </c:pt>
                <c:pt idx="901">
                  <c:v>0.64696429485308216</c:v>
                </c:pt>
                <c:pt idx="902">
                  <c:v>0.64678747555696325</c:v>
                </c:pt>
                <c:pt idx="903">
                  <c:v>0.64662518521145174</c:v>
                </c:pt>
                <c:pt idx="904">
                  <c:v>0.64647658380324979</c:v>
                </c:pt>
                <c:pt idx="905">
                  <c:v>0.64634085962725008</c:v>
                </c:pt>
                <c:pt idx="906">
                  <c:v>0.64621722956382277</c:v>
                </c:pt>
                <c:pt idx="907">
                  <c:v>0.64610493925379664</c:v>
                </c:pt>
                <c:pt idx="908">
                  <c:v>0.64600326317685874</c:v>
                </c:pt>
                <c:pt idx="909">
                  <c:v>0.64591150463910751</c:v>
                </c:pt>
                <c:pt idx="910">
                  <c:v>0.64582899567548047</c:v>
                </c:pt>
                <c:pt idx="911">
                  <c:v>0.64575509687273769</c:v>
                </c:pt>
                <c:pt idx="912">
                  <c:v>0.6456891971186125</c:v>
                </c:pt>
                <c:pt idx="913">
                  <c:v>0.64563071328265953</c:v>
                </c:pt>
                <c:pt idx="914">
                  <c:v>0.64557908983422141</c:v>
                </c:pt>
                <c:pt idx="915">
                  <c:v>0.64553379840281699</c:v>
                </c:pt>
                <c:pt idx="916">
                  <c:v>0.6454943372861135</c:v>
                </c:pt>
                <c:pt idx="917">
                  <c:v>0.64546023091050087</c:v>
                </c:pt>
                <c:pt idx="918">
                  <c:v>0.64543102924912032</c:v>
                </c:pt>
                <c:pt idx="919">
                  <c:v>0.64540630720203906</c:v>
                </c:pt>
                <c:pt idx="920">
                  <c:v>0.6453856639430775</c:v>
                </c:pt>
                <c:pt idx="921">
                  <c:v>0.64536872223762076</c:v>
                </c:pt>
                <c:pt idx="922">
                  <c:v>0.6453551277355557</c:v>
                </c:pt>
                <c:pt idx="923">
                  <c:v>0.64534454824328724</c:v>
                </c:pt>
                <c:pt idx="924">
                  <c:v>0.6453366729785952</c:v>
                </c:pt>
                <c:pt idx="925">
                  <c:v>0.64533121181190001</c:v>
                </c:pt>
                <c:pt idx="926">
                  <c:v>0.64532789449731498</c:v>
                </c:pt>
                <c:pt idx="927">
                  <c:v>0.64532646989666953</c:v>
                </c:pt>
                <c:pt idx="928">
                  <c:v>0.64532670519950075</c:v>
                </c:pt>
                <c:pt idx="929">
                  <c:v>0.64532838514181745</c:v>
                </c:pt>
                <c:pt idx="930">
                  <c:v>0.64533131122626597</c:v>
                </c:pt>
                <c:pt idx="931">
                  <c:v>0.645335300946137</c:v>
                </c:pt>
                <c:pt idx="932">
                  <c:v>0.64534018701548101</c:v>
                </c:pt>
                <c:pt idx="933">
                  <c:v>0.6453458166074294</c:v>
                </c:pt>
                <c:pt idx="934">
                  <c:v>0.64535205060264234</c:v>
                </c:pt>
                <c:pt idx="935">
                  <c:v>0.64535876284965488</c:v>
                </c:pt>
                <c:pt idx="936">
                  <c:v>0.64536583943872339</c:v>
                </c:pt>
                <c:pt idx="937">
                  <c:v>0.6453731779906311</c:v>
                </c:pt>
                <c:pt idx="938">
                  <c:v>0.64538068696176032</c:v>
                </c:pt>
                <c:pt idx="939">
                  <c:v>0.64538828496660472</c:v>
                </c:pt>
                <c:pt idx="940">
                  <c:v>0.64539590011875081</c:v>
                </c:pt>
                <c:pt idx="941">
                  <c:v>0.64540346939124138</c:v>
                </c:pt>
                <c:pt idx="942">
                  <c:v>0.64541093799710081</c:v>
                </c:pt>
                <c:pt idx="943">
                  <c:v>0.64541825879068959</c:v>
                </c:pt>
                <c:pt idx="944">
                  <c:v>0.6454253916904451</c:v>
                </c:pt>
                <c:pt idx="945">
                  <c:v>0.64543230312345656</c:v>
                </c:pt>
                <c:pt idx="946">
                  <c:v>0.64543896549222701</c:v>
                </c:pt>
                <c:pt idx="947">
                  <c:v>0.64544535666387637</c:v>
                </c:pt>
                <c:pt idx="948">
                  <c:v>0.64545145948195526</c:v>
                </c:pt>
                <c:pt idx="949">
                  <c:v>0.64545726130094982</c:v>
                </c:pt>
                <c:pt idx="950">
                  <c:v>0.6454627535434887</c:v>
                </c:pt>
                <c:pt idx="951">
                  <c:v>0.64546793128017821</c:v>
                </c:pt>
                <c:pt idx="952">
                  <c:v>0.64547279283193537</c:v>
                </c:pt>
                <c:pt idx="953">
                  <c:v>0.64547733939461527</c:v>
                </c:pt>
                <c:pt idx="954">
                  <c:v>0.64548157468567691</c:v>
                </c:pt>
                <c:pt idx="955">
                  <c:v>0.64548550461257115</c:v>
                </c:pt>
                <c:pt idx="956">
                  <c:v>0.64548913696249188</c:v>
                </c:pt>
                <c:pt idx="957">
                  <c:v>0.64549248111307389</c:v>
                </c:pt>
                <c:pt idx="958">
                  <c:v>0.64549554776359153</c:v>
                </c:pt>
                <c:pt idx="959">
                  <c:v>0.64549834868616274</c:v>
                </c:pt>
                <c:pt idx="960">
                  <c:v>0.64550089649643227</c:v>
                </c:pt>
                <c:pt idx="961">
                  <c:v>0.64550320444317921</c:v>
                </c:pt>
                <c:pt idx="962">
                  <c:v>0.64550528621625758</c:v>
                </c:pt>
                <c:pt idx="963">
                  <c:v>0.6455071557722607</c:v>
                </c:pt>
                <c:pt idx="964">
                  <c:v>0.64550882717727276</c:v>
                </c:pt>
                <c:pt idx="965">
                  <c:v>0.64551031446605422</c:v>
                </c:pt>
                <c:pt idx="966">
                  <c:v>0.64551163151698565</c:v>
                </c:pt>
                <c:pt idx="967">
                  <c:v>0.64551279194208711</c:v>
                </c:pt>
                <c:pt idx="968">
                  <c:v>0.64551380899140953</c:v>
                </c:pt>
                <c:pt idx="969">
                  <c:v>0.64551469547108897</c:v>
                </c:pt>
                <c:pt idx="970">
                  <c:v>0.64551546367434587</c:v>
                </c:pt>
                <c:pt idx="971">
                  <c:v>0.64551612532470404</c:v>
                </c:pt>
                <c:pt idx="972">
                  <c:v>0.64551669153069757</c:v>
                </c:pt>
                <c:pt idx="973">
                  <c:v>0.64551717275133735</c:v>
                </c:pt>
                <c:pt idx="974">
                  <c:v>0.64551757877159754</c:v>
                </c:pt>
                <c:pt idx="975">
                  <c:v>0.64551791868719488</c:v>
                </c:pt>
                <c:pt idx="976">
                  <c:v>0.64551820089792611</c:v>
                </c:pt>
                <c:pt idx="977">
                  <c:v>0.64551843310883339</c:v>
                </c:pt>
                <c:pt idx="978">
                  <c:v>0.64551862233848023</c:v>
                </c:pt>
                <c:pt idx="979">
                  <c:v>0.6455187749336162</c:v>
                </c:pt>
                <c:pt idx="980">
                  <c:v>0.64551889658952299</c:v>
                </c:pt>
                <c:pt idx="981">
                  <c:v>0.6455189923753416</c:v>
                </c:pt>
                <c:pt idx="982">
                  <c:v>0.64551906676369097</c:v>
                </c:pt>
                <c:pt idx="983">
                  <c:v>0.6455191236639013</c:v>
                </c:pt>
                <c:pt idx="984">
                  <c:v>0.64551916645819452</c:v>
                </c:pt>
                <c:pt idx="985">
                  <c:v>0.64551919804016811</c:v>
                </c:pt>
                <c:pt idx="986">
                  <c:v>0.64551922085494284</c:v>
                </c:pt>
                <c:pt idx="987">
                  <c:v>0.64551923694036717</c:v>
                </c:pt>
                <c:pt idx="988">
                  <c:v>0.64551924796867699</c:v>
                </c:pt>
                <c:pt idx="989">
                  <c:v>0.64551925528804344</c:v>
                </c:pt>
                <c:pt idx="990">
                  <c:v>0.64551925996345738</c:v>
                </c:pt>
                <c:pt idx="991">
                  <c:v>0.6455192628164288</c:v>
                </c:pt>
                <c:pt idx="992">
                  <c:v>0.64551926446300689</c:v>
                </c:pt>
                <c:pt idx="993">
                  <c:v>0.64551926534965753</c:v>
                </c:pt>
                <c:pt idx="994">
                  <c:v>0.64551926578656771</c:v>
                </c:pt>
                <c:pt idx="995">
                  <c:v>0.64551926597798137</c:v>
                </c:pt>
                <c:pt idx="996">
                  <c:v>0.64551926604921572</c:v>
                </c:pt>
                <c:pt idx="997">
                  <c:v>0.6455192660700404</c:v>
                </c:pt>
                <c:pt idx="998">
                  <c:v>0.64551926607415488</c:v>
                </c:pt>
                <c:pt idx="999">
                  <c:v>0.64551926607454457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E-49F9-9E4C-D6E9A1931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0160"/>
        <c:axId val="604470992"/>
      </c:scatterChart>
      <c:valAx>
        <c:axId val="6044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j </a:t>
                </a:r>
                <a:r>
                  <a:rPr lang="en-US" sz="1000" i="0">
                    <a:latin typeface="+mj-lt"/>
                  </a:rPr>
                  <a:t>(in radians)</a:t>
                </a:r>
              </a:p>
            </c:rich>
          </c:tx>
          <c:layout>
            <c:manualLayout>
              <c:xMode val="edge"/>
              <c:yMode val="edge"/>
              <c:x val="0.4143655982296604"/>
              <c:y val="0.87615467307150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992"/>
        <c:crosses val="autoZero"/>
        <c:crossBetween val="midCat"/>
        <c:majorUnit val="1.57"/>
      </c:valAx>
      <c:valAx>
        <c:axId val="6044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>
                    <a:latin typeface="Symbol" panose="05050102010706020507" pitchFamily="18" charset="2"/>
                  </a:rPr>
                  <a:t>r</a:t>
                </a:r>
                <a:r>
                  <a:rPr lang="en-US"/>
                  <a:t>  </a:t>
                </a:r>
              </a:p>
            </c:rich>
          </c:tx>
          <c:layout>
            <c:manualLayout>
              <c:xMode val="edge"/>
              <c:yMode val="edge"/>
              <c:x val="4.3179587831207067E-2"/>
              <c:y val="0.45432123067949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016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Weight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10859861241897"/>
          <c:y val="0.16705789418435904"/>
          <c:w val="0.78638453299897482"/>
          <c:h val="0.68329686550990765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'Shape Signature'!$B$2:$B$1001</c:f>
              <c:numCache>
                <c:formatCode>0.0000</c:formatCode>
                <c:ptCount val="100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</c:numCache>
            </c:numRef>
          </c:cat>
          <c:val>
            <c:numRef>
              <c:f>'Shape Signature'!$G$2:$G$1002</c:f>
              <c:numCache>
                <c:formatCode>#,##0.0000</c:formatCode>
                <c:ptCount val="1001"/>
                <c:pt idx="0">
                  <c:v>1.4088625656936372E-15</c:v>
                </c:pt>
                <c:pt idx="1">
                  <c:v>1.778456115136361E-13</c:v>
                </c:pt>
                <c:pt idx="2">
                  <c:v>2.8651620797622604E-12</c:v>
                </c:pt>
                <c:pt idx="3">
                  <c:v>1.9626761533253119E-11</c:v>
                </c:pt>
                <c:pt idx="4">
                  <c:v>8.4788508307474256E-11</c:v>
                </c:pt>
                <c:pt idx="5">
                  <c:v>2.7529260531253702E-10</c:v>
                </c:pt>
                <c:pt idx="6">
                  <c:v>7.3655873727405737E-10</c:v>
                </c:pt>
                <c:pt idx="7">
                  <c:v>1.7140487970717512E-9</c:v>
                </c:pt>
                <c:pt idx="8">
                  <c:v>3.5902406940624E-9</c:v>
                </c:pt>
                <c:pt idx="9">
                  <c:v>6.9267256534001937E-9</c:v>
                </c:pt>
                <c:pt idx="10">
                  <c:v>1.251115204699166E-8</c:v>
                </c:pt>
                <c:pt idx="11">
                  <c:v>2.1408747143678254E-8</c:v>
                </c:pt>
                <c:pt idx="12">
                  <c:v>3.5018156223337521E-8</c:v>
                </c:pt>
                <c:pt idx="13">
                  <c:v>5.5131346262631582E-8</c:v>
                </c:pt>
                <c:pt idx="14">
                  <c:v>8.399732886588342E-8</c:v>
                </c:pt>
                <c:pt idx="15">
                  <c:v>1.2438946428080503E-7</c:v>
                </c:pt>
                <c:pt idx="16">
                  <c:v>1.7967611520426771E-7</c:v>
                </c:pt>
                <c:pt idx="17">
                  <c:v>2.5389442564774877E-7</c:v>
                </c:pt>
                <c:pt idx="18">
                  <c:v>3.5182700639617154E-7</c:v>
                </c:pt>
                <c:pt idx="19">
                  <c:v>4.7908131455922997E-7</c:v>
                </c:pt>
                <c:pt idx="20">
                  <c:v>6.4217152038360576E-7</c:v>
                </c:pt>
                <c:pt idx="21">
                  <c:v>8.4860265987106372E-7</c:v>
                </c:pt>
                <c:pt idx="22">
                  <c:v>1.1069568768359434E-6</c:v>
                </c:pt>
                <c:pt idx="23">
                  <c:v>1.4269815628409092E-6</c:v>
                </c:pt>
                <c:pt idx="24">
                  <c:v>1.8196792079786231E-6</c:v>
                </c:pt>
                <c:pt idx="25">
                  <c:v>2.2973987797254754E-6</c:v>
                </c:pt>
                <c:pt idx="26">
                  <c:v>2.8739284510902066E-6</c:v>
                </c:pt>
                <c:pt idx="27">
                  <c:v>3.5645895030225547E-6</c:v>
                </c:pt>
                <c:pt idx="28">
                  <c:v>4.3863312295453049E-6</c:v>
                </c:pt>
                <c:pt idx="29">
                  <c:v>5.3578266773363168E-6</c:v>
                </c:pt>
                <c:pt idx="30">
                  <c:v>6.4995690545248963E-6</c:v>
                </c:pt>
                <c:pt idx="31">
                  <c:v>7.8339686462934578E-6</c:v>
                </c:pt>
                <c:pt idx="32">
                  <c:v>9.3854500774970451E-6</c:v>
                </c:pt>
                <c:pt idx="33">
                  <c:v>1.11805497649484E-5</c:v>
                </c:pt>
                <c:pt idx="34">
                  <c:v>1.324801340427067E-5</c:v>
                </c:pt>
                <c:pt idx="35">
                  <c:v>1.561889333831195E-5</c:v>
                </c:pt>
                <c:pt idx="36">
                  <c:v>1.8326645656057035E-5</c:v>
                </c:pt>
                <c:pt idx="37">
                  <c:v>2.1407226872770753E-5</c:v>
                </c:pt>
                <c:pt idx="38">
                  <c:v>2.4899190043790844E-5</c:v>
                </c:pt>
                <c:pt idx="39">
                  <c:v>2.884378016595191E-5</c:v>
                </c:pt>
                <c:pt idx="40">
                  <c:v>3.3285028722095154E-5</c:v>
                </c:pt>
                <c:pt idx="41">
                  <c:v>3.8269847225513604E-5</c:v>
                </c:pt>
                <c:pt idx="42">
                  <c:v>4.3848119622500237E-5</c:v>
                </c:pt>
                <c:pt idx="43">
                  <c:v>5.0072793412442324E-5</c:v>
                </c:pt>
                <c:pt idx="44">
                  <c:v>5.699996934612955E-5</c:v>
                </c:pt>
                <c:pt idx="45">
                  <c:v>6.4688989564168931E-5</c:v>
                </c:pt>
                <c:pt idx="46">
                  <c:v>7.3202524038570196E-5</c:v>
                </c:pt>
                <c:pt idx="47">
                  <c:v>8.2606655181792027E-5</c:v>
                </c:pt>
                <c:pt idx="48">
                  <c:v>9.2970960488751792E-5</c:v>
                </c:pt>
                <c:pt idx="49">
                  <c:v>1.0436859307853558E-4</c:v>
                </c:pt>
                <c:pt idx="50">
                  <c:v>1.1687636000387358E-4</c:v>
                </c:pt>
                <c:pt idx="51">
                  <c:v>1.3057479819778079E-4</c:v>
                </c:pt>
                <c:pt idx="52">
                  <c:v>1.4554824792814864E-4</c:v>
                </c:pt>
                <c:pt idx="53">
                  <c:v>1.6188492363270512E-4</c:v>
                </c:pt>
                <c:pt idx="54">
                  <c:v>1.7967698200818232E-4</c:v>
                </c:pt>
                <c:pt idx="55">
                  <c:v>1.9902058722940524E-4</c:v>
                </c:pt>
                <c:pt idx="56">
                  <c:v>2.2001597317575634E-4</c:v>
                </c:pt>
                <c:pt idx="57">
                  <c:v>2.4276750254443794E-4</c:v>
                </c:pt>
                <c:pt idx="58">
                  <c:v>2.6738372273206029E-4</c:v>
                </c:pt>
                <c:pt idx="59">
                  <c:v>2.9397741836835684E-4</c:v>
                </c:pt>
                <c:pt idx="60">
                  <c:v>3.2266566038815836E-4</c:v>
                </c:pt>
                <c:pt idx="61">
                  <c:v>3.5356985153040373E-4</c:v>
                </c:pt>
                <c:pt idx="62">
                  <c:v>3.8681576815570911E-4</c:v>
                </c:pt>
                <c:pt idx="63">
                  <c:v>4.2253359827679145E-4</c:v>
                </c:pt>
                <c:pt idx="64">
                  <c:v>4.6085797569957345E-4</c:v>
                </c:pt>
                <c:pt idx="65">
                  <c:v>5.0192801017540577E-4</c:v>
                </c:pt>
                <c:pt idx="66">
                  <c:v>5.4588731346932656E-4</c:v>
                </c:pt>
                <c:pt idx="67">
                  <c:v>5.9288402125192775E-4</c:v>
                </c:pt>
                <c:pt idx="68">
                  <c:v>6.4307081072744463E-4</c:v>
                </c:pt>
                <c:pt idx="69">
                  <c:v>6.9660491391373817E-4</c:v>
                </c:pt>
                <c:pt idx="70">
                  <c:v>7.5364812649543543E-4</c:v>
                </c:pt>
                <c:pt idx="71">
                  <c:v>8.143668121747945E-4</c:v>
                </c:pt>
                <c:pt idx="72">
                  <c:v>8.7893190245095468E-4</c:v>
                </c:pt>
                <c:pt idx="73">
                  <c:v>9.4751889176240345E-4</c:v>
                </c:pt>
                <c:pt idx="74">
                  <c:v>1.0203078279333248E-3</c:v>
                </c:pt>
                <c:pt idx="75">
                  <c:v>1.0974832978696532E-3</c:v>
                </c:pt>
                <c:pt idx="76">
                  <c:v>1.1792344084569136E-3</c:v>
                </c:pt>
                <c:pt idx="77">
                  <c:v>1.2657547626174991E-3</c:v>
                </c:pt>
                <c:pt idx="78">
                  <c:v>1.3572424304915164E-3</c:v>
                </c:pt>
                <c:pt idx="79">
                  <c:v>1.4538999157118334E-3</c:v>
                </c:pt>
                <c:pt idx="80">
                  <c:v>1.5559341167506627E-3</c:v>
                </c:pt>
                <c:pt idx="81">
                  <c:v>1.6635562833218767E-3</c:v>
                </c:pt>
                <c:pt idx="82">
                  <c:v>1.7769819678306457E-3</c:v>
                </c:pt>
                <c:pt idx="83">
                  <c:v>1.8964309718693007E-3</c:v>
                </c:pt>
                <c:pt idx="84">
                  <c:v>2.022127287765906E-3</c:v>
                </c:pt>
                <c:pt idx="85">
                  <c:v>2.1542990351999499E-3</c:v>
                </c:pt>
                <c:pt idx="86">
                  <c:v>2.2931783929082484E-3</c:v>
                </c:pt>
                <c:pt idx="87">
                  <c:v>2.439001525510577E-3</c:v>
                </c:pt>
                <c:pt idx="88">
                  <c:v>2.5920085054963208E-3</c:v>
                </c:pt>
                <c:pt idx="89">
                  <c:v>2.7524432304186029E-3</c:v>
                </c:pt>
                <c:pt idx="90">
                  <c:v>2.9205533353537237E-3</c:v>
                </c:pt>
                <c:pt idx="91">
                  <c:v>3.0965901006921454E-3</c:v>
                </c:pt>
                <c:pt idx="92">
                  <c:v>3.2808083553364131E-3</c:v>
                </c:pt>
                <c:pt idx="93">
                  <c:v>3.4734663753906887E-3</c:v>
                </c:pt>
                <c:pt idx="94">
                  <c:v>3.6748257784377475E-3</c:v>
                </c:pt>
                <c:pt idx="95">
                  <c:v>3.8851514135062838E-3</c:v>
                </c:pt>
                <c:pt idx="96">
                  <c:v>4.1047112468452175E-3</c:v>
                </c:pt>
                <c:pt idx="97">
                  <c:v>4.3337762436282627E-3</c:v>
                </c:pt>
                <c:pt idx="98">
                  <c:v>4.5726202457245235E-3</c:v>
                </c:pt>
                <c:pt idx="99">
                  <c:v>4.8215198456812462E-3</c:v>
                </c:pt>
                <c:pt idx="100">
                  <c:v>5.0807542570737111E-3</c:v>
                </c:pt>
                <c:pt idx="101">
                  <c:v>5.350605181391457E-3</c:v>
                </c:pt>
                <c:pt idx="102">
                  <c:v>5.6313566716369359E-3</c:v>
                </c:pt>
                <c:pt idx="103">
                  <c:v>5.9232949928251103E-3</c:v>
                </c:pt>
                <c:pt idx="104">
                  <c:v>6.2267084795872224E-3</c:v>
                </c:pt>
                <c:pt idx="105">
                  <c:v>6.5418873910867729E-3</c:v>
                </c:pt>
                <c:pt idx="106">
                  <c:v>6.8691237634698069E-3</c:v>
                </c:pt>
                <c:pt idx="107">
                  <c:v>7.2087112600876403E-3</c:v>
                </c:pt>
                <c:pt idx="108">
                  <c:v>7.5609450197317764E-3</c:v>
                </c:pt>
                <c:pt idx="109">
                  <c:v>7.9261215031409746E-3</c:v>
                </c:pt>
                <c:pt idx="110">
                  <c:v>8.3045383380488495E-3</c:v>
                </c:pt>
                <c:pt idx="111">
                  <c:v>8.6964941630489432E-3</c:v>
                </c:pt>
                <c:pt idx="112">
                  <c:v>9.1022884705708809E-3</c:v>
                </c:pt>
                <c:pt idx="113">
                  <c:v>9.5222214492704481E-3</c:v>
                </c:pt>
                <c:pt idx="114">
                  <c:v>9.9565938261447582E-3</c:v>
                </c:pt>
                <c:pt idx="115">
                  <c:v>1.0405706708702349E-2</c:v>
                </c:pt>
                <c:pt idx="116">
                  <c:v>1.0869861427522482E-2</c:v>
                </c:pt>
                <c:pt idx="117">
                  <c:v>1.1349359379552518E-2</c:v>
                </c:pt>
                <c:pt idx="118">
                  <c:v>1.1844501872504902E-2</c:v>
                </c:pt>
                <c:pt idx="119">
                  <c:v>1.2355589970723174E-2</c:v>
                </c:pt>
                <c:pt idx="120">
                  <c:v>1.2882924342897947E-2</c:v>
                </c:pt>
                <c:pt idx="121">
                  <c:v>1.3426805112032029E-2</c:v>
                </c:pt>
                <c:pt idx="122">
                  <c:v>1.3987531708049662E-2</c:v>
                </c:pt>
                <c:pt idx="123">
                  <c:v>1.456540272347287E-2</c:v>
                </c:pt>
                <c:pt idx="124">
                  <c:v>1.5160715772585804E-2</c:v>
                </c:pt>
                <c:pt idx="125">
                  <c:v>1.5773767354522308E-2</c:v>
                </c:pt>
                <c:pt idx="126">
                  <c:v>1.640485272072607E-2</c:v>
                </c:pt>
                <c:pt idx="127">
                  <c:v>1.7054265747235311E-2</c:v>
                </c:pt>
                <c:pt idx="128">
                  <c:v>1.7722298812256308E-2</c:v>
                </c:pt>
                <c:pt idx="129">
                  <c:v>1.8409242679504854E-2</c:v>
                </c:pt>
                <c:pt idx="130">
                  <c:v>1.9115386387791714E-2</c:v>
                </c:pt>
                <c:pt idx="131">
                  <c:v>1.9841017147352005E-2</c:v>
                </c:pt>
                <c:pt idx="132">
                  <c:v>2.0586420243408999E-2</c:v>
                </c:pt>
                <c:pt idx="133">
                  <c:v>2.1351878947484852E-2</c:v>
                </c:pt>
                <c:pt idx="134">
                  <c:v>2.213767443697609E-2</c:v>
                </c:pt>
                <c:pt idx="135">
                  <c:v>2.2944085723504305E-2</c:v>
                </c:pt>
                <c:pt idx="136">
                  <c:v>2.3771389590581889E-2</c:v>
                </c:pt>
                <c:pt idx="137">
                  <c:v>2.4619860541112776E-2</c:v>
                </c:pt>
                <c:pt idx="138">
                  <c:v>2.5489770755282075E-2</c:v>
                </c:pt>
                <c:pt idx="139">
                  <c:v>2.6381390059352566E-2</c:v>
                </c:pt>
                <c:pt idx="140">
                  <c:v>2.7294985905944036E-2</c:v>
                </c:pt>
                <c:pt idx="141">
                  <c:v>2.8230823366310043E-2</c:v>
                </c:pt>
                <c:pt idx="142">
                  <c:v>2.9189165135189179E-2</c:v>
                </c:pt>
                <c:pt idx="143">
                  <c:v>3.0170271548763752E-2</c:v>
                </c:pt>
                <c:pt idx="144">
                  <c:v>3.1174400616287692E-2</c:v>
                </c:pt>
                <c:pt idx="145">
                  <c:v>3.2201808065918366E-2</c:v>
                </c:pt>
                <c:pt idx="146">
                  <c:v>3.3252747405317584E-2</c:v>
                </c:pt>
                <c:pt idx="147">
                  <c:v>3.4327469997549327E-2</c:v>
                </c:pt>
                <c:pt idx="148">
                  <c:v>3.5426225152815877E-2</c:v>
                </c:pt>
                <c:pt idx="149">
                  <c:v>3.654926023657365E-2</c:v>
                </c:pt>
                <c:pt idx="150">
                  <c:v>3.7696820794545588E-2</c:v>
                </c:pt>
                <c:pt idx="151">
                  <c:v>3.8869150695138688E-2</c:v>
                </c:pt>
                <c:pt idx="152">
                  <c:v>4.0066492289795093E-2</c:v>
                </c:pt>
                <c:pt idx="153">
                  <c:v>4.1289086591740416E-2</c:v>
                </c:pt>
                <c:pt idx="154">
                  <c:v>4.2537173473632714E-2</c:v>
                </c:pt>
                <c:pt idx="155">
                  <c:v>4.3810991884559614E-2</c:v>
                </c:pt>
                <c:pt idx="156">
                  <c:v>4.5110780086831927E-2</c:v>
                </c:pt>
                <c:pt idx="157">
                  <c:v>4.6436775913007287E-2</c:v>
                </c:pt>
                <c:pt idx="158">
                  <c:v>4.7789217043531965E-2</c:v>
                </c:pt>
                <c:pt idx="159">
                  <c:v>4.9168341305386581E-2</c:v>
                </c:pt>
                <c:pt idx="160">
                  <c:v>5.0574386992093948E-2</c:v>
                </c:pt>
                <c:pt idx="161">
                  <c:v>5.2007593205389911E-2</c:v>
                </c:pt>
                <c:pt idx="162">
                  <c:v>5.3468200218880518E-2</c:v>
                </c:pt>
                <c:pt idx="163">
                  <c:v>5.4956449863893628E-2</c:v>
                </c:pt>
                <c:pt idx="164">
                  <c:v>5.6472585937798803E-2</c:v>
                </c:pt>
                <c:pt idx="165">
                  <c:v>5.8016854634922017E-2</c:v>
                </c:pt>
                <c:pt idx="166">
                  <c:v>5.9589505000217993E-2</c:v>
                </c:pt>
                <c:pt idx="167">
                  <c:v>6.1190789405784027E-2</c:v>
                </c:pt>
                <c:pt idx="168">
                  <c:v>6.2820964050243108E-2</c:v>
                </c:pt>
                <c:pt idx="169">
                  <c:v>6.4480289480981764E-2</c:v>
                </c:pt>
                <c:pt idx="170">
                  <c:v>6.616903113919069E-2</c:v>
                </c:pt>
                <c:pt idx="171">
                  <c:v>6.7887459927552796E-2</c:v>
                </c:pt>
                <c:pt idx="172">
                  <c:v>6.9635852800377485E-2</c:v>
                </c:pt>
                <c:pt idx="173">
                  <c:v>7.1414493375969973E-2</c:v>
                </c:pt>
                <c:pt idx="174">
                  <c:v>7.3223672570819839E-2</c:v>
                </c:pt>
                <c:pt idx="175">
                  <c:v>7.5063689255319005E-2</c:v>
                </c:pt>
                <c:pt idx="176">
                  <c:v>7.6934850930364687E-2</c:v>
                </c:pt>
                <c:pt idx="177">
                  <c:v>7.8837474424499274E-2</c:v>
                </c:pt>
                <c:pt idx="178">
                  <c:v>8.0771886610685795E-2</c:v>
                </c:pt>
                <c:pt idx="179">
                  <c:v>8.2738425142239364E-2</c:v>
                </c:pt>
                <c:pt idx="180">
                  <c:v>8.4737439206865842E-2</c:v>
                </c:pt>
                <c:pt idx="181">
                  <c:v>8.6769290298080226E-2</c:v>
                </c:pt>
                <c:pt idx="182">
                  <c:v>8.883435300279377E-2</c:v>
                </c:pt>
                <c:pt idx="183">
                  <c:v>9.0933015804182143E-2</c:v>
                </c:pt>
                <c:pt idx="184">
                  <c:v>9.306568189834763E-2</c:v>
                </c:pt>
                <c:pt idx="185">
                  <c:v>9.523277002376325E-2</c:v>
                </c:pt>
                <c:pt idx="186">
                  <c:v>9.7434715301734379E-2</c:v>
                </c:pt>
                <c:pt idx="187">
                  <c:v>9.9671970086697356E-2</c:v>
                </c:pt>
                <c:pt idx="188">
                  <c:v>0.10194500482435238</c:v>
                </c:pt>
                <c:pt idx="189">
                  <c:v>0.10425430891623055</c:v>
                </c:pt>
                <c:pt idx="190">
                  <c:v>0.10660039158851348</c:v>
                </c:pt>
                <c:pt idx="191">
                  <c:v>0.10898378276344614</c:v>
                </c:pt>
                <c:pt idx="192">
                  <c:v>0.11140503393090451</c:v>
                </c:pt>
                <c:pt idx="193">
                  <c:v>0.11386471901839597</c:v>
                </c:pt>
                <c:pt idx="194">
                  <c:v>0.11636343525668827</c:v>
                </c:pt>
                <c:pt idx="195">
                  <c:v>0.11890180403919408</c:v>
                </c:pt>
                <c:pt idx="196">
                  <c:v>0.12148047177213489</c:v>
                </c:pt>
                <c:pt idx="197">
                  <c:v>0.12410011071342504</c:v>
                </c:pt>
                <c:pt idx="198">
                  <c:v>0.12676141979706157</c:v>
                </c:pt>
                <c:pt idx="199">
                  <c:v>0.12946512544085884</c:v>
                </c:pt>
                <c:pt idx="200">
                  <c:v>0.13221198233412892</c:v>
                </c:pt>
                <c:pt idx="201">
                  <c:v>0.13500277420304721</c:v>
                </c:pt>
                <c:pt idx="202">
                  <c:v>0.13783831455009465</c:v>
                </c:pt>
                <c:pt idx="203">
                  <c:v>0.14071944736530539</c:v>
                </c:pt>
                <c:pt idx="204">
                  <c:v>0.1436470478056609</c:v>
                </c:pt>
                <c:pt idx="205">
                  <c:v>0.14662202284008474</c:v>
                </c:pt>
                <c:pt idx="206">
                  <c:v>0.14964531185668178</c:v>
                </c:pt>
                <c:pt idx="207">
                  <c:v>0.15271788722935212</c:v>
                </c:pt>
                <c:pt idx="208">
                  <c:v>0.15584075484064253</c:v>
                </c:pt>
                <c:pt idx="209">
                  <c:v>0.15901495455789491</c:v>
                </c:pt>
                <c:pt idx="210">
                  <c:v>0.16224156065973341</c:v>
                </c:pt>
                <c:pt idx="211">
                  <c:v>0.16552168220996341</c:v>
                </c:pt>
                <c:pt idx="212">
                  <c:v>0.16885646337616128</c:v>
                </c:pt>
                <c:pt idx="213">
                  <c:v>0.17224708369005176</c:v>
                </c:pt>
                <c:pt idx="214">
                  <c:v>0.17569475824732697</c:v>
                </c:pt>
                <c:pt idx="215">
                  <c:v>0.17920073784415544</c:v>
                </c:pt>
                <c:pt idx="216">
                  <c:v>0.18276630904825594</c:v>
                </c:pt>
                <c:pt idx="217">
                  <c:v>0.18639279420224292</c:v>
                </c:pt>
                <c:pt idx="218">
                  <c:v>0.19008155135723478</c:v>
                </c:pt>
                <c:pt idx="219">
                  <c:v>0.19383397413501566</c:v>
                </c:pt>
                <c:pt idx="220">
                  <c:v>0.19765149151701289</c:v>
                </c:pt>
                <c:pt idx="221">
                  <c:v>0.20153556755877486</c:v>
                </c:pt>
                <c:pt idx="222">
                  <c:v>0.20548770102882352</c:v>
                </c:pt>
                <c:pt idx="223">
                  <c:v>0.20950942497079153</c:v>
                </c:pt>
                <c:pt idx="224">
                  <c:v>0.21360230618847051</c:v>
                </c:pt>
                <c:pt idx="225">
                  <c:v>0.21776794465301658</c:v>
                </c:pt>
                <c:pt idx="226">
                  <c:v>0.222007972832474</c:v>
                </c:pt>
                <c:pt idx="227">
                  <c:v>0.22632405494356314</c:v>
                </c:pt>
                <c:pt idx="228">
                  <c:v>0.23071788612614957</c:v>
                </c:pt>
                <c:pt idx="229">
                  <c:v>0.23519119154123147</c:v>
                </c:pt>
                <c:pt idx="230">
                  <c:v>0.23974572539315325</c:v>
                </c:pt>
                <c:pt idx="231">
                  <c:v>0.2443832698774048</c:v>
                </c:pt>
                <c:pt idx="232">
                  <c:v>0.24910563405568389</c:v>
                </c:pt>
                <c:pt idx="233">
                  <c:v>0.25391465265940244</c:v>
                </c:pt>
                <c:pt idx="234">
                  <c:v>0.25881218482439738</c:v>
                </c:pt>
                <c:pt idx="235">
                  <c:v>0.26380011275848386</c:v>
                </c:pt>
                <c:pt idx="236">
                  <c:v>0.26888034034451963</c:v>
                </c:pt>
                <c:pt idx="237">
                  <c:v>0.27405479168183772</c:v>
                </c:pt>
                <c:pt idx="238">
                  <c:v>0.27932540956870322</c:v>
                </c:pt>
                <c:pt idx="239">
                  <c:v>0.28469415392884539</c:v>
                </c:pt>
                <c:pt idx="240">
                  <c:v>0.29016300018555569</c:v>
                </c:pt>
                <c:pt idx="241">
                  <c:v>0.2957339375864555</c:v>
                </c:pt>
                <c:pt idx="242">
                  <c:v>0.3014089674825467</c:v>
                </c:pt>
                <c:pt idx="243">
                  <c:v>0.30719010156508758</c:v>
                </c:pt>
                <c:pt idx="244">
                  <c:v>0.31307936006421933</c:v>
                </c:pt>
                <c:pt idx="245">
                  <c:v>0.31907876991260026</c:v>
                </c:pt>
                <c:pt idx="246">
                  <c:v>0.32519036287840131</c:v>
                </c:pt>
                <c:pt idx="247">
                  <c:v>0.33141617367106663</c:v>
                </c:pt>
                <c:pt idx="248">
                  <c:v>0.33775823802374932</c:v>
                </c:pt>
                <c:pt idx="249">
                  <c:v>0.34421859075633582</c:v>
                </c:pt>
                <c:pt idx="250">
                  <c:v>0.35079926382266552</c:v>
                </c:pt>
                <c:pt idx="251">
                  <c:v>0.35750228434556397</c:v>
                </c:pt>
                <c:pt idx="252">
                  <c:v>0.36432967264350041</c:v>
                </c:pt>
                <c:pt idx="253">
                  <c:v>0.37128344025233451</c:v>
                </c:pt>
                <c:pt idx="254">
                  <c:v>0.37836558794522374</c:v>
                </c:pt>
                <c:pt idx="255">
                  <c:v>0.38557810375461293</c:v>
                </c:pt>
                <c:pt idx="256">
                  <c:v>0.39292296099874091</c:v>
                </c:pt>
                <c:pt idx="257">
                  <c:v>0.40040211631642392</c:v>
                </c:pt>
                <c:pt idx="258">
                  <c:v>0.40801750771216061</c:v>
                </c:pt>
                <c:pt idx="259">
                  <c:v>0.4157710526149429</c:v>
                </c:pt>
                <c:pt idx="260">
                  <c:v>0.42366464595312314</c:v>
                </c:pt>
                <c:pt idx="261">
                  <c:v>0.43170015824728852</c:v>
                </c:pt>
                <c:pt idx="262">
                  <c:v>0.43987943372404387</c:v>
                </c:pt>
                <c:pt idx="263">
                  <c:v>0.44820428845219817</c:v>
                </c:pt>
                <c:pt idx="264">
                  <c:v>0.45667650850345043</c:v>
                </c:pt>
                <c:pt idx="265">
                  <c:v>0.46529784813902358</c:v>
                </c:pt>
                <c:pt idx="266">
                  <c:v>0.47407002802437631</c:v>
                </c:pt>
                <c:pt idx="267">
                  <c:v>0.48299473347238603</c:v>
                </c:pt>
                <c:pt idx="268">
                  <c:v>0.49207361271716638</c:v>
                </c:pt>
                <c:pt idx="269">
                  <c:v>0.50130827521899535</c:v>
                </c:pt>
                <c:pt idx="270">
                  <c:v>0.51070029000134853</c:v>
                </c:pt>
                <c:pt idx="271">
                  <c:v>0.52025118402106907</c:v>
                </c:pt>
                <c:pt idx="272">
                  <c:v>0.5299624405718677</c:v>
                </c:pt>
                <c:pt idx="273">
                  <c:v>0.53983549772226325</c:v>
                </c:pt>
                <c:pt idx="274">
                  <c:v>0.54987174678765338</c:v>
                </c:pt>
                <c:pt idx="275">
                  <c:v>0.56007253083739006</c:v>
                </c:pt>
                <c:pt idx="276">
                  <c:v>0.57043914323700806</c:v>
                </c:pt>
                <c:pt idx="277">
                  <c:v>0.58097282622511759</c:v>
                </c:pt>
                <c:pt idx="278">
                  <c:v>0.5916747695260115</c:v>
                </c:pt>
                <c:pt idx="279">
                  <c:v>0.60254610899685079</c:v>
                </c:pt>
                <c:pt idx="280">
                  <c:v>0.61358792531036555</c:v>
                </c:pt>
                <c:pt idx="281">
                  <c:v>0.62480124267187365</c:v>
                </c:pt>
                <c:pt idx="282">
                  <c:v>0.63618702757171097</c:v>
                </c:pt>
                <c:pt idx="283">
                  <c:v>0.64774618757095692</c:v>
                </c:pt>
                <c:pt idx="284">
                  <c:v>0.65947957012278779</c:v>
                </c:pt>
                <c:pt idx="285">
                  <c:v>0.6713879614260736</c:v>
                </c:pt>
                <c:pt idx="286">
                  <c:v>0.68347208531430226</c:v>
                </c:pt>
                <c:pt idx="287">
                  <c:v>0.69573260217555166</c:v>
                </c:pt>
                <c:pt idx="288">
                  <c:v>0.70817010790774826</c:v>
                </c:pt>
                <c:pt idx="289">
                  <c:v>0.72078513290420609</c:v>
                </c:pt>
                <c:pt idx="290">
                  <c:v>0.73357814107324348</c:v>
                </c:pt>
                <c:pt idx="291">
                  <c:v>0.74654952888809678</c:v>
                </c:pt>
                <c:pt idx="292">
                  <c:v>0.75969962446978601</c:v>
                </c:pt>
                <c:pt idx="293">
                  <c:v>0.7730286866996815</c:v>
                </c:pt>
                <c:pt idx="294">
                  <c:v>0.78653690436483326</c:v>
                </c:pt>
                <c:pt idx="295">
                  <c:v>0.80022439533187162</c:v>
                </c:pt>
                <c:pt idx="296">
                  <c:v>0.81409120575319704</c:v>
                </c:pt>
                <c:pt idx="297">
                  <c:v>0.82813730930179608</c:v>
                </c:pt>
                <c:pt idx="298">
                  <c:v>0.84236260643720662</c:v>
                </c:pt>
                <c:pt idx="299">
                  <c:v>0.85676692369993035</c:v>
                </c:pt>
                <c:pt idx="300">
                  <c:v>0.87135001303684356</c:v>
                </c:pt>
                <c:pt idx="301">
                  <c:v>0.88611155115426798</c:v>
                </c:pt>
                <c:pt idx="302">
                  <c:v>0.90105113890219679</c:v>
                </c:pt>
                <c:pt idx="303">
                  <c:v>0.91616830068574451</c:v>
                </c:pt>
                <c:pt idx="304">
                  <c:v>0.93146248390758479</c:v>
                </c:pt>
                <c:pt idx="305">
                  <c:v>0.94693305843725828</c:v>
                </c:pt>
                <c:pt idx="306">
                  <c:v>0.96257931611187864</c:v>
                </c:pt>
                <c:pt idx="307">
                  <c:v>0.97840047026335508</c:v>
                </c:pt>
                <c:pt idx="308">
                  <c:v>0.99439565527659202</c:v>
                </c:pt>
                <c:pt idx="309">
                  <c:v>1.0105639261751143</c:v>
                </c:pt>
                <c:pt idx="310">
                  <c:v>1.0269042582371384</c:v>
                </c:pt>
                <c:pt idx="311">
                  <c:v>1.0434155466392425</c:v>
                </c:pt>
                <c:pt idx="312">
                  <c:v>1.0600966061305814</c:v>
                </c:pt>
                <c:pt idx="313">
                  <c:v>1.0769461707353123</c:v>
                </c:pt>
                <c:pt idx="314">
                  <c:v>1.0939628934851127</c:v>
                </c:pt>
                <c:pt idx="315">
                  <c:v>1.1111453461805527</c:v>
                </c:pt>
                <c:pt idx="316">
                  <c:v>1.1284920191827787</c:v>
                </c:pt>
                <c:pt idx="317">
                  <c:v>1.1460013212342914</c:v>
                </c:pt>
                <c:pt idx="318">
                  <c:v>1.1636715793101917</c:v>
                </c:pt>
                <c:pt idx="319">
                  <c:v>1.1815010384986728</c:v>
                </c:pt>
                <c:pt idx="320">
                  <c:v>1.1994878619132421</c:v>
                </c:pt>
                <c:pt idx="321">
                  <c:v>1.2176301306332582</c:v>
                </c:pt>
                <c:pt idx="322">
                  <c:v>1.2359258436772325</c:v>
                </c:pt>
                <c:pt idx="323">
                  <c:v>1.2543729180049716</c:v>
                </c:pt>
                <c:pt idx="324">
                  <c:v>1.2729691885521874</c:v>
                </c:pt>
                <c:pt idx="325">
                  <c:v>1.2917124082947722</c:v>
                </c:pt>
                <c:pt idx="326">
                  <c:v>1.3106002483458399</c:v>
                </c:pt>
                <c:pt idx="327">
                  <c:v>1.3296302980828791</c:v>
                </c:pt>
                <c:pt idx="328">
                  <c:v>1.3488000653076826</c:v>
                </c:pt>
                <c:pt idx="329">
                  <c:v>1.3681069764367482</c:v>
                </c:pt>
                <c:pt idx="330">
                  <c:v>1.3875483767253169</c:v>
                </c:pt>
                <c:pt idx="331">
                  <c:v>1.4071215305215472</c:v>
                </c:pt>
                <c:pt idx="332">
                  <c:v>1.4268236215552943</c:v>
                </c:pt>
                <c:pt idx="333">
                  <c:v>1.4466517532565977</c:v>
                </c:pt>
                <c:pt idx="334">
                  <c:v>1.4666029491094268</c:v>
                </c:pt>
                <c:pt idx="335">
                  <c:v>1.4866741530355851</c:v>
                </c:pt>
                <c:pt idx="336">
                  <c:v>1.5068622298139569</c:v>
                </c:pt>
                <c:pt idx="337">
                  <c:v>1.5271639655294591</c:v>
                </c:pt>
                <c:pt idx="338">
                  <c:v>1.5475760680591739</c:v>
                </c:pt>
                <c:pt idx="339">
                  <c:v>1.5680951675867385</c:v>
                </c:pt>
                <c:pt idx="340">
                  <c:v>1.588717817154321</c:v>
                </c:pt>
                <c:pt idx="341">
                  <c:v>1.6094404932444397</c:v>
                </c:pt>
                <c:pt idx="342">
                  <c:v>1.630259596397243</c:v>
                </c:pt>
                <c:pt idx="343">
                  <c:v>1.6511714518596139</c:v>
                </c:pt>
                <c:pt idx="344">
                  <c:v>1.6721723102689197</c:v>
                </c:pt>
                <c:pt idx="345">
                  <c:v>1.6932583483684254</c:v>
                </c:pt>
                <c:pt idx="346">
                  <c:v>1.7144256697574261</c:v>
                </c:pt>
                <c:pt idx="347">
                  <c:v>1.735670305674196</c:v>
                </c:pt>
                <c:pt idx="348">
                  <c:v>1.7569882158119043</c:v>
                </c:pt>
                <c:pt idx="349">
                  <c:v>1.7783752891677356</c:v>
                </c:pt>
                <c:pt idx="350">
                  <c:v>1.7998273449258131</c:v>
                </c:pt>
                <c:pt idx="351">
                  <c:v>1.8213401333719024</c:v>
                </c:pt>
                <c:pt idx="352">
                  <c:v>1.8429093368421197</c:v>
                </c:pt>
                <c:pt idx="353">
                  <c:v>1.8645305707040367</c:v>
                </c:pt>
                <c:pt idx="354">
                  <c:v>1.8861993843703355</c:v>
                </c:pt>
                <c:pt idx="355">
                  <c:v>1.9079112623448666</c:v>
                </c:pt>
                <c:pt idx="356">
                  <c:v>1.929661625301601</c:v>
                </c:pt>
                <c:pt idx="357">
                  <c:v>1.9514458311951326</c:v>
                </c:pt>
                <c:pt idx="358">
                  <c:v>1.9732591764033378</c:v>
                </c:pt>
                <c:pt idx="359">
                  <c:v>1.9950968969016918</c:v>
                </c:pt>
                <c:pt idx="360">
                  <c:v>2.0169541694694462</c:v>
                </c:pt>
                <c:pt idx="361">
                  <c:v>2.038826112926456</c:v>
                </c:pt>
                <c:pt idx="362">
                  <c:v>2.0607077894009236</c:v>
                </c:pt>
                <c:pt idx="363">
                  <c:v>2.0825942056292592</c:v>
                </c:pt>
                <c:pt idx="364">
                  <c:v>2.1044803142836885</c:v>
                </c:pt>
                <c:pt idx="365">
                  <c:v>2.1263610153323689</c:v>
                </c:pt>
                <c:pt idx="366">
                  <c:v>2.1482311574282451</c:v>
                </c:pt>
                <c:pt idx="367">
                  <c:v>2.170085539326581</c:v>
                </c:pt>
                <c:pt idx="368">
                  <c:v>2.1919189113329822</c:v>
                </c:pt>
                <c:pt idx="369">
                  <c:v>2.2137259767781727</c:v>
                </c:pt>
                <c:pt idx="370">
                  <c:v>2.2355013935231094</c:v>
                </c:pt>
                <c:pt idx="371">
                  <c:v>2.2572397754897113</c:v>
                </c:pt>
                <c:pt idx="372">
                  <c:v>2.2789356942207415</c:v>
                </c:pt>
                <c:pt idx="373">
                  <c:v>2.3005836804646282</c:v>
                </c:pt>
                <c:pt idx="374">
                  <c:v>2.3221782257894987</c:v>
                </c:pt>
                <c:pt idx="375">
                  <c:v>2.3437137842196116</c:v>
                </c:pt>
                <c:pt idx="376">
                  <c:v>2.3651847739005158</c:v>
                </c:pt>
                <c:pt idx="377">
                  <c:v>2.3865855787868915</c:v>
                </c:pt>
                <c:pt idx="378">
                  <c:v>2.4079105503558491</c:v>
                </c:pt>
                <c:pt idx="379">
                  <c:v>2.4291540093433541</c:v>
                </c:pt>
                <c:pt idx="380">
                  <c:v>2.4503102475053233</c:v>
                </c:pt>
                <c:pt idx="381">
                  <c:v>2.471373529399441</c:v>
                </c:pt>
                <c:pt idx="382">
                  <c:v>2.4923380941905582</c:v>
                </c:pt>
                <c:pt idx="383">
                  <c:v>2.5131981574774174</c:v>
                </c:pt>
                <c:pt idx="384">
                  <c:v>2.5339479131394747</c:v>
                </c:pt>
                <c:pt idx="385">
                  <c:v>2.5545815352052745</c:v>
                </c:pt>
                <c:pt idx="386">
                  <c:v>2.5750931797387948</c:v>
                </c:pt>
                <c:pt idx="387">
                  <c:v>2.5954769867471188</c:v>
                </c:pt>
                <c:pt idx="388">
                  <c:v>2.615727082103815</c:v>
                </c:pt>
                <c:pt idx="389">
                  <c:v>2.6358375794919744</c:v>
                </c:pt>
                <c:pt idx="390">
                  <c:v>2.6558025823627673</c:v>
                </c:pt>
                <c:pt idx="391">
                  <c:v>2.6756161859119874</c:v>
                </c:pt>
                <c:pt idx="392">
                  <c:v>2.6952724790698981</c:v>
                </c:pt>
                <c:pt idx="393">
                  <c:v>2.7147655465079659</c:v>
                </c:pt>
                <c:pt idx="394">
                  <c:v>2.7340894706580374</c:v>
                </c:pt>
                <c:pt idx="395">
                  <c:v>2.753238333746614</c:v>
                </c:pt>
                <c:pt idx="396">
                  <c:v>2.7722062198397261</c:v>
                </c:pt>
                <c:pt idx="397">
                  <c:v>2.7909872169011498</c:v>
                </c:pt>
                <c:pt idx="398">
                  <c:v>2.8095754188611703</c:v>
                </c:pt>
                <c:pt idx="399">
                  <c:v>2.8279649276953576</c:v>
                </c:pt>
                <c:pt idx="400">
                  <c:v>2.8461498555131994</c:v>
                </c:pt>
                <c:pt idx="401">
                  <c:v>2.8641243266556362</c:v>
                </c:pt>
                <c:pt idx="402">
                  <c:v>2.8818824797994385</c:v>
                </c:pt>
                <c:pt idx="403">
                  <c:v>2.8994184700698993</c:v>
                </c:pt>
                <c:pt idx="404">
                  <c:v>2.9167264711592948</c:v>
                </c:pt>
                <c:pt idx="405">
                  <c:v>2.9338006774501828</c:v>
                </c:pt>
                <c:pt idx="406">
                  <c:v>2.9506353061444992</c:v>
                </c:pt>
                <c:pt idx="407">
                  <c:v>2.96722459939551</c:v>
                </c:pt>
                <c:pt idx="408">
                  <c:v>2.9835628264424394</c:v>
                </c:pt>
                <c:pt idx="409">
                  <c:v>2.9996442857486016</c:v>
                </c:pt>
                <c:pt idx="410">
                  <c:v>3.0154633071388401</c:v>
                </c:pt>
                <c:pt idx="411">
                  <c:v>3.0310142539392664</c:v>
                </c:pt>
                <c:pt idx="412">
                  <c:v>3.0462915251146212</c:v>
                </c:pt>
                <c:pt idx="413">
                  <c:v>3.0612895574061243</c:v>
                </c:pt>
                <c:pt idx="414">
                  <c:v>3.0760028274651781</c:v>
                </c:pt>
                <c:pt idx="415">
                  <c:v>3.0904258539860798</c:v>
                </c:pt>
                <c:pt idx="416">
                  <c:v>3.104553199832794</c:v>
                </c:pt>
                <c:pt idx="417">
                  <c:v>3.1183794741625905</c:v>
                </c:pt>
                <c:pt idx="418">
                  <c:v>3.1318993345424508</c:v>
                </c:pt>
                <c:pt idx="419">
                  <c:v>3.1451074890604769</c:v>
                </c:pt>
                <c:pt idx="420">
                  <c:v>3.1579986984283392</c:v>
                </c:pt>
                <c:pt idx="421">
                  <c:v>3.1705677780770136</c:v>
                </c:pt>
                <c:pt idx="422">
                  <c:v>3.1828096002412343</c:v>
                </c:pt>
                <c:pt idx="423">
                  <c:v>3.1947190960370939</c:v>
                </c:pt>
                <c:pt idx="424">
                  <c:v>3.2062912575244207</c:v>
                </c:pt>
                <c:pt idx="425">
                  <c:v>3.217521139762292</c:v>
                </c:pt>
                <c:pt idx="426">
                  <c:v>3.2284038628472649</c:v>
                </c:pt>
                <c:pt idx="427">
                  <c:v>3.2389346139421757</c:v>
                </c:pt>
                <c:pt idx="428">
                  <c:v>3.2491086492870003</c:v>
                </c:pt>
                <c:pt idx="429">
                  <c:v>3.2589212961977569</c:v>
                </c:pt>
                <c:pt idx="430">
                  <c:v>3.2683679550468634</c:v>
                </c:pt>
                <c:pt idx="431">
                  <c:v>3.2774441012285105</c:v>
                </c:pt>
                <c:pt idx="432">
                  <c:v>3.2861452871047847</c:v>
                </c:pt>
                <c:pt idx="433">
                  <c:v>3.2944671439343232</c:v>
                </c:pt>
                <c:pt idx="434">
                  <c:v>3.3024053837814109</c:v>
                </c:pt>
                <c:pt idx="435">
                  <c:v>3.3099558014052164</c:v>
                </c:pt>
                <c:pt idx="436">
                  <c:v>3.3171142761265315</c:v>
                </c:pt>
                <c:pt idx="437">
                  <c:v>3.3238767736754098</c:v>
                </c:pt>
                <c:pt idx="438">
                  <c:v>3.3302393480138393</c:v>
                </c:pt>
                <c:pt idx="439">
                  <c:v>3.3361981431366114</c:v>
                </c:pt>
                <c:pt idx="440">
                  <c:v>3.3417493948475641</c:v>
                </c:pt>
                <c:pt idx="441">
                  <c:v>3.3468894325113259</c:v>
                </c:pt>
                <c:pt idx="442">
                  <c:v>3.3516146807784604</c:v>
                </c:pt>
                <c:pt idx="443">
                  <c:v>3.3559216612867666</c:v>
                </c:pt>
                <c:pt idx="444">
                  <c:v>3.3598069943318212</c:v>
                </c:pt>
                <c:pt idx="445">
                  <c:v>3.3632674005145042</c:v>
                </c:pt>
                <c:pt idx="446">
                  <c:v>3.3662997023554553</c:v>
                </c:pt>
                <c:pt idx="447">
                  <c:v>3.3689008258837827</c:v>
                </c:pt>
                <c:pt idx="448">
                  <c:v>3.3710678021947755</c:v>
                </c:pt>
                <c:pt idx="449">
                  <c:v>3.3727977689773474</c:v>
                </c:pt>
                <c:pt idx="450">
                  <c:v>3.3740879720102677</c:v>
                </c:pt>
                <c:pt idx="451">
                  <c:v>3.374935766627821</c:v>
                </c:pt>
                <c:pt idx="452">
                  <c:v>3.3753386191511989</c:v>
                </c:pt>
                <c:pt idx="453">
                  <c:v>3.3752941082902832</c:v>
                </c:pt>
                <c:pt idx="454">
                  <c:v>3.374799926508623</c:v>
                </c:pt>
                <c:pt idx="455">
                  <c:v>3.3738538813572001</c:v>
                </c:pt>
                <c:pt idx="456">
                  <c:v>3.3724538967725928</c:v>
                </c:pt>
                <c:pt idx="457">
                  <c:v>3.3705980143406866</c:v>
                </c:pt>
                <c:pt idx="458">
                  <c:v>3.368284394524641</c:v>
                </c:pt>
                <c:pt idx="459">
                  <c:v>3.3655113178581928</c:v>
                </c:pt>
                <c:pt idx="460">
                  <c:v>3.362277186100731</c:v>
                </c:pt>
                <c:pt idx="461">
                  <c:v>3.3585805233587998</c:v>
                </c:pt>
                <c:pt idx="462">
                  <c:v>3.3544199771671757</c:v>
                </c:pt>
                <c:pt idx="463">
                  <c:v>3.3497943195364979</c:v>
                </c:pt>
                <c:pt idx="464">
                  <c:v>3.3447024479587091</c:v>
                </c:pt>
                <c:pt idx="465">
                  <c:v>3.3391433863803419</c:v>
                </c:pt>
                <c:pt idx="466">
                  <c:v>3.3331162861318364</c:v>
                </c:pt>
                <c:pt idx="467">
                  <c:v>3.3266204268231734</c:v>
                </c:pt>
                <c:pt idx="468">
                  <c:v>3.3196552171982545</c:v>
                </c:pt>
                <c:pt idx="469">
                  <c:v>3.3122201959524986</c:v>
                </c:pt>
                <c:pt idx="470">
                  <c:v>3.3043150325095296</c:v>
                </c:pt>
                <c:pt idx="471">
                  <c:v>3.2959395277616812</c:v>
                </c:pt>
                <c:pt idx="472">
                  <c:v>3.2870936147692795</c:v>
                </c:pt>
                <c:pt idx="473">
                  <c:v>3.2777773594235415</c:v>
                </c:pt>
                <c:pt idx="474">
                  <c:v>3.267990961068187</c:v>
                </c:pt>
                <c:pt idx="475">
                  <c:v>3.2577347530845238</c:v>
                </c:pt>
                <c:pt idx="476">
                  <c:v>3.247009203437087</c:v>
                </c:pt>
                <c:pt idx="477">
                  <c:v>3.2358149151810829</c:v>
                </c:pt>
                <c:pt idx="478">
                  <c:v>3.2241526269329355</c:v>
                </c:pt>
                <c:pt idx="479">
                  <c:v>3.212023213301344</c:v>
                </c:pt>
                <c:pt idx="480">
                  <c:v>3.1994276852829531</c:v>
                </c:pt>
                <c:pt idx="481">
                  <c:v>3.1863671906205737</c:v>
                </c:pt>
                <c:pt idx="482">
                  <c:v>3.1728430141251804</c:v>
                </c:pt>
                <c:pt idx="483">
                  <c:v>3.158856577961906</c:v>
                </c:pt>
                <c:pt idx="484">
                  <c:v>3.144409441902718</c:v>
                </c:pt>
                <c:pt idx="485">
                  <c:v>3.1295033035432556</c:v>
                </c:pt>
                <c:pt idx="486">
                  <c:v>3.1141399984871745</c:v>
                </c:pt>
                <c:pt idx="487">
                  <c:v>3.0983215004989657</c:v>
                </c:pt>
                <c:pt idx="488">
                  <c:v>3.0820499216240997</c:v>
                </c:pt>
                <c:pt idx="489">
                  <c:v>3.0653275122806374</c:v>
                </c:pt>
                <c:pt idx="490">
                  <c:v>3.0481566613215154</c:v>
                </c:pt>
                <c:pt idx="491">
                  <c:v>3.0305398960695809</c:v>
                </c:pt>
                <c:pt idx="492">
                  <c:v>3.0124798823275118</c:v>
                </c:pt>
                <c:pt idx="493">
                  <c:v>2.9939794243630482</c:v>
                </c:pt>
                <c:pt idx="494">
                  <c:v>2.97504146487347</c:v>
                </c:pt>
                <c:pt idx="495">
                  <c:v>2.9556690849286666</c:v>
                </c:pt>
                <c:pt idx="496">
                  <c:v>2.93586550389788</c:v>
                </c:pt>
                <c:pt idx="497">
                  <c:v>2.9156340793609963</c:v>
                </c:pt>
                <c:pt idx="498">
                  <c:v>2.8949783070067698</c:v>
                </c:pt>
                <c:pt idx="499">
                  <c:v>2.8739018205225371</c:v>
                </c:pt>
                <c:pt idx="500">
                  <c:v>2.8524083914771436</c:v>
                </c:pt>
                <c:pt idx="501">
                  <c:v>2.8305019292011511</c:v>
                </c:pt>
                <c:pt idx="502">
                  <c:v>2.8081864806689678</c:v>
                </c:pt>
                <c:pt idx="503">
                  <c:v>2.7854662303853726</c:v>
                </c:pt>
                <c:pt idx="504">
                  <c:v>2.7623455002826112</c:v>
                </c:pt>
                <c:pt idx="505">
                  <c:v>2.7388287496326784</c:v>
                </c:pt>
                <c:pt idx="506">
                  <c:v>2.7149205749798919</c:v>
                </c:pt>
                <c:pt idx="507">
                  <c:v>2.690625710100055</c:v>
                </c:pt>
                <c:pt idx="508">
                  <c:v>2.665949025993045</c:v>
                </c:pt>
                <c:pt idx="509">
                  <c:v>2.6408955309161861</c:v>
                </c:pt>
                <c:pt idx="510">
                  <c:v>2.615470370464883</c:v>
                </c:pt>
                <c:pt idx="511">
                  <c:v>2.5896788277125924</c:v>
                </c:pt>
                <c:pt idx="512">
                  <c:v>2.5635263234155938</c:v>
                </c:pt>
                <c:pt idx="513">
                  <c:v>2.537018416296231</c:v>
                </c:pt>
                <c:pt idx="514">
                  <c:v>2.5101608034159852</c:v>
                </c:pt>
                <c:pt idx="515">
                  <c:v>2.4829593206489227</c:v>
                </c:pt>
                <c:pt idx="516">
                  <c:v>2.4554199432734176</c:v>
                </c:pt>
                <c:pt idx="517">
                  <c:v>2.4275487866950805</c:v>
                </c:pt>
                <c:pt idx="518">
                  <c:v>2.399352107318848</c:v>
                </c:pt>
                <c:pt idx="519">
                  <c:v>2.3708363035917968</c:v>
                </c:pt>
                <c:pt idx="520">
                  <c:v>2.3420079172350299</c:v>
                </c:pt>
                <c:pt idx="521">
                  <c:v>2.3128736346903702</c:v>
                </c:pt>
                <c:pt idx="522">
                  <c:v>2.2834402888099907</c:v>
                </c:pt>
                <c:pt idx="523">
                  <c:v>2.253714860814406</c:v>
                </c:pt>
                <c:pt idx="524">
                  <c:v>2.2237044825573911</c:v>
                </c:pt>
                <c:pt idx="525">
                  <c:v>2.1934164391307331</c:v>
                </c:pt>
                <c:pt idx="526">
                  <c:v>2.162858171853804</c:v>
                </c:pt>
                <c:pt idx="527">
                  <c:v>2.1320372816918876</c:v>
                </c:pt>
                <c:pt idx="528">
                  <c:v>2.1009615331583298</c:v>
                </c:pt>
                <c:pt idx="529">
                  <c:v>2.0696388587583128</c:v>
                </c:pt>
                <c:pt idx="530">
                  <c:v>2.0380773640423233</c:v>
                </c:pt>
                <c:pt idx="531">
                  <c:v>2.0062853333429773</c:v>
                </c:pt>
                <c:pt idx="532">
                  <c:v>1.9742712362834773</c:v>
                </c:pt>
                <c:pt idx="533">
                  <c:v>1.9420437351515414</c:v>
                </c:pt>
                <c:pt idx="534">
                  <c:v>1.9096116932518952</c:v>
                </c:pt>
                <c:pt idx="535">
                  <c:v>1.8769841843599828</c:v>
                </c:pt>
                <c:pt idx="536">
                  <c:v>1.8441705034221627</c:v>
                </c:pt>
                <c:pt idx="537">
                  <c:v>1.8111801786633894</c:v>
                </c:pt>
                <c:pt idx="538">
                  <c:v>1.7780229852898424</c:v>
                </c:pt>
                <c:pt idx="539">
                  <c:v>1.7447089610013338</c:v>
                </c:pt>
                <c:pt idx="540">
                  <c:v>1.7112484235568401</c:v>
                </c:pt>
                <c:pt idx="541">
                  <c:v>1.6776519906778995</c:v>
                </c:pt>
                <c:pt idx="542">
                  <c:v>1.6439306026145357</c:v>
                </c:pt>
                <c:pt idx="543">
                  <c:v>1.6100955477497834</c:v>
                </c:pt>
                <c:pt idx="544">
                  <c:v>1.5761584916789864</c:v>
                </c:pt>
                <c:pt idx="545">
                  <c:v>1.5421315102666304</c:v>
                </c:pt>
                <c:pt idx="546">
                  <c:v>1.5080271272691927</c:v>
                </c:pt>
                <c:pt idx="547">
                  <c:v>1.47385835720317</c:v>
                </c:pt>
                <c:pt idx="548">
                  <c:v>1.4396387542542677</c:v>
                </c:pt>
                <c:pt idx="549">
                  <c:v>1.4053824681540843</c:v>
                </c:pt>
                <c:pt idx="550">
                  <c:v>1.3711043081092533</c:v>
                </c:pt>
                <c:pt idx="551">
                  <c:v>1.3368198160498108</c:v>
                </c:pt>
                <c:pt idx="552">
                  <c:v>1.3025453506869054</c:v>
                </c:pt>
                <c:pt idx="553">
                  <c:v>1.2682981841204894</c:v>
                </c:pt>
                <c:pt idx="554">
                  <c:v>1.2340966130460673</c:v>
                </c:pt>
                <c:pt idx="555">
                  <c:v>1.1999600869641753</c:v>
                </c:pt>
                <c:pt idx="556">
                  <c:v>1.1659093562093095</c:v>
                </c:pt>
                <c:pt idx="557">
                  <c:v>1.1319666431079367</c:v>
                </c:pt>
                <c:pt idx="558">
                  <c:v>1.0981558401302765</c:v>
                </c:pt>
                <c:pt idx="559">
                  <c:v>1.0645027395502014</c:v>
                </c:pt>
                <c:pt idx="560">
                  <c:v>1.0310352998513885</c:v>
                </c:pt>
                <c:pt idx="561">
                  <c:v>0.99778395492684213</c:v>
                </c:pt>
                <c:pt idx="562">
                  <c:v>0.96478197297717161</c:v>
                </c:pt>
                <c:pt idx="563">
                  <c:v>0.93206587289777143</c:v>
                </c:pt>
                <c:pt idx="564">
                  <c:v>0.89967590676051978</c:v>
                </c:pt>
                <c:pt idx="565">
                  <c:v>0.86765661763079616</c:v>
                </c:pt>
                <c:pt idx="566">
                  <c:v>0.83605748217887121</c:v>
                </c:pt>
                <c:pt idx="567">
                  <c:v>0.8049336470288424</c:v>
                </c:pt>
                <c:pt idx="568">
                  <c:v>0.77434676599245678</c:v>
                </c:pt>
                <c:pt idx="569">
                  <c:v>0.74436594150626334</c:v>
                </c:pt>
                <c:pt idx="570">
                  <c:v>0.71506876657335394</c:v>
                </c:pt>
                <c:pt idx="571">
                  <c:v>0.68654245177724904</c:v>
                </c:pt>
                <c:pt idx="572">
                  <c:v>0.65888500339057254</c:v>
                </c:pt>
                <c:pt idx="573">
                  <c:v>0.63220639077190488</c:v>
                </c:pt>
                <c:pt idx="574">
                  <c:v>0.60662960143613631</c:v>
                </c:pt>
                <c:pt idx="575">
                  <c:v>0.58229142838129411</c:v>
                </c:pt>
                <c:pt idx="576">
                  <c:v>0.55934276658514381</c:v>
                </c:pt>
                <c:pt idx="577">
                  <c:v>0.5379481190898967</c:v>
                </c:pt>
                <c:pt idx="578">
                  <c:v>0.5182839415226197</c:v>
                </c:pt>
                <c:pt idx="579">
                  <c:v>0.50053541393933665</c:v>
                </c:pt>
                <c:pt idx="580">
                  <c:v>0.48489126200329108</c:v>
                </c:pt>
                <c:pt idx="581">
                  <c:v>0.47153640662899549</c:v>
                </c:pt>
                <c:pt idx="582">
                  <c:v>0.46064254391199833</c:v>
                </c:pt>
                <c:pt idx="583">
                  <c:v>0.45235724335495314</c:v>
                </c:pt>
                <c:pt idx="584">
                  <c:v>0.446792717493328</c:v>
                </c:pt>
                <c:pt idx="585">
                  <c:v>0.44401587914029583</c:v>
                </c:pt>
                <c:pt idx="586">
                  <c:v>0.44404143441905453</c:v>
                </c:pt>
                <c:pt idx="587">
                  <c:v>0.44682939860500293</c:v>
                </c:pt>
                <c:pt idx="588">
                  <c:v>0.4522875979434855</c:v>
                </c:pt>
                <c:pt idx="589">
                  <c:v>0.46027868936683219</c:v>
                </c:pt>
                <c:pt idx="590">
                  <c:v>0.47063035843954693</c:v>
                </c:pt>
                <c:pt idx="591">
                  <c:v>0.48314692816299709</c:v>
                </c:pt>
                <c:pt idx="592">
                  <c:v>0.49762069349609284</c:v>
                </c:pt>
                <c:pt idx="593">
                  <c:v>0.51384174570049401</c:v>
                </c:pt>
                <c:pt idx="594">
                  <c:v>0.53160563378338321</c:v>
                </c:pt>
                <c:pt idx="595">
                  <c:v>0.55071872949889267</c:v>
                </c:pt>
                <c:pt idx="596">
                  <c:v>0.57100151643001584</c:v>
                </c:pt>
                <c:pt idx="597">
                  <c:v>0.59229020157892454</c:v>
                </c:pt>
                <c:pt idx="598">
                  <c:v>0.61443708991874291</c:v>
                </c:pt>
                <c:pt idx="599">
                  <c:v>0.63731012242263552</c:v>
                </c:pt>
                <c:pt idx="600">
                  <c:v>0.6607919016642807</c:v>
                </c:pt>
                <c:pt idx="601">
                  <c:v>0.68477844607835114</c:v>
                </c:pt>
                <c:pt idx="602">
                  <c:v>0.70917784010697105</c:v>
                </c:pt>
                <c:pt idx="603">
                  <c:v>0.73390888862980275</c:v>
                </c:pt>
                <c:pt idx="604">
                  <c:v>0.75889984063002469</c:v>
                </c:pt>
                <c:pt idx="605">
                  <c:v>0.78408721679562254</c:v>
                </c:pt>
                <c:pt idx="606">
                  <c:v>0.80941475574002764</c:v>
                </c:pt>
                <c:pt idx="607">
                  <c:v>0.83483248100504126</c:v>
                </c:pt>
                <c:pt idx="608">
                  <c:v>0.8602958836444915</c:v>
                </c:pt>
                <c:pt idx="609">
                  <c:v>0.88576521129009012</c:v>
                </c:pt>
                <c:pt idx="610">
                  <c:v>0.91120485290375419</c:v>
                </c:pt>
                <c:pt idx="611">
                  <c:v>0.93658280806412031</c:v>
                </c:pt>
                <c:pt idx="612">
                  <c:v>0.96187023006989314</c:v>
                </c:pt>
                <c:pt idx="613">
                  <c:v>0.98704103296953094</c:v>
                </c:pt>
                <c:pt idx="614">
                  <c:v>1.0120715536500566</c:v>
                </c:pt>
                <c:pt idx="615">
                  <c:v>1.0369402611594709</c:v>
                </c:pt>
                <c:pt idx="616">
                  <c:v>1.0616275064630949</c:v>
                </c:pt>
                <c:pt idx="617">
                  <c:v>1.0861153067569069</c:v>
                </c:pt>
                <c:pt idx="618">
                  <c:v>1.1103871593070518</c:v>
                </c:pt>
                <c:pt idx="619">
                  <c:v>1.1344278805129506</c:v>
                </c:pt>
                <c:pt idx="620">
                  <c:v>1.1582234665326743</c:v>
                </c:pt>
                <c:pt idx="621">
                  <c:v>1.181760972355834</c:v>
                </c:pt>
                <c:pt idx="622">
                  <c:v>1.2050284066788797</c:v>
                </c:pt>
                <c:pt idx="623">
                  <c:v>1.2280146403332683</c:v>
                </c:pt>
                <c:pt idx="624">
                  <c:v>1.2507093263581102</c:v>
                </c:pt>
                <c:pt idx="625">
                  <c:v>1.2731028300911438</c:v>
                </c:pt>
                <c:pt idx="626">
                  <c:v>1.2951861678956882</c:v>
                </c:pt>
                <c:pt idx="627">
                  <c:v>1.3169509533445194</c:v>
                </c:pt>
                <c:pt idx="628">
                  <c:v>1.3383893498541737</c:v>
                </c:pt>
                <c:pt idx="629">
                  <c:v>1.3594940289098258</c:v>
                </c:pt>
                <c:pt idx="630">
                  <c:v>1.3802581331432513</c:v>
                </c:pt>
                <c:pt idx="631">
                  <c:v>1.4006752436324073</c:v>
                </c:pt>
                <c:pt idx="632">
                  <c:v>1.4207393508784598</c:v>
                </c:pt>
                <c:pt idx="633">
                  <c:v>1.440444828994015</c:v>
                </c:pt>
                <c:pt idx="634">
                  <c:v>1.4597864126968647</c:v>
                </c:pt>
                <c:pt idx="635">
                  <c:v>1.4787591767623791</c:v>
                </c:pt>
                <c:pt idx="636">
                  <c:v>1.4973585176319373</c:v>
                </c:pt>
                <c:pt idx="637">
                  <c:v>1.5155801369136215</c:v>
                </c:pt>
                <c:pt idx="638">
                  <c:v>1.5334200265512179</c:v>
                </c:pt>
                <c:pt idx="639">
                  <c:v>1.5508744554586187</c:v>
                </c:pt>
                <c:pt idx="640">
                  <c:v>1.5679399574506507</c:v>
                </c:pt>
                <c:pt idx="641">
                  <c:v>1.5846133203160104</c:v>
                </c:pt>
                <c:pt idx="642">
                  <c:v>1.6008915759018845</c:v>
                </c:pt>
                <c:pt idx="643">
                  <c:v>1.6167719910931326</c:v>
                </c:pt>
                <c:pt idx="644">
                  <c:v>1.6322520595847707</c:v>
                </c:pt>
                <c:pt idx="645">
                  <c:v>1.6473294943565058</c:v>
                </c:pt>
                <c:pt idx="646">
                  <c:v>1.6620022207725293</c:v>
                </c:pt>
                <c:pt idx="647">
                  <c:v>1.676268370234369</c:v>
                </c:pt>
                <c:pt idx="648">
                  <c:v>1.6901262743264873</c:v>
                </c:pt>
                <c:pt idx="649">
                  <c:v>1.7035744593997937</c:v>
                </c:pt>
                <c:pt idx="650">
                  <c:v>1.7166116415433741</c:v>
                </c:pt>
                <c:pt idx="651">
                  <c:v>1.7292367219035645</c:v>
                </c:pt>
                <c:pt idx="652">
                  <c:v>1.74144878231005</c:v>
                </c:pt>
                <c:pt idx="653">
                  <c:v>1.7532470811758512</c:v>
                </c:pt>
                <c:pt idx="654">
                  <c:v>1.7646310496406805</c:v>
                </c:pt>
                <c:pt idx="655">
                  <c:v>1.7756002879309774</c:v>
                </c:pt>
                <c:pt idx="656">
                  <c:v>1.7861545619116517</c:v>
                </c:pt>
                <c:pt idx="657">
                  <c:v>1.7962937998079991</c:v>
                </c:pt>
                <c:pt idx="658">
                  <c:v>1.8060180890795507</c:v>
                </c:pt>
                <c:pt idx="659">
                  <c:v>1.81532767342687</c:v>
                </c:pt>
                <c:pt idx="660">
                  <c:v>1.8242229499171139</c:v>
                </c:pt>
                <c:pt idx="661">
                  <c:v>1.8327044662129159</c:v>
                </c:pt>
                <c:pt idx="662">
                  <c:v>1.8407729178943963</c:v>
                </c:pt>
                <c:pt idx="663">
                  <c:v>1.8484291458601978</c:v>
                </c:pt>
                <c:pt idx="664">
                  <c:v>1.855674133800217</c:v>
                </c:pt>
                <c:pt idx="665">
                  <c:v>1.8625090057280083</c:v>
                </c:pt>
                <c:pt idx="666">
                  <c:v>1.868935023568616</c:v>
                </c:pt>
                <c:pt idx="667">
                  <c:v>1.8749535847896253</c:v>
                </c:pt>
                <c:pt idx="668">
                  <c:v>1.8805662200737965</c:v>
                </c:pt>
                <c:pt idx="669">
                  <c:v>1.885774591023428</c:v>
                </c:pt>
                <c:pt idx="670">
                  <c:v>1.8905804878934966</c:v>
                </c:pt>
                <c:pt idx="671">
                  <c:v>1.8949858273481048</c:v>
                </c:pt>
                <c:pt idx="672">
                  <c:v>1.8989926502353605</c:v>
                </c:pt>
                <c:pt idx="673">
                  <c:v>1.9026031193783153</c:v>
                </c:pt>
                <c:pt idx="674">
                  <c:v>1.9058195173768357</c:v>
                </c:pt>
                <c:pt idx="675">
                  <c:v>1.9086442444188809</c:v>
                </c:pt>
                <c:pt idx="676">
                  <c:v>1.9110798160975153</c:v>
                </c:pt>
                <c:pt idx="677">
                  <c:v>1.9131288612315169</c:v>
                </c:pt>
                <c:pt idx="678">
                  <c:v>1.9147941196879732</c:v>
                </c:pt>
                <c:pt idx="679">
                  <c:v>1.9160784402038529</c:v>
                </c:pt>
                <c:pt idx="680">
                  <c:v>1.9169847782062641</c:v>
                </c:pt>
                <c:pt idx="681">
                  <c:v>1.9175161936290135</c:v>
                </c:pt>
                <c:pt idx="682">
                  <c:v>1.9176758487246452</c:v>
                </c:pt>
                <c:pt idx="683">
                  <c:v>1.9174670058708543</c:v>
                </c:pt>
                <c:pt idx="684">
                  <c:v>1.9168930253702441</c:v>
                </c:pt>
                <c:pt idx="685">
                  <c:v>1.9159573632431905</c:v>
                </c:pt>
                <c:pt idx="686">
                  <c:v>1.9146635690124687</c:v>
                </c:pt>
                <c:pt idx="687">
                  <c:v>1.9130152834793845</c:v>
                </c:pt>
                <c:pt idx="688">
                  <c:v>1.9110162364932133</c:v>
                </c:pt>
                <c:pt idx="689">
                  <c:v>1.908670244706951</c:v>
                </c:pt>
                <c:pt idx="690">
                  <c:v>1.9059812093304809</c:v>
                </c:pt>
                <c:pt idx="691">
                  <c:v>1.9029531138695139</c:v>
                </c:pt>
                <c:pt idx="692">
                  <c:v>1.8995900218577324</c:v>
                </c:pt>
                <c:pt idx="693">
                  <c:v>1.8958960745794644</c:v>
                </c:pt>
                <c:pt idx="694">
                  <c:v>1.8918754887841078</c:v>
                </c:pt>
                <c:pt idx="695">
                  <c:v>1.8875325543909343</c:v>
                </c:pt>
                <c:pt idx="696">
                  <c:v>1.8828716321868972</c:v>
                </c:pt>
                <c:pt idx="697">
                  <c:v>1.8778971515160021</c:v>
                </c:pt>
                <c:pt idx="698">
                  <c:v>1.8726136079610642</c:v>
                </c:pt>
                <c:pt idx="699">
                  <c:v>1.8670255610193189</c:v>
                </c:pt>
                <c:pt idx="700">
                  <c:v>1.8611376317706756</c:v>
                </c:pt>
                <c:pt idx="701">
                  <c:v>1.8549545005407331</c:v>
                </c:pt>
                <c:pt idx="702">
                  <c:v>1.8484809045582811</c:v>
                </c:pt>
                <c:pt idx="703">
                  <c:v>1.8417216356082162</c:v>
                </c:pt>
                <c:pt idx="704">
                  <c:v>1.8346815376807537</c:v>
                </c:pt>
                <c:pt idx="705">
                  <c:v>1.8273655046165032</c:v>
                </c:pt>
                <c:pt idx="706">
                  <c:v>1.8197784777501884</c:v>
                </c:pt>
                <c:pt idx="707">
                  <c:v>1.8119254435514673</c:v>
                </c:pt>
                <c:pt idx="708">
                  <c:v>1.8038114312655158</c:v>
                </c:pt>
                <c:pt idx="709">
                  <c:v>1.7954415105527499</c:v>
                </c:pt>
                <c:pt idx="710">
                  <c:v>1.7868207891295935</c:v>
                </c:pt>
                <c:pt idx="711">
                  <c:v>1.7779544104100606</c:v>
                </c:pt>
                <c:pt idx="712">
                  <c:v>1.7688475511502419</c:v>
                </c:pt>
                <c:pt idx="713">
                  <c:v>1.7595054190954422</c:v>
                </c:pt>
                <c:pt idx="714">
                  <c:v>1.749933250631003</c:v>
                </c:pt>
                <c:pt idx="715">
                  <c:v>1.7401363084387385</c:v>
                </c:pt>
                <c:pt idx="716">
                  <c:v>1.7301198791584473</c:v>
                </c:pt>
                <c:pt idx="717">
                  <c:v>1.7198892710559108</c:v>
                </c:pt>
                <c:pt idx="718">
                  <c:v>1.7094498116992738</c:v>
                </c:pt>
                <c:pt idx="719">
                  <c:v>1.6988068456426997</c:v>
                </c:pt>
                <c:pt idx="720">
                  <c:v>1.6879657321203303</c:v>
                </c:pt>
                <c:pt idx="721">
                  <c:v>1.6769318427499991</c:v>
                </c:pt>
                <c:pt idx="722">
                  <c:v>1.6657105592478358</c:v>
                </c:pt>
                <c:pt idx="723">
                  <c:v>1.6543072711560183</c:v>
                </c:pt>
                <c:pt idx="724">
                  <c:v>1.6427273735820613</c:v>
                </c:pt>
                <c:pt idx="725">
                  <c:v>1.6309762649536281</c:v>
                </c:pt>
                <c:pt idx="726">
                  <c:v>1.6190593447866382</c:v>
                </c:pt>
                <c:pt idx="727">
                  <c:v>1.6069820114702136</c:v>
                </c:pt>
                <c:pt idx="728">
                  <c:v>1.5947496600680886</c:v>
                </c:pt>
                <c:pt idx="729">
                  <c:v>1.5823676801370288</c:v>
                </c:pt>
                <c:pt idx="730">
                  <c:v>1.5698414535647547</c:v>
                </c:pt>
                <c:pt idx="731">
                  <c:v>1.5571763524259323</c:v>
                </c:pt>
                <c:pt idx="732">
                  <c:v>1.5443777368599707</c:v>
                </c:pt>
                <c:pt idx="733">
                  <c:v>1.5314509529683755</c:v>
                </c:pt>
                <c:pt idx="734">
                  <c:v>1.5184013307354225</c:v>
                </c:pt>
                <c:pt idx="735">
                  <c:v>1.505234181970994</c:v>
                </c:pt>
                <c:pt idx="736">
                  <c:v>1.4919547982774644</c:v>
                </c:pt>
                <c:pt idx="737">
                  <c:v>1.4785684490408848</c:v>
                </c:pt>
                <c:pt idx="738">
                  <c:v>1.4650803794480844</c:v>
                </c:pt>
                <c:pt idx="739">
                  <c:v>1.4514958085293472</c:v>
                </c:pt>
                <c:pt idx="740">
                  <c:v>1.4378199272288965</c:v>
                </c:pt>
                <c:pt idx="741">
                  <c:v>1.4240578965025974</c:v>
                </c:pt>
                <c:pt idx="742">
                  <c:v>1.4102148454445942</c:v>
                </c:pt>
                <c:pt idx="743">
                  <c:v>1.3962958694435279</c:v>
                </c:pt>
                <c:pt idx="744">
                  <c:v>1.3823060283684476</c:v>
                </c:pt>
                <c:pt idx="745">
                  <c:v>1.3682503447859848</c:v>
                </c:pt>
                <c:pt idx="746">
                  <c:v>1.3541338022093878</c:v>
                </c:pt>
                <c:pt idx="747">
                  <c:v>1.3399613433790545</c:v>
                </c:pt>
                <c:pt idx="748">
                  <c:v>1.3257378685771957</c:v>
                </c:pt>
                <c:pt idx="749">
                  <c:v>1.311468233975386</c:v>
                </c:pt>
                <c:pt idx="750">
                  <c:v>1.2971572500168724</c:v>
                </c:pt>
                <c:pt idx="751">
                  <c:v>1.2828096798338968</c:v>
                </c:pt>
                <c:pt idx="752">
                  <c:v>1.2684302377004277</c:v>
                </c:pt>
                <c:pt idx="753">
                  <c:v>1.2540235875216994</c:v>
                </c:pt>
                <c:pt idx="754">
                  <c:v>1.2395943413597146</c:v>
                </c:pt>
                <c:pt idx="755">
                  <c:v>1.2251470579970327</c:v>
                </c:pt>
                <c:pt idx="756">
                  <c:v>1.2106862415381394</c:v>
                </c:pt>
                <c:pt idx="757">
                  <c:v>1.1962163400490347</c:v>
                </c:pt>
                <c:pt idx="758">
                  <c:v>1.1817417442364058</c:v>
                </c:pt>
                <c:pt idx="759">
                  <c:v>1.1672667861658095</c:v>
                </c:pt>
                <c:pt idx="760">
                  <c:v>1.1527957380200167</c:v>
                </c:pt>
                <c:pt idx="761">
                  <c:v>1.1383328108976256</c:v>
                </c:pt>
                <c:pt idx="762">
                  <c:v>1.123882153652624</c:v>
                </c:pt>
                <c:pt idx="763">
                  <c:v>1.1094478517752295</c:v>
                </c:pt>
                <c:pt idx="764">
                  <c:v>1.0950339263138444</c:v>
                </c:pt>
                <c:pt idx="765">
                  <c:v>1.0806443328397439</c:v>
                </c:pt>
                <c:pt idx="766">
                  <c:v>1.0662829604533544</c:v>
                </c:pt>
                <c:pt idx="767">
                  <c:v>1.0519536308335107</c:v>
                </c:pt>
                <c:pt idx="768">
                  <c:v>1.0376600973294567</c:v>
                </c:pt>
                <c:pt idx="769">
                  <c:v>1.0234060440960873</c:v>
                </c:pt>
                <c:pt idx="770">
                  <c:v>1.0091950852724367</c:v>
                </c:pt>
                <c:pt idx="771">
                  <c:v>0.99503076420398751</c:v>
                </c:pt>
                <c:pt idx="772">
                  <c:v>0.98091655270859723</c:v>
                </c:pt>
                <c:pt idx="773">
                  <c:v>0.96685585038638977</c:v>
                </c:pt>
                <c:pt idx="774">
                  <c:v>0.95285198397402504</c:v>
                </c:pt>
                <c:pt idx="775">
                  <c:v>0.93890820674287623</c:v>
                </c:pt>
                <c:pt idx="776">
                  <c:v>0.92502769794172002</c:v>
                </c:pt>
                <c:pt idx="777">
                  <c:v>0.91121356228375361</c:v>
                </c:pt>
                <c:pt idx="778">
                  <c:v>0.89746882947828621</c:v>
                </c:pt>
                <c:pt idx="779">
                  <c:v>0.88379645380653427</c:v>
                </c:pt>
                <c:pt idx="780">
                  <c:v>0.87019931374221171</c:v>
                </c:pt>
                <c:pt idx="781">
                  <c:v>0.85668021161638996</c:v>
                </c:pt>
                <c:pt idx="782">
                  <c:v>0.84324187332679656</c:v>
                </c:pt>
                <c:pt idx="783">
                  <c:v>0.82988694809152408</c:v>
                </c:pt>
                <c:pt idx="784">
                  <c:v>0.81661800824686792</c:v>
                </c:pt>
                <c:pt idx="785">
                  <c:v>0.80343754908905873</c:v>
                </c:pt>
                <c:pt idx="786">
                  <c:v>0.79034798876042545</c:v>
                </c:pt>
                <c:pt idx="787">
                  <c:v>0.77735166817869961</c:v>
                </c:pt>
                <c:pt idx="788">
                  <c:v>0.7644508510104292</c:v>
                </c:pt>
                <c:pt idx="789">
                  <c:v>0.75164772368728205</c:v>
                </c:pt>
                <c:pt idx="790">
                  <c:v>0.73894439546566837</c:v>
                </c:pt>
                <c:pt idx="791">
                  <c:v>0.72634289852895262</c:v>
                </c:pt>
                <c:pt idx="792">
                  <c:v>0.71384518813242048</c:v>
                </c:pt>
                <c:pt idx="793">
                  <c:v>0.70145314279014448</c:v>
                </c:pt>
                <c:pt idx="794">
                  <c:v>0.68916856450350572</c:v>
                </c:pt>
                <c:pt idx="795">
                  <c:v>0.67699317903171763</c:v>
                </c:pt>
                <c:pt idx="796">
                  <c:v>0.66492863620262954</c:v>
                </c:pt>
                <c:pt idx="797">
                  <c:v>0.65297651026443237</c:v>
                </c:pt>
                <c:pt idx="798">
                  <c:v>0.64113830027770791</c:v>
                </c:pt>
                <c:pt idx="799">
                  <c:v>0.62941543054649718</c:v>
                </c:pt>
                <c:pt idx="800">
                  <c:v>0.61780925108898377</c:v>
                </c:pt>
                <c:pt idx="801">
                  <c:v>0.6063210381466384</c:v>
                </c:pt>
                <c:pt idx="802">
                  <c:v>0.59495199473111982</c:v>
                </c:pt>
                <c:pt idx="803">
                  <c:v>0.58370325120895405</c:v>
                </c:pt>
                <c:pt idx="804">
                  <c:v>0.57257586592281173</c:v>
                </c:pt>
                <c:pt idx="805">
                  <c:v>0.56157082584897</c:v>
                </c:pt>
                <c:pt idx="806">
                  <c:v>0.55068904729043089</c:v>
                </c:pt>
                <c:pt idx="807">
                  <c:v>0.5399313766046846</c:v>
                </c:pt>
                <c:pt idx="808">
                  <c:v>0.52929859096572518</c:v>
                </c:pt>
                <c:pt idx="809">
                  <c:v>0.51879139915938</c:v>
                </c:pt>
                <c:pt idx="810">
                  <c:v>0.50841044241134903</c:v>
                </c:pt>
                <c:pt idx="811">
                  <c:v>0.49815629524685379</c:v>
                </c:pt>
                <c:pt idx="812">
                  <c:v>0.48802946638157807</c:v>
                </c:pt>
                <c:pt idx="813">
                  <c:v>0.47803039964289401</c:v>
                </c:pt>
                <c:pt idx="814">
                  <c:v>0.4681594749195902</c:v>
                </c:pt>
                <c:pt idx="815">
                  <c:v>0.45841700914135469</c:v>
                </c:pt>
                <c:pt idx="816">
                  <c:v>0.44880325728474968</c:v>
                </c:pt>
                <c:pt idx="817">
                  <c:v>0.43931841340622235</c:v>
                </c:pt>
                <c:pt idx="818">
                  <c:v>0.42996261170078448</c:v>
                </c:pt>
                <c:pt idx="819">
                  <c:v>0.42073592758517031</c:v>
                </c:pt>
                <c:pt idx="820">
                  <c:v>0.41163837880496607</c:v>
                </c:pt>
                <c:pt idx="821">
                  <c:v>0.40266992656416783</c:v>
                </c:pt>
                <c:pt idx="822">
                  <c:v>0.39383047667646609</c:v>
                </c:pt>
                <c:pt idx="823">
                  <c:v>0.38511988073703762</c:v>
                </c:pt>
                <c:pt idx="824">
                  <c:v>0.37653793731388985</c:v>
                </c:pt>
                <c:pt idx="825">
                  <c:v>0.36808439315744634</c:v>
                </c:pt>
                <c:pt idx="826">
                  <c:v>0.35975894442749418</c:v>
                </c:pt>
                <c:pt idx="827">
                  <c:v>0.3515612379361378</c:v>
                </c:pt>
                <c:pt idx="828">
                  <c:v>0.34349087240573606</c:v>
                </c:pt>
                <c:pt idx="829">
                  <c:v>0.3355473997405003</c:v>
                </c:pt>
                <c:pt idx="830">
                  <c:v>0.32773032631081117</c:v>
                </c:pt>
                <c:pt idx="831">
                  <c:v>0.32003911424865628</c:v>
                </c:pt>
                <c:pt idx="832">
                  <c:v>0.31247318275328878</c:v>
                </c:pt>
                <c:pt idx="833">
                  <c:v>0.30503190940577307</c:v>
                </c:pt>
                <c:pt idx="834">
                  <c:v>0.29771463149102423</c:v>
                </c:pt>
                <c:pt idx="835">
                  <c:v>0.2905206473262153</c:v>
                </c:pt>
                <c:pt idx="836">
                  <c:v>0.2834492175942851</c:v>
                </c:pt>
                <c:pt idx="837">
                  <c:v>0.27649956668105941</c:v>
                </c:pt>
                <c:pt idx="838">
                  <c:v>0.26967088401499123</c:v>
                </c:pt>
                <c:pt idx="839">
                  <c:v>0.26296232540787201</c:v>
                </c:pt>
                <c:pt idx="840">
                  <c:v>0.25637301439551247</c:v>
                </c:pt>
                <c:pt idx="841">
                  <c:v>0.24990204357684601</c:v>
                </c:pt>
                <c:pt idx="842">
                  <c:v>0.24354847595022483</c:v>
                </c:pt>
                <c:pt idx="843">
                  <c:v>0.23731134624568642</c:v>
                </c:pt>
                <c:pt idx="844">
                  <c:v>0.23118966225162371</c:v>
                </c:pt>
                <c:pt idx="845">
                  <c:v>0.2251824061348181</c:v>
                </c:pt>
                <c:pt idx="846">
                  <c:v>0.21928853575237919</c:v>
                </c:pt>
                <c:pt idx="847">
                  <c:v>0.21350698595425674</c:v>
                </c:pt>
                <c:pt idx="848">
                  <c:v>0.20783666987519855</c:v>
                </c:pt>
                <c:pt idx="849">
                  <c:v>0.20227648021465969</c:v>
                </c:pt>
                <c:pt idx="850">
                  <c:v>0.19682529050364156</c:v>
                </c:pt>
                <c:pt idx="851">
                  <c:v>0.19148195635696902</c:v>
                </c:pt>
                <c:pt idx="852">
                  <c:v>0.18624531670998803</c:v>
                </c:pt>
                <c:pt idx="853">
                  <c:v>0.18111419503835369</c:v>
                </c:pt>
                <c:pt idx="854">
                  <c:v>0.17608740055976824</c:v>
                </c:pt>
                <c:pt idx="855">
                  <c:v>0.17116372941657967</c:v>
                </c:pt>
                <c:pt idx="856">
                  <c:v>0.16634196583792946</c:v>
                </c:pt>
                <c:pt idx="857">
                  <c:v>0.16162088328070465</c:v>
                </c:pt>
                <c:pt idx="858">
                  <c:v>0.15699924554778436</c:v>
                </c:pt>
                <c:pt idx="859">
                  <c:v>0.15247580788307241</c:v>
                </c:pt>
                <c:pt idx="860">
                  <c:v>0.14804931804187477</c:v>
                </c:pt>
                <c:pt idx="861">
                  <c:v>0.14371851733606136</c:v>
                </c:pt>
                <c:pt idx="862">
                  <c:v>0.13948214165288911</c:v>
                </c:pt>
                <c:pt idx="863">
                  <c:v>0.13533892244681728</c:v>
                </c:pt>
                <c:pt idx="864">
                  <c:v>0.13128758770336924</c:v>
                </c:pt>
                <c:pt idx="865">
                  <c:v>0.12732686287451045</c:v>
                </c:pt>
                <c:pt idx="866">
                  <c:v>0.12345547178468268</c:v>
                </c:pt>
                <c:pt idx="867">
                  <c:v>0.11967213750699814</c:v>
                </c:pt>
                <c:pt idx="868">
                  <c:v>0.11597558320900977</c:v>
                </c:pt>
                <c:pt idx="869">
                  <c:v>0.11236453296755121</c:v>
                </c:pt>
                <c:pt idx="870">
                  <c:v>0.10883771255222766</c:v>
                </c:pt>
                <c:pt idx="871">
                  <c:v>0.10539385017720819</c:v>
                </c:pt>
                <c:pt idx="872">
                  <c:v>0.10203167722100176</c:v>
                </c:pt>
                <c:pt idx="873">
                  <c:v>9.8749928914016571E-2</c:v>
                </c:pt>
                <c:pt idx="874">
                  <c:v>9.5547344993694244E-2</c:v>
                </c:pt>
                <c:pt idx="875">
                  <c:v>9.2422670327195977E-2</c:v>
                </c:pt>
                <c:pt idx="876">
                  <c:v>8.9374655501562636E-2</c:v>
                </c:pt>
                <c:pt idx="877">
                  <c:v>8.6402057381440425E-2</c:v>
                </c:pt>
                <c:pt idx="878">
                  <c:v>8.3503639634441795E-2</c:v>
                </c:pt>
                <c:pt idx="879">
                  <c:v>8.0678173224401142E-2</c:v>
                </c:pt>
                <c:pt idx="880">
                  <c:v>7.7924436872724337E-2</c:v>
                </c:pt>
                <c:pt idx="881">
                  <c:v>7.5241217488180148E-2</c:v>
                </c:pt>
                <c:pt idx="882">
                  <c:v>7.2627310565555769E-2</c:v>
                </c:pt>
                <c:pt idx="883">
                  <c:v>7.0081520553583451E-2</c:v>
                </c:pt>
                <c:pt idx="884">
                  <c:v>6.760266119273009E-2</c:v>
                </c:pt>
                <c:pt idx="885">
                  <c:v>6.518955582338519E-2</c:v>
                </c:pt>
                <c:pt idx="886">
                  <c:v>6.2841037665135491E-2</c:v>
                </c:pt>
                <c:pt idx="887">
                  <c:v>6.0555950067816333E-2</c:v>
                </c:pt>
                <c:pt idx="888">
                  <c:v>5.8333146735125803E-2</c:v>
                </c:pt>
                <c:pt idx="889">
                  <c:v>5.6171491921601854E-2</c:v>
                </c:pt>
                <c:pt idx="890">
                  <c:v>5.4069860603850613E-2</c:v>
                </c:pt>
                <c:pt idx="891">
                  <c:v>5.202713862694458E-2</c:v>
                </c:pt>
                <c:pt idx="892">
                  <c:v>5.0042222826946987E-2</c:v>
                </c:pt>
                <c:pt idx="893">
                  <c:v>4.8114021130576369E-2</c:v>
                </c:pt>
                <c:pt idx="894">
                  <c:v>4.624145263305806E-2</c:v>
                </c:pt>
                <c:pt idx="895">
                  <c:v>4.4423447655226933E-2</c:v>
                </c:pt>
                <c:pt idx="896">
                  <c:v>4.2658947781007844E-2</c:v>
                </c:pt>
                <c:pt idx="897">
                  <c:v>4.0946905876392138E-2</c:v>
                </c:pt>
                <c:pt idx="898">
                  <c:v>3.9286286091083415E-2</c:v>
                </c:pt>
                <c:pt idx="899">
                  <c:v>3.7676063843968238E-2</c:v>
                </c:pt>
                <c:pt idx="900">
                  <c:v>3.6115225793616708E-2</c:v>
                </c:pt>
                <c:pt idx="901">
                  <c:v>3.4602769795016364E-2</c:v>
                </c:pt>
                <c:pt idx="902">
                  <c:v>3.3137704843719626E-2</c:v>
                </c:pt>
                <c:pt idx="903">
                  <c:v>3.1719051008647456E-2</c:v>
                </c:pt>
                <c:pt idx="904">
                  <c:v>3.0345839354723864E-2</c:v>
                </c:pt>
                <c:pt idx="905">
                  <c:v>2.9017111856562489E-2</c:v>
                </c:pt>
                <c:pt idx="906">
                  <c:v>2.7731921304389454E-2</c:v>
                </c:pt>
                <c:pt idx="907">
                  <c:v>2.6489331203365871E-2</c:v>
                </c:pt>
                <c:pt idx="908">
                  <c:v>2.5288415667492535E-2</c:v>
                </c:pt>
                <c:pt idx="909">
                  <c:v>2.4128259309214941E-2</c:v>
                </c:pt>
                <c:pt idx="910">
                  <c:v>2.3007957125850013E-2</c:v>
                </c:pt>
                <c:pt idx="911">
                  <c:v>2.1926614383920164E-2</c:v>
                </c:pt>
                <c:pt idx="912">
                  <c:v>2.0883346502449378E-2</c:v>
                </c:pt>
                <c:pt idx="913">
                  <c:v>1.9877278936238231E-2</c:v>
                </c:pt>
                <c:pt idx="914">
                  <c:v>1.8907547060105442E-2</c:v>
                </c:pt>
                <c:pt idx="915">
                  <c:v>1.7973296055043882E-2</c:v>
                </c:pt>
                <c:pt idx="916">
                  <c:v>1.7073680797181037E-2</c:v>
                </c:pt>
                <c:pt idx="917">
                  <c:v>1.6207865750418351E-2</c:v>
                </c:pt>
                <c:pt idx="918">
                  <c:v>1.5375024863549341E-2</c:v>
                </c:pt>
                <c:pt idx="919">
                  <c:v>1.457434147262626E-2</c:v>
                </c:pt>
                <c:pt idx="920">
                  <c:v>1.38050082092884E-2</c:v>
                </c:pt>
                <c:pt idx="921">
                  <c:v>1.3066226915715511E-2</c:v>
                </c:pt>
                <c:pt idx="922">
                  <c:v>1.2357208566812978E-2</c:v>
                </c:pt>
                <c:pt idx="923">
                  <c:v>1.1677173200192447E-2</c:v>
                </c:pt>
                <c:pt idx="924">
                  <c:v>1.1025349854443854E-2</c:v>
                </c:pt>
                <c:pt idx="925">
                  <c:v>1.0400976516146663E-2</c:v>
                </c:pt>
                <c:pt idx="926">
                  <c:v>9.803300076016392E-3</c:v>
                </c:pt>
                <c:pt idx="927">
                  <c:v>9.2315762945144042E-3</c:v>
                </c:pt>
                <c:pt idx="928">
                  <c:v>8.6850697772042837E-3</c:v>
                </c:pt>
                <c:pt idx="929">
                  <c:v>8.1630539600772781E-3</c:v>
                </c:pt>
                <c:pt idx="930">
                  <c:v>7.6648111050107914E-3</c:v>
                </c:pt>
                <c:pt idx="931">
                  <c:v>7.1896323054732383E-3</c:v>
                </c:pt>
                <c:pt idx="932">
                  <c:v>6.7368175025289863E-3</c:v>
                </c:pt>
                <c:pt idx="933">
                  <c:v>6.3056755111467137E-3</c:v>
                </c:pt>
                <c:pt idx="934">
                  <c:v>5.8955240567547884E-3</c:v>
                </c:pt>
                <c:pt idx="935">
                  <c:v>5.5056898219413833E-3</c:v>
                </c:pt>
                <c:pt idx="936">
                  <c:v>5.1355085031388817E-3</c:v>
                </c:pt>
                <c:pt idx="937">
                  <c:v>4.784324877084821E-3</c:v>
                </c:pt>
                <c:pt idx="938">
                  <c:v>4.4514928768030655E-3</c:v>
                </c:pt>
                <c:pt idx="939">
                  <c:v>4.1363756767893358E-3</c:v>
                </c:pt>
                <c:pt idx="940">
                  <c:v>3.8383457870633602E-3</c:v>
                </c:pt>
                <c:pt idx="941">
                  <c:v>3.5567851556709083E-3</c:v>
                </c:pt>
                <c:pt idx="942">
                  <c:v>3.2910852792031736E-3</c:v>
                </c:pt>
                <c:pt idx="943">
                  <c:v>3.0406473208427118E-3</c:v>
                </c:pt>
                <c:pt idx="944">
                  <c:v>2.8048822354098104E-3</c:v>
                </c:pt>
                <c:pt idx="945">
                  <c:v>2.5832109008430085E-3</c:v>
                </c:pt>
                <c:pt idx="946">
                  <c:v>2.3750642555086052E-3</c:v>
                </c:pt>
                <c:pt idx="947">
                  <c:v>2.1798834407000885E-3</c:v>
                </c:pt>
                <c:pt idx="948">
                  <c:v>1.9971199476524776E-3</c:v>
                </c:pt>
                <c:pt idx="949">
                  <c:v>1.8262357683646565E-3</c:v>
                </c:pt>
                <c:pt idx="950">
                  <c:v>1.6667035494925308E-3</c:v>
                </c:pt>
                <c:pt idx="951">
                  <c:v>1.5180067485456308E-3</c:v>
                </c:pt>
                <c:pt idx="952">
                  <c:v>1.3796397915937066E-3</c:v>
                </c:pt>
                <c:pt idx="953">
                  <c:v>1.2511082316632748E-3</c:v>
                </c:pt>
                <c:pt idx="954">
                  <c:v>1.1319289069805639E-3</c:v>
                </c:pt>
                <c:pt idx="955">
                  <c:v>1.0216300981953179E-3</c:v>
                </c:pt>
                <c:pt idx="956">
                  <c:v>9.1975168369842807E-4</c:v>
                </c:pt>
                <c:pt idx="957">
                  <c:v>8.2584529212845138E-4</c:v>
                </c:pt>
                <c:pt idx="958">
                  <c:v>7.3947445114365081E-4</c:v>
                </c:pt>
                <c:pt idx="959">
                  <c:v>6.6021473152083686E-4</c:v>
                </c:pt>
                <c:pt idx="960">
                  <c:v>5.8765388562765036E-4</c:v>
                </c:pt>
                <c:pt idx="961">
                  <c:v>5.2139197930189452E-4</c:v>
                </c:pt>
                <c:pt idx="962">
                  <c:v>4.6104151615996327E-4</c:v>
                </c:pt>
                <c:pt idx="963">
                  <c:v>4.0622755334592366E-4</c:v>
                </c:pt>
                <c:pt idx="964">
                  <c:v>3.5658780772404526E-4</c:v>
                </c:pt>
                <c:pt idx="965">
                  <c:v>3.1177275150937793E-4</c:v>
                </c:pt>
                <c:pt idx="966">
                  <c:v>2.7144569632453616E-4</c:v>
                </c:pt>
                <c:pt idx="967">
                  <c:v>2.352828646650426E-4</c:v>
                </c:pt>
                <c:pt idx="968">
                  <c:v>2.0297344775104513E-4</c:v>
                </c:pt>
                <c:pt idx="969">
                  <c:v>1.7421964873939465E-4</c:v>
                </c:pt>
                <c:pt idx="970">
                  <c:v>1.4873671026736072E-4</c:v>
                </c:pt>
                <c:pt idx="971">
                  <c:v>1.2625292529704757E-4</c:v>
                </c:pt>
                <c:pt idx="972">
                  <c:v>1.065096302283145E-4</c:v>
                </c:pt>
                <c:pt idx="973">
                  <c:v>8.9261179247179313E-5</c:v>
                </c:pt>
                <c:pt idx="974">
                  <c:v>7.4274898876534553E-5</c:v>
                </c:pt>
                <c:pt idx="975">
                  <c:v>6.1331021696232009E-5</c:v>
                </c:pt>
                <c:pt idx="976">
                  <c:v>5.0222598200236722E-5</c:v>
                </c:pt>
                <c:pt idx="977">
                  <c:v>4.0755385759469898E-5</c:v>
                </c:pt>
                <c:pt idx="978">
                  <c:v>3.2747713660089185E-5</c:v>
                </c:pt>
                <c:pt idx="979">
                  <c:v>2.6030323188190504E-5</c:v>
                </c:pt>
                <c:pt idx="980">
                  <c:v>2.0446181733182645E-5</c:v>
                </c:pt>
                <c:pt idx="981">
                  <c:v>1.585026988328084E-5</c:v>
                </c:pt>
                <c:pt idx="982">
                  <c:v>1.2109340487608198E-5</c:v>
                </c:pt>
                <c:pt idx="983">
                  <c:v>9.1016486601810373E-6</c:v>
                </c:pt>
                <c:pt idx="984">
                  <c:v>6.7166517014971258E-6</c:v>
                </c:pt>
                <c:pt idx="985">
                  <c:v>4.8546779134531356E-6</c:v>
                </c:pt>
                <c:pt idx="986">
                  <c:v>3.4265632827861744E-6</c:v>
                </c:pt>
                <c:pt idx="987">
                  <c:v>2.3532550070752681E-6</c:v>
                </c:pt>
                <c:pt idx="988">
                  <c:v>1.5653808354527558E-6</c:v>
                </c:pt>
                <c:pt idx="989">
                  <c:v>1.0027831934668179E-6</c:v>
                </c:pt>
                <c:pt idx="990">
                  <c:v>6.1401705790726578E-7</c:v>
                </c:pt>
                <c:pt idx="991">
                  <c:v>3.5581054276188593E-7</c:v>
                </c:pt>
                <c:pt idx="992">
                  <c:v>1.9248715171131944E-7</c:v>
                </c:pt>
                <c:pt idx="993">
                  <c:v>9.5348645601290357E-8</c:v>
                </c:pt>
                <c:pt idx="994">
                  <c:v>4.2017465054844044E-8</c:v>
                </c:pt>
                <c:pt idx="995">
                  <c:v>1.5737638708454422E-8</c:v>
                </c:pt>
                <c:pt idx="996">
                  <c:v>4.6330963791577652E-9</c:v>
                </c:pt>
                <c:pt idx="997">
                  <c:v>9.2229370084259674E-10</c:v>
                </c:pt>
                <c:pt idx="998">
                  <c:v>8.8040313178302859E-11</c:v>
                </c:pt>
                <c:pt idx="999">
                  <c:v>1.4074537031279513E-12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B-4F9E-AE57-9BC19EB0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47936"/>
        <c:axId val="478246272"/>
      </c:lineChart>
      <c:catAx>
        <c:axId val="478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627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4782462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i="1" baseline="0"/>
                  <a:t>w</a:t>
                </a:r>
                <a:r>
                  <a:rPr lang="en-US" sz="1200" i="1" baseline="-25000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47936"/>
        <c:crosses val="autoZero"/>
        <c:crossBetween val="between"/>
      </c:valAx>
      <c:spPr>
        <a:noFill/>
        <a:ln w="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260350</xdr:colOff>
      <xdr:row>2</xdr:row>
      <xdr:rowOff>63500</xdr:rowOff>
    </xdr:from>
    <xdr:to>
      <xdr:col>8</xdr:col>
      <xdr:colOff>355600</xdr:colOff>
      <xdr:row>13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C5C93-FA0E-4D9E-BBD5-80B037344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203201</xdr:colOff>
      <xdr:row>2</xdr:row>
      <xdr:rowOff>38100</xdr:rowOff>
    </xdr:from>
    <xdr:to>
      <xdr:col>17</xdr:col>
      <xdr:colOff>234950</xdr:colOff>
      <xdr:row>13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821043-BADB-4892-A717-F515BD2F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746125</xdr:colOff>
      <xdr:row>0</xdr:row>
      <xdr:rowOff>165100</xdr:rowOff>
    </xdr:from>
    <xdr:to>
      <xdr:col>24</xdr:col>
      <xdr:colOff>584200</xdr:colOff>
      <xdr:row>14</xdr:row>
      <xdr:rowOff>139700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D88C029-3C11-40B9-908B-D246AD64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586669</xdr:colOff>
      <xdr:row>0</xdr:row>
      <xdr:rowOff>177800</xdr:rowOff>
    </xdr:from>
    <xdr:to>
      <xdr:col>29</xdr:col>
      <xdr:colOff>31750</xdr:colOff>
      <xdr:row>14</xdr:row>
      <xdr:rowOff>141112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6AF9B1F-93C1-43DA-98D6-3B7FDA35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612422</xdr:colOff>
      <xdr:row>14</xdr:row>
      <xdr:rowOff>88901</xdr:rowOff>
    </xdr:from>
    <xdr:to>
      <xdr:col>28</xdr:col>
      <xdr:colOff>447322</xdr:colOff>
      <xdr:row>27</xdr:row>
      <xdr:rowOff>152400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804302C-521F-46DD-993E-0205E725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blog.com/3xF4a7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ltblog.com/3xF4a7X" TargetMode="External"/><Relationship Id="rId1" Type="http://schemas.openxmlformats.org/officeDocument/2006/relationships/hyperlink" Target="https://mltechniques.com/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74BB-9736-4339-AA03-3618D6D764D3}">
  <dimension ref="B1:R23"/>
  <sheetViews>
    <sheetView zoomScaleNormal="100" workbookViewId="0">
      <selection activeCell="M16" sqref="M16"/>
    </sheetView>
  </sheetViews>
  <sheetFormatPr defaultRowHeight="14.5" x14ac:dyDescent="0.35"/>
  <cols>
    <col min="3" max="3" width="10.90625" customWidth="1"/>
    <col min="4" max="4" width="11.81640625" customWidth="1"/>
    <col min="11" max="11" width="8.7265625" style="2" customWidth="1"/>
  </cols>
  <sheetData>
    <row r="1" spans="2:18" x14ac:dyDescent="0.35">
      <c r="B1" s="53"/>
      <c r="C1" s="2"/>
      <c r="D1" s="2"/>
    </row>
    <row r="2" spans="2:18" x14ac:dyDescent="0.35">
      <c r="B2" s="93" t="s">
        <v>47</v>
      </c>
      <c r="C2" s="94"/>
      <c r="D2" s="94"/>
      <c r="E2" s="94"/>
      <c r="F2" s="94"/>
      <c r="G2" s="94"/>
      <c r="H2" s="94"/>
      <c r="I2" s="94"/>
      <c r="K2" s="93" t="s">
        <v>48</v>
      </c>
      <c r="L2" s="94"/>
      <c r="M2" s="94"/>
      <c r="N2" s="94"/>
      <c r="O2" s="94"/>
      <c r="P2" s="94"/>
      <c r="Q2" s="94"/>
      <c r="R2" s="94"/>
    </row>
    <row r="3" spans="2:18" x14ac:dyDescent="0.35">
      <c r="B3" s="75"/>
      <c r="C3" s="74" t="s">
        <v>45</v>
      </c>
      <c r="D3" s="74" t="s">
        <v>46</v>
      </c>
      <c r="E3" s="71"/>
      <c r="F3" s="71"/>
      <c r="G3" s="71"/>
      <c r="H3" s="71"/>
      <c r="I3" s="71"/>
      <c r="K3" s="75"/>
      <c r="L3" s="74" t="s">
        <v>45</v>
      </c>
      <c r="M3" s="74" t="s">
        <v>46</v>
      </c>
      <c r="N3" s="71"/>
      <c r="O3" s="71"/>
      <c r="P3" s="71"/>
      <c r="Q3" s="71"/>
      <c r="R3" s="71"/>
    </row>
    <row r="4" spans="2:18" x14ac:dyDescent="0.35">
      <c r="B4" s="95" t="s">
        <v>21</v>
      </c>
      <c r="C4" s="95"/>
      <c r="D4" s="95"/>
      <c r="E4" s="71"/>
      <c r="F4" s="71"/>
      <c r="G4" s="71"/>
      <c r="H4" s="71"/>
      <c r="I4" s="71"/>
      <c r="K4" s="95" t="s">
        <v>21</v>
      </c>
      <c r="L4" s="95"/>
      <c r="M4" s="95"/>
      <c r="N4" s="71"/>
      <c r="O4" s="71"/>
      <c r="P4" s="71"/>
      <c r="Q4" s="71"/>
      <c r="R4" s="71"/>
    </row>
    <row r="5" spans="2:18" x14ac:dyDescent="0.35">
      <c r="B5" s="76" t="s">
        <v>2</v>
      </c>
      <c r="C5" s="77">
        <v>2</v>
      </c>
      <c r="D5" s="77">
        <v>3</v>
      </c>
      <c r="E5" s="71"/>
      <c r="F5" s="71"/>
      <c r="G5" s="71"/>
      <c r="H5" s="71"/>
      <c r="I5" s="71"/>
      <c r="K5" s="84" t="s">
        <v>2</v>
      </c>
      <c r="L5" s="77">
        <v>0.87</v>
      </c>
      <c r="M5" s="77">
        <v>0.87</v>
      </c>
      <c r="N5" s="71"/>
      <c r="O5" s="71"/>
      <c r="P5" s="71"/>
      <c r="Q5" s="71"/>
      <c r="R5" s="71"/>
    </row>
    <row r="6" spans="2:18" x14ac:dyDescent="0.35">
      <c r="B6" s="76" t="s">
        <v>3</v>
      </c>
      <c r="C6" s="77">
        <v>2</v>
      </c>
      <c r="D6" s="77">
        <v>5</v>
      </c>
      <c r="E6" s="71"/>
      <c r="F6" s="71"/>
      <c r="G6" s="71"/>
      <c r="H6" s="71"/>
      <c r="I6" s="71"/>
      <c r="K6" s="84" t="s">
        <v>3</v>
      </c>
      <c r="L6" s="77">
        <v>1.53</v>
      </c>
      <c r="M6" s="77">
        <v>1.53</v>
      </c>
      <c r="N6" s="71"/>
      <c r="O6" s="71"/>
      <c r="P6" s="71"/>
      <c r="Q6" s="71"/>
      <c r="R6" s="71"/>
    </row>
    <row r="7" spans="2:18" x14ac:dyDescent="0.35">
      <c r="B7" s="76" t="s">
        <v>4</v>
      </c>
      <c r="C7" s="77">
        <v>5</v>
      </c>
      <c r="D7" s="77">
        <v>1</v>
      </c>
      <c r="E7" s="71"/>
      <c r="F7" s="71"/>
      <c r="G7" s="71"/>
      <c r="H7" s="71"/>
      <c r="I7" s="71"/>
      <c r="K7" s="84" t="s">
        <v>4</v>
      </c>
      <c r="L7" s="77">
        <v>2</v>
      </c>
      <c r="M7" s="77">
        <v>2</v>
      </c>
      <c r="N7" s="71"/>
      <c r="O7" s="71"/>
      <c r="P7" s="71"/>
      <c r="Q7" s="71"/>
      <c r="R7" s="71"/>
    </row>
    <row r="8" spans="2:18" x14ac:dyDescent="0.35">
      <c r="B8" s="95" t="s">
        <v>20</v>
      </c>
      <c r="C8" s="98"/>
      <c r="D8" s="98"/>
      <c r="E8" s="71"/>
      <c r="F8" s="71"/>
      <c r="G8" s="71"/>
      <c r="H8" s="71"/>
      <c r="I8" s="71"/>
      <c r="K8" s="84" t="s">
        <v>5</v>
      </c>
      <c r="L8" s="77">
        <v>1</v>
      </c>
      <c r="M8" s="77">
        <v>1</v>
      </c>
      <c r="N8" s="71"/>
      <c r="O8" s="71"/>
      <c r="P8" s="71"/>
      <c r="Q8" s="71"/>
      <c r="R8" s="71"/>
    </row>
    <row r="9" spans="2:18" x14ac:dyDescent="0.35">
      <c r="B9" s="72" t="s">
        <v>23</v>
      </c>
      <c r="C9" s="73">
        <f>SQRT(SUMPRODUCT('Math shapes'!G2:G1001,'Math shapes'!G2:G1001)/COUNT('Math shapes'!G2:G1001))</f>
        <v>3.8171859364403489E-2</v>
      </c>
      <c r="D9" s="73">
        <f>SQRT(SUMPRODUCT('Math shapes'!T2:T1001,'Math shapes'!T2:T1001)/COUNT('Math shapes'!T2:T1001))</f>
        <v>1.1682993249040435E-2</v>
      </c>
      <c r="E9" s="71"/>
      <c r="F9" s="71"/>
      <c r="G9" s="71"/>
      <c r="H9" s="71"/>
      <c r="I9" s="71"/>
      <c r="K9" s="85" t="s">
        <v>8</v>
      </c>
      <c r="L9" s="86">
        <v>1000</v>
      </c>
      <c r="M9" s="86">
        <v>1000</v>
      </c>
      <c r="N9" s="71"/>
      <c r="O9" s="71"/>
      <c r="P9" s="71"/>
      <c r="Q9" s="71"/>
      <c r="R9" s="71"/>
    </row>
    <row r="10" spans="2:18" x14ac:dyDescent="0.35">
      <c r="B10" s="74" t="s">
        <v>6</v>
      </c>
      <c r="C10" s="73">
        <f>AVERAGE('Math shapes'!E:E)</f>
        <v>1.0564310296389344E-2</v>
      </c>
      <c r="D10" s="73">
        <f>AVERAGE('Math shapes'!R:R)</f>
        <v>-6.4261023802940657E-4</v>
      </c>
      <c r="E10" s="71"/>
      <c r="F10" s="71"/>
      <c r="G10" s="71"/>
      <c r="H10" s="71"/>
      <c r="I10" s="71"/>
      <c r="K10" s="95" t="s">
        <v>20</v>
      </c>
      <c r="L10" s="98"/>
      <c r="M10" s="98"/>
      <c r="N10" s="71"/>
      <c r="O10" s="71"/>
      <c r="P10" s="71"/>
      <c r="Q10" s="71"/>
      <c r="R10" s="71"/>
    </row>
    <row r="11" spans="2:18" x14ac:dyDescent="0.35">
      <c r="B11" s="74" t="s">
        <v>7</v>
      </c>
      <c r="C11" s="73">
        <f>AVERAGE('Math shapes'!F:F)</f>
        <v>-4.3134774750068607E-3</v>
      </c>
      <c r="D11" s="73">
        <f>AVERAGE('Math shapes'!S:S)</f>
        <v>-1.6971773102732945E-3</v>
      </c>
      <c r="E11" s="71"/>
      <c r="F11" s="71"/>
      <c r="G11" s="71"/>
      <c r="H11" s="71"/>
      <c r="I11" s="71"/>
      <c r="K11" s="72" t="s">
        <v>23</v>
      </c>
      <c r="L11" s="87">
        <f ca="1">SQRT(SUMPRODUCT('Data shapes'!I2:I21,'Data shapes'!I2:I21)/COUNT('Data shapes'!I2:I21))</f>
        <v>1.9607811573341805</v>
      </c>
      <c r="M11" s="87">
        <f ca="1">SQRT(SUMPRODUCT('Data shapes'!X2:X21,'Data shapes'!X2:X21)/COUNT('Data shapes'!X2:X21))</f>
        <v>2.0101570343373156</v>
      </c>
      <c r="N11" s="71"/>
      <c r="O11" s="71"/>
      <c r="P11" s="71"/>
      <c r="Q11" s="71"/>
      <c r="R11" s="71"/>
    </row>
    <row r="12" spans="2:18" x14ac:dyDescent="0.35">
      <c r="B12" s="74" t="s">
        <v>28</v>
      </c>
      <c r="C12" s="73">
        <f>STDEV('Math shapes'!E:E)</f>
        <v>2.9536226847288266E-2</v>
      </c>
      <c r="D12" s="73">
        <f>STDEV('Math shapes'!R:R)</f>
        <v>1.0674704389993918E-3</v>
      </c>
      <c r="E12" s="71"/>
      <c r="F12" s="71"/>
      <c r="G12" s="71"/>
      <c r="H12" s="71"/>
      <c r="I12" s="71"/>
      <c r="K12" s="74" t="s">
        <v>6</v>
      </c>
      <c r="L12" s="81">
        <f ca="1">AVERAGE('Data shapes'!G2:G21)</f>
        <v>1.5283412593297829E-2</v>
      </c>
      <c r="M12" s="81">
        <f ca="1">AVERAGE('Data shapes'!V2:V21)</f>
        <v>-0.24553132955205662</v>
      </c>
      <c r="N12" s="71"/>
      <c r="O12" s="71"/>
      <c r="P12" s="71"/>
      <c r="Q12" s="71"/>
      <c r="R12" s="71"/>
    </row>
    <row r="13" spans="2:18" x14ac:dyDescent="0.35">
      <c r="B13" s="74" t="s">
        <v>29</v>
      </c>
      <c r="C13" s="73">
        <f>STDEV('Math shapes'!F:F)</f>
        <v>2.4210755881592359E-2</v>
      </c>
      <c r="D13" s="73">
        <f>STDEV('Math shapes'!S:S)</f>
        <v>1.7078641618579987E-3</v>
      </c>
      <c r="E13" s="71"/>
      <c r="F13" s="71"/>
      <c r="G13" s="71"/>
      <c r="H13" s="71"/>
      <c r="I13" s="71"/>
      <c r="K13" s="74" t="s">
        <v>7</v>
      </c>
      <c r="L13" s="81">
        <f ca="1">AVERAGE('Data shapes'!H2:H21)</f>
        <v>0.26300852155000409</v>
      </c>
      <c r="M13" s="81">
        <f ca="1">AVERAGE('Data shapes'!W2:W21)</f>
        <v>-9.560618765077504E-2</v>
      </c>
      <c r="N13" s="71"/>
      <c r="O13" s="71"/>
      <c r="P13" s="71"/>
      <c r="Q13" s="71"/>
      <c r="R13" s="71"/>
    </row>
    <row r="14" spans="2:18" x14ac:dyDescent="0.35">
      <c r="B14" s="96" t="s">
        <v>39</v>
      </c>
      <c r="C14" s="97"/>
      <c r="D14" s="97"/>
      <c r="E14" s="71"/>
      <c r="F14" s="71"/>
      <c r="G14" s="71"/>
      <c r="H14" s="71"/>
      <c r="I14" s="71"/>
      <c r="K14" s="96" t="s">
        <v>39</v>
      </c>
      <c r="L14" s="97"/>
      <c r="M14" s="97"/>
      <c r="N14" s="71"/>
      <c r="O14" s="71"/>
      <c r="P14" s="71"/>
      <c r="Q14" s="71"/>
      <c r="R14" s="71"/>
    </row>
    <row r="15" spans="2:18" x14ac:dyDescent="0.35">
      <c r="B15" s="78" t="s">
        <v>14</v>
      </c>
      <c r="C15" s="79">
        <v>0.2</v>
      </c>
      <c r="D15" s="80">
        <v>0</v>
      </c>
      <c r="E15" s="71"/>
      <c r="F15" s="91" t="s">
        <v>50</v>
      </c>
      <c r="G15" s="91" t="s">
        <v>5</v>
      </c>
      <c r="H15" s="90" t="s">
        <v>51</v>
      </c>
      <c r="I15" s="71"/>
      <c r="K15" s="78" t="s">
        <v>14</v>
      </c>
      <c r="L15" s="88">
        <v>0</v>
      </c>
      <c r="M15" s="89">
        <v>2</v>
      </c>
      <c r="N15" s="71"/>
      <c r="O15" s="91" t="s">
        <v>50</v>
      </c>
      <c r="P15" s="91" t="s">
        <v>52</v>
      </c>
      <c r="Q15" s="90" t="s">
        <v>51</v>
      </c>
      <c r="R15" s="71"/>
    </row>
    <row r="16" spans="2:18" x14ac:dyDescent="0.35">
      <c r="B16" s="18"/>
      <c r="C16" s="18"/>
      <c r="D16" s="18"/>
      <c r="E16" s="71"/>
      <c r="F16" s="83">
        <f>AVERAGE('Math shapes'!W:W)/(C9*D9)</f>
        <v>0.82574247047880134</v>
      </c>
      <c r="G16" s="83">
        <f>MAX('Math shapes'!X:X)</f>
        <v>0.87195506135181466</v>
      </c>
      <c r="H16" s="83">
        <f>LN(1/(1-F16))</f>
        <v>1.747221019249543</v>
      </c>
      <c r="I16" s="71"/>
      <c r="K16" s="18"/>
      <c r="L16" s="18"/>
      <c r="M16" s="18"/>
      <c r="N16" s="71"/>
      <c r="O16" s="82">
        <f ca="1">AVERAGE('Data shapes'!AA2:AA21)/(Dashboards!L11*Dashboards!M11)</f>
        <v>0.98799018943111938</v>
      </c>
      <c r="P16" s="82">
        <f ca="1">CORREL('Data shapes'!I2:I21,'Data shapes'!X2:X21)</f>
        <v>0.88355834606927042</v>
      </c>
      <c r="Q16" s="82">
        <f ca="1">LN(1/(1-Dashboards!O16))</f>
        <v>4.4220314157972664</v>
      </c>
      <c r="R16" s="71"/>
    </row>
    <row r="17" spans="2:18" x14ac:dyDescent="0.35">
      <c r="B17" s="71" t="s">
        <v>53</v>
      </c>
      <c r="C17" s="92" t="s">
        <v>56</v>
      </c>
      <c r="D17" s="71"/>
      <c r="E17" s="71"/>
      <c r="F17" s="71"/>
      <c r="G17" s="71"/>
      <c r="H17" s="71"/>
      <c r="I17" s="71"/>
      <c r="K17" s="71" t="s">
        <v>54</v>
      </c>
      <c r="L17" s="92" t="s">
        <v>56</v>
      </c>
      <c r="M17" s="71"/>
      <c r="N17" s="71"/>
      <c r="O17" s="71"/>
      <c r="P17" s="71"/>
      <c r="Q17" s="71"/>
      <c r="R17" s="71"/>
    </row>
    <row r="18" spans="2:18" x14ac:dyDescent="0.35">
      <c r="B18" s="2"/>
      <c r="C18" s="2"/>
      <c r="D18" s="2"/>
      <c r="E18" s="2"/>
      <c r="F18" s="2"/>
      <c r="G18" s="2"/>
      <c r="H18" s="2"/>
      <c r="I18" s="2"/>
    </row>
    <row r="19" spans="2:18" x14ac:dyDescent="0.35">
      <c r="B19" s="2"/>
      <c r="C19" s="2"/>
      <c r="D19" s="2"/>
      <c r="E19" s="9"/>
      <c r="F19" s="2"/>
      <c r="G19" s="2"/>
      <c r="H19" s="2"/>
      <c r="I19" s="2"/>
    </row>
    <row r="20" spans="2:18" x14ac:dyDescent="0.35">
      <c r="E20" s="2"/>
      <c r="F20" s="2"/>
      <c r="G20" s="2"/>
      <c r="H20" s="2"/>
      <c r="I20" s="2"/>
    </row>
    <row r="21" spans="2:18" x14ac:dyDescent="0.35">
      <c r="E21" s="2"/>
      <c r="F21" s="2"/>
      <c r="G21" s="2"/>
      <c r="H21" s="2"/>
      <c r="I21" s="2"/>
    </row>
    <row r="22" spans="2:18" x14ac:dyDescent="0.35">
      <c r="E22" s="2"/>
      <c r="F22" s="2"/>
      <c r="G22" s="2"/>
      <c r="H22" s="2"/>
      <c r="I22" s="2"/>
    </row>
    <row r="23" spans="2:18" x14ac:dyDescent="0.35">
      <c r="E23" s="2"/>
      <c r="F23" s="2"/>
      <c r="G23" s="2"/>
      <c r="H23" s="2"/>
      <c r="I23" s="2"/>
    </row>
  </sheetData>
  <mergeCells count="8">
    <mergeCell ref="K2:R2"/>
    <mergeCell ref="K4:M4"/>
    <mergeCell ref="K14:M14"/>
    <mergeCell ref="K10:M10"/>
    <mergeCell ref="B4:D4"/>
    <mergeCell ref="B8:D8"/>
    <mergeCell ref="B14:D14"/>
    <mergeCell ref="B2:I2"/>
  </mergeCells>
  <phoneticPr fontId="2" type="noConversion"/>
  <hyperlinks>
    <hyperlink ref="C17" r:id="rId1" xr:uid="{6FE68888-079E-457E-B6E8-7E641ABB2AF9}"/>
    <hyperlink ref="L17" r:id="rId2" xr:uid="{52E9AED5-88AF-4EF9-8092-C253CC011807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52410-67E7-461D-B163-920F8E16F163}">
  <dimension ref="A1:AB2010"/>
  <sheetViews>
    <sheetView workbookViewId="0">
      <selection activeCell="K2" sqref="K2"/>
    </sheetView>
  </sheetViews>
  <sheetFormatPr defaultRowHeight="14.5" x14ac:dyDescent="0.35"/>
  <cols>
    <col min="4" max="4" width="10.08984375" style="31" customWidth="1"/>
    <col min="5" max="5" width="11.7265625" style="31" customWidth="1"/>
    <col min="6" max="6" width="12" style="31" bestFit="1" customWidth="1"/>
    <col min="7" max="7" width="11.81640625" style="2" customWidth="1"/>
    <col min="8" max="8" width="10.81640625" style="2" customWidth="1"/>
    <col min="11" max="11" width="9.6328125" bestFit="1" customWidth="1"/>
    <col min="12" max="12" width="10.81640625" customWidth="1"/>
    <col min="15" max="16" width="8.7265625" style="23"/>
    <col min="17" max="17" width="10.54296875" style="31" customWidth="1"/>
    <col min="18" max="18" width="9.6328125" style="31" bestFit="1" customWidth="1"/>
    <col min="19" max="19" width="9.54296875" style="31" customWidth="1"/>
    <col min="20" max="20" width="9" style="29" customWidth="1"/>
    <col min="21" max="21" width="10.81640625" style="29" customWidth="1"/>
    <col min="23" max="23" width="12" customWidth="1"/>
    <col min="24" max="24" width="14.1796875" customWidth="1"/>
    <col min="27" max="27" width="10.36328125" customWidth="1"/>
    <col min="28" max="28" width="9.36328125" customWidth="1"/>
  </cols>
  <sheetData>
    <row r="1" spans="1:28" x14ac:dyDescent="0.35">
      <c r="A1" s="5" t="s">
        <v>0</v>
      </c>
      <c r="B1" s="5" t="s">
        <v>27</v>
      </c>
      <c r="C1" s="6" t="s">
        <v>15</v>
      </c>
      <c r="D1" s="30" t="s">
        <v>9</v>
      </c>
      <c r="E1" s="30" t="s">
        <v>12</v>
      </c>
      <c r="F1" s="30" t="s">
        <v>13</v>
      </c>
      <c r="G1" s="6" t="s">
        <v>9</v>
      </c>
      <c r="H1" s="11" t="s">
        <v>26</v>
      </c>
      <c r="J1" s="54" t="s">
        <v>22</v>
      </c>
      <c r="K1" s="55" t="s">
        <v>37</v>
      </c>
      <c r="L1" s="56"/>
      <c r="N1" s="14" t="s">
        <v>0</v>
      </c>
      <c r="O1" s="26" t="s">
        <v>27</v>
      </c>
      <c r="P1" s="27" t="s">
        <v>15</v>
      </c>
      <c r="Q1" s="30" t="s">
        <v>9</v>
      </c>
      <c r="R1" s="30" t="s">
        <v>12</v>
      </c>
      <c r="S1" s="30" t="s">
        <v>13</v>
      </c>
      <c r="T1" s="27" t="s">
        <v>9</v>
      </c>
      <c r="U1" s="28" t="s">
        <v>26</v>
      </c>
      <c r="W1" s="5" t="s">
        <v>24</v>
      </c>
      <c r="X1" s="1" t="s">
        <v>30</v>
      </c>
      <c r="Z1" s="5" t="s">
        <v>12</v>
      </c>
      <c r="AA1" s="5" t="s">
        <v>43</v>
      </c>
      <c r="AB1" s="5" t="s">
        <v>44</v>
      </c>
    </row>
    <row r="2" spans="1:28" x14ac:dyDescent="0.35">
      <c r="A2">
        <v>0</v>
      </c>
      <c r="B2" s="3">
        <f>A2/1000</f>
        <v>0</v>
      </c>
      <c r="C2" s="3">
        <f>MOD($K$4*(1+SIN(Dashboards!$C$7*B2))+Dashboards!$C$15,2*$K$4)</f>
        <v>3.3415926535897933</v>
      </c>
      <c r="D2" s="31">
        <f>(B2^Dashboards!$C$5)*((1-B2)^Dashboards!$C$6)</f>
        <v>0</v>
      </c>
      <c r="E2" s="31">
        <f t="shared" ref="E2:E65" si="0">D2*COS(C2)</f>
        <v>0</v>
      </c>
      <c r="F2" s="31">
        <f t="shared" ref="F2:F65" si="1">D2*SIN(C2)</f>
        <v>0</v>
      </c>
      <c r="G2" s="13">
        <f>SQRT((E2-Dashboards!$C$10)^2+(F2-Dashboards!$C$11)^2)</f>
        <v>1.1410992067554401E-2</v>
      </c>
      <c r="H2" s="13">
        <f>G2/Dashboards!$C$9</f>
        <v>0.29893728672267733</v>
      </c>
      <c r="J2" s="54" t="s">
        <v>38</v>
      </c>
      <c r="K2" s="55" t="s">
        <v>55</v>
      </c>
      <c r="L2" s="56"/>
      <c r="N2">
        <v>0</v>
      </c>
      <c r="O2" s="3">
        <f>N2/1000</f>
        <v>0</v>
      </c>
      <c r="P2" s="3">
        <f>MOD($L$4*(1+SIN(Dashboards!$D$7*O2))+Dashboards!$D$15,2*$L$4)</f>
        <v>3.1415926535897931</v>
      </c>
      <c r="Q2" s="31">
        <f>(O2^Dashboards!$D$5)*((1-O2)^Dashboards!$D$6)</f>
        <v>0</v>
      </c>
      <c r="R2" s="31">
        <f t="shared" ref="R2:R65" si="2">Q2*COS(P2)</f>
        <v>0</v>
      </c>
      <c r="S2" s="31">
        <f t="shared" ref="S2:S65" si="3">Q2*SIN(P2)</f>
        <v>0</v>
      </c>
      <c r="T2" s="13">
        <f>SQRT((R2-Dashboards!$C$10)^2+(S2-Dashboards!$C$11)^2)</f>
        <v>1.1410992067554401E-2</v>
      </c>
      <c r="U2" s="13">
        <f>T2/Dashboards!$D$9</f>
        <v>0.97671819407167981</v>
      </c>
      <c r="W2" s="3">
        <f t="shared" ref="W2:W65" si="4">G2*T2</f>
        <v>1.3021073996578948E-4</v>
      </c>
      <c r="X2" s="3">
        <f t="shared" ref="X2:X65" si="5">ABS(H2-U2)</f>
        <v>0.67778090734900243</v>
      </c>
      <c r="Z2" s="3">
        <f>(E2-Dashboards!$C$10)/Dashboards!$C$12</f>
        <v>-0.35767298074362053</v>
      </c>
      <c r="AA2" s="3">
        <f>(F2-Dashboards!$C$11)/Dashboards!$C$13</f>
        <v>0.17816368460789916</v>
      </c>
    </row>
    <row r="3" spans="1:28" x14ac:dyDescent="0.35">
      <c r="A3">
        <v>1</v>
      </c>
      <c r="B3" s="3">
        <f t="shared" ref="B3:B66" si="6">A3/1000</f>
        <v>1E-3</v>
      </c>
      <c r="C3" s="3">
        <f>MOD($K$4*(1+SIN(Dashboards!$C$7*B3))+Dashboards!$C$15,2*$K$4)</f>
        <v>3.3573005514079775</v>
      </c>
      <c r="D3" s="31">
        <f>(B3^Dashboards!$C$5)*((1-B3)^Dashboards!$C$6)</f>
        <v>9.9800100000000004E-7</v>
      </c>
      <c r="E3" s="31">
        <f t="shared" si="0"/>
        <v>-9.7487244783222562E-7</v>
      </c>
      <c r="F3" s="31">
        <f t="shared" si="1"/>
        <v>-2.136111103351245E-7</v>
      </c>
      <c r="G3" s="13">
        <f>SQRT((E3-Dashboards!$C$10)^2+(F3-Dashboards!$C$11)^2)</f>
        <v>1.1411813872406366E-2</v>
      </c>
      <c r="H3" s="13">
        <f>G3/Dashboards!$C$9</f>
        <v>0.29895881579843231</v>
      </c>
      <c r="N3">
        <v>1</v>
      </c>
      <c r="O3" s="3">
        <f t="shared" ref="O3:O66" si="7">N3/1000</f>
        <v>1E-3</v>
      </c>
      <c r="P3" s="3">
        <f>MOD($L$4*(1+SIN(Dashboards!$D$7*O3))+Dashboards!$D$15,2*$L$4)</f>
        <v>3.1447342457197847</v>
      </c>
      <c r="Q3" s="31">
        <f>(O3^Dashboards!$D$5)*((1-O3)^Dashboards!$D$6)</f>
        <v>9.9500999000499908E-10</v>
      </c>
      <c r="R3" s="31">
        <f t="shared" si="2"/>
        <v>-9.9500507983318607E-10</v>
      </c>
      <c r="S3" s="31">
        <f t="shared" si="3"/>
        <v>-3.1259104119418148E-12</v>
      </c>
      <c r="T3" s="13">
        <f>SQRT((R3-Dashboards!$C$10)^2+(S3-Dashboards!$C$11)^2)</f>
        <v>1.141099298754969E-2</v>
      </c>
      <c r="U3" s="13">
        <f>T3/Dashboards!$D$9</f>
        <v>0.97671827281821932</v>
      </c>
      <c r="W3" s="3">
        <f t="shared" si="4"/>
        <v>1.3022012807325131E-4</v>
      </c>
      <c r="X3" s="3">
        <f t="shared" si="5"/>
        <v>0.67775945701978701</v>
      </c>
      <c r="Z3" s="3">
        <f>(E3-Dashboards!$C$10)/Dashboards!$C$12</f>
        <v>-0.3577059867349705</v>
      </c>
      <c r="AA3" s="3">
        <f>(F3-Dashboards!$C$11)/Dashboards!$C$13</f>
        <v>0.17815486162395849</v>
      </c>
    </row>
    <row r="4" spans="1:28" x14ac:dyDescent="0.35">
      <c r="A4">
        <v>2</v>
      </c>
      <c r="B4" s="3">
        <f t="shared" si="6"/>
        <v>2E-3</v>
      </c>
      <c r="C4" s="3">
        <f>MOD($K$4*(1+SIN(Dashboards!$C$7*B4))+Dashboards!$C$15,2*$K$4)</f>
        <v>3.3730080565295335</v>
      </c>
      <c r="D4" s="31">
        <f>(B4^Dashboards!$C$5)*((1-B4)^Dashboards!$C$6)</f>
        <v>3.9840159999999999E-6</v>
      </c>
      <c r="E4" s="31">
        <f t="shared" si="0"/>
        <v>-3.8778130486536082E-6</v>
      </c>
      <c r="F4" s="31">
        <f t="shared" si="1"/>
        <v>-9.1375568285390429E-7</v>
      </c>
      <c r="G4" s="13">
        <f>SQRT((E4-Dashboards!$C$10)^2+(F4-Dashboards!$C$11)^2)</f>
        <v>1.1414236976237018E-2</v>
      </c>
      <c r="H4" s="13">
        <f>G4/Dashboards!$C$9</f>
        <v>0.2990222945985484</v>
      </c>
      <c r="J4" s="24" t="s">
        <v>1</v>
      </c>
      <c r="K4" s="7">
        <f>4*ATAN(1)</f>
        <v>3.1415926535897931</v>
      </c>
      <c r="L4" s="7">
        <f>4*ATAN(1)</f>
        <v>3.1415926535897931</v>
      </c>
      <c r="N4">
        <v>2</v>
      </c>
      <c r="O4" s="3">
        <f t="shared" si="7"/>
        <v>2E-3</v>
      </c>
      <c r="P4" s="3">
        <f>MOD($L$4*(1+SIN(Dashboards!$D$7*O4))+Dashboards!$D$15,2*$L$4)</f>
        <v>3.1478758347081834</v>
      </c>
      <c r="Q4" s="31">
        <f>(O4^Dashboards!$D$5)*((1-O4)^Dashboards!$D$6)</f>
        <v>7.9203193606397438E-9</v>
      </c>
      <c r="R4" s="31">
        <f t="shared" si="2"/>
        <v>-7.9201630205248969E-9</v>
      </c>
      <c r="S4" s="31">
        <f t="shared" si="3"/>
        <v>-4.9764473620208548E-11</v>
      </c>
      <c r="T4" s="13">
        <f>SQRT((R4-Dashboards!$C$10)^2+(S4-Dashboards!$C$11)^2)</f>
        <v>1.1410999381239831E-2</v>
      </c>
      <c r="U4" s="13">
        <f>T4/Dashboards!$D$9</f>
        <v>0.97671882008294886</v>
      </c>
      <c r="W4" s="3">
        <f t="shared" si="4"/>
        <v>1.3024785107316542E-4</v>
      </c>
      <c r="X4" s="3">
        <f t="shared" si="5"/>
        <v>0.67769652548440051</v>
      </c>
      <c r="Z4" s="3">
        <f>(E4-Dashboards!$C$10)/Dashboards!$C$12</f>
        <v>-0.35780427080543864</v>
      </c>
      <c r="AA4" s="3">
        <f>(F4-Dashboards!$C$11)/Dashboards!$C$13</f>
        <v>0.17812594288321601</v>
      </c>
    </row>
    <row r="5" spans="1:28" x14ac:dyDescent="0.35">
      <c r="A5">
        <v>3</v>
      </c>
      <c r="B5" s="3">
        <f t="shared" si="6"/>
        <v>3.0000000000000001E-3</v>
      </c>
      <c r="C5" s="3">
        <f>MOD($K$4*(1+SIN(Dashboards!$C$7*B5))+Dashboards!$C$15,2*$K$4)</f>
        <v>3.3887147762676526</v>
      </c>
      <c r="D5" s="31">
        <f>(B5^Dashboards!$C$5)*((1-B5)^Dashboards!$C$6)</f>
        <v>8.9460810000000003E-6</v>
      </c>
      <c r="E5" s="31">
        <f t="shared" si="0"/>
        <v>-8.6743026968918356E-6</v>
      </c>
      <c r="F5" s="31">
        <f t="shared" si="1"/>
        <v>-2.1883413767636985E-6</v>
      </c>
      <c r="G5" s="13">
        <f>SQRT((E5-Dashboards!$C$10)^2+(F5-Dashboards!$C$11)^2)</f>
        <v>1.1418196763336656E-2</v>
      </c>
      <c r="H5" s="13">
        <f>G5/Dashboards!$C$9</f>
        <v>0.29912603036530361</v>
      </c>
      <c r="J5" s="25"/>
      <c r="N5">
        <v>3</v>
      </c>
      <c r="O5" s="3">
        <f t="shared" si="7"/>
        <v>3.0000000000000001E-3</v>
      </c>
      <c r="P5" s="3">
        <f>MOD($L$4*(1+SIN(Dashboards!$D$7*O5))+Dashboards!$D$15,2*$L$4)</f>
        <v>3.1510174174134016</v>
      </c>
      <c r="Q5" s="31">
        <f>(O5^Dashboards!$D$5)*((1-O5)^Dashboards!$D$6)</f>
        <v>2.6597422720928438E-8</v>
      </c>
      <c r="R5" s="31">
        <f t="shared" si="2"/>
        <v>-2.6596241456034693E-8</v>
      </c>
      <c r="S5" s="31">
        <f t="shared" si="3"/>
        <v>-2.5067071640289129E-10</v>
      </c>
      <c r="T5" s="13">
        <f>SQRT((R5-Dashboards!$C$10)^2+(S5-Dashboards!$C$11)^2)</f>
        <v>1.1411016595635414E-2</v>
      </c>
      <c r="U5" s="13">
        <f>T5/Dashboards!$D$9</f>
        <v>0.97672029354058221</v>
      </c>
      <c r="W5" s="3">
        <f t="shared" si="4"/>
        <v>1.3029323275866515E-4</v>
      </c>
      <c r="X5" s="3">
        <f t="shared" si="5"/>
        <v>0.6775942631752786</v>
      </c>
      <c r="Z5" s="3">
        <f>(E5-Dashboards!$C$10)/Dashboards!$C$12</f>
        <v>-0.357966664251055</v>
      </c>
      <c r="AA5" s="3">
        <f>(F5-Dashboards!$C$11)/Dashboards!$C$13</f>
        <v>0.17807329745156805</v>
      </c>
    </row>
    <row r="6" spans="1:28" x14ac:dyDescent="0.35">
      <c r="A6">
        <v>4</v>
      </c>
      <c r="B6" s="3">
        <f t="shared" si="6"/>
        <v>4.0000000000000001E-3</v>
      </c>
      <c r="C6" s="3">
        <f>MOD($K$4*(1+SIN(Dashboards!$C$7*B6))+Dashboards!$C$15,2*$K$4)</f>
        <v>3.4044203179551595</v>
      </c>
      <c r="D6" s="31">
        <f>(B6^Dashboards!$C$5)*((1-B6)^Dashboards!$C$6)</f>
        <v>1.5872256E-5</v>
      </c>
      <c r="E6" s="31">
        <f t="shared" si="0"/>
        <v>-1.5327189683789374E-5</v>
      </c>
      <c r="F6" s="31">
        <f t="shared" si="1"/>
        <v>-4.1238049089010684E-6</v>
      </c>
      <c r="G6" s="13">
        <f>SQRT((E6-Dashboards!$C$10)^2+(F6-Dashboards!$C$11)^2)</f>
        <v>1.1423627199392957E-2</v>
      </c>
      <c r="H6" s="13">
        <f>G6/Dashboards!$C$9</f>
        <v>0.2992682931774045</v>
      </c>
      <c r="N6">
        <v>4</v>
      </c>
      <c r="O6" s="3">
        <f t="shared" si="7"/>
        <v>4.0000000000000001E-3</v>
      </c>
      <c r="P6" s="3">
        <f>MOD($L$4*(1+SIN(Dashboards!$D$7*O6))+Dashboards!$D$15,2*$L$4)</f>
        <v>3.154158990693857</v>
      </c>
      <c r="Q6" s="31">
        <f>(O6^Dashboards!$D$5)*((1-O6)^Dashboards!$D$6)</f>
        <v>6.2730199121854465E-8</v>
      </c>
      <c r="R6" s="31">
        <f t="shared" si="2"/>
        <v>-6.2725246235453156E-8</v>
      </c>
      <c r="S6" s="31">
        <f t="shared" si="3"/>
        <v>-7.882680821143412E-10</v>
      </c>
      <c r="T6" s="13">
        <f>SQRT((R6-Dashboards!$C$10)^2+(S6-Dashboards!$C$11)^2)</f>
        <v>1.1411049840715823E-2</v>
      </c>
      <c r="U6" s="13">
        <f>T6/Dashboards!$D$9</f>
        <v>0.97672313913671505</v>
      </c>
      <c r="W6" s="3">
        <f t="shared" si="4"/>
        <v>1.3035557933402996E-4</v>
      </c>
      <c r="X6" s="3">
        <f t="shared" si="5"/>
        <v>0.6774548459593106</v>
      </c>
      <c r="Z6" s="3">
        <f>(E6-Dashboards!$C$10)/Dashboards!$C$12</f>
        <v>-0.35819190923651961</v>
      </c>
      <c r="AA6" s="3">
        <f>(F6-Dashboards!$C$11)/Dashboards!$C$13</f>
        <v>0.17799335515065012</v>
      </c>
    </row>
    <row r="7" spans="1:28" x14ac:dyDescent="0.35">
      <c r="A7">
        <v>5</v>
      </c>
      <c r="B7" s="3">
        <f t="shared" si="6"/>
        <v>5.0000000000000001E-3</v>
      </c>
      <c r="C7" s="3">
        <f>MOD($K$4*(1+SIN(Dashboards!$C$7*B7))+Dashboards!$C$15,2*$K$4)</f>
        <v>3.4201242889543289</v>
      </c>
      <c r="D7" s="31">
        <f>(B7^Dashboards!$C$5)*((1-B7)^Dashboards!$C$6)</f>
        <v>2.4750625000000002E-5</v>
      </c>
      <c r="E7" s="31">
        <f t="shared" si="0"/>
        <v>-2.3796740688455574E-5</v>
      </c>
      <c r="F7" s="31">
        <f t="shared" si="1"/>
        <v>-6.8050400804865202E-6</v>
      </c>
      <c r="G7" s="13">
        <f>SQRT((E7-Dashboards!$C$10)^2+(F7-Dashboards!$C$11)^2)</f>
        <v>1.1430460974535152E-2</v>
      </c>
      <c r="H7" s="13">
        <f>G7/Dashboards!$C$9</f>
        <v>0.29944731969735883</v>
      </c>
      <c r="N7">
        <v>5</v>
      </c>
      <c r="O7" s="3">
        <f t="shared" si="7"/>
        <v>5.0000000000000001E-3</v>
      </c>
      <c r="P7" s="3">
        <f>MOD($L$4*(1+SIN(Dashboards!$D$7*O7))+Dashboards!$D$15,2*$L$4)</f>
        <v>3.1573005514079773</v>
      </c>
      <c r="Q7" s="31">
        <f>(O7^Dashboards!$D$5)*((1-O7)^Dashboards!$D$6)</f>
        <v>1.2190609414023441E-7</v>
      </c>
      <c r="R7" s="31">
        <f t="shared" si="2"/>
        <v>-1.2189105501325398E-7</v>
      </c>
      <c r="S7" s="31">
        <f t="shared" si="3"/>
        <v>-1.9148097251644512E-9</v>
      </c>
      <c r="T7" s="13">
        <f>SQRT((R7-Dashboards!$C$10)^2+(S7-Dashboards!$C$11)^2)</f>
        <v>1.1411104190722665E-2</v>
      </c>
      <c r="U7" s="13">
        <f>T7/Dashboards!$D$9</f>
        <v>0.97672779119853548</v>
      </c>
      <c r="W7" s="3">
        <f t="shared" si="4"/>
        <v>1.3043418112840995E-4</v>
      </c>
      <c r="X7" s="3">
        <f t="shared" si="5"/>
        <v>0.67728047150117665</v>
      </c>
      <c r="Z7" s="3">
        <f>(E7-Dashboards!$C$10)/Dashboards!$C$12</f>
        <v>-0.35847866052159261</v>
      </c>
      <c r="AA7" s="3">
        <f>(F7-Dashboards!$C$11)/Dashboards!$C$13</f>
        <v>0.17788260953061666</v>
      </c>
    </row>
    <row r="8" spans="1:28" x14ac:dyDescent="0.35">
      <c r="A8">
        <v>6</v>
      </c>
      <c r="B8" s="3">
        <f t="shared" si="6"/>
        <v>6.0000000000000001E-3</v>
      </c>
      <c r="C8" s="3">
        <f>MOD($K$4*(1+SIN(Dashboards!$C$7*B8))+Dashboards!$C$15,2*$K$4)</f>
        <v>3.4358262966667046</v>
      </c>
      <c r="D8" s="31">
        <f>(B8^Dashboards!$C$5)*((1-B8)^Dashboards!$C$6)</f>
        <v>3.5569296000000001E-5</v>
      </c>
      <c r="E8" s="31">
        <f t="shared" si="0"/>
        <v>-3.4040693831617932E-5</v>
      </c>
      <c r="F8" s="31">
        <f t="shared" si="1"/>
        <v>-1.0315327498323311E-5</v>
      </c>
      <c r="G8" s="13">
        <f>SQRT((E8-Dashboards!$C$10)^2+(F8-Dashboards!$C$11)^2)</f>
        <v>1.1438629646057605E-2</v>
      </c>
      <c r="H8" s="13">
        <f>G8/Dashboards!$C$9</f>
        <v>0.299661316910449</v>
      </c>
      <c r="N8">
        <v>6</v>
      </c>
      <c r="O8" s="3">
        <f t="shared" si="7"/>
        <v>6.0000000000000001E-3</v>
      </c>
      <c r="P8" s="3">
        <f>MOD($L$4*(1+SIN(Dashboards!$D$7*O8))+Dashboards!$D$15,2*$L$4)</f>
        <v>3.1604420964141999</v>
      </c>
      <c r="Q8" s="31">
        <f>(O8^Dashboards!$D$5)*((1-O8)^Dashboards!$D$6)</f>
        <v>2.095972948380004E-7</v>
      </c>
      <c r="R8" s="31">
        <f t="shared" si="2"/>
        <v>-2.0956006082438171E-7</v>
      </c>
      <c r="S8" s="31">
        <f t="shared" si="3"/>
        <v>-3.9505582756248335E-9</v>
      </c>
      <c r="T8" s="13">
        <f>SQRT((R8-Dashboards!$C$10)^2+(S8-Dashboards!$C$11)^2)</f>
        <v>1.141118458546039E-2</v>
      </c>
      <c r="U8" s="13">
        <f>T8/Dashboards!$D$9</f>
        <v>0.97673467254614998</v>
      </c>
      <c r="W8" s="3">
        <f t="shared" si="4"/>
        <v>1.3052831429588278E-4</v>
      </c>
      <c r="X8" s="3">
        <f t="shared" si="5"/>
        <v>0.67707335563570092</v>
      </c>
      <c r="Z8" s="3">
        <f>(E8-Dashboards!$C$10)/Dashboards!$C$12</f>
        <v>-0.35882548725732044</v>
      </c>
      <c r="AA8" s="3">
        <f>(F8-Dashboards!$C$11)/Dashboards!$C$13</f>
        <v>0.17773762077293373</v>
      </c>
    </row>
    <row r="9" spans="1:28" x14ac:dyDescent="0.35">
      <c r="A9">
        <v>7</v>
      </c>
      <c r="B9" s="3">
        <f t="shared" si="6"/>
        <v>7.0000000000000001E-3</v>
      </c>
      <c r="C9" s="3">
        <f>MOD($K$4*(1+SIN(Dashboards!$C$7*B9))+Dashboards!$C$15,2*$K$4)</f>
        <v>3.4515259485429115</v>
      </c>
      <c r="D9" s="31">
        <f>(B9^Dashboards!$C$5)*((1-B9)^Dashboards!$C$6)</f>
        <v>4.8316401E-5</v>
      </c>
      <c r="E9" s="31">
        <f t="shared" si="0"/>
        <v>-4.6014313734048632E-5</v>
      </c>
      <c r="F9" s="31">
        <f t="shared" si="1"/>
        <v>-1.473626605274702E-5</v>
      </c>
      <c r="G9" s="13">
        <f>SQRT((E9-Dashboards!$C$10)^2+(F9-Dashboards!$C$11)^2)</f>
        <v>1.14480637801224E-2</v>
      </c>
      <c r="H9" s="13">
        <f>G9/Dashboards!$C$9</f>
        <v>0.29990846583695879</v>
      </c>
      <c r="N9">
        <v>7</v>
      </c>
      <c r="O9" s="3">
        <f t="shared" si="7"/>
        <v>7.0000000000000001E-3</v>
      </c>
      <c r="P9" s="3">
        <f>MOD($L$4*(1+SIN(Dashboards!$D$7*O9))+Dashboards!$D$15,2*$L$4)</f>
        <v>3.1635836225709819</v>
      </c>
      <c r="Q9" s="31">
        <f>(O9^Dashboards!$D$5)*((1-O9)^Dashboards!$D$6)</f>
        <v>3.311618976219502E-7</v>
      </c>
      <c r="R9" s="31">
        <f t="shared" si="2"/>
        <v>-3.3108182545227083E-7</v>
      </c>
      <c r="S9" s="31">
        <f t="shared" si="3"/>
        <v>-7.2819840540273986E-9</v>
      </c>
      <c r="T9" s="13">
        <f>SQRT((R9-Dashboards!$C$10)^2+(S9-Dashboards!$C$11)^2)</f>
        <v>1.141129583160407E-2</v>
      </c>
      <c r="U9" s="13">
        <f>T9/Dashboards!$D$9</f>
        <v>0.97674419460452222</v>
      </c>
      <c r="W9" s="3">
        <f t="shared" si="4"/>
        <v>1.306372424940483E-4</v>
      </c>
      <c r="X9" s="3">
        <f t="shared" si="5"/>
        <v>0.67683572876756348</v>
      </c>
      <c r="Z9" s="3">
        <f>(E9-Dashboards!$C$10)/Dashboards!$C$12</f>
        <v>-0.35923087485013444</v>
      </c>
      <c r="AA9" s="3">
        <f>(F9-Dashboards!$C$11)/Dashboards!$C$13</f>
        <v>0.17755501852061062</v>
      </c>
    </row>
    <row r="10" spans="1:28" x14ac:dyDescent="0.35">
      <c r="A10">
        <v>8</v>
      </c>
      <c r="B10" s="3">
        <f t="shared" si="6"/>
        <v>8.0000000000000002E-3</v>
      </c>
      <c r="C10" s="3">
        <f>MOD($K$4*(1+SIN(Dashboards!$C$7*B10))+Dashboards!$C$15,2*$K$4)</f>
        <v>3.4672228520924704</v>
      </c>
      <c r="D10" s="31">
        <f>(B10^Dashboards!$C$5)*((1-B10)^Dashboards!$C$6)</f>
        <v>6.2980095999999993E-5</v>
      </c>
      <c r="E10" s="31">
        <f t="shared" si="0"/>
        <v>-5.9670448519691205E-5</v>
      </c>
      <c r="F10" s="31">
        <f t="shared" si="1"/>
        <v>-2.0147706212571622E-5</v>
      </c>
      <c r="G10" s="13">
        <f>SQRT((E10-Dashboards!$C$10)^2+(F10-Dashboards!$C$11)^2)</f>
        <v>1.1458693091789009E-2</v>
      </c>
      <c r="H10" s="13">
        <f>G10/Dashboards!$C$9</f>
        <v>0.30018692520057372</v>
      </c>
      <c r="N10">
        <v>8</v>
      </c>
      <c r="O10" s="3">
        <f t="shared" si="7"/>
        <v>8.0000000000000002E-3</v>
      </c>
      <c r="P10" s="3">
        <f>MOD($L$4*(1+SIN(Dashboards!$D$7*O10))+Dashboards!$D$15,2*$L$4)</f>
        <v>3.1667251267367966</v>
      </c>
      <c r="Q10" s="31">
        <f>(O10^Dashboards!$D$5)*((1-O10)^Dashboards!$D$6)</f>
        <v>4.9184506902898272E-7</v>
      </c>
      <c r="R10" s="31">
        <f t="shared" si="2"/>
        <v>-4.9168974239873001E-7</v>
      </c>
      <c r="S10" s="31">
        <f t="shared" si="3"/>
        <v>-1.235998171500432E-8</v>
      </c>
      <c r="T10" s="13">
        <f>SQRT((R10-Dashboards!$C$10)^2+(S10-Dashboards!$C$11)^2)</f>
        <v>1.1411442604014275E-2</v>
      </c>
      <c r="U10" s="13">
        <f>T10/Dashboards!$D$9</f>
        <v>0.97675675751601898</v>
      </c>
      <c r="W10" s="3">
        <f t="shared" si="4"/>
        <v>1.3076021853396515E-4</v>
      </c>
      <c r="X10" s="3">
        <f t="shared" si="5"/>
        <v>0.67656983231544521</v>
      </c>
      <c r="Z10" s="3">
        <f>(E10-Dashboards!$C$10)/Dashboards!$C$12</f>
        <v>-0.35969322689178995</v>
      </c>
      <c r="AA10" s="3">
        <f>(F10-Dashboards!$C$11)/Dashboards!$C$13</f>
        <v>0.17733150463338254</v>
      </c>
    </row>
    <row r="11" spans="1:28" x14ac:dyDescent="0.35">
      <c r="A11">
        <v>9</v>
      </c>
      <c r="B11" s="3">
        <f t="shared" si="6"/>
        <v>8.9999999999999993E-3</v>
      </c>
      <c r="C11" s="3">
        <f>MOD($K$4*(1+SIN(Dashboards!$C$7*B11))+Dashboards!$C$15,2*$K$4)</f>
        <v>3.4829166148936097</v>
      </c>
      <c r="D11" s="31">
        <f>(B11^Dashboards!$C$5)*((1-B11)^Dashboards!$C$6)</f>
        <v>7.9548560999999986E-5</v>
      </c>
      <c r="E11" s="31">
        <f t="shared" si="0"/>
        <v>-7.495958870163693E-5</v>
      </c>
      <c r="F11" s="31">
        <f t="shared" si="1"/>
        <v>-2.6627685195152496E-5</v>
      </c>
      <c r="G11" s="13">
        <f>SQRT((E11-Dashboards!$C$10)^2+(F11-Dashboards!$C$11)^2)</f>
        <v>1.147044658277142E-2</v>
      </c>
      <c r="H11" s="13">
        <f>G11/Dashboards!$C$9</f>
        <v>0.30049483503724705</v>
      </c>
      <c r="N11">
        <v>9</v>
      </c>
      <c r="O11" s="3">
        <f t="shared" si="7"/>
        <v>8.9999999999999993E-3</v>
      </c>
      <c r="P11" s="3">
        <f>MOD($L$4*(1+SIN(Dashboards!$D$7*O11))+Dashboards!$D$15,2*$L$4)</f>
        <v>3.1698666057701397</v>
      </c>
      <c r="Q11" s="31">
        <f>(O11^Dashboards!$D$5)*((1-O11)^Dashboards!$D$6)</f>
        <v>6.9678019946179813E-7</v>
      </c>
      <c r="R11" s="31">
        <f t="shared" si="2"/>
        <v>-6.9650170926547672E-7</v>
      </c>
      <c r="S11" s="31">
        <f t="shared" si="3"/>
        <v>-1.969810529702176E-8</v>
      </c>
      <c r="T11" s="13">
        <f>SQRT((R11-Dashboards!$C$10)^2+(S11-Dashboards!$C$11)^2)</f>
        <v>1.1411629447058926E-2</v>
      </c>
      <c r="U11" s="13">
        <f>T11/Dashboards!$D$9</f>
        <v>0.97677275025355359</v>
      </c>
      <c r="W11" s="3">
        <f t="shared" si="4"/>
        <v>1.3089648599487076E-4</v>
      </c>
      <c r="X11" s="3">
        <f t="shared" si="5"/>
        <v>0.67627791521630654</v>
      </c>
      <c r="Z11" s="3">
        <f>(E11-Dashboards!$C$10)/Dashboards!$C$12</f>
        <v>-0.36021086715305267</v>
      </c>
      <c r="AA11" s="3">
        <f>(F11-Dashboards!$C$11)/Dashboards!$C$13</f>
        <v>0.17706385586544351</v>
      </c>
    </row>
    <row r="12" spans="1:28" x14ac:dyDescent="0.35">
      <c r="A12">
        <v>10</v>
      </c>
      <c r="B12" s="3">
        <f t="shared" si="6"/>
        <v>0.01</v>
      </c>
      <c r="C12" s="3">
        <f>MOD($K$4*(1+SIN(Dashboards!$C$7*B12))+Dashboards!$C$15,2*$K$4)</f>
        <v>3.4986068446030774</v>
      </c>
      <c r="D12" s="31">
        <f>(B12^Dashboards!$C$5)*((1-B12)^Dashboards!$C$6)</f>
        <v>9.8010000000000005E-5</v>
      </c>
      <c r="E12" s="31">
        <f t="shared" si="0"/>
        <v>-9.1829927887303645E-5</v>
      </c>
      <c r="F12" s="31">
        <f t="shared" si="1"/>
        <v>-3.4252364067500725E-5</v>
      </c>
      <c r="G12" s="13">
        <f>SQRT((E12-Dashboards!$C$10)^2+(F12-Dashboards!$C$11)^2)</f>
        <v>1.1483252676377924E-2</v>
      </c>
      <c r="H12" s="13">
        <f>G12/Dashboards!$C$9</f>
        <v>0.3008303202302593</v>
      </c>
      <c r="N12">
        <v>10</v>
      </c>
      <c r="O12" s="3">
        <f t="shared" si="7"/>
        <v>0.01</v>
      </c>
      <c r="P12" s="3">
        <f>MOD($L$4*(1+SIN(Dashboards!$D$7*O12))+Dashboards!$D$15,2*$L$4)</f>
        <v>3.1730080565295333</v>
      </c>
      <c r="Q12" s="31">
        <f>(O12^Dashboards!$D$5)*((1-O12)^Dashboards!$D$6)</f>
        <v>9.5099004990000002E-7</v>
      </c>
      <c r="R12" s="31">
        <f t="shared" si="2"/>
        <v>-9.5052080935796209E-7</v>
      </c>
      <c r="S12" s="31">
        <f t="shared" si="3"/>
        <v>-2.987082165406647E-8</v>
      </c>
      <c r="T12" s="13">
        <f>SQRT((R12-Dashboards!$C$10)^2+(S12-Dashboards!$C$11)^2)</f>
        <v>1.1411860775942077E-2</v>
      </c>
      <c r="U12" s="13">
        <f>T12/Dashboards!$D$9</f>
        <v>0.97679255073432258</v>
      </c>
      <c r="W12" s="3">
        <f t="shared" si="4"/>
        <v>1.3104528079778912E-4</v>
      </c>
      <c r="X12" s="3">
        <f t="shared" si="5"/>
        <v>0.67596223050406334</v>
      </c>
      <c r="Z12" s="3">
        <f>(E12-Dashboards!$C$10)/Dashboards!$C$12</f>
        <v>-0.36078204163897776</v>
      </c>
      <c r="AA12" s="3">
        <f>(F12-Dashboards!$C$11)/Dashboards!$C$13</f>
        <v>0.17674892646341914</v>
      </c>
    </row>
    <row r="13" spans="1:28" x14ac:dyDescent="0.35">
      <c r="A13">
        <v>11</v>
      </c>
      <c r="B13" s="3">
        <f t="shared" si="6"/>
        <v>1.0999999999999999E-2</v>
      </c>
      <c r="C13" s="3">
        <f>MOD($K$4*(1+SIN(Dashboards!$C$7*B13))+Dashboards!$C$15,2*$K$4)</f>
        <v>3.514293148965947</v>
      </c>
      <c r="D13" s="31">
        <f>(B13^Dashboards!$C$5)*((1-B13)^Dashboards!$C$6)</f>
        <v>1.1835264099999999E-4</v>
      </c>
      <c r="E13" s="31">
        <f t="shared" si="0"/>
        <v>-1.102274252374521E-4</v>
      </c>
      <c r="F13" s="31">
        <f t="shared" si="1"/>
        <v>-4.309596683213856E-5</v>
      </c>
      <c r="G13" s="13">
        <f>SQRT((E13-Dashboards!$C$10)^2+(F13-Dashboards!$C$11)^2)</f>
        <v>1.1497039349145241E-2</v>
      </c>
      <c r="H13" s="13">
        <f>G13/Dashboards!$C$9</f>
        <v>0.30119149395867806</v>
      </c>
      <c r="N13">
        <v>11</v>
      </c>
      <c r="O13" s="3">
        <f t="shared" si="7"/>
        <v>1.0999999999999999E-2</v>
      </c>
      <c r="P13" s="3">
        <f>MOD($L$4*(1+SIN(Dashboards!$D$7*O13))+Dashboards!$D$15,2*$L$4)</f>
        <v>3.1761494758735265</v>
      </c>
      <c r="Q13" s="31">
        <f>(O13^Dashboards!$D$5)*((1-O13)^Dashboards!$D$6)</f>
        <v>1.2593878916114961E-6</v>
      </c>
      <c r="R13" s="31">
        <f t="shared" si="2"/>
        <v>-1.2586360023229993E-6</v>
      </c>
      <c r="S13" s="31">
        <f t="shared" si="3"/>
        <v>-4.3511782243759297E-8</v>
      </c>
      <c r="T13" s="13">
        <f>SQRT((R13-Dashboards!$C$10)^2+(S13-Dashboards!$C$11)^2)</f>
        <v>1.1412140878039476E-2</v>
      </c>
      <c r="U13" s="13">
        <f>T13/Dashboards!$D$9</f>
        <v>0.97681652593412172</v>
      </c>
      <c r="W13" s="3">
        <f t="shared" si="4"/>
        <v>1.3120583273280878E-4</v>
      </c>
      <c r="X13" s="3">
        <f t="shared" si="5"/>
        <v>0.67562503197544366</v>
      </c>
      <c r="Z13" s="3">
        <f>(E13-Dashboards!$C$10)/Dashboards!$C$12</f>
        <v>-0.36140492070356744</v>
      </c>
      <c r="AA13" s="3">
        <f>(F13-Dashboards!$C$11)/Dashboards!$C$13</f>
        <v>0.17638365068236175</v>
      </c>
    </row>
    <row r="14" spans="1:28" x14ac:dyDescent="0.35">
      <c r="A14">
        <v>12</v>
      </c>
      <c r="B14" s="3">
        <f t="shared" si="6"/>
        <v>1.2E-2</v>
      </c>
      <c r="C14" s="3">
        <f>MOD($K$4*(1+SIN(Dashboards!$C$7*B14))+Dashboards!$C$15,2*$K$4)</f>
        <v>3.5299751358254272</v>
      </c>
      <c r="D14" s="31">
        <f>(B14^Dashboards!$C$5)*((1-B14)^Dashboards!$C$6)</f>
        <v>1.4056473600000002E-4</v>
      </c>
      <c r="E14" s="31">
        <f t="shared" si="0"/>
        <v>-1.3009586961204101E-4</v>
      </c>
      <c r="F14" s="31">
        <f t="shared" si="1"/>
        <v>-5.3230721549087837E-5</v>
      </c>
      <c r="G14" s="13">
        <f>SQRT((E14-Dashboards!$C$10)^2+(F14-Dashboards!$C$11)^2)</f>
        <v>1.1511734258735994E-2</v>
      </c>
      <c r="H14" s="13">
        <f>G14/Dashboards!$C$9</f>
        <v>0.30157646104792746</v>
      </c>
      <c r="N14">
        <v>12</v>
      </c>
      <c r="O14" s="3">
        <f t="shared" si="7"/>
        <v>1.2E-2</v>
      </c>
      <c r="P14" s="3">
        <f>MOD($L$4*(1+SIN(Dashboards!$D$7*O14))+Dashboards!$D$15,2*$L$4)</f>
        <v>3.1792908606607009</v>
      </c>
      <c r="Q14" s="31">
        <f>(O14^Dashboards!$D$5)*((1-O14)^Dashboards!$D$6)</f>
        <v>1.6267786388890583E-6</v>
      </c>
      <c r="R14" s="31">
        <f t="shared" si="2"/>
        <v>-1.6256228236325818E-6</v>
      </c>
      <c r="S14" s="31">
        <f t="shared" si="3"/>
        <v>-6.1312113245011638E-8</v>
      </c>
      <c r="T14" s="13">
        <f>SQRT((R14-Dashboards!$C$10)^2+(S14-Dashboards!$C$11)^2)</f>
        <v>1.1412473914240806E-2</v>
      </c>
      <c r="U14" s="13">
        <f>T14/Dashboards!$D$9</f>
        <v>0.9768450320022356</v>
      </c>
      <c r="W14" s="3">
        <f t="shared" si="4"/>
        <v>1.3137736693549676E-4</v>
      </c>
      <c r="X14" s="3">
        <f t="shared" si="5"/>
        <v>0.67526857095430814</v>
      </c>
      <c r="Z14" s="3">
        <f>(E14-Dashboards!$C$10)/Dashboards!$C$12</f>
        <v>-0.36207760122153998</v>
      </c>
      <c r="AA14" s="3">
        <f>(F14-Dashboards!$C$11)/Dashboards!$C$13</f>
        <v>0.17596504521764539</v>
      </c>
    </row>
    <row r="15" spans="1:28" x14ac:dyDescent="0.35">
      <c r="A15">
        <v>13</v>
      </c>
      <c r="B15" s="3">
        <f t="shared" si="6"/>
        <v>1.2999999999999999E-2</v>
      </c>
      <c r="C15" s="3">
        <f>MOD($K$4*(1+SIN(Dashboards!$C$7*B15))+Dashboards!$C$15,2*$K$4)</f>
        <v>3.5456524131326632</v>
      </c>
      <c r="D15" s="31">
        <f>(B15^Dashboards!$C$5)*((1-B15)^Dashboards!$C$6)</f>
        <v>1.6463456099999999E-4</v>
      </c>
      <c r="E15" s="31">
        <f t="shared" si="0"/>
        <v>-1.5137694533436935E-4</v>
      </c>
      <c r="F15" s="31">
        <f t="shared" si="1"/>
        <v>-6.4726803543030539E-5</v>
      </c>
      <c r="G15" s="13">
        <f>SQRT((E15-Dashboards!$C$10)^2+(F15-Dashboards!$C$11)^2)</f>
        <v>1.1527264867725767E-2</v>
      </c>
      <c r="H15" s="13">
        <f>G15/Dashboards!$C$9</f>
        <v>0.30198332121267635</v>
      </c>
      <c r="N15">
        <v>13</v>
      </c>
      <c r="O15" s="3">
        <f t="shared" si="7"/>
        <v>1.2999999999999999E-2</v>
      </c>
      <c r="P15" s="3">
        <f>MOD($L$4*(1+SIN(Dashboards!$D$7*O15))+Dashboards!$D$15,2*$L$4)</f>
        <v>3.1824322077496703</v>
      </c>
      <c r="Q15" s="31">
        <f>(O15^Dashboards!$D$5)*((1-O15)^Dashboards!$D$6)</f>
        <v>2.0578599748368538E-6</v>
      </c>
      <c r="R15" s="31">
        <f t="shared" si="2"/>
        <v>-2.0561440927271659E-6</v>
      </c>
      <c r="S15" s="31">
        <f t="shared" si="3"/>
        <v>-8.4018723976961257E-8</v>
      </c>
      <c r="T15" s="13">
        <f>SQRT((R15-Dashboards!$C$10)^2+(S15-Dashboards!$C$11)^2)</f>
        <v>1.1412863920298435E-2</v>
      </c>
      <c r="U15" s="13">
        <f>T15/Dashboards!$D$9</f>
        <v>0.97687841437688183</v>
      </c>
      <c r="W15" s="3">
        <f t="shared" si="4"/>
        <v>1.3155910530859112E-4</v>
      </c>
      <c r="X15" s="3">
        <f t="shared" si="5"/>
        <v>0.67489509316420548</v>
      </c>
      <c r="Z15" s="3">
        <f>(E15-Dashboards!$C$10)/Dashboards!$C$12</f>
        <v>-0.36279810881488833</v>
      </c>
      <c r="AA15" s="3">
        <f>(F15-Dashboards!$C$11)/Dashboards!$C$13</f>
        <v>0.17549021155073438</v>
      </c>
    </row>
    <row r="16" spans="1:28" x14ac:dyDescent="0.35">
      <c r="A16">
        <v>14</v>
      </c>
      <c r="B16" s="3">
        <f t="shared" si="6"/>
        <v>1.4E-2</v>
      </c>
      <c r="C16" s="3">
        <f>MOD($K$4*(1+SIN(Dashboards!$C$7*B16))+Dashboards!$C$15,2*$K$4)</f>
        <v>3.5613245889565386</v>
      </c>
      <c r="D16" s="31">
        <f>(B16^Dashboards!$C$5)*((1-B16)^Dashboards!$C$6)</f>
        <v>1.9055041600000001E-4</v>
      </c>
      <c r="E16" s="31">
        <f t="shared" si="0"/>
        <v>-1.7401029950349115E-4</v>
      </c>
      <c r="F16" s="31">
        <f t="shared" si="1"/>
        <v>-7.7652280742283216E-5</v>
      </c>
      <c r="G16" s="13">
        <f>SQRT((E16-Dashboards!$C$10)^2+(F16-Dashboards!$C$11)^2)</f>
        <v>1.1543558562962412E-2</v>
      </c>
      <c r="H16" s="13">
        <f>G16/Dashboards!$C$9</f>
        <v>0.30241017218373067</v>
      </c>
      <c r="N16">
        <v>14</v>
      </c>
      <c r="O16" s="3">
        <f t="shared" si="7"/>
        <v>1.4E-2</v>
      </c>
      <c r="P16" s="3">
        <f>MOD($L$4*(1+SIN(Dashboards!$D$7*O16))+Dashboards!$D$15,2*$L$4)</f>
        <v>3.1855735139990902</v>
      </c>
      <c r="Q16" s="31">
        <f>(O16^Dashboards!$D$5)*((1-O16)^Dashboards!$D$6)</f>
        <v>2.5572234702317309E-6</v>
      </c>
      <c r="R16" s="31">
        <f t="shared" si="2"/>
        <v>-2.5547506296325909E-6</v>
      </c>
      <c r="S16" s="31">
        <f t="shared" si="3"/>
        <v>-1.1243263358961325E-7</v>
      </c>
      <c r="T16" s="13">
        <f>SQRT((R16-Dashboards!$C$10)^2+(S16-Dashboards!$C$11)^2)</f>
        <v>1.1413314808182553E-2</v>
      </c>
      <c r="U16" s="13">
        <f>T16/Dashboards!$D$9</f>
        <v>0.9769170079012045</v>
      </c>
      <c r="W16" s="3">
        <f t="shared" si="4"/>
        <v>1.3175026788578141E-4</v>
      </c>
      <c r="X16" s="3">
        <f t="shared" si="5"/>
        <v>0.67450683571747383</v>
      </c>
      <c r="Z16" s="3">
        <f>(E16-Dashboards!$C$10)/Dashboards!$C$12</f>
        <v>-0.36356440013185792</v>
      </c>
      <c r="AA16" s="3">
        <f>(F16-Dashboards!$C$11)/Dashboards!$C$13</f>
        <v>0.17495633820690049</v>
      </c>
    </row>
    <row r="17" spans="1:27" x14ac:dyDescent="0.35">
      <c r="A17">
        <v>15</v>
      </c>
      <c r="B17" s="3">
        <f t="shared" si="6"/>
        <v>1.4999999999999999E-2</v>
      </c>
      <c r="C17" s="3">
        <f>MOD($K$4*(1+SIN(Dashboards!$C$7*B17))+Dashboards!$C$15,2*$K$4)</f>
        <v>3.5769912714934744</v>
      </c>
      <c r="D17" s="31">
        <f>(B17^Dashboards!$C$5)*((1-B17)^Dashboards!$C$6)</f>
        <v>2.1830062499999999E-4</v>
      </c>
      <c r="E17" s="31">
        <f t="shared" si="0"/>
        <v>-1.9793361078350739E-4</v>
      </c>
      <c r="F17" s="31">
        <f t="shared" si="1"/>
        <v>-9.2073061193780401E-5</v>
      </c>
      <c r="G17" s="13">
        <f>SQRT((E17-Dashboards!$C$10)^2+(F17-Dashboards!$C$11)^2)</f>
        <v>1.1560542770235303E-2</v>
      </c>
      <c r="H17" s="13">
        <f>G17/Dashboards!$C$9</f>
        <v>0.3028551127120595</v>
      </c>
      <c r="N17">
        <v>15</v>
      </c>
      <c r="O17" s="3">
        <f t="shared" si="7"/>
        <v>1.4999999999999999E-2</v>
      </c>
      <c r="P17" s="3">
        <f>MOD($L$4*(1+SIN(Dashboards!$D$7*O17))+Dashboards!$D$15,2*$L$4)</f>
        <v>3.1887147762676524</v>
      </c>
      <c r="Q17" s="31">
        <f>(O17^Dashboards!$D$5)*((1-O17)^Dashboards!$D$6)</f>
        <v>3.1293556954839844E-6</v>
      </c>
      <c r="R17" s="31">
        <f t="shared" si="2"/>
        <v>-3.1258819798657053E-6</v>
      </c>
      <c r="S17" s="31">
        <f t="shared" si="3"/>
        <v>-1.4740731599520487E-7</v>
      </c>
      <c r="T17" s="13">
        <f>SQRT((R17-Dashboards!$C$10)^2+(S17-Dashboards!$C$11)^2)</f>
        <v>1.1413830367442498E-2</v>
      </c>
      <c r="U17" s="13">
        <f>T17/Dashboards!$D$9</f>
        <v>0.97696113693979547</v>
      </c>
      <c r="W17" s="3">
        <f t="shared" si="4"/>
        <v>1.3195007413502953E-4</v>
      </c>
      <c r="X17" s="3">
        <f t="shared" si="5"/>
        <v>0.67410602422773591</v>
      </c>
      <c r="Z17" s="3">
        <f>(E17-Dashboards!$C$10)/Dashboards!$C$12</f>
        <v>-0.36437436517592764</v>
      </c>
      <c r="AA17" s="3">
        <f>(F17-Dashboards!$C$11)/Dashboards!$C$13</f>
        <v>0.17436070292306111</v>
      </c>
    </row>
    <row r="18" spans="1:27" x14ac:dyDescent="0.35">
      <c r="A18">
        <v>16</v>
      </c>
      <c r="B18" s="3">
        <f t="shared" si="6"/>
        <v>1.6E-2</v>
      </c>
      <c r="C18" s="3">
        <f>MOD($K$4*(1+SIN(Dashboards!$C$7*B18))+Dashboards!$C$15,2*$K$4)</f>
        <v>3.5926520690772223</v>
      </c>
      <c r="D18" s="31">
        <f>(B18^Dashboards!$C$5)*((1-B18)^Dashboards!$C$6)</f>
        <v>2.4787353599999999E-4</v>
      </c>
      <c r="E18" s="31">
        <f t="shared" si="0"/>
        <v>-2.2308265959705294E-4</v>
      </c>
      <c r="F18" s="31">
        <f t="shared" si="1"/>
        <v>-1.080528427957761E-4</v>
      </c>
      <c r="G18" s="13">
        <f>SQRT((E18-Dashboards!$C$10)^2+(F18-Dashboards!$C$11)^2)</f>
        <v>1.1578145064045134E-2</v>
      </c>
      <c r="H18" s="13">
        <f>G18/Dashboards!$C$9</f>
        <v>0.30331624544446828</v>
      </c>
      <c r="N18">
        <v>16</v>
      </c>
      <c r="O18" s="3">
        <f t="shared" si="7"/>
        <v>1.6E-2</v>
      </c>
      <c r="P18" s="3">
        <f>MOD($L$4*(1+SIN(Dashboards!$D$7*O18))+Dashboards!$D$15,2*$L$4)</f>
        <v>3.1918559914140965</v>
      </c>
      <c r="Q18" s="31">
        <f>(O18^Dashboards!$D$5)*((1-O18)^Dashboards!$D$6)</f>
        <v>3.7786393257223128E-6</v>
      </c>
      <c r="R18" s="31">
        <f t="shared" si="2"/>
        <v>-3.7738671474446969E-6</v>
      </c>
      <c r="S18" s="31">
        <f t="shared" si="3"/>
        <v>-1.8984706300809272E-7</v>
      </c>
      <c r="T18" s="13">
        <f>SQRT((R18-Dashboards!$C$10)^2+(S18-Dashboards!$C$11)^2)</f>
        <v>1.1414414266574109E-2</v>
      </c>
      <c r="U18" s="13">
        <f>T18/Dashboards!$D$9</f>
        <v>0.97701111549573272</v>
      </c>
      <c r="W18" s="3">
        <f t="shared" si="4"/>
        <v>1.3215774419950138E-4</v>
      </c>
      <c r="X18" s="3">
        <f t="shared" si="5"/>
        <v>0.67369487005126438</v>
      </c>
      <c r="Z18" s="3">
        <f>(E18-Dashboards!$C$10)/Dashboards!$C$12</f>
        <v>-0.36522582968233103</v>
      </c>
      <c r="AA18" s="3">
        <f>(F18-Dashboards!$C$11)/Dashboards!$C$13</f>
        <v>0.17370067472401821</v>
      </c>
    </row>
    <row r="19" spans="1:27" x14ac:dyDescent="0.35">
      <c r="A19">
        <v>17</v>
      </c>
      <c r="B19" s="3">
        <f t="shared" si="6"/>
        <v>1.7000000000000001E-2</v>
      </c>
      <c r="C19" s="3">
        <f>MOD($K$4*(1+SIN(Dashboards!$C$7*B19))+Dashboards!$C$15,2*$K$4)</f>
        <v>3.6083065901886595</v>
      </c>
      <c r="D19" s="31">
        <f>(B19^Dashboards!$C$5)*((1-B19)^Dashboards!$C$6)</f>
        <v>2.7925752100000002E-4</v>
      </c>
      <c r="E19" s="31">
        <f t="shared" si="0"/>
        <v>-2.4939139964909367E-4</v>
      </c>
      <c r="F19" s="31">
        <f t="shared" si="1"/>
        <v>-1.2565306528744728E-4</v>
      </c>
      <c r="G19" s="13">
        <f>SQRT((E19-Dashboards!$C$10)^2+(F19-Dashboards!$C$11)^2)</f>
        <v>1.1596293272315353E-2</v>
      </c>
      <c r="H19" s="13">
        <f>G19/Dashboards!$C$9</f>
        <v>0.30379167966675674</v>
      </c>
      <c r="N19">
        <v>17</v>
      </c>
      <c r="O19" s="3">
        <f t="shared" si="7"/>
        <v>1.7000000000000001E-2</v>
      </c>
      <c r="P19" s="3">
        <f>MOD($L$4*(1+SIN(Dashboards!$D$7*O19))+Dashboards!$D$15,2*$L$4)</f>
        <v>3.1949971562972062</v>
      </c>
      <c r="Q19" s="31">
        <f>(O19^Dashboards!$D$5)*((1-O19)^Dashboards!$D$6)</f>
        <v>4.5093542390276074E-6</v>
      </c>
      <c r="R19" s="31">
        <f t="shared" si="2"/>
        <v>-4.5029253358210339E-6</v>
      </c>
      <c r="S19" s="31">
        <f t="shared" si="3"/>
        <v>-2.407053656595141E-7</v>
      </c>
      <c r="T19" s="13">
        <f>SQRT((R19-Dashboards!$C$10)^2+(S19-Dashboards!$C$11)^2)</f>
        <v>1.1415070054392901E-2</v>
      </c>
      <c r="U19" s="13">
        <f>T19/Dashboards!$D$9</f>
        <v>0.97706724732811612</v>
      </c>
      <c r="W19" s="3">
        <f t="shared" si="4"/>
        <v>1.3237250007476484E-4</v>
      </c>
      <c r="X19" s="3">
        <f t="shared" si="5"/>
        <v>0.67327556766135932</v>
      </c>
      <c r="Z19" s="3">
        <f>(E19-Dashboards!$C$10)/Dashboards!$C$12</f>
        <v>-0.36611655753961841</v>
      </c>
      <c r="AA19" s="3">
        <f>(F19-Dashboards!$C$11)/Dashboards!$C$13</f>
        <v>0.17297371590547703</v>
      </c>
    </row>
    <row r="20" spans="1:27" x14ac:dyDescent="0.35">
      <c r="A20">
        <v>18</v>
      </c>
      <c r="B20" s="3">
        <f t="shared" si="6"/>
        <v>1.7999999999999999E-2</v>
      </c>
      <c r="C20" s="3">
        <f>MOD($K$4*(1+SIN(Dashboards!$C$7*B20))+Dashboards!$C$15,2*$K$4)</f>
        <v>3.6239544434655735</v>
      </c>
      <c r="D20" s="31">
        <f>(B20^Dashboards!$C$5)*((1-B20)^Dashboards!$C$6)</f>
        <v>3.1244097599999993E-4</v>
      </c>
      <c r="E20" s="31">
        <f t="shared" si="0"/>
        <v>-2.7679203070604398E-4</v>
      </c>
      <c r="F20" s="31">
        <f t="shared" si="1"/>
        <v>-1.4493286453202029E-4</v>
      </c>
      <c r="G20" s="13">
        <f>SQRT((E20-Dashboards!$C$10)^2+(F20-Dashboards!$C$11)^2)</f>
        <v>1.1614915575933898E-2</v>
      </c>
      <c r="H20" s="13">
        <f>G20/Dashboards!$C$9</f>
        <v>0.30427953391144441</v>
      </c>
      <c r="N20">
        <v>18</v>
      </c>
      <c r="O20" s="3">
        <f t="shared" si="7"/>
        <v>1.7999999999999999E-2</v>
      </c>
      <c r="P20" s="3">
        <f>MOD($L$4*(1+SIN(Dashboards!$D$7*O20))+Dashboards!$D$15,2*$L$4)</f>
        <v>3.1981382677758186</v>
      </c>
      <c r="Q20" s="31">
        <f>(O20^Dashboards!$D$5)*((1-O20)^Dashboards!$D$6)</f>
        <v>5.3256786078401979E-6</v>
      </c>
      <c r="R20" s="31">
        <f t="shared" si="2"/>
        <v>-5.3171666965508543E-6</v>
      </c>
      <c r="S20" s="31">
        <f t="shared" si="3"/>
        <v>-3.009833136524107E-7</v>
      </c>
      <c r="T20" s="13">
        <f>SQRT((R20-Dashboards!$C$10)^2+(S20-Dashboards!$C$11)^2)</f>
        <v>1.1415801161412829E-2</v>
      </c>
      <c r="U20" s="13">
        <f>T20/Dashboards!$D$9</f>
        <v>0.97712982607008259</v>
      </c>
      <c r="W20" s="3">
        <f t="shared" si="4"/>
        <v>1.3259356672145814E-4</v>
      </c>
      <c r="X20" s="3">
        <f t="shared" si="5"/>
        <v>0.67285029215863812</v>
      </c>
      <c r="Z20" s="3">
        <f>(E20-Dashboards!$C$10)/Dashboards!$C$12</f>
        <v>-0.36704425325371964</v>
      </c>
      <c r="AA20" s="3">
        <f>(F20-Dashboards!$C$11)/Dashboards!$C$13</f>
        <v>0.17217738392233428</v>
      </c>
    </row>
    <row r="21" spans="1:27" x14ac:dyDescent="0.35">
      <c r="A21">
        <v>19</v>
      </c>
      <c r="B21" s="3">
        <f t="shared" si="6"/>
        <v>1.9E-2</v>
      </c>
      <c r="C21" s="3">
        <f>MOD($K$4*(1+SIN(Dashboards!$C$7*B21))+Dashboards!$C$15,2*$K$4)</f>
        <v>3.639595237712447</v>
      </c>
      <c r="D21" s="31">
        <f>(B21^Dashboards!$C$5)*((1-B21)^Dashboards!$C$6)</f>
        <v>3.4741232099999998E-4</v>
      </c>
      <c r="E21" s="31">
        <f t="shared" si="0"/>
        <v>-3.0521507255419649E-4</v>
      </c>
      <c r="F21" s="31">
        <f t="shared" si="1"/>
        <v>-1.6594902912745105E-4</v>
      </c>
      <c r="G21" s="13">
        <f>SQRT((E21-Dashboards!$C$10)^2+(F21-Dashboards!$C$11)^2)</f>
        <v>1.1633940603058196E-2</v>
      </c>
      <c r="H21" s="13">
        <f>G21/Dashboards!$C$9</f>
        <v>0.30477793842830792</v>
      </c>
      <c r="N21">
        <v>19</v>
      </c>
      <c r="O21" s="3">
        <f t="shared" si="7"/>
        <v>1.9E-2</v>
      </c>
      <c r="P21" s="3">
        <f>MOD($L$4*(1+SIN(Dashboards!$D$7*O21))+Dashboards!$D$15,2*$L$4)</f>
        <v>3.201279322708821</v>
      </c>
      <c r="Q21" s="31">
        <f>(O21^Dashboards!$D$5)*((1-O21)^Dashboards!$D$6)</f>
        <v>6.2316899835651325E-6</v>
      </c>
      <c r="R21" s="31">
        <f t="shared" si="2"/>
        <v>-6.2205930855246035E-6</v>
      </c>
      <c r="S21" s="31">
        <f t="shared" si="3"/>
        <v>-3.7172801292005422E-7</v>
      </c>
      <c r="T21" s="13">
        <f>SQRT((R21-Dashboards!$C$10)^2+(S21-Dashboards!$C$11)^2)</f>
        <v>1.1416610901230475E-2</v>
      </c>
      <c r="U21" s="13">
        <f>T21/Dashboards!$D$9</f>
        <v>0.97719913534728442</v>
      </c>
      <c r="W21" s="3">
        <f t="shared" si="4"/>
        <v>1.3282017311314203E-4</v>
      </c>
      <c r="X21" s="3">
        <f t="shared" si="5"/>
        <v>0.6724211969189765</v>
      </c>
      <c r="Z21" s="3">
        <f>(E21-Dashboards!$C$10)/Dashboards!$C$12</f>
        <v>-0.36800656445193425</v>
      </c>
      <c r="AA21" s="3">
        <f>(F21-Dashboards!$C$11)/Dashboards!$C$13</f>
        <v>0.17130933318082855</v>
      </c>
    </row>
    <row r="22" spans="1:27" x14ac:dyDescent="0.35">
      <c r="A22">
        <v>20</v>
      </c>
      <c r="B22" s="3">
        <f t="shared" si="6"/>
        <v>0.02</v>
      </c>
      <c r="C22" s="3">
        <f>MOD($K$4*(1+SIN(Dashboards!$C$7*B22))+Dashboards!$C$15,2*$K$4)</f>
        <v>3.6552285819102379</v>
      </c>
      <c r="D22" s="31">
        <f>(B22^Dashboards!$C$5)*((1-B22)^Dashboards!$C$6)</f>
        <v>3.8415999999999998E-4</v>
      </c>
      <c r="E22" s="31">
        <f t="shared" si="0"/>
        <v>-3.3458944006053271E-4</v>
      </c>
      <c r="F22" s="31">
        <f t="shared" si="1"/>
        <v>-1.8875595937606625E-4</v>
      </c>
      <c r="G22" s="13">
        <f>SQRT((E22-Dashboards!$C$10)^2+(F22-Dashboards!$C$11)^2)</f>
        <v>1.165329751815746E-2</v>
      </c>
      <c r="H22" s="13">
        <f>G22/Dashboards!$C$9</f>
        <v>0.30528503751704961</v>
      </c>
      <c r="N22">
        <v>20</v>
      </c>
      <c r="O22" s="3">
        <f t="shared" si="7"/>
        <v>0.02</v>
      </c>
      <c r="P22" s="3">
        <f>MOD($L$4*(1+SIN(Dashboards!$D$7*O22))+Dashboards!$D$15,2*$L$4)</f>
        <v>3.2044203179551594</v>
      </c>
      <c r="Q22" s="31">
        <f>(O22^Dashboards!$D$5)*((1-O22)^Dashboards!$D$6)</f>
        <v>7.2313663743999996E-6</v>
      </c>
      <c r="R22" s="31">
        <f t="shared" si="2"/>
        <v>-7.2170988265746141E-6</v>
      </c>
      <c r="S22" s="31">
        <f t="shared" si="3"/>
        <v>-4.5403102125110736E-7</v>
      </c>
      <c r="T22" s="13">
        <f>SQRT((R22-Dashboards!$C$10)^2+(S22-Dashboards!$C$11)^2)</f>
        <v>1.1417502471914344E-2</v>
      </c>
      <c r="U22" s="13">
        <f>T22/Dashboards!$D$9</f>
        <v>0.97727544889680584</v>
      </c>
      <c r="W22" s="3">
        <f t="shared" si="4"/>
        <v>1.3305155321951609E-4</v>
      </c>
      <c r="X22" s="3">
        <f t="shared" si="5"/>
        <v>0.67199041137975624</v>
      </c>
      <c r="Z22" s="3">
        <f>(E22-Dashboards!$C$10)/Dashboards!$C$12</f>
        <v>-0.36900108442424528</v>
      </c>
      <c r="AA22" s="3">
        <f>(F22-Dashboards!$C$11)/Dashboards!$C$13</f>
        <v>0.17036731673325636</v>
      </c>
    </row>
    <row r="23" spans="1:27" x14ac:dyDescent="0.35">
      <c r="A23">
        <v>21</v>
      </c>
      <c r="B23" s="3">
        <f t="shared" si="6"/>
        <v>2.1000000000000001E-2</v>
      </c>
      <c r="C23" s="3">
        <f>MOD($K$4*(1+SIN(Dashboards!$C$7*B23))+Dashboards!$C$15,2*$K$4)</f>
        <v>3.6708540852261557</v>
      </c>
      <c r="D23" s="31">
        <f>(B23^Dashboards!$C$5)*((1-B23)^Dashboards!$C$6)</f>
        <v>4.2267248100000005E-4</v>
      </c>
      <c r="E23" s="31">
        <f t="shared" si="0"/>
        <v>-3.6484251925815675E-4</v>
      </c>
      <c r="F23" s="31">
        <f t="shared" si="1"/>
        <v>-2.1340562864192902E-4</v>
      </c>
      <c r="G23" s="13">
        <f>SQRT((E23-Dashboards!$C$10)^2+(F23-Dashboards!$C$11)^2)</f>
        <v>1.167291610580364E-2</v>
      </c>
      <c r="H23" s="13">
        <f>G23/Dashboards!$C$9</f>
        <v>0.30579899172239478</v>
      </c>
      <c r="N23">
        <v>21</v>
      </c>
      <c r="O23" s="3">
        <f t="shared" si="7"/>
        <v>2.1000000000000001E-2</v>
      </c>
      <c r="P23" s="3">
        <f>MOD($L$4*(1+SIN(Dashboards!$D$7*O23))+Dashboards!$D$15,2*$L$4)</f>
        <v>3.2075612503738382</v>
      </c>
      <c r="Q23" s="31">
        <f>(O23^Dashboards!$D$5)*((1-O23)^Dashboards!$D$6)</f>
        <v>8.3285873164098465E-6</v>
      </c>
      <c r="R23" s="31">
        <f t="shared" si="2"/>
        <v>-8.3104714822813733E-6</v>
      </c>
      <c r="S23" s="31">
        <f t="shared" si="3"/>
        <v>-5.4902680194230422E-7</v>
      </c>
      <c r="T23" s="13">
        <f>SQRT((R23-Dashboards!$C$10)^2+(S23-Dashboards!$C$11)^2)</f>
        <v>1.1418478957399085E-2</v>
      </c>
      <c r="U23" s="13">
        <f>T23/Dashboards!$D$9</f>
        <v>0.97735903068650021</v>
      </c>
      <c r="W23" s="3">
        <f t="shared" si="4"/>
        <v>1.3328694692560372E-4</v>
      </c>
      <c r="X23" s="3">
        <f t="shared" si="5"/>
        <v>0.67156003896410543</v>
      </c>
      <c r="Z23" s="3">
        <f>(E23-Dashboards!$C$10)/Dashboards!$C$12</f>
        <v>-0.37002535469932274</v>
      </c>
      <c r="AA23" s="3">
        <f>(F23-Dashboards!$C$11)/Dashboards!$C$13</f>
        <v>0.16934918787406594</v>
      </c>
    </row>
    <row r="24" spans="1:27" x14ac:dyDescent="0.35">
      <c r="A24">
        <v>22</v>
      </c>
      <c r="B24" s="3">
        <f t="shared" si="6"/>
        <v>2.1999999999999999E-2</v>
      </c>
      <c r="C24" s="3">
        <f>MOD($K$4*(1+SIN(Dashboards!$C$7*B24))+Dashboards!$C$15,2*$K$4)</f>
        <v>3.6864713570234322</v>
      </c>
      <c r="D24" s="31">
        <f>(B24^Dashboards!$C$5)*((1-B24)^Dashboards!$C$6)</f>
        <v>4.6293825599999993E-4</v>
      </c>
      <c r="E24" s="31">
        <f t="shared" si="0"/>
        <v>-3.959002443778569E-4</v>
      </c>
      <c r="F24" s="31">
        <f t="shared" si="1"/>
        <v>-2.3994754712202145E-4</v>
      </c>
      <c r="G24" s="13">
        <f>SQRT((E24-Dashboards!$C$10)^2+(F24-Dashboards!$C$11)^2)</f>
        <v>1.1692726849256247E-2</v>
      </c>
      <c r="H24" s="13">
        <f>G24/Dashboards!$C$9</f>
        <v>0.30631797989280291</v>
      </c>
      <c r="N24">
        <v>22</v>
      </c>
      <c r="O24" s="3">
        <f t="shared" si="7"/>
        <v>2.1999999999999999E-2</v>
      </c>
      <c r="P24" s="3">
        <f>MOD($L$4*(1+SIN(Dashboards!$D$7*O24))+Dashboards!$D$15,2*$L$4)</f>
        <v>3.2107021168239265</v>
      </c>
      <c r="Q24" s="31">
        <f>(O24^Dashboards!$D$5)*((1-O24)^Dashboards!$D$6)</f>
        <v>9.5271349378735652E-6</v>
      </c>
      <c r="R24" s="31">
        <f t="shared" si="2"/>
        <v>-9.5043926318000574E-6</v>
      </c>
      <c r="S24" s="31">
        <f t="shared" si="3"/>
        <v>-6.5789119543882746E-7</v>
      </c>
      <c r="T24" s="13">
        <f>SQRT((R24-Dashboards!$C$10)^2+(S24-Dashboards!$C$11)^2)</f>
        <v>1.1419543328884332E-2</v>
      </c>
      <c r="U24" s="13">
        <f>T24/Dashboards!$D$9</f>
        <v>0.97745013503472311</v>
      </c>
      <c r="W24" s="3">
        <f t="shared" si="4"/>
        <v>1.3352560088789088E-4</v>
      </c>
      <c r="X24" s="3">
        <f t="shared" si="5"/>
        <v>0.67113215514192026</v>
      </c>
      <c r="Z24" s="3">
        <f>(E24-Dashboards!$C$10)/Dashboards!$C$12</f>
        <v>-0.37107686765256082</v>
      </c>
      <c r="AA24" s="3">
        <f>(F24-Dashboards!$C$11)/Dashboards!$C$13</f>
        <v>0.16825290163625078</v>
      </c>
    </row>
    <row r="25" spans="1:27" x14ac:dyDescent="0.35">
      <c r="A25">
        <v>23</v>
      </c>
      <c r="B25" s="3">
        <f t="shared" si="6"/>
        <v>2.3E-2</v>
      </c>
      <c r="C25" s="3">
        <f>MOD($K$4*(1+SIN(Dashboards!$C$7*B25))+Dashboards!$C$15,2*$K$4)</f>
        <v>3.7020800068710851</v>
      </c>
      <c r="D25" s="31">
        <f>(B25^Dashboards!$C$5)*((1-B25)^Dashboards!$C$6)</f>
        <v>5.0494584099999992E-4</v>
      </c>
      <c r="E25" s="31">
        <f t="shared" si="0"/>
        <v>-4.2768717574666413E-4</v>
      </c>
      <c r="F25" s="31">
        <f t="shared" si="1"/>
        <v>-2.684287280546537E-4</v>
      </c>
      <c r="G25" s="13">
        <f>SQRT((E25-Dashboards!$C$10)^2+(F25-Dashboards!$C$11)^2)</f>
        <v>1.1712661003916403E-2</v>
      </c>
      <c r="H25" s="13">
        <f>G25/Dashboards!$C$9</f>
        <v>0.30684020110476579</v>
      </c>
      <c r="N25">
        <v>23</v>
      </c>
      <c r="O25" s="3">
        <f t="shared" si="7"/>
        <v>2.3E-2</v>
      </c>
      <c r="P25" s="3">
        <f>MOD($L$4*(1+SIN(Dashboards!$D$7*O25))+Dashboards!$D$15,2*$L$4)</f>
        <v>3.2138429141645566</v>
      </c>
      <c r="Q25" s="31">
        <f>(O25^Dashboards!$D$5)*((1-O25)^Dashboards!$D$6)</f>
        <v>1.0830695016926248E-5</v>
      </c>
      <c r="R25" s="31">
        <f t="shared" si="2"/>
        <v>-1.0802438655530027E-5</v>
      </c>
      <c r="S25" s="31">
        <f t="shared" si="3"/>
        <v>-7.8183990892106098E-7</v>
      </c>
      <c r="T25" s="13">
        <f>SQRT((R25-Dashboards!$C$10)^2+(S25-Dashboards!$C$11)^2)</f>
        <v>1.1420698446237913E-2</v>
      </c>
      <c r="U25" s="13">
        <f>T25/Dashboards!$D$9</f>
        <v>0.97754900673043998</v>
      </c>
      <c r="W25" s="3">
        <f t="shared" si="4"/>
        <v>1.3376676932873945E-4</v>
      </c>
      <c r="X25" s="3">
        <f t="shared" si="5"/>
        <v>0.67070880562567425</v>
      </c>
      <c r="Z25" s="3">
        <f>(E25-Dashboards!$C$10)/Dashboards!$C$12</f>
        <v>-0.37215306914346735</v>
      </c>
      <c r="AA25" s="3">
        <f>(F25-Dashboards!$C$11)/Dashboards!$C$13</f>
        <v>0.16707651618707584</v>
      </c>
    </row>
    <row r="26" spans="1:27" x14ac:dyDescent="0.35">
      <c r="A26">
        <v>24</v>
      </c>
      <c r="B26" s="3">
        <f t="shared" si="6"/>
        <v>2.4E-2</v>
      </c>
      <c r="C26" s="3">
        <f>MOD($K$4*(1+SIN(Dashboards!$C$7*B26))+Dashboards!$C$15,2*$K$4)</f>
        <v>3.7176796445536811</v>
      </c>
      <c r="D26" s="31">
        <f>(B26^Dashboards!$C$5)*((1-B26)^Dashboards!$C$6)</f>
        <v>5.4868377600000005E-4</v>
      </c>
      <c r="E26" s="31">
        <f t="shared" si="0"/>
        <v>-4.60126578473728E-4</v>
      </c>
      <c r="F26" s="31">
        <f t="shared" si="1"/>
        <v>-2.9889365638580969E-4</v>
      </c>
      <c r="G26" s="13">
        <f>SQRT((E26-Dashboards!$C$10)^2+(F26-Dashboards!$C$11)^2)</f>
        <v>1.1732650665752161E-2</v>
      </c>
      <c r="H26" s="13">
        <f>G26/Dashboards!$C$9</f>
        <v>0.30736387645536706</v>
      </c>
      <c r="N26">
        <v>24</v>
      </c>
      <c r="O26" s="3">
        <f t="shared" si="7"/>
        <v>2.4E-2</v>
      </c>
      <c r="P26" s="3">
        <f>MOD($L$4*(1+SIN(Dashboards!$D$7*O26))+Dashboards!$D$15,2*$L$4)</f>
        <v>3.2169836392549329</v>
      </c>
      <c r="Q26" s="31">
        <f>(O26^Dashboards!$D$5)*((1-O26)^Dashboards!$D$6)</f>
        <v>1.2242858032521806E-5</v>
      </c>
      <c r="R26" s="31">
        <f t="shared" si="2"/>
        <v>-1.2208081526450828E-5</v>
      </c>
      <c r="S26" s="31">
        <f t="shared" si="3"/>
        <v>-9.2212702379536872E-7</v>
      </c>
      <c r="T26" s="13">
        <f>SQRT((R26-Dashboards!$C$10)^2+(S26-Dashboards!$C$11)^2)</f>
        <v>1.1421947059403133E-2</v>
      </c>
      <c r="U26" s="13">
        <f>T26/Dashboards!$D$9</f>
        <v>0.97765588115368107</v>
      </c>
      <c r="W26" s="3">
        <f t="shared" si="4"/>
        <v>1.3400971477069211E-4</v>
      </c>
      <c r="X26" s="3">
        <f t="shared" si="5"/>
        <v>0.67029200469831407</v>
      </c>
      <c r="Z26" s="3">
        <f>(E26-Dashboards!$C$10)/Dashboards!$C$12</f>
        <v>-0.37325136117971108</v>
      </c>
      <c r="AA26" s="3">
        <f>(F26-Dashboards!$C$11)/Dashboards!$C$13</f>
        <v>0.16581819412228152</v>
      </c>
    </row>
    <row r="27" spans="1:27" x14ac:dyDescent="0.35">
      <c r="A27">
        <v>25</v>
      </c>
      <c r="B27" s="3">
        <f t="shared" si="6"/>
        <v>2.5000000000000001E-2</v>
      </c>
      <c r="C27" s="3">
        <f>MOD($K$4*(1+SIN(Dashboards!$C$7*B27))+Dashboards!$C$15,2*$K$4)</f>
        <v>3.7332698800810906</v>
      </c>
      <c r="D27" s="31">
        <f>(B27^Dashboards!$C$5)*((1-B27)^Dashboards!$C$6)</f>
        <v>5.9414062500000005E-4</v>
      </c>
      <c r="E27" s="31">
        <f t="shared" si="0"/>
        <v>-4.9314050184338671E-4</v>
      </c>
      <c r="F27" s="31">
        <f t="shared" si="1"/>
        <v>-3.3138425991142571E-4</v>
      </c>
      <c r="G27" s="13">
        <f>SQRT((E27-Dashboards!$C$10)^2+(F27-Dashboards!$C$11)^2)</f>
        <v>1.1752628834820181E-2</v>
      </c>
      <c r="H27" s="13">
        <f>G27/Dashboards!$C$9</f>
        <v>0.30788725072637918</v>
      </c>
      <c r="N27">
        <v>25</v>
      </c>
      <c r="O27" s="3">
        <f t="shared" si="7"/>
        <v>2.5000000000000001E-2</v>
      </c>
      <c r="P27" s="3">
        <f>MOD($L$4*(1+SIN(Dashboards!$D$7*O27))+Dashboards!$D$15,2*$L$4)</f>
        <v>3.2201242889543287</v>
      </c>
      <c r="Q27" s="31">
        <f>(O27^Dashboards!$D$5)*((1-O27)^Dashboards!$D$6)</f>
        <v>1.3767120208740235E-5</v>
      </c>
      <c r="R27" s="31">
        <f t="shared" si="2"/>
        <v>-1.3724689607949335E-5</v>
      </c>
      <c r="S27" s="31">
        <f t="shared" si="3"/>
        <v>-1.0800435210450035E-6</v>
      </c>
      <c r="T27" s="13">
        <f>SQRT((R27-Dashboards!$C$10)^2+(S27-Dashboards!$C$11)^2)</f>
        <v>1.1423291809809824E-2</v>
      </c>
      <c r="U27" s="13">
        <f>T27/Dashboards!$D$9</f>
        <v>0.97777098439631971</v>
      </c>
      <c r="W27" s="3">
        <f t="shared" si="4"/>
        <v>1.3425370871253614E-4</v>
      </c>
      <c r="X27" s="3">
        <f t="shared" si="5"/>
        <v>0.66988373366994058</v>
      </c>
      <c r="Z27" s="3">
        <f>(E27-Dashboards!$C$10)/Dashboards!$C$12</f>
        <v>-0.37436910460511036</v>
      </c>
      <c r="AA27" s="3">
        <f>(F27-Dashboards!$C$11)/Dashboards!$C$13</f>
        <v>0.16447620365802185</v>
      </c>
    </row>
    <row r="28" spans="1:27" x14ac:dyDescent="0.35">
      <c r="A28">
        <v>26</v>
      </c>
      <c r="B28" s="3">
        <f t="shared" si="6"/>
        <v>2.5999999999999999E-2</v>
      </c>
      <c r="C28" s="3">
        <f>MOD($K$4*(1+SIN(Dashboards!$C$7*B28))+Dashboards!$C$15,2*$K$4)</f>
        <v>3.7488503236982385</v>
      </c>
      <c r="D28" s="31">
        <f>(B28^Dashboards!$C$5)*((1-B28)^Dashboards!$C$6)</f>
        <v>6.4130497599999988E-4</v>
      </c>
      <c r="E28" s="31">
        <f t="shared" si="0"/>
        <v>-5.2664985933495629E-4</v>
      </c>
      <c r="F28" s="31">
        <f t="shared" si="1"/>
        <v>-3.6593988291088359E-4</v>
      </c>
      <c r="G28" s="13">
        <f>SQRT((E28-Dashboards!$C$10)^2+(F28-Dashboards!$C$11)^2)</f>
        <v>1.1772529474028718E-2</v>
      </c>
      <c r="H28" s="13">
        <f>G28/Dashboards!$C$9</f>
        <v>0.30840859392369518</v>
      </c>
      <c r="N28">
        <v>26</v>
      </c>
      <c r="O28" s="3">
        <f t="shared" si="7"/>
        <v>2.5999999999999999E-2</v>
      </c>
      <c r="P28" s="3">
        <f>MOD($L$4*(1+SIN(Dashboards!$D$7*O28))+Dashboards!$D$15,2*$L$4)</f>
        <v>3.2232648601220961</v>
      </c>
      <c r="Q28" s="31">
        <f>(O28^Dashboards!$D$5)*((1-O28)^Dashboards!$D$6)</f>
        <v>1.5406884552463812E-5</v>
      </c>
      <c r="R28" s="31">
        <f t="shared" si="2"/>
        <v>-1.5355528457963591E-5</v>
      </c>
      <c r="S28" s="31">
        <f t="shared" si="3"/>
        <v>-1.2569158243964887E-6</v>
      </c>
      <c r="T28" s="13">
        <f>SQRT((R28-Dashboards!$C$10)^2+(S28-Dashboards!$C$11)^2)</f>
        <v>1.1424735231788875E-2</v>
      </c>
      <c r="U28" s="13">
        <f>T28/Dashboards!$D$9</f>
        <v>0.97789453338314891</v>
      </c>
      <c r="W28" s="3">
        <f t="shared" si="4"/>
        <v>1.3449803224920885E-4</v>
      </c>
      <c r="X28" s="3">
        <f t="shared" si="5"/>
        <v>0.66948593945945367</v>
      </c>
      <c r="Z28" s="3">
        <f>(E28-Dashboards!$C$10)/Dashboards!$C$12</f>
        <v>-0.37550362180884206</v>
      </c>
      <c r="AA28" s="3">
        <f>(F28-Dashboards!$C$11)/Dashboards!$C$13</f>
        <v>0.16304891971990529</v>
      </c>
    </row>
    <row r="29" spans="1:27" x14ac:dyDescent="0.35">
      <c r="A29">
        <v>27</v>
      </c>
      <c r="B29" s="3">
        <f t="shared" si="6"/>
        <v>2.7E-2</v>
      </c>
      <c r="C29" s="3">
        <f>MOD($K$4*(1+SIN(Dashboards!$C$7*B29))+Dashboards!$C$15,2*$K$4)</f>
        <v>3.7644205858948441</v>
      </c>
      <c r="D29" s="31">
        <f>(B29^Dashboards!$C$5)*((1-B29)^Dashboards!$C$6)</f>
        <v>6.9016544099999994E-4</v>
      </c>
      <c r="E29" s="31">
        <f t="shared" si="0"/>
        <v>-5.6057450918850353E-4</v>
      </c>
      <c r="F29" s="31">
        <f t="shared" si="1"/>
        <v>-4.0259726228427441E-4</v>
      </c>
      <c r="G29" s="13">
        <f>SQRT((E29-Dashboards!$C$10)^2+(F29-Dashboards!$C$11)^2)</f>
        <v>1.1792287563303481E-2</v>
      </c>
      <c r="H29" s="13">
        <f>G29/Dashboards!$C$9</f>
        <v>0.30892620269632909</v>
      </c>
      <c r="N29">
        <v>27</v>
      </c>
      <c r="O29" s="3">
        <f t="shared" si="7"/>
        <v>2.7E-2</v>
      </c>
      <c r="P29" s="3">
        <f>MOD($L$4*(1+SIN(Dashboards!$D$7*O29))+Dashboards!$D$15,2*$L$4)</f>
        <v>3.2264053496176643</v>
      </c>
      <c r="Q29" s="31">
        <f>(O29^Dashboards!$D$5)*((1-O29)^Dashboards!$D$6)</f>
        <v>1.7165461884446474E-5</v>
      </c>
      <c r="R29" s="31">
        <f t="shared" si="2"/>
        <v>-1.7103761639269993E-5</v>
      </c>
      <c r="S29" s="31">
        <f t="shared" si="3"/>
        <v>-1.4541043612550601E-6</v>
      </c>
      <c r="T29" s="13">
        <f>SQRT((R29-Dashboards!$C$10)^2+(S29-Dashboards!$C$11)^2)</f>
        <v>1.1426279753989899E-2</v>
      </c>
      <c r="U29" s="13">
        <f>T29/Dashboards!$D$9</f>
        <v>0.97802673599322498</v>
      </c>
      <c r="W29" s="3">
        <f t="shared" si="4"/>
        <v>1.3474197663780144E-4</v>
      </c>
      <c r="X29" s="3">
        <f t="shared" si="5"/>
        <v>0.66910053329689589</v>
      </c>
      <c r="Z29" s="3">
        <f>(E29-Dashboards!$C$10)/Dashboards!$C$12</f>
        <v>-0.37665219945313455</v>
      </c>
      <c r="AA29" s="3">
        <f>(F29-Dashboards!$C$11)/Dashboards!$C$13</f>
        <v>0.16153482492862031</v>
      </c>
    </row>
    <row r="30" spans="1:27" x14ac:dyDescent="0.35">
      <c r="A30">
        <v>28</v>
      </c>
      <c r="B30" s="3">
        <f t="shared" si="6"/>
        <v>2.8000000000000001E-2</v>
      </c>
      <c r="C30" s="3">
        <f>MOD($K$4*(1+SIN(Dashboards!$C$7*B30))+Dashboards!$C$15,2*$K$4)</f>
        <v>3.7799802774151652</v>
      </c>
      <c r="D30" s="31">
        <f>(B30^Dashboards!$C$5)*((1-B30)^Dashboards!$C$6)</f>
        <v>7.4071065600000009E-4</v>
      </c>
      <c r="E30" s="31">
        <f t="shared" si="0"/>
        <v>-5.9483333543570679E-4</v>
      </c>
      <c r="F30" s="31">
        <f t="shared" si="1"/>
        <v>-4.4139050620327391E-4</v>
      </c>
      <c r="G30" s="13">
        <f>SQRT((E30-Dashboards!$C$10)^2+(F30-Dashboards!$C$11)^2)</f>
        <v>1.1811839149331493E-2</v>
      </c>
      <c r="H30" s="13">
        <f>G30/Dashboards!$C$9</f>
        <v>0.30943840163957065</v>
      </c>
      <c r="N30">
        <v>28</v>
      </c>
      <c r="O30" s="3">
        <f t="shared" si="7"/>
        <v>2.8000000000000001E-2</v>
      </c>
      <c r="P30" s="3">
        <f>MOD($L$4*(1+SIN(Dashboards!$D$7*O30))+Dashboards!$D$15,2*$L$4)</f>
        <v>3.2295457543005432</v>
      </c>
      <c r="Q30" s="31">
        <f>(O30^Dashboards!$D$5)*((1-O30)^Dashboards!$D$6)</f>
        <v>1.9046071863800562E-5</v>
      </c>
      <c r="R30" s="31">
        <f t="shared" si="2"/>
        <v>-1.8972451535741323E-5</v>
      </c>
      <c r="S30" s="31">
        <f t="shared" si="3"/>
        <v>-1.6730021413620585E-6</v>
      </c>
      <c r="T30" s="13">
        <f>SQRT((R30-Dashboards!$C$10)^2+(S30-Dashboards!$C$11)^2)</f>
        <v>1.1427927700801737E-2</v>
      </c>
      <c r="U30" s="13">
        <f>T30/Dashboards!$D$9</f>
        <v>0.97816779118145536</v>
      </c>
      <c r="W30" s="3">
        <f t="shared" si="4"/>
        <v>1.349848438120598E-4</v>
      </c>
      <c r="X30" s="3">
        <f t="shared" si="5"/>
        <v>0.66872938954188466</v>
      </c>
      <c r="Z30" s="3">
        <f>(E30-Dashboards!$C$10)/Dashboards!$C$12</f>
        <v>-0.37781209121670789</v>
      </c>
      <c r="AA30" s="3">
        <f>(F30-Dashboards!$C$11)/Dashboards!$C$13</f>
        <v>0.1599325104817387</v>
      </c>
    </row>
    <row r="31" spans="1:27" x14ac:dyDescent="0.35">
      <c r="A31">
        <v>29</v>
      </c>
      <c r="B31" s="3">
        <f t="shared" si="6"/>
        <v>2.9000000000000001E-2</v>
      </c>
      <c r="C31" s="3">
        <f>MOD($K$4*(1+SIN(Dashboards!$C$7*B31))+Dashboards!$C$15,2*$K$4)</f>
        <v>3.7955290092677223</v>
      </c>
      <c r="D31" s="31">
        <f>(B31^Dashboards!$C$5)*((1-B31)^Dashboards!$C$6)</f>
        <v>7.9292928100000001E-4</v>
      </c>
      <c r="E31" s="31">
        <f t="shared" si="0"/>
        <v>-6.2934432931485425E-4</v>
      </c>
      <c r="F31" s="31">
        <f t="shared" si="1"/>
        <v>-4.8235107528273778E-4</v>
      </c>
      <c r="G31" s="13">
        <f>SQRT((E31-Dashboards!$C$10)^2+(F31-Dashboards!$C$11)^2)</f>
        <v>1.1831121391069068E-2</v>
      </c>
      <c r="H31" s="13">
        <f>G31/Dashboards!$C$9</f>
        <v>0.30994354448717204</v>
      </c>
      <c r="N31">
        <v>29</v>
      </c>
      <c r="O31" s="3">
        <f t="shared" si="7"/>
        <v>2.9000000000000001E-2</v>
      </c>
      <c r="P31" s="3">
        <f>MOD($L$4*(1+SIN(Dashboards!$D$7*O31))+Dashboards!$D$15,2*$L$4)</f>
        <v>3.2326860710303289</v>
      </c>
      <c r="Q31" s="31">
        <f>(O31^Dashboards!$D$5)*((1-O31)^Dashboards!$D$6)</f>
        <v>2.1051844005925132E-5</v>
      </c>
      <c r="R31" s="31">
        <f t="shared" si="2"/>
        <v>-2.0964560174404372E-5</v>
      </c>
      <c r="S31" s="31">
        <f t="shared" si="3"/>
        <v>-1.9150333531257535E-6</v>
      </c>
      <c r="T31" s="13">
        <f>SQRT((R31-Dashboards!$C$10)^2+(S31-Dashboards!$C$11)^2)</f>
        <v>1.1429681293775423E-2</v>
      </c>
      <c r="U31" s="13">
        <f>T31/Dashboards!$D$9</f>
        <v>0.97831788910039663</v>
      </c>
      <c r="W31" s="3">
        <f t="shared" si="4"/>
        <v>1.3522594684788839E-4</v>
      </c>
      <c r="X31" s="3">
        <f t="shared" si="5"/>
        <v>0.66837434461322465</v>
      </c>
      <c r="Z31" s="3">
        <f>(E31-Dashboards!$C$10)/Dashboards!$C$12</f>
        <v>-0.378980520551219</v>
      </c>
      <c r="AA31" s="3">
        <f>(F31-Dashboards!$C$11)/Dashboards!$C$13</f>
        <v>0.15824067693140306</v>
      </c>
    </row>
    <row r="32" spans="1:27" x14ac:dyDescent="0.35">
      <c r="A32">
        <v>30</v>
      </c>
      <c r="B32" s="3">
        <f t="shared" si="6"/>
        <v>0.03</v>
      </c>
      <c r="C32" s="3">
        <f>MOD($K$4*(1+SIN(Dashboards!$C$7*B32))+Dashboards!$C$15,2*$K$4)</f>
        <v>3.8110663927350306</v>
      </c>
      <c r="D32" s="31">
        <f>(B32^Dashboards!$C$5)*((1-B32)^Dashboards!$C$6)</f>
        <v>8.4680999999999992E-4</v>
      </c>
      <c r="E32" s="31">
        <f t="shared" si="0"/>
        <v>-6.6402467098903813E-4</v>
      </c>
      <c r="F32" s="31">
        <f t="shared" si="1"/>
        <v>-5.255077662774352E-4</v>
      </c>
      <c r="G32" s="13">
        <f>SQRT((E32-Dashboards!$C$10)^2+(F32-Dashboards!$C$11)^2)</f>
        <v>1.1850072601208137E-2</v>
      </c>
      <c r="H32" s="13">
        <f>G32/Dashboards!$C$9</f>
        <v>0.31044001519765418</v>
      </c>
      <c r="N32">
        <v>30</v>
      </c>
      <c r="O32" s="3">
        <f t="shared" si="7"/>
        <v>0.03</v>
      </c>
      <c r="P32" s="3">
        <f>MOD($L$4*(1+SIN(Dashboards!$D$7*O32))+Dashboards!$D$15,2*$L$4)</f>
        <v>3.2358262966667044</v>
      </c>
      <c r="Q32" s="31">
        <f>(O32^Dashboards!$D$5)*((1-O32)^Dashboards!$D$6)</f>
        <v>2.3185818693899995E-5</v>
      </c>
      <c r="R32" s="31">
        <f t="shared" si="2"/>
        <v>-2.3082950053126702E-5</v>
      </c>
      <c r="S32" s="31">
        <f t="shared" si="3"/>
        <v>-2.1816519775758303E-6</v>
      </c>
      <c r="T32" s="13">
        <f>SQRT((R32-Dashboards!$C$10)^2+(S32-Dashboards!$C$11)^2)</f>
        <v>1.1431542653049298E-2</v>
      </c>
      <c r="U32" s="13">
        <f>T32/Dashboards!$D$9</f>
        <v>0.9784772112222363</v>
      </c>
      <c r="W32" s="3">
        <f t="shared" si="4"/>
        <v>1.3546461038244166E-4</v>
      </c>
      <c r="X32" s="3">
        <f t="shared" si="5"/>
        <v>0.66803719602458211</v>
      </c>
      <c r="Z32" s="3">
        <f>(E32-Dashboards!$C$10)/Dashboards!$C$12</f>
        <v>-0.38015468344797265</v>
      </c>
      <c r="AA32" s="3">
        <f>(F32-Dashboards!$C$11)/Dashboards!$C$13</f>
        <v>0.15645813485771631</v>
      </c>
    </row>
    <row r="33" spans="1:27" x14ac:dyDescent="0.35">
      <c r="A33">
        <v>31</v>
      </c>
      <c r="B33" s="3">
        <f t="shared" si="6"/>
        <v>3.1E-2</v>
      </c>
      <c r="C33" s="3">
        <f>MOD($K$4*(1+SIN(Dashboards!$C$7*B33))+Dashboards!$C$15,2*$K$4)</f>
        <v>3.8265920393833124</v>
      </c>
      <c r="D33" s="31">
        <f>(B33^Dashboards!$C$5)*((1-B33)^Dashboards!$C$6)</f>
        <v>9.0234152099999984E-4</v>
      </c>
      <c r="E33" s="31">
        <f t="shared" si="0"/>
        <v>-6.9879081148675228E-4</v>
      </c>
      <c r="F33" s="31">
        <f t="shared" si="1"/>
        <v>-5.7088669830560892E-4</v>
      </c>
      <c r="G33" s="13">
        <f>SQRT((E33-Dashboards!$C$10)^2+(F33-Dashboards!$C$11)^2)</f>
        <v>1.186863228380124E-2</v>
      </c>
      <c r="H33" s="13">
        <f>G33/Dashboards!$C$9</f>
        <v>0.31092622893998001</v>
      </c>
      <c r="N33">
        <v>31</v>
      </c>
      <c r="O33" s="3">
        <f t="shared" si="7"/>
        <v>3.1E-2</v>
      </c>
      <c r="P33" s="3">
        <f>MOD($L$4*(1+SIN(Dashboards!$D$7*O33))+Dashboards!$D$15,2*$L$4)</f>
        <v>3.2389664280694452</v>
      </c>
      <c r="Q33" s="31">
        <f>(O33^Dashboards!$D$5)*((1-O33)^Dashboards!$D$6)</f>
        <v>2.5450948183369509E-5</v>
      </c>
      <c r="R33" s="31">
        <f t="shared" si="2"/>
        <v>-2.533038497376331E-5</v>
      </c>
      <c r="S33" s="31">
        <f t="shared" si="3"/>
        <v>-2.4743404198908694E-6</v>
      </c>
      <c r="T33" s="13">
        <f>SQRT((R33-Dashboards!$C$10)^2+(S33-Dashboards!$C$11)^2)</f>
        <v>1.1433513798775911E-2</v>
      </c>
      <c r="U33" s="13">
        <f>T33/Dashboards!$D$9</f>
        <v>0.97864593046092752</v>
      </c>
      <c r="W33" s="3">
        <f t="shared" si="4"/>
        <v>1.3570017098943872E-4</v>
      </c>
      <c r="X33" s="3">
        <f t="shared" si="5"/>
        <v>0.66771970152094751</v>
      </c>
      <c r="Z33" s="3">
        <f>(E33-Dashboards!$C$10)/Dashboards!$C$12</f>
        <v>-0.38133175121216156</v>
      </c>
      <c r="AA33" s="3">
        <f>(F33-Dashboards!$C$11)/Dashboards!$C$13</f>
        <v>0.15458380543776309</v>
      </c>
    </row>
    <row r="34" spans="1:27" x14ac:dyDescent="0.35">
      <c r="A34">
        <v>32</v>
      </c>
      <c r="B34" s="3">
        <f t="shared" si="6"/>
        <v>3.2000000000000001E-2</v>
      </c>
      <c r="C34" s="3">
        <f>MOD($K$4*(1+SIN(Dashboards!$C$7*B34))+Dashboards!$C$15,2*$K$4)</f>
        <v>3.8421055610722092</v>
      </c>
      <c r="D34" s="31">
        <f>(B34^Dashboards!$C$5)*((1-B34)^Dashboards!$C$6)</f>
        <v>9.5951257599999991E-4</v>
      </c>
      <c r="E34" s="31">
        <f t="shared" si="0"/>
        <v>-7.3355855478429569E-4</v>
      </c>
      <c r="F34" s="31">
        <f t="shared" si="1"/>
        <v>-6.185113015983873E-4</v>
      </c>
      <c r="G34" s="13">
        <f>SQRT((E34-Dashboards!$C$10)^2+(F34-Dashboards!$C$11)^2)</f>
        <v>1.1886741168249287E-2</v>
      </c>
      <c r="H34" s="13">
        <f>G34/Dashboards!$C$9</f>
        <v>0.31140063298394272</v>
      </c>
      <c r="N34">
        <v>32</v>
      </c>
      <c r="O34" s="3">
        <f t="shared" si="7"/>
        <v>3.2000000000000001E-2</v>
      </c>
      <c r="P34" s="3">
        <f>MOD($L$4*(1+SIN(Dashboards!$D$7*O34))+Dashboards!$D$15,2*$L$4)</f>
        <v>3.2421064620984192</v>
      </c>
      <c r="Q34" s="31">
        <f>(O34^Dashboards!$D$5)*((1-O34)^Dashboards!$D$6)</f>
        <v>2.7850097600940208E-5</v>
      </c>
      <c r="R34" s="31">
        <f t="shared" si="2"/>
        <v>-2.7709530880594837E-5</v>
      </c>
      <c r="S34" s="31">
        <f t="shared" si="3"/>
        <v>-2.7946081584466617E-6</v>
      </c>
      <c r="T34" s="13">
        <f>SQRT((R34-Dashboards!$C$10)^2+(S34-Dashboards!$C$11)^2)</f>
        <v>1.1435596652550315E-2</v>
      </c>
      <c r="U34" s="13">
        <f>T34/Dashboards!$D$9</f>
        <v>0.97882421129444375</v>
      </c>
      <c r="W34" s="3">
        <f t="shared" si="4"/>
        <v>1.3593197751336357E-4</v>
      </c>
      <c r="X34" s="3">
        <f t="shared" si="5"/>
        <v>0.66742357831050103</v>
      </c>
      <c r="Z34" s="3">
        <f>(E34-Dashboards!$C$10)/Dashboards!$C$12</f>
        <v>-0.38250887324190841</v>
      </c>
      <c r="AA34" s="3">
        <f>(F34-Dashboards!$C$11)/Dashboards!$C$13</f>
        <v>0.15261672091030365</v>
      </c>
    </row>
    <row r="35" spans="1:27" x14ac:dyDescent="0.35">
      <c r="A35">
        <v>33</v>
      </c>
      <c r="B35" s="3">
        <f t="shared" si="6"/>
        <v>3.3000000000000002E-2</v>
      </c>
      <c r="C35" s="3">
        <f>MOD($K$4*(1+SIN(Dashboards!$C$7*B35))+Dashboards!$C$15,2*$K$4)</f>
        <v>3.8576065699644877</v>
      </c>
      <c r="D35" s="31">
        <f>(B35^Dashboards!$C$5)*((1-B35)^Dashboards!$C$6)</f>
        <v>1.018311921E-3</v>
      </c>
      <c r="E35" s="31">
        <f t="shared" si="0"/>
        <v>-7.6824313994970877E-4</v>
      </c>
      <c r="F35" s="31">
        <f t="shared" si="1"/>
        <v>-6.6840230877138846E-4</v>
      </c>
      <c r="G35" s="13">
        <f>SQRT((E35-Dashboards!$C$10)^2+(F35-Dashboards!$C$11)^2)</f>
        <v>1.1904341239858113E-2</v>
      </c>
      <c r="H35" s="13">
        <f>G35/Dashboards!$C$9</f>
        <v>0.31186170750066478</v>
      </c>
      <c r="N35">
        <v>33</v>
      </c>
      <c r="O35" s="3">
        <f t="shared" si="7"/>
        <v>3.3000000000000002E-2</v>
      </c>
      <c r="P35" s="3">
        <f>MOD($L$4*(1+SIN(Dashboards!$D$7*O35))+Dashboards!$D$15,2*$L$4)</f>
        <v>3.2452463956135928</v>
      </c>
      <c r="Q35" s="31">
        <f>(O35^Dashboards!$D$5)*((1-O35)^Dashboards!$D$6)</f>
        <v>3.038604593611627E-5</v>
      </c>
      <c r="R35" s="31">
        <f t="shared" si="2"/>
        <v>-3.0222956703890127E-5</v>
      </c>
      <c r="S35" s="31">
        <f t="shared" si="3"/>
        <v>-3.1439904113325201E-6</v>
      </c>
      <c r="T35" s="13">
        <f>SQRT((R35-Dashboards!$C$10)^2+(S35-Dashboards!$C$11)^2)</f>
        <v>1.143779303883943E-2</v>
      </c>
      <c r="U35" s="13">
        <f>T35/Dashboards!$D$9</f>
        <v>0.97901220988712423</v>
      </c>
      <c r="W35" s="3">
        <f t="shared" si="4"/>
        <v>1.3615939136521826E-4</v>
      </c>
      <c r="X35" s="3">
        <f t="shared" si="5"/>
        <v>0.66715050238645945</v>
      </c>
      <c r="Z35" s="3">
        <f>(E35-Dashboards!$C$10)/Dashboards!$C$12</f>
        <v>-0.38368317980939054</v>
      </c>
      <c r="AA35" s="3">
        <f>(F35-Dashboards!$C$11)/Dashboards!$C$13</f>
        <v>0.15055602493629097</v>
      </c>
    </row>
    <row r="36" spans="1:27" x14ac:dyDescent="0.35">
      <c r="A36">
        <v>34</v>
      </c>
      <c r="B36" s="3">
        <f t="shared" si="6"/>
        <v>3.4000000000000002E-2</v>
      </c>
      <c r="C36" s="3">
        <f>MOD($K$4*(1+SIN(Dashboards!$C$7*B36))+Dashboards!$C$15,2*$K$4)</f>
        <v>3.8730946785357316</v>
      </c>
      <c r="D36" s="31">
        <f>(B36^Dashboards!$C$5)*((1-B36)^Dashboards!$C$6)</f>
        <v>1.0787283360000001E-3</v>
      </c>
      <c r="E36" s="31">
        <f t="shared" si="0"/>
        <v>-8.0275932326837225E-4</v>
      </c>
      <c r="F36" s="31">
        <f t="shared" si="1"/>
        <v>-7.2057774861220513E-4</v>
      </c>
      <c r="G36" s="13">
        <f>SQRT((E36-Dashboards!$C$10)^2+(F36-Dashboards!$C$11)^2)</f>
        <v>1.1921375767170173E-2</v>
      </c>
      <c r="H36" s="13">
        <f>G36/Dashboards!$C$9</f>
        <v>0.31230796627861535</v>
      </c>
      <c r="N36">
        <v>34</v>
      </c>
      <c r="O36" s="3">
        <f t="shared" si="7"/>
        <v>3.4000000000000002E-2</v>
      </c>
      <c r="P36" s="3">
        <f>MOD($L$4*(1+SIN(Dashboards!$D$7*O36))+Dashboards!$D$15,2*$L$4)</f>
        <v>3.2483862254750338</v>
      </c>
      <c r="Q36" s="31">
        <f>(O36^Dashboards!$D$5)*((1-O36)^Dashboards!$D$6)</f>
        <v>3.3061487026796815E-5</v>
      </c>
      <c r="R36" s="31">
        <f t="shared" si="2"/>
        <v>-3.2873135208426962E-5</v>
      </c>
      <c r="S36" s="31">
        <f t="shared" si="3"/>
        <v>-3.5240468202811472E-6</v>
      </c>
      <c r="T36" s="13">
        <f>SQRT((R36-Dashboards!$C$10)^2+(S36-Dashboards!$C$11)^2)</f>
        <v>1.1440104686412076E-2</v>
      </c>
      <c r="U36" s="13">
        <f>T36/Dashboards!$D$9</f>
        <v>0.97921007421207673</v>
      </c>
      <c r="W36" s="3">
        <f t="shared" si="4"/>
        <v>1.3638178678248284E-4</v>
      </c>
      <c r="X36" s="3">
        <f t="shared" si="5"/>
        <v>0.66690210793346139</v>
      </c>
      <c r="Z36" s="3">
        <f>(E36-Dashboards!$C$10)/Dashboards!$C$12</f>
        <v>-0.38485178484134414</v>
      </c>
      <c r="AA36" s="3">
        <f>(F36-Dashboards!$C$11)/Dashboards!$C$13</f>
        <v>0.14840097285547235</v>
      </c>
    </row>
    <row r="37" spans="1:27" x14ac:dyDescent="0.35">
      <c r="A37">
        <v>35</v>
      </c>
      <c r="B37" s="3">
        <f t="shared" si="6"/>
        <v>3.5000000000000003E-2</v>
      </c>
      <c r="C37" s="3">
        <f>MOD($K$4*(1+SIN(Dashboards!$C$7*B37))+Dashboards!$C$15,2*$K$4)</f>
        <v>3.8885694995840354</v>
      </c>
      <c r="D37" s="31">
        <f>(B37^Dashboards!$C$5)*((1-B37)^Dashboards!$C$6)</f>
        <v>1.1407506250000002E-3</v>
      </c>
      <c r="E37" s="31">
        <f t="shared" si="0"/>
        <v>-8.3702146027087683E-4</v>
      </c>
      <c r="F37" s="31">
        <f t="shared" si="1"/>
        <v>-7.7505294237484193E-4</v>
      </c>
      <c r="G37" s="13">
        <f>SQRT((E37-Dashboards!$C$10)^2+(F37-Dashboards!$C$11)^2)</f>
        <v>1.1937789326276493E-2</v>
      </c>
      <c r="H37" s="13">
        <f>G37/Dashboards!$C$9</f>
        <v>0.31273795736051757</v>
      </c>
      <c r="N37">
        <v>35</v>
      </c>
      <c r="O37" s="3">
        <f t="shared" si="7"/>
        <v>3.5000000000000003E-2</v>
      </c>
      <c r="P37" s="3">
        <f>MOD($L$4*(1+SIN(Dashboards!$D$7*O37))+Dashboards!$D$15,2*$L$4)</f>
        <v>3.2515259485429113</v>
      </c>
      <c r="Q37" s="31">
        <f>(O37^Dashboards!$D$5)*((1-O37)^Dashboards!$D$6)</f>
        <v>3.5879030538358992E-5</v>
      </c>
      <c r="R37" s="31">
        <f t="shared" si="2"/>
        <v>-3.5662443846805899E-5</v>
      </c>
      <c r="S37" s="31">
        <f t="shared" si="3"/>
        <v>-3.9363601519567365E-6</v>
      </c>
      <c r="T37" s="13">
        <f>SQRT((R37-Dashboards!$C$10)^2+(S37-Dashboards!$C$11)^2)</f>
        <v>1.1442533229769285E-2</v>
      </c>
      <c r="U37" s="13">
        <f>T37/Dashboards!$D$9</f>
        <v>0.97941794417360462</v>
      </c>
      <c r="W37" s="3">
        <f t="shared" si="4"/>
        <v>1.3659855105590385E-4</v>
      </c>
      <c r="X37" s="3">
        <f t="shared" si="5"/>
        <v>0.66667998681308704</v>
      </c>
      <c r="Z37" s="3">
        <f>(E37-Dashboards!$C$10)/Dashboards!$C$12</f>
        <v>-0.38601178869625935</v>
      </c>
      <c r="AA37" s="3">
        <f>(F37-Dashboards!$C$11)/Dashboards!$C$13</f>
        <v>0.14615093183944383</v>
      </c>
    </row>
    <row r="38" spans="1:27" x14ac:dyDescent="0.35">
      <c r="A38">
        <v>36</v>
      </c>
      <c r="B38" s="3">
        <f t="shared" si="6"/>
        <v>3.5999999999999997E-2</v>
      </c>
      <c r="C38" s="3">
        <f>MOD($K$4*(1+SIN(Dashboards!$C$7*B38))+Dashboards!$C$15,2*$K$4)</f>
        <v>3.9040306462396774</v>
      </c>
      <c r="D38" s="31">
        <f>(B38^Dashboards!$C$5)*((1-B38)^Dashboards!$C$6)</f>
        <v>1.2043676159999997E-3</v>
      </c>
      <c r="E38" s="31">
        <f t="shared" si="0"/>
        <v>-8.7094358758438067E-4</v>
      </c>
      <c r="F38" s="31">
        <f t="shared" si="1"/>
        <v>-8.3184050256955566E-4</v>
      </c>
      <c r="G38" s="13">
        <f>SQRT((E38-Dashboards!$C$10)^2+(F38-Dashboards!$C$11)^2)</f>
        <v>1.1953527822311644E-2</v>
      </c>
      <c r="H38" s="13">
        <f>G38/Dashboards!$C$9</f>
        <v>0.31315026360645931</v>
      </c>
      <c r="N38">
        <v>36</v>
      </c>
      <c r="O38" s="3">
        <f t="shared" si="7"/>
        <v>3.5999999999999997E-2</v>
      </c>
      <c r="P38" s="3">
        <f>MOD($L$4*(1+SIN(Dashboards!$D$7*O38))+Dashboards!$D$15,2*$L$4)</f>
        <v>3.2546655616775033</v>
      </c>
      <c r="Q38" s="31">
        <f>(O38^Dashboards!$D$5)*((1-O38)^Dashboards!$D$6)</f>
        <v>3.8841202936350554E-5</v>
      </c>
      <c r="R38" s="31">
        <f t="shared" si="2"/>
        <v>-3.859316561739297E-5</v>
      </c>
      <c r="S38" s="31">
        <f t="shared" si="3"/>
        <v>-4.3825350165451215E-6</v>
      </c>
      <c r="T38" s="13">
        <f>SQRT((R38-Dashboards!$C$10)^2+(S38-Dashboards!$C$11)^2)</f>
        <v>1.1445080210574525E-2</v>
      </c>
      <c r="U38" s="13">
        <f>T38/Dashboards!$D$9</f>
        <v>0.97963595172962625</v>
      </c>
      <c r="W38" s="3">
        <f t="shared" si="4"/>
        <v>1.3680908472569101E-4</v>
      </c>
      <c r="X38" s="3">
        <f t="shared" si="5"/>
        <v>0.66648568812316689</v>
      </c>
      <c r="Z38" s="3">
        <f>(E38-Dashboards!$C$10)/Dashboards!$C$12</f>
        <v>-0.38716028093559962</v>
      </c>
      <c r="AA38" s="3">
        <f>(F38-Dashboards!$C$11)/Dashboards!$C$13</f>
        <v>0.14380538094163442</v>
      </c>
    </row>
    <row r="39" spans="1:27" x14ac:dyDescent="0.35">
      <c r="A39">
        <v>37</v>
      </c>
      <c r="B39" s="3">
        <f t="shared" si="6"/>
        <v>3.6999999999999998E-2</v>
      </c>
      <c r="C39" s="3">
        <f>MOD($K$4*(1+SIN(Dashboards!$C$7*B39))+Dashboards!$C$15,2*$K$4)</f>
        <v>3.9194777319747964</v>
      </c>
      <c r="D39" s="31">
        <f>(B39^Dashboards!$C$5)*((1-B39)^Dashboards!$C$6)</f>
        <v>1.2695681609999996E-3</v>
      </c>
      <c r="E39" s="31">
        <f t="shared" si="0"/>
        <v>-9.0443950452931421E-4</v>
      </c>
      <c r="F39" s="31">
        <f t="shared" si="1"/>
        <v>-8.9095033423400739E-4</v>
      </c>
      <c r="G39" s="13">
        <f>SQRT((E39-Dashboards!$C$10)^2+(F39-Dashboards!$C$11)^2)</f>
        <v>1.1968538508330856E-2</v>
      </c>
      <c r="H39" s="13">
        <f>G39/Dashboards!$C$9</f>
        <v>0.31354350318842239</v>
      </c>
      <c r="N39">
        <v>37</v>
      </c>
      <c r="O39" s="3">
        <f t="shared" si="7"/>
        <v>3.6999999999999998E-2</v>
      </c>
      <c r="P39" s="3">
        <f>MOD($L$4*(1+SIN(Dashboards!$D$7*O39))+Dashboards!$D$15,2*$L$4)</f>
        <v>3.2578050617391967</v>
      </c>
      <c r="Q39" s="31">
        <f>(O39^Dashboards!$D$5)*((1-O39)^Dashboards!$D$6)</f>
        <v>4.1950448452816192E-5</v>
      </c>
      <c r="R39" s="31">
        <f t="shared" si="2"/>
        <v>-4.1667489926728607E-5</v>
      </c>
      <c r="S39" s="31">
        <f t="shared" si="3"/>
        <v>-4.8641966035881395E-6</v>
      </c>
      <c r="T39" s="13">
        <f>SQRT((R39-Dashboards!$C$10)^2+(S39-Dashboards!$C$11)^2)</f>
        <v>1.144774707908342E-2</v>
      </c>
      <c r="U39" s="13">
        <f>T39/Dashboards!$D$9</f>
        <v>0.9798642210140508</v>
      </c>
      <c r="W39" s="3">
        <f t="shared" si="4"/>
        <v>1.3701280174964199E-4</v>
      </c>
      <c r="X39" s="3">
        <f t="shared" si="5"/>
        <v>0.66632071782562841</v>
      </c>
      <c r="Z39" s="3">
        <f>(E39-Dashboards!$C$10)/Dashboards!$C$12</f>
        <v>-0.38829434308639899</v>
      </c>
      <c r="AA39" s="3">
        <f>(F39-Dashboards!$C$11)/Dashboards!$C$13</f>
        <v>0.14136391104480259</v>
      </c>
    </row>
    <row r="40" spans="1:27" x14ac:dyDescent="0.35">
      <c r="A40">
        <v>38</v>
      </c>
      <c r="B40" s="3">
        <f t="shared" si="6"/>
        <v>3.7999999999999999E-2</v>
      </c>
      <c r="C40" s="3">
        <f>MOD($K$4*(1+SIN(Dashboards!$C$7*B40))+Dashboards!$C$15,2*$K$4)</f>
        <v>3.9349103706130539</v>
      </c>
      <c r="D40" s="31">
        <f>(B40^Dashboards!$C$5)*((1-B40)^Dashboards!$C$6)</f>
        <v>1.3363411359999999E-3</v>
      </c>
      <c r="E40" s="31">
        <f t="shared" si="0"/>
        <v>-9.3742285438406841E-4</v>
      </c>
      <c r="F40" s="31">
        <f t="shared" si="1"/>
        <v>-9.5238963866906695E-4</v>
      </c>
      <c r="G40" s="13">
        <f>SQRT((E40-Dashboards!$C$10)^2+(F40-Dashboards!$C$11)^2)</f>
        <v>1.1982770001764115E-2</v>
      </c>
      <c r="H40" s="13">
        <f>G40/Dashboards!$C$9</f>
        <v>0.31391633002133612</v>
      </c>
      <c r="N40">
        <v>38</v>
      </c>
      <c r="O40" s="3">
        <f t="shared" si="7"/>
        <v>3.7999999999999999E-2</v>
      </c>
      <c r="P40" s="3">
        <f>MOD($L$4*(1+SIN(Dashboards!$D$7*O40))+Dashboards!$D$15,2*$L$4)</f>
        <v>3.2609444455884913</v>
      </c>
      <c r="Q40" s="31">
        <f>(O40^Dashboards!$D$5)*((1-O40)^Dashboards!$D$6)</f>
        <v>4.5209130046280812E-5</v>
      </c>
      <c r="R40" s="31">
        <f t="shared" si="2"/>
        <v>-4.4887513456240455E-5</v>
      </c>
      <c r="S40" s="31">
        <f t="shared" si="3"/>
        <v>-5.3829894350038098E-6</v>
      </c>
      <c r="T40" s="13">
        <f>SQRT((R40-Dashboards!$C$10)^2+(S40-Dashboards!$C$11)^2)</f>
        <v>1.1450535195572606E-2</v>
      </c>
      <c r="U40" s="13">
        <f>T40/Dashboards!$D$9</f>
        <v>0.98010286845908079</v>
      </c>
      <c r="W40" s="3">
        <f t="shared" si="4"/>
        <v>1.3720912964565162E-4</v>
      </c>
      <c r="X40" s="3">
        <f t="shared" si="5"/>
        <v>0.66618653843774467</v>
      </c>
      <c r="Z40" s="3">
        <f>(E40-Dashboards!$C$10)/Dashboards!$C$12</f>
        <v>-0.38941105139261861</v>
      </c>
      <c r="AA40" s="3">
        <f>(F40-Dashboards!$C$11)/Dashboards!$C$13</f>
        <v>0.13882622470673281</v>
      </c>
    </row>
    <row r="41" spans="1:27" x14ac:dyDescent="0.35">
      <c r="A41">
        <v>39</v>
      </c>
      <c r="B41" s="3">
        <f t="shared" si="6"/>
        <v>3.9E-2</v>
      </c>
      <c r="C41" s="3">
        <f>MOD($K$4*(1+SIN(Dashboards!$C$7*B41))+Dashboards!$C$15,2*$K$4)</f>
        <v>3.9503281763392879</v>
      </c>
      <c r="D41" s="31">
        <f>(B41^Dashboards!$C$5)*((1-B41)^Dashboards!$C$6)</f>
        <v>1.404675441E-3</v>
      </c>
      <c r="E41" s="31">
        <f t="shared" si="0"/>
        <v>-9.6980720524114628E-4</v>
      </c>
      <c r="F41" s="31">
        <f t="shared" si="1"/>
        <v>-1.0161629196201274E-3</v>
      </c>
      <c r="G41" s="13">
        <f>SQRT((E41-Dashboards!$C$10)^2+(F41-Dashboards!$C$11)^2)</f>
        <v>1.1996172298636929E-2</v>
      </c>
      <c r="H41" s="13">
        <f>G41/Dashboards!$C$9</f>
        <v>0.31426743413562275</v>
      </c>
      <c r="N41">
        <v>39</v>
      </c>
      <c r="O41" s="3">
        <f t="shared" si="7"/>
        <v>3.9E-2</v>
      </c>
      <c r="P41" s="3">
        <f>MOD($L$4*(1+SIN(Dashboards!$D$7*O41))+Dashboards!$D$15,2*$L$4)</f>
        <v>3.2640837100860041</v>
      </c>
      <c r="Q41" s="31">
        <f>(O41^Dashboards!$D$5)*((1-O41)^Dashboards!$D$6)</f>
        <v>4.8619530355414123E-5</v>
      </c>
      <c r="R41" s="31">
        <f t="shared" si="2"/>
        <v>-4.8255241033099592E-5</v>
      </c>
      <c r="S41" s="31">
        <f t="shared" si="3"/>
        <v>-5.9405761352327137E-6</v>
      </c>
      <c r="T41" s="13">
        <f>SQRT((R41-Dashboards!$C$10)^2+(S41-Dashboards!$C$11)^2)</f>
        <v>1.1453445831767274E-2</v>
      </c>
      <c r="U41" s="13">
        <f>T41/Dashboards!$D$9</f>
        <v>0.98035200291740188</v>
      </c>
      <c r="W41" s="3">
        <f t="shared" si="4"/>
        <v>1.3739750961098518E-4</v>
      </c>
      <c r="X41" s="3">
        <f t="shared" si="5"/>
        <v>0.66608456878177913</v>
      </c>
      <c r="Z41" s="3">
        <f>(E41-Dashboards!$C$10)/Dashboards!$C$12</f>
        <v>-0.39050747955267151</v>
      </c>
      <c r="AA41" s="3">
        <f>(F41-Dashboards!$C$11)/Dashboards!$C$13</f>
        <v>0.13619213590492271</v>
      </c>
    </row>
    <row r="42" spans="1:27" x14ac:dyDescent="0.35">
      <c r="A42">
        <v>40</v>
      </c>
      <c r="B42" s="3">
        <f t="shared" si="6"/>
        <v>0.04</v>
      </c>
      <c r="C42" s="3">
        <f>MOD($K$4*(1+SIN(Dashboards!$C$7*B42))+Dashboards!$C$15,2*$K$4)</f>
        <v>3.9657307637091583</v>
      </c>
      <c r="D42" s="31">
        <f>(B42^Dashboards!$C$5)*((1-B42)^Dashboards!$C$6)</f>
        <v>1.47456E-3</v>
      </c>
      <c r="E42" s="31">
        <f t="shared" si="0"/>
        <v>-1.0015061303791761E-3</v>
      </c>
      <c r="F42" s="31">
        <f t="shared" si="1"/>
        <v>-1.0822719918823218E-3</v>
      </c>
      <c r="G42" s="13">
        <f>SQRT((E42-Dashboards!$C$10)^2+(F42-Dashboards!$C$11)^2)</f>
        <v>1.2008696785741683E-2</v>
      </c>
      <c r="H42" s="13">
        <f>G42/Dashboards!$C$9</f>
        <v>0.31459554199605444</v>
      </c>
      <c r="N42">
        <v>40</v>
      </c>
      <c r="O42" s="3">
        <f t="shared" si="7"/>
        <v>0.04</v>
      </c>
      <c r="P42" s="3">
        <f>MOD($L$4*(1+SIN(Dashboards!$D$7*O42))+Dashboards!$D$15,2*$L$4)</f>
        <v>3.2672228520924702</v>
      </c>
      <c r="Q42" s="31">
        <f>(O42^Dashboards!$D$5)*((1-O42)^Dashboards!$D$6)</f>
        <v>5.2183852646400009E-5</v>
      </c>
      <c r="R42" s="31">
        <f t="shared" si="2"/>
        <v>-5.1772586505060459E-5</v>
      </c>
      <c r="S42" s="31">
        <f t="shared" si="3"/>
        <v>-6.5386362184496392E-6</v>
      </c>
      <c r="T42" s="13">
        <f>SQRT((R42-Dashboards!$C$10)^2+(S42-Dashboards!$C$11)^2)</f>
        <v>1.1456480172267032E-2</v>
      </c>
      <c r="U42" s="13">
        <f>T42/Dashboards!$D$9</f>
        <v>0.98061172578422851</v>
      </c>
      <c r="W42" s="3">
        <f t="shared" si="4"/>
        <v>1.3757739662061642E-4</v>
      </c>
      <c r="X42" s="3">
        <f t="shared" si="5"/>
        <v>0.66601618378817407</v>
      </c>
      <c r="Z42" s="3">
        <f>(E42-Dashboards!$C$10)/Dashboards!$C$12</f>
        <v>-0.39158070144055596</v>
      </c>
      <c r="AA42" s="3">
        <f>(F42-Dashboards!$C$11)/Dashboards!$C$13</f>
        <v>0.13346156968115364</v>
      </c>
    </row>
    <row r="43" spans="1:27" x14ac:dyDescent="0.35">
      <c r="A43">
        <v>41</v>
      </c>
      <c r="B43" s="3">
        <f t="shared" si="6"/>
        <v>4.1000000000000002E-2</v>
      </c>
      <c r="C43" s="3">
        <f>MOD($K$4*(1+SIN(Dashboards!$C$7*B43))+Dashboards!$C$15,2*$K$4)</f>
        <v>3.9811177476587822</v>
      </c>
      <c r="D43" s="31">
        <f>(B43^Dashboards!$C$5)*((1-B43)^Dashboards!$C$6)</f>
        <v>1.5459837610000001E-3</v>
      </c>
      <c r="E43" s="31">
        <f t="shared" si="0"/>
        <v>-1.0324332880761976E-3</v>
      </c>
      <c r="F43" s="31">
        <f t="shared" si="1"/>
        <v>-1.1507159923056065E-3</v>
      </c>
      <c r="G43" s="13">
        <f>SQRT((E43-Dashboards!$C$10)^2+(F43-Dashboards!$C$11)^2)</f>
        <v>1.2020296250937467E-2</v>
      </c>
      <c r="H43" s="13">
        <f>G43/Dashboards!$C$9</f>
        <v>0.3148994167715809</v>
      </c>
      <c r="N43">
        <v>41</v>
      </c>
      <c r="O43" s="3">
        <f t="shared" si="7"/>
        <v>4.1000000000000002E-2</v>
      </c>
      <c r="P43" s="3">
        <f>MOD($L$4*(1+SIN(Dashboards!$D$7*O43))+Dashboards!$D$15,2*$L$4)</f>
        <v>3.2703618684687488</v>
      </c>
      <c r="Q43" s="31">
        <f>(O43^Dashboards!$D$5)*((1-O43)^Dashboards!$D$6)</f>
        <v>5.5904221754034181E-5</v>
      </c>
      <c r="R43" s="31">
        <f t="shared" si="2"/>
        <v>-5.5441373619125384E-5</v>
      </c>
      <c r="S43" s="31">
        <f t="shared" si="3"/>
        <v>-7.178864892779107E-6</v>
      </c>
      <c r="T43" s="13">
        <f>SQRT((R43-Dashboards!$C$10)^2+(S43-Dashboards!$C$11)^2)</f>
        <v>1.1459639315969685E-2</v>
      </c>
      <c r="U43" s="13">
        <f>T43/Dashboards!$D$9</f>
        <v>0.98088213111917233</v>
      </c>
      <c r="W43" s="3">
        <f t="shared" si="4"/>
        <v>1.3774825950684601E-4</v>
      </c>
      <c r="X43" s="3">
        <f t="shared" si="5"/>
        <v>0.66598271434759138</v>
      </c>
      <c r="Z43" s="3">
        <f>(E43-Dashboards!$C$10)/Dashboards!$C$12</f>
        <v>-0.39262779380807211</v>
      </c>
      <c r="AA43" s="3">
        <f>(F43-Dashboards!$C$11)/Dashboards!$C$13</f>
        <v>0.13063456168693718</v>
      </c>
    </row>
    <row r="44" spans="1:27" x14ac:dyDescent="0.35">
      <c r="A44">
        <v>42</v>
      </c>
      <c r="B44" s="3">
        <f t="shared" si="6"/>
        <v>4.2000000000000003E-2</v>
      </c>
      <c r="C44" s="3">
        <f>MOD($K$4*(1+SIN(Dashboards!$C$7*B44))+Dashboards!$C$15,2*$K$4)</f>
        <v>3.9964887435143637</v>
      </c>
      <c r="D44" s="31">
        <f>(B44^Dashboards!$C$5)*((1-B44)^Dashboards!$C$6)</f>
        <v>1.618935696E-3</v>
      </c>
      <c r="E44" s="31">
        <f t="shared" si="0"/>
        <v>-1.0625025007907206E-3</v>
      </c>
      <c r="F44" s="31">
        <f t="shared" si="1"/>
        <v>-1.2214913931733083E-3</v>
      </c>
      <c r="G44" s="13">
        <f>SQRT((E44-Dashboards!$C$10)^2+(F44-Dashboards!$C$11)^2)</f>
        <v>1.20309248917497E-2</v>
      </c>
      <c r="H44" s="13">
        <f>G44/Dashboards!$C$9</f>
        <v>0.31517785856061631</v>
      </c>
      <c r="N44">
        <v>42</v>
      </c>
      <c r="O44" s="3">
        <f t="shared" si="7"/>
        <v>4.2000000000000003E-2</v>
      </c>
      <c r="P44" s="3">
        <f>MOD($L$4*(1+SIN(Dashboards!$D$7*O44))+Dashboards!$D$15,2*$L$4)</f>
        <v>3.2735007560758231</v>
      </c>
      <c r="Q44" s="31">
        <f>(O44^Dashboards!$D$5)*((1-O44)^Dashboards!$D$6)</f>
        <v>5.9782685016574238E-5</v>
      </c>
      <c r="R44" s="31">
        <f t="shared" si="2"/>
        <v>-5.9263336903877021E-5</v>
      </c>
      <c r="S44" s="31">
        <f t="shared" si="3"/>
        <v>-7.8629718814515938E-6</v>
      </c>
      <c r="T44" s="13">
        <f>SQRT((R44-Dashboards!$C$10)^2+(S44-Dashboards!$C$11)^2)</f>
        <v>1.1462924277492492E-2</v>
      </c>
      <c r="U44" s="13">
        <f>T44/Dashboards!$D$9</f>
        <v>0.98116330576789312</v>
      </c>
      <c r="W44" s="3">
        <f t="shared" si="4"/>
        <v>1.3790958102232636E-4</v>
      </c>
      <c r="X44" s="3">
        <f t="shared" si="5"/>
        <v>0.66598544720727682</v>
      </c>
      <c r="Z44" s="3">
        <f>(E44-Dashboards!$C$10)/Dashboards!$C$12</f>
        <v>-0.39364583896563377</v>
      </c>
      <c r="AA44" s="3">
        <f>(F44-Dashboards!$C$11)/Dashboards!$C$13</f>
        <v>0.12771125763092822</v>
      </c>
    </row>
    <row r="45" spans="1:27" x14ac:dyDescent="0.35">
      <c r="A45">
        <v>43</v>
      </c>
      <c r="B45" s="3">
        <f t="shared" si="6"/>
        <v>4.2999999999999997E-2</v>
      </c>
      <c r="C45" s="3">
        <f>MOD($K$4*(1+SIN(Dashboards!$C$7*B45))+Dashboards!$C$15,2*$K$4)</f>
        <v>4.0118433670018057</v>
      </c>
      <c r="D45" s="31">
        <f>(B45^Dashboards!$C$5)*((1-B45)^Dashboards!$C$6)</f>
        <v>1.6934048009999995E-3</v>
      </c>
      <c r="E45" s="31">
        <f t="shared" si="0"/>
        <v>-1.0916278336382359E-3</v>
      </c>
      <c r="F45" s="31">
        <f t="shared" si="1"/>
        <v>-1.2945920179253927E-3</v>
      </c>
      <c r="G45" s="13">
        <f>SQRT((E45-Dashboards!$C$10)^2+(F45-Dashboards!$C$11)^2)</f>
        <v>1.2040538322434293E-2</v>
      </c>
      <c r="H45" s="13">
        <f>G45/Dashboards!$C$9</f>
        <v>0.3154297045761017</v>
      </c>
      <c r="N45">
        <v>43</v>
      </c>
      <c r="O45" s="3">
        <f t="shared" si="7"/>
        <v>4.2999999999999997E-2</v>
      </c>
      <c r="P45" s="3">
        <f>MOD($L$4*(1+SIN(Dashboards!$D$7*O45))+Dashboards!$D$15,2*$L$4)</f>
        <v>3.2766395117748055</v>
      </c>
      <c r="Q45" s="31">
        <f>(O45^Dashboards!$D$5)*((1-O45)^Dashboards!$D$6)</f>
        <v>6.3821213204365225E-5</v>
      </c>
      <c r="R45" s="31">
        <f t="shared" si="2"/>
        <v>-6.3240122555321344E-5</v>
      </c>
      <c r="S45" s="31">
        <f t="shared" si="3"/>
        <v>-8.5926802608370404E-6</v>
      </c>
      <c r="T45" s="13">
        <f>SQRT((R45-Dashboards!$C$10)^2+(S45-Dashboards!$C$11)^2)</f>
        <v>1.1466335988590533E-2</v>
      </c>
      <c r="U45" s="13">
        <f>T45/Dashboards!$D$9</f>
        <v>0.981455329483504</v>
      </c>
      <c r="W45" s="3">
        <f t="shared" si="4"/>
        <v>1.3806085788853182E-4</v>
      </c>
      <c r="X45" s="3">
        <f t="shared" si="5"/>
        <v>0.66602562490740236</v>
      </c>
      <c r="Z45" s="3">
        <f>(E45-Dashboards!$C$10)/Dashboards!$C$12</f>
        <v>-0.39463192743922593</v>
      </c>
      <c r="AA45" s="3">
        <f>(F45-Dashboards!$C$11)/Dashboards!$C$13</f>
        <v>0.12469191262949175</v>
      </c>
    </row>
    <row r="46" spans="1:27" x14ac:dyDescent="0.35">
      <c r="A46">
        <v>44</v>
      </c>
      <c r="B46" s="3">
        <f t="shared" si="6"/>
        <v>4.3999999999999997E-2</v>
      </c>
      <c r="C46" s="3">
        <f>MOD($K$4*(1+SIN(Dashboards!$C$7*B46))+Dashboards!$C$15,2*$K$4)</f>
        <v>4.0271812342563216</v>
      </c>
      <c r="D46" s="31">
        <f>(B46^Dashboards!$C$5)*((1-B46)^Dashboards!$C$6)</f>
        <v>1.7693800959999997E-3</v>
      </c>
      <c r="E46" s="31">
        <f t="shared" si="0"/>
        <v>-1.1197236720920738E-3</v>
      </c>
      <c r="F46" s="31">
        <f t="shared" si="1"/>
        <v>-1.370009059195453E-3</v>
      </c>
      <c r="G46" s="13">
        <f>SQRT((E46-Dashboards!$C$10)^2+(F46-Dashboards!$C$11)^2)</f>
        <v>1.2049093579664279E-2</v>
      </c>
      <c r="H46" s="13">
        <f>G46/Dashboards!$C$9</f>
        <v>0.31565382929447899</v>
      </c>
      <c r="N46">
        <v>44</v>
      </c>
      <c r="O46" s="3">
        <f t="shared" si="7"/>
        <v>4.3999999999999997E-2</v>
      </c>
      <c r="P46" s="3">
        <f>MOD($L$4*(1+SIN(Dashboards!$D$7*O46))+Dashboards!$D$15,2*$L$4)</f>
        <v>3.2797781324269408</v>
      </c>
      <c r="Q46" s="31">
        <f>(O46^Dashboards!$D$5)*((1-O46)^Dashboards!$D$6)</f>
        <v>6.8021701442264683E-5</v>
      </c>
      <c r="R46" s="31">
        <f t="shared" si="2"/>
        <v>-6.7373289326086737E-5</v>
      </c>
      <c r="S46" s="31">
        <f t="shared" si="3"/>
        <v>-9.36972531529076E-6</v>
      </c>
      <c r="T46" s="13">
        <f>SQRT((R46-Dashboards!$C$10)^2+(S46-Dashboards!$C$11)^2)</f>
        <v>1.1469875299571742E-2</v>
      </c>
      <c r="U46" s="13">
        <f>T46/Dashboards!$D$9</f>
        <v>0.98175827504768975</v>
      </c>
      <c r="W46" s="3">
        <f t="shared" si="4"/>
        <v>1.3820160083161977E-4</v>
      </c>
      <c r="X46" s="3">
        <f t="shared" si="5"/>
        <v>0.66610444575321082</v>
      </c>
      <c r="Z46" s="3">
        <f>(E46-Dashboards!$C$10)/Dashboards!$C$12</f>
        <v>-0.3955831606011021</v>
      </c>
      <c r="AA46" s="3">
        <f>(F46-Dashboards!$C$11)/Dashboards!$C$13</f>
        <v>0.1215768904617039</v>
      </c>
    </row>
    <row r="47" spans="1:27" x14ac:dyDescent="0.35">
      <c r="A47">
        <v>45</v>
      </c>
      <c r="B47" s="3">
        <f t="shared" si="6"/>
        <v>4.4999999999999998E-2</v>
      </c>
      <c r="C47" s="3">
        <f>MOD($K$4*(1+SIN(Dashboards!$C$7*B47))+Dashboards!$C$15,2*$K$4)</f>
        <v>4.0425019618320288</v>
      </c>
      <c r="D47" s="31">
        <f>(B47^Dashboards!$C$5)*((1-B47)^Dashboards!$C$6)</f>
        <v>1.8468506249999998E-3</v>
      </c>
      <c r="E47" s="31">
        <f t="shared" si="0"/>
        <v>-1.1467047988388559E-3</v>
      </c>
      <c r="F47" s="31">
        <f t="shared" si="1"/>
        <v>-1.4477310991281595E-3</v>
      </c>
      <c r="G47" s="13">
        <f>SQRT((E47-Dashboards!$C$10)^2+(F47-Dashboards!$C$11)^2)</f>
        <v>1.2056549126990055E-2</v>
      </c>
      <c r="H47" s="13">
        <f>G47/Dashboards!$C$9</f>
        <v>0.31584914457253771</v>
      </c>
      <c r="N47">
        <v>45</v>
      </c>
      <c r="O47" s="3">
        <f t="shared" si="7"/>
        <v>4.4999999999999998E-2</v>
      </c>
      <c r="P47" s="3">
        <f>MOD($L$4*(1+SIN(Dashboards!$D$7*O47))+Dashboards!$D$15,2*$L$4)</f>
        <v>3.2829166148936095</v>
      </c>
      <c r="Q47" s="31">
        <f>(O47^Dashboards!$D$5)*((1-O47)^Dashboards!$D$6)</f>
        <v>7.2385970125890217E-5</v>
      </c>
      <c r="R47" s="31">
        <f t="shared" si="2"/>
        <v>-7.1664309417824137E-5</v>
      </c>
      <c r="S47" s="31">
        <f t="shared" si="3"/>
        <v>-1.0195853408745789E-5</v>
      </c>
      <c r="T47" s="13">
        <f>SQRT((R47-Dashboards!$C$10)^2+(S47-Dashboards!$C$11)^2)</f>
        <v>1.1473542980708228E-2</v>
      </c>
      <c r="U47" s="13">
        <f>T47/Dashboards!$D$9</f>
        <v>0.98207220839150877</v>
      </c>
      <c r="W47" s="3">
        <f t="shared" si="4"/>
        <v>1.3833133460754065E-4</v>
      </c>
      <c r="X47" s="3">
        <f t="shared" si="5"/>
        <v>0.66622306381897101</v>
      </c>
      <c r="Z47" s="3">
        <f>(E47-Dashboards!$C$10)/Dashboards!$C$12</f>
        <v>-0.39649665327185801</v>
      </c>
      <c r="AA47" s="3">
        <f>(F47-Dashboards!$C$11)/Dashboards!$C$13</f>
        <v>0.11836666273016086</v>
      </c>
    </row>
    <row r="48" spans="1:27" x14ac:dyDescent="0.35">
      <c r="A48">
        <v>46</v>
      </c>
      <c r="B48" s="3">
        <f t="shared" si="6"/>
        <v>4.5999999999999999E-2</v>
      </c>
      <c r="C48" s="3">
        <f>MOD($K$4*(1+SIN(Dashboards!$C$7*B48))+Dashboards!$C$15,2*$K$4)</f>
        <v>4.0578051667115353</v>
      </c>
      <c r="D48" s="31">
        <f>(B48^Dashboards!$C$5)*((1-B48)^Dashboards!$C$6)</f>
        <v>1.9258054559999997E-3</v>
      </c>
      <c r="E48" s="31">
        <f t="shared" si="0"/>
        <v>-1.1724864697201512E-3</v>
      </c>
      <c r="F48" s="31">
        <f t="shared" si="1"/>
        <v>-1.5277441319417804E-3</v>
      </c>
      <c r="G48" s="13">
        <f>SQRT((E48-Dashboards!$C$10)^2+(F48-Dashboards!$C$11)^2)</f>
        <v>1.2062864858217672E-2</v>
      </c>
      <c r="H48" s="13">
        <f>G48/Dashboards!$C$9</f>
        <v>0.31601459973591667</v>
      </c>
      <c r="N48">
        <v>46</v>
      </c>
      <c r="O48" s="3">
        <f t="shared" si="7"/>
        <v>4.5999999999999999E-2</v>
      </c>
      <c r="P48" s="3">
        <f>MOD($L$4*(1+SIN(Dashboards!$D$7*O48))+Dashboards!$D$15,2*$L$4)</f>
        <v>3.2860549560363284</v>
      </c>
      <c r="Q48" s="31">
        <f>(O48^Dashboards!$D$5)*((1-O48)^Dashboards!$D$6)</f>
        <v>7.6915765831713818E-5</v>
      </c>
      <c r="R48" s="31">
        <f t="shared" si="2"/>
        <v>-7.611456937665628E-5</v>
      </c>
      <c r="S48" s="31">
        <f t="shared" si="3"/>
        <v>-1.1072820872984986E-5</v>
      </c>
      <c r="T48" s="13">
        <f>SQRT((R48-Dashboards!$C$10)^2+(S48-Dashboards!$C$11)^2)</f>
        <v>1.1477339723643464E-2</v>
      </c>
      <c r="U48" s="13">
        <f>T48/Dashboards!$D$9</f>
        <v>0.98239718871584025</v>
      </c>
      <c r="W48" s="3">
        <f t="shared" si="4"/>
        <v>1.3844959801816446E-4</v>
      </c>
      <c r="X48" s="3">
        <f t="shared" si="5"/>
        <v>0.66638258897992353</v>
      </c>
      <c r="Z48" s="3">
        <f>(E48-Dashboards!$C$10)/Dashboards!$C$12</f>
        <v>-0.39736953629156785</v>
      </c>
      <c r="AA48" s="3">
        <f>(F48-Dashboards!$C$11)/Dashboards!$C$13</f>
        <v>0.11506180792905754</v>
      </c>
    </row>
    <row r="49" spans="1:27" x14ac:dyDescent="0.35">
      <c r="A49">
        <v>47</v>
      </c>
      <c r="B49" s="3">
        <f t="shared" si="6"/>
        <v>4.7E-2</v>
      </c>
      <c r="C49" s="3">
        <f>MOD($K$4*(1+SIN(Dashboards!$C$7*B49))+Dashboards!$C$15,2*$K$4)</f>
        <v>4.0730904663155165</v>
      </c>
      <c r="D49" s="31">
        <f>(B49^Dashboards!$C$5)*((1-B49)^Dashboards!$C$6)</f>
        <v>2.0062336809999999E-3</v>
      </c>
      <c r="E49" s="31">
        <f t="shared" si="0"/>
        <v>-1.1969844886934151E-3</v>
      </c>
      <c r="F49" s="31">
        <f t="shared" si="1"/>
        <v>-1.6100315886982382E-3</v>
      </c>
      <c r="G49" s="13">
        <f>SQRT((E49-Dashboards!$C$10)^2+(F49-Dashboards!$C$11)^2)</f>
        <v>1.2068002099842953E-2</v>
      </c>
      <c r="H49" s="13">
        <f>G49/Dashboards!$C$9</f>
        <v>0.31614918164287176</v>
      </c>
      <c r="N49">
        <v>47</v>
      </c>
      <c r="O49" s="3">
        <f t="shared" si="7"/>
        <v>4.7E-2</v>
      </c>
      <c r="P49" s="3">
        <f>MOD($L$4*(1+SIN(Dashboards!$D$7*O49))+Dashboards!$D$15,2*$L$4)</f>
        <v>3.2891931527167571</v>
      </c>
      <c r="Q49" s="31">
        <f>(O49^Dashboards!$D$5)*((1-O49)^Dashboards!$D$6)</f>
        <v>8.161276222102564E-5</v>
      </c>
      <c r="R49" s="31">
        <f t="shared" si="2"/>
        <v>-8.0725370991523008E-5</v>
      </c>
      <c r="S49" s="31">
        <f t="shared" si="3"/>
        <v>-1.2002392912525618E-5</v>
      </c>
      <c r="T49" s="13">
        <f>SQRT((R49-Dashboards!$C$10)^2+(S49-Dashboards!$C$11)^2)</f>
        <v>1.1481266142794934E-2</v>
      </c>
      <c r="U49" s="13">
        <f>T49/Dashboards!$D$9</f>
        <v>0.9827332686114435</v>
      </c>
      <c r="W49" s="3">
        <f t="shared" si="4"/>
        <v>1.3855594392010506E-4</v>
      </c>
      <c r="X49" s="3">
        <f t="shared" si="5"/>
        <v>0.66658408696857174</v>
      </c>
      <c r="Z49" s="3">
        <f>(E49-Dashboards!$C$10)/Dashboards!$C$12</f>
        <v>-0.39819895905771624</v>
      </c>
      <c r="AA49" s="3">
        <f>(F49-Dashboards!$C$11)/Dashboards!$C$13</f>
        <v>0.11166301042108624</v>
      </c>
    </row>
    <row r="50" spans="1:27" x14ac:dyDescent="0.35">
      <c r="A50">
        <v>48</v>
      </c>
      <c r="B50" s="3">
        <f t="shared" si="6"/>
        <v>4.8000000000000001E-2</v>
      </c>
      <c r="C50" s="3">
        <f>MOD($K$4*(1+SIN(Dashboards!$C$7*B50))+Dashboards!$C$15,2*$K$4)</f>
        <v>4.088357478512278</v>
      </c>
      <c r="D50" s="31">
        <f>(B50^Dashboards!$C$5)*((1-B50)^Dashboards!$C$6)</f>
        <v>2.0881244159999999E-3</v>
      </c>
      <c r="E50" s="31">
        <f t="shared" si="0"/>
        <v>-1.2201152817468205E-3</v>
      </c>
      <c r="F50" s="31">
        <f t="shared" si="1"/>
        <v>-1.6945743642411263E-3</v>
      </c>
      <c r="G50" s="13">
        <f>SQRT((E50-Dashboards!$C$10)^2+(F50-Dashboards!$C$11)^2)</f>
        <v>1.207192361267285E-2</v>
      </c>
      <c r="H50" s="13">
        <f>G50/Dashboards!$C$9</f>
        <v>0.31625191472675063</v>
      </c>
      <c r="N50">
        <v>48</v>
      </c>
      <c r="O50" s="3">
        <f t="shared" si="7"/>
        <v>4.8000000000000001E-2</v>
      </c>
      <c r="P50" s="3">
        <f>MOD($L$4*(1+SIN(Dashboards!$D$7*O50))+Dashboards!$D$15,2*$L$4)</f>
        <v>3.2923312017966988</v>
      </c>
      <c r="Q50" s="31">
        <f>(O50^Dashboards!$D$5)*((1-O50)^Dashboards!$D$6)</f>
        <v>8.6478560937790908E-5</v>
      </c>
      <c r="R50" s="31">
        <f t="shared" si="2"/>
        <v>-8.5497932195272429E-5</v>
      </c>
      <c r="S50" s="31">
        <f t="shared" si="3"/>
        <v>-1.2986342526046921E-5</v>
      </c>
      <c r="T50" s="13">
        <f>SQRT((R50-Dashboards!$C$10)^2+(S50-Dashboards!$C$11)^2)</f>
        <v>1.1485322776751846E-2</v>
      </c>
      <c r="U50" s="13">
        <f>T50/Dashboards!$D$9</f>
        <v>0.98308049417859378</v>
      </c>
      <c r="W50" s="3">
        <f t="shared" si="4"/>
        <v>1.3864993922783992E-4</v>
      </c>
      <c r="X50" s="3">
        <f t="shared" si="5"/>
        <v>0.66682857945184315</v>
      </c>
      <c r="Z50" s="3">
        <f>(E50-Dashboards!$C$10)/Dashboards!$C$12</f>
        <v>-0.39898209202771268</v>
      </c>
      <c r="AA50" s="3">
        <f>(F50-Dashboards!$C$11)/Dashboards!$C$13</f>
        <v>0.10817105932478996</v>
      </c>
    </row>
    <row r="51" spans="1:27" x14ac:dyDescent="0.35">
      <c r="A51">
        <v>49</v>
      </c>
      <c r="B51" s="3">
        <f t="shared" si="6"/>
        <v>4.9000000000000002E-2</v>
      </c>
      <c r="C51" s="3">
        <f>MOD($K$4*(1+SIN(Dashboards!$C$7*B51))+Dashboards!$C$15,2*$K$4)</f>
        <v>4.103605821627311</v>
      </c>
      <c r="D51" s="31">
        <f>(B51^Dashboards!$C$5)*((1-B51)^Dashboards!$C$6)</f>
        <v>2.1714668010000002E-3</v>
      </c>
      <c r="E51" s="31">
        <f t="shared" si="0"/>
        <v>-1.2417959697041668E-3</v>
      </c>
      <c r="F51" s="31">
        <f t="shared" si="1"/>
        <v>-1.7813508462601248E-3</v>
      </c>
      <c r="G51" s="13">
        <f>SQRT((E51-Dashboards!$C$10)^2+(F51-Dashboards!$C$11)^2)</f>
        <v>1.2074593592759168E-2</v>
      </c>
      <c r="H51" s="13">
        <f>G51/Dashboards!$C$9</f>
        <v>0.31632186102045429</v>
      </c>
      <c r="N51">
        <v>49</v>
      </c>
      <c r="O51" s="3">
        <f t="shared" si="7"/>
        <v>4.9000000000000002E-2</v>
      </c>
      <c r="P51" s="3">
        <f>MOD($L$4*(1+SIN(Dashboards!$D$7*O51))+Dashboards!$D$15,2*$L$4)</f>
        <v>3.2954691001381047</v>
      </c>
      <c r="Q51" s="31">
        <f>(O51^Dashboards!$D$5)*((1-O51)^Dashboards!$D$6)</f>
        <v>9.1514692500423668E-5</v>
      </c>
      <c r="R51" s="31">
        <f t="shared" si="2"/>
        <v>-9.0433387968348426E-5</v>
      </c>
      <c r="S51" s="31">
        <f t="shared" si="3"/>
        <v>-1.4026449444291829E-5</v>
      </c>
      <c r="T51" s="13">
        <f>SQRT((R51-Dashboards!$C$10)^2+(S51-Dashboards!$C$11)^2)</f>
        <v>1.1489510089667495E-2</v>
      </c>
      <c r="U51" s="13">
        <f>T51/Dashboards!$D$9</f>
        <v>0.98343890514626198</v>
      </c>
      <c r="W51" s="3">
        <f t="shared" si="4"/>
        <v>1.3873116491264095E-4</v>
      </c>
      <c r="X51" s="3">
        <f t="shared" si="5"/>
        <v>0.66711704412580763</v>
      </c>
      <c r="Z51" s="3">
        <f>(E51-Dashboards!$C$10)/Dashboards!$C$12</f>
        <v>-0.39971612918382748</v>
      </c>
      <c r="AA51" s="3">
        <f>(F51-Dashboards!$C$11)/Dashboards!$C$13</f>
        <v>0.1045868473140871</v>
      </c>
    </row>
    <row r="52" spans="1:27" x14ac:dyDescent="0.35">
      <c r="A52">
        <v>50</v>
      </c>
      <c r="B52" s="3">
        <f t="shared" si="6"/>
        <v>0.05</v>
      </c>
      <c r="C52" s="3">
        <f>MOD($K$4*(1+SIN(Dashboards!$C$7*B52))+Dashboards!$C$15,2*$K$4)</f>
        <v>4.118835114452831</v>
      </c>
      <c r="D52" s="31">
        <f>(B52^Dashboards!$C$5)*((1-B52)^Dashboards!$C$6)</f>
        <v>2.2562500000000004E-3</v>
      </c>
      <c r="E52" s="31">
        <f t="shared" si="0"/>
        <v>-1.2619444398577248E-3</v>
      </c>
      <c r="F52" s="31">
        <f t="shared" si="1"/>
        <v>-1.8703369464383084E-3</v>
      </c>
      <c r="G52" s="13">
        <f>SQRT((E52-Dashboards!$C$10)^2+(F52-Dashboards!$C$11)^2)</f>
        <v>1.2075977671763907E-2</v>
      </c>
      <c r="H52" s="13">
        <f>G52/Dashboards!$C$9</f>
        <v>0.31635812016600773</v>
      </c>
      <c r="N52">
        <v>50</v>
      </c>
      <c r="O52" s="3">
        <f t="shared" si="7"/>
        <v>0.05</v>
      </c>
      <c r="P52" s="3">
        <f>MOD($L$4*(1+SIN(Dashboards!$D$7*O52))+Dashboards!$D$15,2*$L$4)</f>
        <v>3.2986068446030772</v>
      </c>
      <c r="Q52" s="31">
        <f>(O52^Dashboards!$D$5)*((1-O52)^Dashboards!$D$6)</f>
        <v>9.6722617187500027E-5</v>
      </c>
      <c r="R52" s="31">
        <f t="shared" si="2"/>
        <v>-9.5532791244925475E-5</v>
      </c>
      <c r="S52" s="31">
        <f t="shared" si="3"/>
        <v>-1.5124499084371894E-5</v>
      </c>
      <c r="T52" s="13">
        <f>SQRT((R52-Dashboards!$C$10)^2+(S52-Dashboards!$C$11)^2)</f>
        <v>1.1493828472645911E-2</v>
      </c>
      <c r="U52" s="13">
        <f>T52/Dashboards!$D$9</f>
        <v>0.9838085349908029</v>
      </c>
      <c r="W52" s="3">
        <f t="shared" si="4"/>
        <v>1.3879921599875626E-4</v>
      </c>
      <c r="X52" s="3">
        <f t="shared" si="5"/>
        <v>0.66745041482479517</v>
      </c>
      <c r="Z52" s="3">
        <f>(E52-Dashboards!$C$10)/Dashboards!$C$12</f>
        <v>-0.40039829045844566</v>
      </c>
      <c r="AA52" s="3">
        <f>(F52-Dashboards!$C$11)/Dashboards!$C$13</f>
        <v>0.10091136933176435</v>
      </c>
    </row>
    <row r="53" spans="1:27" x14ac:dyDescent="0.35">
      <c r="A53">
        <v>51</v>
      </c>
      <c r="B53" s="3">
        <f t="shared" si="6"/>
        <v>5.0999999999999997E-2</v>
      </c>
      <c r="C53" s="3">
        <f>MOD($K$4*(1+SIN(Dashboards!$C$7*B53))+Dashboards!$C$15,2*$K$4)</f>
        <v>4.1340449762573108</v>
      </c>
      <c r="D53" s="31">
        <f>(B53^Dashboards!$C$5)*((1-B53)^Dashboards!$C$6)</f>
        <v>2.3424632009999991E-3</v>
      </c>
      <c r="E53" s="31">
        <f t="shared" si="0"/>
        <v>-1.2804794163685596E-3</v>
      </c>
      <c r="F53" s="31">
        <f t="shared" si="1"/>
        <v>-1.961506133637006E-3</v>
      </c>
      <c r="G53" s="13">
        <f>SQRT((E53-Dashboards!$C$10)^2+(F53-Dashboards!$C$11)^2)</f>
        <v>1.207604291686977E-2</v>
      </c>
      <c r="H53" s="13">
        <f>G53/Dashboards!$C$9</f>
        <v>0.31635982941221552</v>
      </c>
      <c r="N53">
        <v>51</v>
      </c>
      <c r="O53" s="3">
        <f t="shared" si="7"/>
        <v>5.0999999999999997E-2</v>
      </c>
      <c r="P53" s="3">
        <f>MOD($L$4*(1+SIN(Dashboards!$D$7*O53))+Dashboards!$D$15,2*$L$4)</f>
        <v>3.3017444320538711</v>
      </c>
      <c r="Q53" s="31">
        <f>(O53^Dashboards!$D$5)*((1-O53)^Dashboards!$D$6)</f>
        <v>1.0210372591743461E-4</v>
      </c>
      <c r="R53" s="31">
        <f t="shared" si="2"/>
        <v>-1.0079711382134374E-4</v>
      </c>
      <c r="S53" s="31">
        <f t="shared" si="3"/>
        <v>-1.6282281520403771E-5</v>
      </c>
      <c r="T53" s="13">
        <f>SQRT((R53-Dashboards!$C$10)^2+(S53-Dashboards!$C$11)^2)</f>
        <v>1.1498278245122355E-2</v>
      </c>
      <c r="U53" s="13">
        <f>T53/Dashboards!$D$9</f>
        <v>0.98418941105411917</v>
      </c>
      <c r="W53" s="3">
        <f t="shared" si="4"/>
        <v>1.3885370155820758E-4</v>
      </c>
      <c r="X53" s="3">
        <f t="shared" si="5"/>
        <v>0.66782958164190365</v>
      </c>
      <c r="Z53" s="3">
        <f>(E53-Dashboards!$C$10)/Dashboards!$C$12</f>
        <v>-0.4010258241175913</v>
      </c>
      <c r="AA53" s="3">
        <f>(F53-Dashboards!$C$11)/Dashboards!$C$13</f>
        <v>9.7145721218810779E-2</v>
      </c>
    </row>
    <row r="54" spans="1:27" x14ac:dyDescent="0.35">
      <c r="A54">
        <v>52</v>
      </c>
      <c r="B54" s="3">
        <f t="shared" si="6"/>
        <v>5.1999999999999998E-2</v>
      </c>
      <c r="C54" s="3">
        <f>MOD($K$4*(1+SIN(Dashboards!$C$7*B54))+Dashboards!$C$15,2*$K$4)</f>
        <v>4.1492350267949973</v>
      </c>
      <c r="D54" s="31">
        <f>(B54^Dashboards!$C$5)*((1-B54)^Dashboards!$C$6)</f>
        <v>2.4300956159999999E-3</v>
      </c>
      <c r="E54" s="31">
        <f t="shared" si="0"/>
        <v>-1.2973205293756774E-3</v>
      </c>
      <c r="F54" s="31">
        <f t="shared" si="1"/>
        <v>-2.0548294690710543E-3</v>
      </c>
      <c r="G54" s="13">
        <f>SQRT((E54-Dashboards!$C$10)^2+(F54-Dashboards!$C$11)^2)</f>
        <v>1.2074757830344125E-2</v>
      </c>
      <c r="H54" s="13">
        <f>G54/Dashboards!$C$9</f>
        <v>0.3163261636032389</v>
      </c>
      <c r="N54">
        <v>52</v>
      </c>
      <c r="O54" s="3">
        <f t="shared" si="7"/>
        <v>5.1999999999999998E-2</v>
      </c>
      <c r="P54" s="3">
        <f>MOD($L$4*(1+SIN(Dashboards!$D$7*O54))+Dashboards!$D$15,2*$L$4)</f>
        <v>3.3048818593529008</v>
      </c>
      <c r="Q54" s="31">
        <f>(O54^Dashboards!$D$5)*((1-O54)^Dashboards!$D$6)</f>
        <v>1.0765934112214408E-4</v>
      </c>
      <c r="R54" s="31">
        <f t="shared" si="2"/>
        <v>-1.0622724726669887E-4</v>
      </c>
      <c r="S54" s="31">
        <f t="shared" si="3"/>
        <v>-1.7501590470405847E-5</v>
      </c>
      <c r="T54" s="13">
        <f>SQRT((R54-Dashboards!$C$10)^2+(S54-Dashboards!$C$11)^2)</f>
        <v>1.150285965623731E-2</v>
      </c>
      <c r="U54" s="13">
        <f>T54/Dashboards!$D$9</f>
        <v>0.98458155466126629</v>
      </c>
      <c r="W54" s="3">
        <f t="shared" si="4"/>
        <v>1.3889424470550098E-4</v>
      </c>
      <c r="X54" s="3">
        <f t="shared" si="5"/>
        <v>0.66825539105802734</v>
      </c>
      <c r="Z54" s="3">
        <f>(E54-Dashboards!$C$10)/Dashboards!$C$12</f>
        <v>-0.40159600910073739</v>
      </c>
      <c r="AA54" s="3">
        <f>(F54-Dashboards!$C$11)/Dashboards!$C$13</f>
        <v>9.3291098261540667E-2</v>
      </c>
    </row>
    <row r="55" spans="1:27" x14ac:dyDescent="0.35">
      <c r="A55">
        <v>53</v>
      </c>
      <c r="B55" s="3">
        <f t="shared" si="6"/>
        <v>5.2999999999999999E-2</v>
      </c>
      <c r="C55" s="3">
        <f>MOD($K$4*(1+SIN(Dashboards!$C$7*B55))+Dashboards!$C$15,2*$K$4)</f>
        <v>4.1644048863154186</v>
      </c>
      <c r="D55" s="31">
        <f>(B55^Dashboards!$C$5)*((1-B55)^Dashboards!$C$6)</f>
        <v>2.5191364809999993E-3</v>
      </c>
      <c r="E55" s="31">
        <f t="shared" si="0"/>
        <v>-1.3123883827571179E-3</v>
      </c>
      <c r="F55" s="31">
        <f t="shared" si="1"/>
        <v>-2.1502756434255621E-3</v>
      </c>
      <c r="G55" s="13">
        <f>SQRT((E55-Dashboards!$C$10)^2+(F55-Dashboards!$C$11)^2)</f>
        <v>1.2072092348859663E-2</v>
      </c>
      <c r="H55" s="13">
        <f>G55/Dashboards!$C$9</f>
        <v>0.31625633516079871</v>
      </c>
      <c r="N55">
        <v>53</v>
      </c>
      <c r="O55" s="3">
        <f t="shared" si="7"/>
        <v>5.2999999999999999E-2</v>
      </c>
      <c r="P55" s="3">
        <f>MOD($L$4*(1+SIN(Dashboards!$D$7*O55))+Dashboards!$D$15,2*$L$4)</f>
        <v>3.3080191233627376</v>
      </c>
      <c r="Q55" s="31">
        <f>(O55^Dashboards!$D$5)*((1-O55)^Dashboards!$D$6)</f>
        <v>1.1339071761471873E-4</v>
      </c>
      <c r="R55" s="31">
        <f t="shared" si="2"/>
        <v>-1.1182400383543938E-4</v>
      </c>
      <c r="S55" s="31">
        <f t="shared" si="3"/>
        <v>-1.8784222299379949E-5</v>
      </c>
      <c r="T55" s="13">
        <f>SQRT((R55-Dashboards!$C$10)^2+(S55-Dashboards!$C$11)^2)</f>
        <v>1.1507572886203557E-2</v>
      </c>
      <c r="U55" s="13">
        <f>T55/Dashboards!$D$9</f>
        <v>0.98498498123746792</v>
      </c>
      <c r="W55" s="3">
        <f t="shared" si="4"/>
        <v>1.3892048259348287E-4</v>
      </c>
      <c r="X55" s="3">
        <f t="shared" si="5"/>
        <v>0.66872864607666926</v>
      </c>
      <c r="Z55" s="3">
        <f>(E55-Dashboards!$C$10)/Dashboards!$C$12</f>
        <v>-0.40210615731497429</v>
      </c>
      <c r="AA55" s="3">
        <f>(F55-Dashboards!$C$11)/Dashboards!$C$13</f>
        <v>8.9348793658524273E-2</v>
      </c>
    </row>
    <row r="56" spans="1:27" x14ac:dyDescent="0.35">
      <c r="A56">
        <v>54</v>
      </c>
      <c r="B56" s="3">
        <f t="shared" si="6"/>
        <v>5.3999999999999999E-2</v>
      </c>
      <c r="C56" s="3">
        <f>MOD($K$4*(1+SIN(Dashboards!$C$7*B56))+Dashboards!$C$15,2*$K$4)</f>
        <v>4.1795541755728758</v>
      </c>
      <c r="D56" s="31">
        <f>(B56^Dashboards!$C$5)*((1-B56)^Dashboards!$C$6)</f>
        <v>2.6095750559999996E-3</v>
      </c>
      <c r="E56" s="31">
        <f t="shared" si="0"/>
        <v>-1.3256046204880505E-3</v>
      </c>
      <c r="F56" s="31">
        <f t="shared" si="1"/>
        <v>-2.2478110158636851E-3</v>
      </c>
      <c r="G56" s="13">
        <f>SQRT((E56-Dashboards!$C$10)^2+(F56-Dashboards!$C$11)^2)</f>
        <v>1.2068017842670465E-2</v>
      </c>
      <c r="H56" s="13">
        <f>G56/Dashboards!$C$9</f>
        <v>0.31614959406259069</v>
      </c>
      <c r="N56">
        <v>54</v>
      </c>
      <c r="O56" s="3">
        <f t="shared" si="7"/>
        <v>5.3999999999999999E-2</v>
      </c>
      <c r="P56" s="3">
        <f>MOD($L$4*(1+SIN(Dashboards!$D$7*O56))+Dashboards!$D$15,2*$L$4)</f>
        <v>3.3111562209461192</v>
      </c>
      <c r="Q56" s="31">
        <f>(O56^Dashboards!$D$5)*((1-O56)^Dashboards!$D$6)</f>
        <v>1.1929904345112854E-4</v>
      </c>
      <c r="R56" s="31">
        <f t="shared" si="2"/>
        <v>-1.1758811738183076E-4</v>
      </c>
      <c r="S56" s="31">
        <f t="shared" si="3"/>
        <v>-2.0131975038506471E-5</v>
      </c>
      <c r="T56" s="13">
        <f>SQRT((R56-Dashboards!$C$10)^2+(S56-Dashboards!$C$11)^2)</f>
        <v>1.1512418047665991E-2</v>
      </c>
      <c r="U56" s="13">
        <f>T56/Dashboards!$D$9</f>
        <v>0.98539970042450775</v>
      </c>
      <c r="W56" s="3">
        <f t="shared" si="4"/>
        <v>1.3893206641151467E-4</v>
      </c>
      <c r="X56" s="3">
        <f t="shared" si="5"/>
        <v>0.66925010636191706</v>
      </c>
      <c r="Z56" s="3">
        <f>(E56-Dashboards!$C$10)/Dashboards!$C$12</f>
        <v>-0.40255361588167832</v>
      </c>
      <c r="AA56" s="3">
        <f>(F56-Dashboards!$C$11)/Dashboards!$C$13</f>
        <v>8.5320196909412449E-2</v>
      </c>
    </row>
    <row r="57" spans="1:27" x14ac:dyDescent="0.35">
      <c r="A57">
        <v>55</v>
      </c>
      <c r="B57" s="3">
        <f t="shared" si="6"/>
        <v>5.5E-2</v>
      </c>
      <c r="C57" s="3">
        <f>MOD($K$4*(1+SIN(Dashboards!$C$7*B57))+Dashboards!$C$15,2*$K$4)</f>
        <v>4.194682515835928</v>
      </c>
      <c r="D57" s="31">
        <f>(B57^Dashboards!$C$5)*((1-B57)^Dashboards!$C$6)</f>
        <v>2.7014006249999997E-3</v>
      </c>
      <c r="E57" s="31">
        <f t="shared" si="0"/>
        <v>-1.3368919915427724E-3</v>
      </c>
      <c r="F57" s="31">
        <f t="shared" si="1"/>
        <v>-2.3473996548732789E-3</v>
      </c>
      <c r="G57" s="13">
        <f>SQRT((E57-Dashboards!$C$10)^2+(F57-Dashboards!$C$11)^2)</f>
        <v>1.2062507114737876E-2</v>
      </c>
      <c r="H57" s="13">
        <f>G57/Dashboards!$C$9</f>
        <v>0.31600522781938567</v>
      </c>
      <c r="N57">
        <v>55</v>
      </c>
      <c r="O57" s="3">
        <f t="shared" si="7"/>
        <v>5.5E-2</v>
      </c>
      <c r="P57" s="3">
        <f>MOD($L$4*(1+SIN(Dashboards!$D$7*O57))+Dashboards!$D$15,2*$L$4)</f>
        <v>3.3142931489659468</v>
      </c>
      <c r="Q57" s="31">
        <f>(O57^Dashboards!$D$5)*((1-O57)^Dashboards!$D$6)</f>
        <v>1.2538544078598396E-4</v>
      </c>
      <c r="R57" s="31">
        <f t="shared" si="2"/>
        <v>-1.2352024427614094E-4</v>
      </c>
      <c r="S57" s="31">
        <f t="shared" si="3"/>
        <v>-2.1546647420375211E-5</v>
      </c>
      <c r="T57" s="13">
        <f>SQRT((R57-Dashboards!$C$10)^2+(S57-Dashboards!$C$11)^2)</f>
        <v>1.1517395187053759E-2</v>
      </c>
      <c r="U57" s="13">
        <f>T57/Dashboards!$D$9</f>
        <v>0.98582571619646564</v>
      </c>
      <c r="W57" s="3">
        <f t="shared" si="4"/>
        <v>1.3892866138708374E-4</v>
      </c>
      <c r="X57" s="3">
        <f t="shared" si="5"/>
        <v>0.66982048837707997</v>
      </c>
      <c r="Z57" s="3">
        <f>(E57-Dashboards!$C$10)/Dashboards!$C$12</f>
        <v>-0.40293576933388064</v>
      </c>
      <c r="AA57" s="3">
        <f>(F57-Dashboards!$C$11)/Dashboards!$C$13</f>
        <v>8.1206792127808264E-2</v>
      </c>
    </row>
    <row r="58" spans="1:27" x14ac:dyDescent="0.35">
      <c r="A58">
        <v>56</v>
      </c>
      <c r="B58" s="3">
        <f t="shared" si="6"/>
        <v>5.6000000000000001E-2</v>
      </c>
      <c r="C58" s="3">
        <f>MOD($K$4*(1+SIN(Dashboards!$C$7*B58))+Dashboards!$C$15,2*$K$4)</f>
        <v>4.209789528896855</v>
      </c>
      <c r="D58" s="31">
        <f>(B58^Dashboards!$C$5)*((1-B58)^Dashboards!$C$6)</f>
        <v>2.7946024959999999E-3</v>
      </c>
      <c r="E58" s="31">
        <f t="shared" si="0"/>
        <v>-1.3461744132895713E-3</v>
      </c>
      <c r="F58" s="31">
        <f t="shared" si="1"/>
        <v>-2.449003380898832E-3</v>
      </c>
      <c r="G58" s="13">
        <f>SQRT((E58-Dashboards!$C$10)^2+(F58-Dashboards!$C$11)^2)</f>
        <v>1.2055534399896805E-2</v>
      </c>
      <c r="H58" s="13">
        <f>G58/Dashboards!$C$9</f>
        <v>0.31582256145318888</v>
      </c>
      <c r="N58">
        <v>56</v>
      </c>
      <c r="O58" s="3">
        <f t="shared" si="7"/>
        <v>5.6000000000000001E-2</v>
      </c>
      <c r="P58" s="3">
        <f>MOD($L$4*(1+SIN(Dashboards!$D$7*O58))+Dashboards!$D$15,2*$L$4)</f>
        <v>3.3174299042852939</v>
      </c>
      <c r="Q58" s="31">
        <f>(O58^Dashboards!$D$5)*((1-O58)^Dashboards!$D$6)</f>
        <v>1.3165096672237609E-4</v>
      </c>
      <c r="R58" s="31">
        <f t="shared" si="2"/>
        <v>-1.29620964322407E-4</v>
      </c>
      <c r="S58" s="31">
        <f t="shared" si="3"/>
        <v>-2.3030037930178639E-5</v>
      </c>
      <c r="T58" s="13">
        <f>SQRT((R58-Dashboards!$C$10)^2+(S58-Dashboards!$C$11)^2)</f>
        <v>1.1522504285924388E-2</v>
      </c>
      <c r="U58" s="13">
        <f>T58/Dashboards!$D$9</f>
        <v>0.98626302697476709</v>
      </c>
      <c r="W58" s="3">
        <f t="shared" si="4"/>
        <v>1.3890994679191982E-4</v>
      </c>
      <c r="X58" s="3">
        <f t="shared" si="5"/>
        <v>0.67044046552157821</v>
      </c>
      <c r="Z58" s="3">
        <f>(E58-Dashboards!$C$10)/Dashboards!$C$12</f>
        <v>-0.40325004176260998</v>
      </c>
      <c r="AA58" s="3">
        <f>(F58-Dashboards!$C$11)/Dashboards!$C$13</f>
        <v>7.7010156280399492E-2</v>
      </c>
    </row>
    <row r="59" spans="1:27" x14ac:dyDescent="0.35">
      <c r="A59">
        <v>57</v>
      </c>
      <c r="B59" s="3">
        <f t="shared" si="6"/>
        <v>5.7000000000000002E-2</v>
      </c>
      <c r="C59" s="3">
        <f>MOD($K$4*(1+SIN(Dashboards!$C$7*B59))+Dashboards!$C$15,2*$K$4)</f>
        <v>4.2248748370811198</v>
      </c>
      <c r="D59" s="31">
        <f>(B59^Dashboards!$C$5)*((1-B59)^Dashboards!$C$6)</f>
        <v>2.8891700009999999E-3</v>
      </c>
      <c r="E59" s="31">
        <f t="shared" si="0"/>
        <v>-1.3533770333293128E-3</v>
      </c>
      <c r="F59" s="31">
        <f t="shared" si="1"/>
        <v>-2.5525818107036426E-3</v>
      </c>
      <c r="G59" s="13">
        <f>SQRT((E59-Dashboards!$C$10)^2+(F59-Dashboards!$C$11)^2)</f>
        <v>1.2047075364149527E-2</v>
      </c>
      <c r="H59" s="13">
        <f>G59/Dashboards!$C$9</f>
        <v>0.31560095747873945</v>
      </c>
      <c r="N59">
        <v>57</v>
      </c>
      <c r="O59" s="3">
        <f t="shared" si="7"/>
        <v>5.7000000000000002E-2</v>
      </c>
      <c r="P59" s="3">
        <f>MOD($L$4*(1+SIN(Dashboards!$D$7*O59))+Dashboards!$D$15,2*$L$4)</f>
        <v>3.3205664837674047</v>
      </c>
      <c r="Q59" s="31">
        <f>(O59^Dashboards!$D$5)*((1-O59)^Dashboards!$D$6)</f>
        <v>1.3809661415581885E-4</v>
      </c>
      <c r="R59" s="31">
        <f t="shared" si="2"/>
        <v>-1.3589078167764248E-4</v>
      </c>
      <c r="S59" s="31">
        <f t="shared" si="3"/>
        <v>-2.4583943872788537E-5</v>
      </c>
      <c r="T59" s="13">
        <f>SQRT((R59-Dashboards!$C$10)^2+(S59-Dashboards!$C$11)^2)</f>
        <v>1.1527745262299544E-2</v>
      </c>
      <c r="U59" s="13">
        <f>T59/Dashboards!$D$9</f>
        <v>0.98671162574251747</v>
      </c>
      <c r="W59" s="3">
        <f t="shared" si="4"/>
        <v>1.3887561595364025E-4</v>
      </c>
      <c r="X59" s="3">
        <f t="shared" si="5"/>
        <v>0.67111066826377797</v>
      </c>
      <c r="Z59" s="3">
        <f>(E59-Dashboards!$C$10)/Dashboards!$C$12</f>
        <v>-0.40349389891054499</v>
      </c>
      <c r="AA59" s="3">
        <f>(F59-Dashboards!$C$11)/Dashboards!$C$13</f>
        <v>7.273195735462526E-2</v>
      </c>
    </row>
    <row r="60" spans="1:27" x14ac:dyDescent="0.35">
      <c r="A60">
        <v>58</v>
      </c>
      <c r="B60" s="3">
        <f t="shared" si="6"/>
        <v>5.8000000000000003E-2</v>
      </c>
      <c r="C60" s="3">
        <f>MOD($K$4*(1+SIN(Dashboards!$C$7*B60))+Dashboards!$C$15,2*$K$4)</f>
        <v>4.2399380632567993</v>
      </c>
      <c r="D60" s="31">
        <f>(B60^Dashboards!$C$5)*((1-B60)^Dashboards!$C$6)</f>
        <v>2.9850924960000001E-3</v>
      </c>
      <c r="E60" s="31">
        <f t="shared" si="0"/>
        <v>-1.3584262897308023E-3</v>
      </c>
      <c r="F60" s="31">
        <f t="shared" si="1"/>
        <v>-2.6580924034058178E-3</v>
      </c>
      <c r="G60" s="13">
        <f>SQRT((E60-Dashboards!$C$10)^2+(F60-Dashboards!$C$11)^2)</f>
        <v>1.2037107104171146E-2</v>
      </c>
      <c r="H60" s="13">
        <f>G60/Dashboards!$C$9</f>
        <v>0.31533981589055476</v>
      </c>
      <c r="N60">
        <v>58</v>
      </c>
      <c r="O60" s="3">
        <f t="shared" si="7"/>
        <v>5.8000000000000003E-2</v>
      </c>
      <c r="P60" s="3">
        <f>MOD($L$4*(1+SIN(Dashboards!$D$7*O60))+Dashboards!$D$15,2*$L$4)</f>
        <v>3.3237028842757006</v>
      </c>
      <c r="Q60" s="31">
        <f>(O60^Dashboards!$D$5)*((1-O60)^Dashboards!$D$6)</f>
        <v>1.4472331261231603E-4</v>
      </c>
      <c r="R60" s="31">
        <f t="shared" si="2"/>
        <v>-1.4233012577234564E-4</v>
      </c>
      <c r="S60" s="31">
        <f t="shared" si="3"/>
        <v>-2.6210160455640499E-5</v>
      </c>
      <c r="T60" s="13">
        <f>SQRT((R60-Dashboards!$C$10)^2+(S60-Dashboards!$C$11)^2)</f>
        <v>1.1533117971992045E-2</v>
      </c>
      <c r="U60" s="13">
        <f>T60/Dashboards!$D$9</f>
        <v>0.98717150015808663</v>
      </c>
      <c r="W60" s="3">
        <f t="shared" si="4"/>
        <v>1.3882537627390936E-4</v>
      </c>
      <c r="X60" s="3">
        <f t="shared" si="5"/>
        <v>0.67183168426753181</v>
      </c>
      <c r="Z60" s="3">
        <f>(E60-Dashboards!$C$10)/Dashboards!$C$12</f>
        <v>-0.40366485021138637</v>
      </c>
      <c r="AA60" s="3">
        <f>(F60-Dashboards!$C$11)/Dashboards!$C$13</f>
        <v>6.8373952457207093E-2</v>
      </c>
    </row>
    <row r="61" spans="1:27" x14ac:dyDescent="0.35">
      <c r="A61">
        <v>59</v>
      </c>
      <c r="B61" s="3">
        <f t="shared" si="6"/>
        <v>5.8999999999999997E-2</v>
      </c>
      <c r="C61" s="3">
        <f>MOD($K$4*(1+SIN(Dashboards!$C$7*B61))+Dashboards!$C$15,2*$K$4)</f>
        <v>4.2549788308440268</v>
      </c>
      <c r="D61" s="31">
        <f>(B61^Dashboards!$C$5)*((1-B61)^Dashboards!$C$6)</f>
        <v>3.0823593610000001E-3</v>
      </c>
      <c r="E61" s="31">
        <f t="shared" si="0"/>
        <v>-1.3612499696178627E-3</v>
      </c>
      <c r="F61" s="31">
        <f t="shared" si="1"/>
        <v>-2.7654905081304646E-3</v>
      </c>
      <c r="G61" s="13">
        <f>SQRT((E61-Dashboards!$C$10)^2+(F61-Dashboards!$C$11)^2)</f>
        <v>1.2025608147107949E-2</v>
      </c>
      <c r="H61" s="13">
        <f>G61/Dashboards!$C$9</f>
        <v>0.3150385741576483</v>
      </c>
      <c r="N61">
        <v>59</v>
      </c>
      <c r="O61" s="3">
        <f t="shared" si="7"/>
        <v>5.8999999999999997E-2</v>
      </c>
      <c r="P61" s="3">
        <f>MOD($L$4*(1+SIN(Dashboards!$D$7*O61))+Dashboards!$D$15,2*$L$4)</f>
        <v>3.3268391026737802</v>
      </c>
      <c r="Q61" s="31">
        <f>(O61^Dashboards!$D$5)*((1-O61)^Dashboards!$D$6)</f>
        <v>1.5153192908057649E-4</v>
      </c>
      <c r="R61" s="31">
        <f t="shared" si="2"/>
        <v>-1.4893935223217168E-4</v>
      </c>
      <c r="S61" s="31">
        <f t="shared" si="3"/>
        <v>-2.7910479887346205E-5</v>
      </c>
      <c r="T61" s="13">
        <f>SQRT((R61-Dashboards!$C$10)^2+(S61-Dashboards!$C$11)^2)</f>
        <v>1.1538622209923797E-2</v>
      </c>
      <c r="U61" s="13">
        <f>T61/Dashboards!$D$9</f>
        <v>0.98764263266791708</v>
      </c>
      <c r="W61" s="3">
        <f t="shared" si="4"/>
        <v>1.3875894925406034E-4</v>
      </c>
      <c r="X61" s="3">
        <f t="shared" si="5"/>
        <v>0.67260405851026883</v>
      </c>
      <c r="Z61" s="3">
        <f>(E61-Dashboards!$C$10)/Dashboards!$C$12</f>
        <v>-0.40376045077342365</v>
      </c>
      <c r="AA61" s="3">
        <f>(F61-Dashboards!$C$11)/Dashboards!$C$13</f>
        <v>6.393798584592493E-2</v>
      </c>
    </row>
    <row r="62" spans="1:27" x14ac:dyDescent="0.35">
      <c r="A62">
        <v>60</v>
      </c>
      <c r="B62" s="3">
        <f t="shared" si="6"/>
        <v>0.06</v>
      </c>
      <c r="C62" s="3">
        <f>MOD($K$4*(1+SIN(Dashboards!$C$7*B62))+Dashboards!$C$15,2*$K$4)</f>
        <v>4.2699967638243956</v>
      </c>
      <c r="D62" s="31">
        <f>(B62^Dashboards!$C$5)*((1-B62)^Dashboards!$C$6)</f>
        <v>3.1809599999999996E-3</v>
      </c>
      <c r="E62" s="31">
        <f t="shared" si="0"/>
        <v>-1.3617772660654377E-3</v>
      </c>
      <c r="F62" s="31">
        <f t="shared" si="1"/>
        <v>-2.8747294132191537E-3</v>
      </c>
      <c r="G62" s="13">
        <f>SQRT((E62-Dashboards!$C$10)^2+(F62-Dashboards!$C$11)^2)</f>
        <v>1.2012558450747973E-2</v>
      </c>
      <c r="H62" s="13">
        <f>G62/Dashboards!$C$9</f>
        <v>0.31469670722799736</v>
      </c>
      <c r="N62">
        <v>60</v>
      </c>
      <c r="O62" s="3">
        <f t="shared" si="7"/>
        <v>0.06</v>
      </c>
      <c r="P62" s="3">
        <f>MOD($L$4*(1+SIN(Dashboards!$D$7*O62))+Dashboards!$D$15,2*$L$4)</f>
        <v>3.329975135825427</v>
      </c>
      <c r="Q62" s="31">
        <f>(O62^Dashboards!$D$5)*((1-O62)^Dashboards!$D$6)</f>
        <v>1.5852326883839996E-4</v>
      </c>
      <c r="R62" s="31">
        <f t="shared" si="2"/>
        <v>-1.557187438006306E-4</v>
      </c>
      <c r="S62" s="31">
        <f t="shared" si="3"/>
        <v>-2.9686690491956117E-5</v>
      </c>
      <c r="T62" s="13">
        <f>SQRT((R62-Dashboards!$C$10)^2+(S62-Dashboards!$C$11)^2)</f>
        <v>1.1544257711434341E-2</v>
      </c>
      <c r="U62" s="13">
        <f>T62/Dashboards!$D$9</f>
        <v>0.98812500061852826</v>
      </c>
      <c r="W62" s="3">
        <f t="shared" si="4"/>
        <v>1.3867607052910305E-4</v>
      </c>
      <c r="X62" s="3">
        <f t="shared" si="5"/>
        <v>0.6734282933905309</v>
      </c>
      <c r="Z62" s="3">
        <f>(E62-Dashboards!$C$10)/Dashboards!$C$12</f>
        <v>-0.40377830330585107</v>
      </c>
      <c r="AA62" s="3">
        <f>(F62-Dashboards!$C$11)/Dashboards!$C$13</f>
        <v>5.9425986897071612E-2</v>
      </c>
    </row>
    <row r="63" spans="1:27" x14ac:dyDescent="0.35">
      <c r="A63">
        <v>61</v>
      </c>
      <c r="B63" s="3">
        <f t="shared" si="6"/>
        <v>6.0999999999999999E-2</v>
      </c>
      <c r="C63" s="3">
        <f>MOD($K$4*(1+SIN(Dashboards!$C$7*B63))+Dashboards!$C$15,2*$K$4)</f>
        <v>4.2849914867503616</v>
      </c>
      <c r="D63" s="31">
        <f>(B63^Dashboards!$C$5)*((1-B63)^Dashboards!$C$6)</f>
        <v>3.2808838410000002E-3</v>
      </c>
      <c r="E63" s="31">
        <f t="shared" si="0"/>
        <v>-1.3599388332639448E-3</v>
      </c>
      <c r="F63" s="31">
        <f t="shared" si="1"/>
        <v>-2.9857603969367028E-3</v>
      </c>
      <c r="G63" s="13">
        <f>SQRT((E63-Dashboards!$C$10)^2+(F63-Dashboards!$C$11)^2)</f>
        <v>1.199793940414088E-2</v>
      </c>
      <c r="H63" s="13">
        <f>G63/Dashboards!$C$9</f>
        <v>0.31431372754478271</v>
      </c>
      <c r="N63">
        <v>61</v>
      </c>
      <c r="O63" s="3">
        <f t="shared" si="7"/>
        <v>6.0999999999999999E-2</v>
      </c>
      <c r="P63" s="3">
        <f>MOD($L$4*(1+SIN(Dashboards!$D$7*O63))+Dashboards!$D$15,2*$L$4)</f>
        <v>3.3331109805946069</v>
      </c>
      <c r="Q63" s="31">
        <f>(O63^Dashboards!$D$5)*((1-O63)^Dashboards!$D$6)</f>
        <v>1.6569807627325714E-4</v>
      </c>
      <c r="R63" s="31">
        <f t="shared" si="2"/>
        <v>-1.6266851126267695E-4</v>
      </c>
      <c r="S63" s="31">
        <f t="shared" si="3"/>
        <v>-3.1540575838790326E-5</v>
      </c>
      <c r="T63" s="13">
        <f>SQRT((R63-Dashboards!$C$10)^2+(S63-Dashboards!$C$11)^2)</f>
        <v>1.1550024153579622E-2</v>
      </c>
      <c r="U63" s="13">
        <f>T63/Dashboards!$D$9</f>
        <v>0.98861857636768435</v>
      </c>
      <c r="W63" s="3">
        <f t="shared" si="4"/>
        <v>1.3857648991101186E-4</v>
      </c>
      <c r="X63" s="3">
        <f t="shared" si="5"/>
        <v>0.67430484882290165</v>
      </c>
      <c r="Z63" s="3">
        <f>(E63-Dashboards!$C$10)/Dashboards!$C$12</f>
        <v>-0.40371605998645221</v>
      </c>
      <c r="AA63" s="3">
        <f>(F63-Dashboards!$C$11)/Dashboards!$C$13</f>
        <v>5.4839968011062078E-2</v>
      </c>
    </row>
    <row r="64" spans="1:27" x14ac:dyDescent="0.35">
      <c r="A64">
        <v>62</v>
      </c>
      <c r="B64" s="3">
        <f t="shared" si="6"/>
        <v>6.2E-2</v>
      </c>
      <c r="C64" s="3">
        <f>MOD($K$4*(1+SIN(Dashboards!$C$7*B64))+Dashboards!$C$15,2*$K$4)</f>
        <v>4.2999626247546354</v>
      </c>
      <c r="D64" s="31">
        <f>(B64^Dashboards!$C$5)*((1-B64)^Dashboards!$C$6)</f>
        <v>3.3821203359999993E-3</v>
      </c>
      <c r="E64" s="31">
        <f t="shared" si="0"/>
        <v>-1.3556668399134005E-3</v>
      </c>
      <c r="F64" s="31">
        <f t="shared" si="1"/>
        <v>-3.0985327796142423E-3</v>
      </c>
      <c r="G64" s="13">
        <f>SQRT((E64-Dashboards!$C$10)^2+(F64-Dashboards!$C$11)^2)</f>
        <v>1.1981733828742935E-2</v>
      </c>
      <c r="H64" s="13">
        <f>G64/Dashboards!$C$9</f>
        <v>0.31388918507638364</v>
      </c>
      <c r="N64">
        <v>62</v>
      </c>
      <c r="O64" s="3">
        <f t="shared" si="7"/>
        <v>6.2E-2</v>
      </c>
      <c r="P64" s="3">
        <f>MOD($L$4*(1+SIN(Dashboards!$D$7*O64))+Dashboards!$D$15,2*$L$4)</f>
        <v>3.3362466338454762</v>
      </c>
      <c r="Q64" s="31">
        <f>(O64^Dashboards!$D$5)*((1-O64)^Dashboards!$D$6)</f>
        <v>1.7305703569708538E-4</v>
      </c>
      <c r="R64" s="31">
        <f t="shared" si="2"/>
        <v>-1.6978879436905473E-4</v>
      </c>
      <c r="S64" s="31">
        <f t="shared" si="3"/>
        <v>-3.3473913887759471E-5</v>
      </c>
      <c r="T64" s="13">
        <f>SQRT((R64-Dashboards!$C$10)^2+(S64-Dashboards!$C$11)^2)</f>
        <v>1.1555921156420741E-2</v>
      </c>
      <c r="U64" s="13">
        <f>T64/Dashboards!$D$9</f>
        <v>0.98912332739470421</v>
      </c>
      <c r="W64" s="3">
        <f t="shared" si="4"/>
        <v>1.3845997144217256E-4</v>
      </c>
      <c r="X64" s="3">
        <f t="shared" si="5"/>
        <v>0.67523414231832057</v>
      </c>
      <c r="Z64" s="3">
        <f>(E64-Dashboards!$C$10)/Dashboards!$C$12</f>
        <v>-0.40357142426935022</v>
      </c>
      <c r="AA64" s="3">
        <f>(F64-Dashboards!$C$11)/Dashboards!$C$13</f>
        <v>5.0182022458718487E-2</v>
      </c>
    </row>
    <row r="65" spans="1:27" x14ac:dyDescent="0.35">
      <c r="A65">
        <v>63</v>
      </c>
      <c r="B65" s="3">
        <f t="shared" si="6"/>
        <v>6.3E-2</v>
      </c>
      <c r="C65" s="3">
        <f>MOD($K$4*(1+SIN(Dashboards!$C$7*B65))+Dashboards!$C$15,2*$K$4)</f>
        <v>4.3149098035595435</v>
      </c>
      <c r="D65" s="31">
        <f>(B65^Dashboards!$C$5)*((1-B65)^Dashboards!$C$6)</f>
        <v>3.4846589610000008E-3</v>
      </c>
      <c r="E65" s="31">
        <f t="shared" si="0"/>
        <v>-1.3488950208110971E-3</v>
      </c>
      <c r="F65" s="31">
        <f t="shared" si="1"/>
        <v>-3.2129939771665672E-3</v>
      </c>
      <c r="G65" s="13">
        <f>SQRT((E65-Dashboards!$C$10)^2+(F65-Dashboards!$C$11)^2)</f>
        <v>1.196392598016185E-2</v>
      </c>
      <c r="H65" s="13">
        <f>G65/Dashboards!$C$9</f>
        <v>0.31342266736208829</v>
      </c>
      <c r="N65">
        <v>63</v>
      </c>
      <c r="O65" s="3">
        <f t="shared" si="7"/>
        <v>6.3E-2</v>
      </c>
      <c r="P65" s="3">
        <f>MOD($L$4*(1+SIN(Dashboards!$D$7*O65))+Dashboards!$D$15,2*$L$4)</f>
        <v>3.3393820924423805</v>
      </c>
      <c r="Q65" s="31">
        <f>(O65^Dashboards!$D$5)*((1-O65)^Dashboards!$D$6)</f>
        <v>1.8060077215532565E-4</v>
      </c>
      <c r="R65" s="31">
        <f t="shared" si="2"/>
        <v>-1.7707966276126749E-4</v>
      </c>
      <c r="S65" s="31">
        <f t="shared" si="3"/>
        <v>-3.5488476150091709E-5</v>
      </c>
      <c r="T65" s="13">
        <f>SQRT((R65-Dashboards!$C$10)^2+(S65-Dashboards!$C$11)^2)</f>
        <v>1.156194828430231E-2</v>
      </c>
      <c r="U65" s="13">
        <f>T65/Dashboards!$D$9</f>
        <v>0.98963921640988139</v>
      </c>
      <c r="W65" s="3">
        <f t="shared" si="4"/>
        <v>1.3832629345985213E-4</v>
      </c>
      <c r="X65" s="3">
        <f t="shared" si="5"/>
        <v>0.67621654904779316</v>
      </c>
      <c r="Z65" s="3">
        <f>(E65-Dashboards!$C$10)/Dashboards!$C$12</f>
        <v>-0.40334215263159784</v>
      </c>
      <c r="AA65" s="3">
        <f>(F65-Dashboards!$C$11)/Dashboards!$C$13</f>
        <v>4.5454322170791879E-2</v>
      </c>
    </row>
    <row r="66" spans="1:27" x14ac:dyDescent="0.35">
      <c r="A66">
        <v>64</v>
      </c>
      <c r="B66" s="3">
        <f t="shared" si="6"/>
        <v>6.4000000000000001E-2</v>
      </c>
      <c r="C66" s="3">
        <f>MOD($K$4*(1+SIN(Dashboards!$C$7*B66))+Dashboards!$C$15,2*$K$4)</f>
        <v>4.3298326494863968</v>
      </c>
      <c r="D66" s="31">
        <f>(B66^Dashboards!$C$5)*((1-B66)^Dashboards!$C$6)</f>
        <v>3.5884892159999994E-3</v>
      </c>
      <c r="E66" s="31">
        <f t="shared" ref="E66:E129" si="8">D66*COS(C66)</f>
        <v>-1.3395587265986203E-3</v>
      </c>
      <c r="F66" s="31">
        <f t="shared" ref="F66:F129" si="9">D66*SIN(C66)</f>
        <v>-3.3290895559209238E-3</v>
      </c>
      <c r="G66" s="13">
        <f>SQRT((E66-Dashboards!$C$10)^2+(F66-Dashboards!$C$11)^2)</f>
        <v>1.1944501550575259E-2</v>
      </c>
      <c r="H66" s="13">
        <f>G66/Dashboards!$C$9</f>
        <v>0.31291379957545107</v>
      </c>
      <c r="N66">
        <v>64</v>
      </c>
      <c r="O66" s="3">
        <f t="shared" si="7"/>
        <v>6.4000000000000001E-2</v>
      </c>
      <c r="P66" s="3">
        <f>MOD($L$4*(1+SIN(Dashboards!$D$7*O66))+Dashboards!$D$15,2*$L$4)</f>
        <v>3.3425173532498635</v>
      </c>
      <c r="Q66" s="31">
        <f>(O66^Dashboards!$D$5)*((1-O66)^Dashboards!$D$6)</f>
        <v>1.8832985223021873E-4</v>
      </c>
      <c r="R66" s="31">
        <f t="shared" ref="R66:R129" si="10">Q66*COS(P66)</f>
        <v>-1.8454111689703649E-4</v>
      </c>
      <c r="S66" s="31">
        <f t="shared" ref="S66:S129" si="11">Q66*SIN(P66)</f>
        <v>-3.7586026864385833E-5</v>
      </c>
      <c r="T66" s="13">
        <f>SQRT((R66-Dashboards!$C$10)^2+(S66-Dashboards!$C$11)^2)</f>
        <v>1.1568105047120145E-2</v>
      </c>
      <c r="U66" s="13">
        <f>T66/Dashboards!$D$9</f>
        <v>0.99016620146299184</v>
      </c>
      <c r="W66" s="3">
        <f t="shared" ref="W66:W129" si="12">G66*T66</f>
        <v>1.3817524867254405E-4</v>
      </c>
      <c r="X66" s="3">
        <f t="shared" ref="X66:X129" si="13">ABS(H66-U66)</f>
        <v>0.67725240188754077</v>
      </c>
      <c r="Z66" s="3">
        <f>(E66-Dashboards!$C$10)/Dashboards!$C$12</f>
        <v>-0.40302605625744864</v>
      </c>
      <c r="AA66" s="3">
        <f>(F66-Dashboards!$C$11)/Dashboards!$C$13</f>
        <v>4.0659115473316361E-2</v>
      </c>
    </row>
    <row r="67" spans="1:27" x14ac:dyDescent="0.35">
      <c r="A67">
        <v>65</v>
      </c>
      <c r="B67" s="3">
        <f t="shared" ref="B67:B130" si="14">A67/1000</f>
        <v>6.5000000000000002E-2</v>
      </c>
      <c r="C67" s="3">
        <f>MOD($K$4*(1+SIN(Dashboards!$C$7*B67))+Dashboards!$C$15,2*$K$4)</f>
        <v>4.3447307894648235</v>
      </c>
      <c r="D67" s="31">
        <f>(B67^Dashboards!$C$5)*((1-B67)^Dashboards!$C$6)</f>
        <v>3.693600625000001E-3</v>
      </c>
      <c r="E67" s="31">
        <f t="shared" si="8"/>
        <v>-1.3275949716365458E-3</v>
      </c>
      <c r="F67" s="31">
        <f t="shared" si="9"/>
        <v>-3.4467632886935762E-3</v>
      </c>
      <c r="G67" s="13">
        <f>SQRT((E67-Dashboards!$C$10)^2+(F67-Dashboards!$C$11)^2)</f>
        <v>1.192344767189669E-2</v>
      </c>
      <c r="H67" s="13">
        <f>G67/Dashboards!$C$9</f>
        <v>0.31236224460723272</v>
      </c>
      <c r="N67">
        <v>65</v>
      </c>
      <c r="O67" s="3">
        <f t="shared" ref="O67:O130" si="15">N67/1000</f>
        <v>6.5000000000000002E-2</v>
      </c>
      <c r="P67" s="3">
        <f>MOD($L$4*(1+SIN(Dashboards!$D$7*O67))+Dashboards!$D$15,2*$L$4)</f>
        <v>3.345652413132663</v>
      </c>
      <c r="Q67" s="31">
        <f>(O67^Dashboards!$D$5)*((1-O67)^Dashboards!$D$6)</f>
        <v>1.9624478483839034E-4</v>
      </c>
      <c r="R67" s="31">
        <f t="shared" si="10"/>
        <v>-1.9217308897612358E-4</v>
      </c>
      <c r="S67" s="31">
        <f t="shared" si="11"/>
        <v>-3.976832218790481E-5</v>
      </c>
      <c r="T67" s="13">
        <f>SQRT((R67-Dashboards!$C$10)^2+(S67-Dashboards!$C$11)^2)</f>
        <v>1.1574390901578012E-2</v>
      </c>
      <c r="U67" s="13">
        <f>T67/Dashboards!$D$9</f>
        <v>0.99070423605086455</v>
      </c>
      <c r="W67" s="3">
        <f t="shared" si="12"/>
        <v>1.3800664424904258E-4</v>
      </c>
      <c r="X67" s="3">
        <f t="shared" si="13"/>
        <v>0.67834199144363183</v>
      </c>
      <c r="Z67" s="3">
        <f>(E67-Dashboards!$C$10)/Dashboards!$C$12</f>
        <v>-0.40262100265923745</v>
      </c>
      <c r="AA67" s="3">
        <f>(F67-Dashboards!$C$11)/Dashboards!$C$13</f>
        <v>3.5798724771425025E-2</v>
      </c>
    </row>
    <row r="68" spans="1:27" x14ac:dyDescent="0.35">
      <c r="A68">
        <v>66</v>
      </c>
      <c r="B68" s="3">
        <f t="shared" si="14"/>
        <v>6.6000000000000003E-2</v>
      </c>
      <c r="C68" s="3">
        <f>MOD($K$4*(1+SIN(Dashboards!$C$7*B68))+Dashboards!$C$15,2*$K$4)</f>
        <v>4.3596038510421007</v>
      </c>
      <c r="D68" s="31">
        <f>(B68^Dashboards!$C$5)*((1-B68)^Dashboards!$C$6)</f>
        <v>3.799982736E-3</v>
      </c>
      <c r="E68" s="31">
        <f t="shared" si="8"/>
        <v>-1.3129424799770985E-3</v>
      </c>
      <c r="F68" s="31">
        <f t="shared" si="9"/>
        <v>-3.5659572120497508E-3</v>
      </c>
      <c r="G68" s="13">
        <f>SQRT((E68-Dashboards!$C$10)^2+(F68-Dashboards!$C$11)^2)</f>
        <v>1.1900752919762506E-2</v>
      </c>
      <c r="H68" s="13">
        <f>G68/Dashboards!$C$9</f>
        <v>0.31176770316984737</v>
      </c>
      <c r="N68">
        <v>66</v>
      </c>
      <c r="O68" s="3">
        <f t="shared" si="15"/>
        <v>6.6000000000000003E-2</v>
      </c>
      <c r="P68" s="3">
        <f>MOD($L$4*(1+SIN(Dashboards!$D$7*O68))+Dashboards!$D$15,2*$L$4)</f>
        <v>3.3487872689557201</v>
      </c>
      <c r="Q68" s="31">
        <f>(O68^Dashboards!$D$5)*((1-O68)^Dashboards!$D$6)</f>
        <v>2.0434602202273896E-4</v>
      </c>
      <c r="R68" s="31">
        <f t="shared" si="10"/>
        <v>-1.9997544386637949E-4</v>
      </c>
      <c r="S68" s="31">
        <f t="shared" si="11"/>
        <v>-4.2037109403028938E-5</v>
      </c>
      <c r="T68" s="13">
        <f>SQRT((R68-Dashboards!$C$10)^2+(S68-Dashboards!$C$11)^2)</f>
        <v>1.1580805252433117E-2</v>
      </c>
      <c r="U68" s="13">
        <f>T68/Dashboards!$D$9</f>
        <v>0.99125326922398838</v>
      </c>
      <c r="W68" s="3">
        <f t="shared" si="12"/>
        <v>1.3782030192109439E-4</v>
      </c>
      <c r="X68" s="3">
        <f t="shared" si="13"/>
        <v>0.67948556605414101</v>
      </c>
      <c r="Z68" s="3">
        <f>(E68-Dashboards!$C$10)/Dashboards!$C$12</f>
        <v>-0.40212491723386456</v>
      </c>
      <c r="AA68" s="3">
        <f>(F68-Dashboards!$C$11)/Dashboards!$C$13</f>
        <v>3.087554418428777E-2</v>
      </c>
    </row>
    <row r="69" spans="1:27" x14ac:dyDescent="0.35">
      <c r="A69">
        <v>67</v>
      </c>
      <c r="B69" s="3">
        <f t="shared" si="14"/>
        <v>6.7000000000000004E-2</v>
      </c>
      <c r="C69" s="3">
        <f>MOD($K$4*(1+SIN(Dashboards!$C$7*B69))+Dashboards!$C$15,2*$K$4)</f>
        <v>4.3744514623924626</v>
      </c>
      <c r="D69" s="31">
        <f>(B69^Dashboards!$C$5)*((1-B69)^Dashboards!$C$6)</f>
        <v>3.9076251210000013E-3</v>
      </c>
      <c r="E69" s="31">
        <f t="shared" si="8"/>
        <v>-1.2955417294075813E-3</v>
      </c>
      <c r="F69" s="31">
        <f t="shared" si="9"/>
        <v>-3.6866116846820045E-3</v>
      </c>
      <c r="G69" s="13">
        <f>SQRT((E69-Dashboards!$C$10)^2+(F69-Dashboards!$C$11)^2)</f>
        <v>1.1876407318414061E-2</v>
      </c>
      <c r="H69" s="13">
        <f>G69/Dashboards!$C$9</f>
        <v>0.3111299139252619</v>
      </c>
      <c r="N69">
        <v>67</v>
      </c>
      <c r="O69" s="3">
        <f t="shared" si="15"/>
        <v>6.7000000000000004E-2</v>
      </c>
      <c r="P69" s="3">
        <f>MOD($L$4*(1+SIN(Dashboards!$D$7*O69))+Dashboards!$D$15,2*$L$4)</f>
        <v>3.3519219175841792</v>
      </c>
      <c r="Q69" s="31">
        <f>(O69^Dashboards!$D$5)*((1-O69)^Dashboards!$D$6)</f>
        <v>2.1263395973865915E-4</v>
      </c>
      <c r="R69" s="31">
        <f t="shared" si="10"/>
        <v>-2.0794798002989984E-4</v>
      </c>
      <c r="S69" s="31">
        <f t="shared" si="11"/>
        <v>-4.4394126138782052E-5</v>
      </c>
      <c r="T69" s="13">
        <f>SQRT((R69-Dashboards!$C$10)^2+(S69-Dashboards!$C$11)^2)</f>
        <v>1.1587347453730107E-2</v>
      </c>
      <c r="U69" s="13">
        <f>T69/Dashboards!$D$9</f>
        <v>0.99181324569213603</v>
      </c>
      <c r="W69" s="3">
        <f t="shared" si="12"/>
        <v>1.3761605810048679E-4</v>
      </c>
      <c r="X69" s="3">
        <f t="shared" si="13"/>
        <v>0.68068333176687412</v>
      </c>
      <c r="Z69" s="3">
        <f>(E69-Dashboards!$C$10)/Dashboards!$C$12</f>
        <v>-0.40153578475396168</v>
      </c>
      <c r="AA69" s="3">
        <f>(F69-Dashboards!$C$11)/Dashboards!$C$13</f>
        <v>2.5892037133853699E-2</v>
      </c>
    </row>
    <row r="70" spans="1:27" x14ac:dyDescent="0.35">
      <c r="A70">
        <v>68</v>
      </c>
      <c r="B70" s="3">
        <f t="shared" si="14"/>
        <v>6.8000000000000005E-2</v>
      </c>
      <c r="C70" s="3">
        <f>MOD($K$4*(1+SIN(Dashboards!$C$7*B70))+Dashboards!$C$15,2*$K$4)</f>
        <v>4.3892732523263982</v>
      </c>
      <c r="D70" s="31">
        <f>(B70^Dashboards!$C$5)*((1-B70)^Dashboards!$C$6)</f>
        <v>4.0165173760000001E-3</v>
      </c>
      <c r="E70" s="31">
        <f t="shared" si="8"/>
        <v>-1.2753349935394791E-3</v>
      </c>
      <c r="F70" s="31">
        <f t="shared" si="9"/>
        <v>-3.8086654468413978E-3</v>
      </c>
      <c r="G70" s="13">
        <f>SQRT((E70-Dashboards!$C$10)^2+(F70-Dashboards!$C$11)^2)</f>
        <v>1.1850402346549854E-2</v>
      </c>
      <c r="H70" s="13">
        <f>G70/Dashboards!$C$9</f>
        <v>0.31044865363830676</v>
      </c>
      <c r="N70">
        <v>68</v>
      </c>
      <c r="O70" s="3">
        <f t="shared" si="15"/>
        <v>6.8000000000000005E-2</v>
      </c>
      <c r="P70" s="3">
        <f>MOD($L$4*(1+SIN(Dashboards!$D$7*O70))+Dashboards!$D$15,2*$L$4)</f>
        <v>3.3550563558833919</v>
      </c>
      <c r="Q70" s="31">
        <f>(O70^Dashboards!$D$5)*((1-O70)^Dashboards!$D$6)</f>
        <v>2.2110893863461244E-4</v>
      </c>
      <c r="R70" s="31">
        <f t="shared" si="10"/>
        <v>-2.1609043044915134E-4</v>
      </c>
      <c r="S70" s="31">
        <f t="shared" si="11"/>
        <v>-4.6841099607345912E-5</v>
      </c>
      <c r="T70" s="13">
        <f>SQRT((R70-Dashboards!$C$10)^2+(S70-Dashboards!$C$11)^2)</f>
        <v>1.1594016810023275E-2</v>
      </c>
      <c r="U70" s="13">
        <f>T70/Dashboards!$D$9</f>
        <v>0.99238410592897774</v>
      </c>
      <c r="W70" s="3">
        <f t="shared" si="12"/>
        <v>1.3739376401143827E-4</v>
      </c>
      <c r="X70" s="3">
        <f t="shared" si="13"/>
        <v>0.68193545229067098</v>
      </c>
      <c r="Z70" s="3">
        <f>(E70-Dashboards!$C$10)/Dashboards!$C$12</f>
        <v>-0.40085165079289153</v>
      </c>
      <c r="AA70" s="3">
        <f>(F70-Dashboards!$C$11)/Dashboards!$C$13</f>
        <v>2.085073389010856E-2</v>
      </c>
    </row>
    <row r="71" spans="1:27" x14ac:dyDescent="0.35">
      <c r="A71">
        <v>69</v>
      </c>
      <c r="B71" s="3">
        <f t="shared" si="14"/>
        <v>6.9000000000000006E-2</v>
      </c>
      <c r="C71" s="3">
        <f>MOD($K$4*(1+SIN(Dashboards!$C$7*B71))+Dashboards!$C$15,2*$K$4)</f>
        <v>4.4040688502999332</v>
      </c>
      <c r="D71" s="31">
        <f>(B71^Dashboards!$C$5)*((1-B71)^Dashboards!$C$6)</f>
        <v>4.1266491210000013E-3</v>
      </c>
      <c r="E71" s="31">
        <f t="shared" si="8"/>
        <v>-1.2522663819205435E-3</v>
      </c>
      <c r="F71" s="31">
        <f t="shared" si="9"/>
        <v>-3.9320556807555147E-3</v>
      </c>
      <c r="G71" s="13">
        <f>SQRT((E71-Dashboards!$C$10)^2+(F71-Dashboards!$C$11)^2)</f>
        <v>1.1822730944223803E-2</v>
      </c>
      <c r="H71" s="13">
        <f>G71/Dashboards!$C$9</f>
        <v>0.30972373735739184</v>
      </c>
      <c r="N71">
        <v>69</v>
      </c>
      <c r="O71" s="3">
        <f t="shared" si="15"/>
        <v>6.9000000000000006E-2</v>
      </c>
      <c r="P71" s="3">
        <f>MOD($L$4*(1+SIN(Dashboards!$D$7*O71))+Dashboards!$D$15,2*$L$4)</f>
        <v>3.3581905807189201</v>
      </c>
      <c r="Q71" s="31">
        <f>(O71^Dashboards!$D$5)*((1-O71)^Dashboards!$D$6)</f>
        <v>2.2977124482707862E-4</v>
      </c>
      <c r="R71" s="31">
        <f t="shared" si="10"/>
        <v>-2.2440246355295143E-4</v>
      </c>
      <c r="S71" s="31">
        <f t="shared" si="11"/>
        <v>-4.9379745855478205E-5</v>
      </c>
      <c r="T71" s="13">
        <f>SQRT((R71-Dashboards!$C$10)^2+(S71-Dashboards!$C$11)^2)</f>
        <v>1.1600812577586782E-2</v>
      </c>
      <c r="U71" s="13">
        <f>T71/Dashboards!$D$9</f>
        <v>0.99296578627567023</v>
      </c>
      <c r="W71" s="3">
        <f t="shared" si="12"/>
        <v>1.3715328583917594E-4</v>
      </c>
      <c r="X71" s="3">
        <f t="shared" si="13"/>
        <v>0.68324204891827844</v>
      </c>
      <c r="Z71" s="3">
        <f>(E71-Dashboards!$C$10)/Dashboards!$C$12</f>
        <v>-0.40007062308281172</v>
      </c>
      <c r="AA71" s="3">
        <f>(F71-Dashboards!$C$11)/Dashboards!$C$13</f>
        <v>1.5754229075571495E-2</v>
      </c>
    </row>
    <row r="72" spans="1:27" x14ac:dyDescent="0.35">
      <c r="A72">
        <v>70</v>
      </c>
      <c r="B72" s="3">
        <f t="shared" si="14"/>
        <v>7.0000000000000007E-2</v>
      </c>
      <c r="C72" s="3">
        <f>MOD($K$4*(1+SIN(Dashboards!$C$7*B72))+Dashboards!$C$15,2*$K$4)</f>
        <v>4.4188378864238871</v>
      </c>
      <c r="D72" s="31">
        <f>(B72^Dashboards!$C$5)*((1-B72)^Dashboards!$C$6)</f>
        <v>4.2380100000000004E-3</v>
      </c>
      <c r="E72" s="31">
        <f t="shared" si="8"/>
        <v>-1.2262818781494311E-3</v>
      </c>
      <c r="F72" s="31">
        <f t="shared" si="9"/>
        <v>-4.0567180719668344E-3</v>
      </c>
      <c r="G72" s="13">
        <f>SQRT((E72-Dashboards!$C$10)^2+(F72-Dashboards!$C$11)^2)</f>
        <v>1.1793387520867128E-2</v>
      </c>
      <c r="H72" s="13">
        <f>G72/Dashboards!$C$9</f>
        <v>0.30895501862465857</v>
      </c>
      <c r="N72">
        <v>70</v>
      </c>
      <c r="O72" s="3">
        <f t="shared" si="15"/>
        <v>7.0000000000000007E-2</v>
      </c>
      <c r="P72" s="3">
        <f>MOD($L$4*(1+SIN(Dashboards!$D$7*O72))+Dashboards!$D$15,2*$L$4)</f>
        <v>3.3613245889565384</v>
      </c>
      <c r="Q72" s="31">
        <f>(O72^Dashboards!$D$5)*((1-O72)^Dashboards!$D$6)</f>
        <v>2.3862111066989998E-4</v>
      </c>
      <c r="R72" s="31">
        <f t="shared" si="10"/>
        <v>-2.3288368414216794E-4</v>
      </c>
      <c r="S72" s="31">
        <f t="shared" si="11"/>
        <v>-5.2011769030745416E-5</v>
      </c>
      <c r="T72" s="13">
        <f>SQRT((R72-Dashboards!$C$10)^2+(S72-Dashboards!$C$11)^2)</f>
        <v>1.1607733965612601E-2</v>
      </c>
      <c r="U72" s="13">
        <f>T72/Dashboards!$D$9</f>
        <v>0.99355821904339325</v>
      </c>
      <c r="W72" s="3">
        <f t="shared" si="12"/>
        <v>1.3689450489560114E-4</v>
      </c>
      <c r="X72" s="3">
        <f t="shared" si="13"/>
        <v>0.68460320041873468</v>
      </c>
      <c r="Z72" s="3">
        <f>(E72-Dashboards!$C$10)/Dashboards!$C$12</f>
        <v>-0.39919087280511167</v>
      </c>
      <c r="AA72" s="3">
        <f>(F72-Dashboards!$C$11)/Dashboards!$C$13</f>
        <v>1.0605179131777652E-2</v>
      </c>
    </row>
    <row r="73" spans="1:27" x14ac:dyDescent="0.35">
      <c r="A73">
        <v>71</v>
      </c>
      <c r="B73" s="3">
        <f t="shared" si="14"/>
        <v>7.0999999999999994E-2</v>
      </c>
      <c r="C73" s="3">
        <f>MOD($K$4*(1+SIN(Dashboards!$C$7*B73))+Dashboards!$C$15,2*$K$4)</f>
        <v>4.4335799914731266</v>
      </c>
      <c r="D73" s="31">
        <f>(B73^Dashboards!$C$5)*((1-B73)^Dashboards!$C$6)</f>
        <v>4.3505896809999996E-3</v>
      </c>
      <c r="E73" s="31">
        <f t="shared" si="8"/>
        <v>-1.1973293759746742E-3</v>
      </c>
      <c r="F73" s="31">
        <f t="shared" si="9"/>
        <v>-4.1825868715248196E-3</v>
      </c>
      <c r="G73" s="13">
        <f>SQRT((E73-Dashboards!$C$10)^2+(F73-Dashboards!$C$11)^2)</f>
        <v>1.1762367964513227E-2</v>
      </c>
      <c r="H73" s="13">
        <f>G73/Dashboards!$C$9</f>
        <v>0.30814238971764685</v>
      </c>
      <c r="N73">
        <v>71</v>
      </c>
      <c r="O73" s="3">
        <f t="shared" si="15"/>
        <v>7.0999999999999994E-2</v>
      </c>
      <c r="P73" s="3">
        <f>MOD($L$4*(1+SIN(Dashboards!$D$7*O73))+Dashboards!$D$15,2*$L$4)</f>
        <v>3.3644583774622405</v>
      </c>
      <c r="Q73" s="31">
        <f>(O73^Dashboards!$D$5)*((1-O73)^Dashboards!$D$6)</f>
        <v>2.4765871551805073E-4</v>
      </c>
      <c r="R73" s="31">
        <f t="shared" si="10"/>
        <v>-2.4153363431502387E-4</v>
      </c>
      <c r="S73" s="31">
        <f t="shared" si="11"/>
        <v>-5.4738860662486487E-5</v>
      </c>
      <c r="T73" s="13">
        <f>SQRT((R73-Dashboards!$C$10)^2+(S73-Dashboards!$C$11)^2)</f>
        <v>1.1614780137395983E-2</v>
      </c>
      <c r="U73" s="13">
        <f>T73/Dashboards!$D$9</f>
        <v>0.99416133261481987</v>
      </c>
      <c r="W73" s="3">
        <f t="shared" si="12"/>
        <v>1.3661731780297104E-4</v>
      </c>
      <c r="X73" s="3">
        <f t="shared" si="13"/>
        <v>0.68601894289717302</v>
      </c>
      <c r="Z73" s="3">
        <f>(E73-Dashboards!$C$10)/Dashboards!$C$12</f>
        <v>-0.3982106358126058</v>
      </c>
      <c r="AA73" s="3">
        <f>(F73-Dashboards!$C$11)/Dashboards!$C$13</f>
        <v>5.4062997504988391E-3</v>
      </c>
    </row>
    <row r="74" spans="1:27" x14ac:dyDescent="0.35">
      <c r="A74">
        <v>72</v>
      </c>
      <c r="B74" s="3">
        <f t="shared" si="14"/>
        <v>7.1999999999999995E-2</v>
      </c>
      <c r="C74" s="3">
        <f>MOD($K$4*(1+SIN(Dashboards!$C$7*B74))+Dashboards!$C$15,2*$K$4)</f>
        <v>4.4482947968957927</v>
      </c>
      <c r="D74" s="31">
        <f>(B74^Dashboards!$C$5)*((1-B74)^Dashboards!$C$6)</f>
        <v>4.4643778559999995E-3</v>
      </c>
      <c r="E74" s="31">
        <f t="shared" si="8"/>
        <v>-1.1653587133621899E-3</v>
      </c>
      <c r="F74" s="31">
        <f t="shared" si="9"/>
        <v>-4.3095949589647018E-3</v>
      </c>
      <c r="G74" s="13">
        <f>SQRT((E74-Dashboards!$C$10)^2+(F74-Dashboards!$C$11)^2)</f>
        <v>1.1729669652307194E-2</v>
      </c>
      <c r="H74" s="13">
        <f>G74/Dashboards!$C$9</f>
        <v>0.30728578192461581</v>
      </c>
      <c r="N74">
        <v>72</v>
      </c>
      <c r="O74" s="3">
        <f t="shared" si="15"/>
        <v>7.1999999999999995E-2</v>
      </c>
      <c r="P74" s="3">
        <f>MOD($L$4*(1+SIN(Dashboards!$D$7*O74))+Dashboards!$D$15,2*$L$4)</f>
        <v>3.3675919431022363</v>
      </c>
      <c r="Q74" s="31">
        <f>(O74^Dashboards!$D$5)*((1-O74)^Dashboards!$D$6)</f>
        <v>2.5688418648584513E-4</v>
      </c>
      <c r="R74" s="31">
        <f t="shared" si="10"/>
        <v>-2.5035179439187677E-4</v>
      </c>
      <c r="S74" s="31">
        <f t="shared" si="11"/>
        <v>-5.7562698957414511E-5</v>
      </c>
      <c r="T74" s="13">
        <f>SQRT((R74-Dashboards!$C$10)^2+(S74-Dashboards!$C$11)^2)</f>
        <v>1.162195021150824E-2</v>
      </c>
      <c r="U74" s="13">
        <f>T74/Dashboards!$D$9</f>
        <v>0.99477505154449963</v>
      </c>
      <c r="W74" s="3">
        <f t="shared" si="12"/>
        <v>1.3632163669655337E-4</v>
      </c>
      <c r="X74" s="3">
        <f t="shared" si="13"/>
        <v>0.68748926961988377</v>
      </c>
      <c r="Z74" s="3">
        <f>(E74-Dashboards!$C$10)/Dashboards!$C$12</f>
        <v>-0.39712821378294771</v>
      </c>
      <c r="AA74" s="3">
        <f>(F74-Dashboards!$C$11)/Dashboards!$C$13</f>
        <v>1.6036327247059468E-4</v>
      </c>
    </row>
    <row r="75" spans="1:27" x14ac:dyDescent="0.35">
      <c r="A75">
        <v>73</v>
      </c>
      <c r="B75" s="3">
        <f t="shared" si="14"/>
        <v>7.2999999999999995E-2</v>
      </c>
      <c r="C75" s="3">
        <f>MOD($K$4*(1+SIN(Dashboards!$C$7*B75))+Dashboards!$C$15,2*$K$4)</f>
        <v>4.4629819348225181</v>
      </c>
      <c r="D75" s="31">
        <f>(B75^Dashboards!$C$5)*((1-B75)^Dashboards!$C$6)</f>
        <v>4.5793642410000002E-3</v>
      </c>
      <c r="E75" s="31">
        <f t="shared" si="8"/>
        <v>-1.1303217045176811E-3</v>
      </c>
      <c r="F75" s="31">
        <f t="shared" si="9"/>
        <v>-4.4376739060059105E-3</v>
      </c>
      <c r="G75" s="13">
        <f>SQRT((E75-Dashboards!$C$10)^2+(F75-Dashboards!$C$11)^2)</f>
        <v>1.1695291462383977E-2</v>
      </c>
      <c r="H75" s="13">
        <f>G75/Dashboards!$C$9</f>
        <v>0.30638516585571984</v>
      </c>
      <c r="N75">
        <v>73</v>
      </c>
      <c r="O75" s="3">
        <f t="shared" si="15"/>
        <v>7.2999999999999995E-2</v>
      </c>
      <c r="P75" s="3">
        <f>MOD($L$4*(1+SIN(Dashboards!$D$7*O75))+Dashboards!$D$15,2*$L$4)</f>
        <v>3.370725282742963</v>
      </c>
      <c r="Q75" s="31">
        <f>(O75^Dashboards!$D$5)*((1-O75)^Dashboards!$D$6)</f>
        <v>2.6629759919961368E-4</v>
      </c>
      <c r="R75" s="31">
        <f t="shared" si="10"/>
        <v>-2.5933758383935783E-4</v>
      </c>
      <c r="S75" s="31">
        <f t="shared" si="11"/>
        <v>-6.0484948109774798E-5</v>
      </c>
      <c r="T75" s="13">
        <f>SQRT((R75-Dashboards!$C$10)^2+(S75-Dashboards!$C$11)^2)</f>
        <v>1.1629243262956611E-2</v>
      </c>
      <c r="U75" s="13">
        <f>T75/Dashboards!$D$9</f>
        <v>0.99539929665813687</v>
      </c>
      <c r="W75" s="3">
        <f t="shared" si="12"/>
        <v>1.3600738944724282E-4</v>
      </c>
      <c r="X75" s="3">
        <f t="shared" si="13"/>
        <v>0.68901413080241702</v>
      </c>
      <c r="Z75" s="3">
        <f>(E75-Dashboards!$C$10)/Dashboards!$C$12</f>
        <v>-0.39594197530280389</v>
      </c>
      <c r="AA75" s="3">
        <f>(F75-Dashboards!$C$11)/Dashboards!$C$13</f>
        <v>-5.1298039436049759E-3</v>
      </c>
    </row>
    <row r="76" spans="1:27" x14ac:dyDescent="0.35">
      <c r="A76">
        <v>74</v>
      </c>
      <c r="B76" s="3">
        <f t="shared" si="14"/>
        <v>7.3999999999999996E-2</v>
      </c>
      <c r="C76" s="3">
        <f>MOD($K$4*(1+SIN(Dashboards!$C$7*B76))+Dashboards!$C$15,2*$K$4)</f>
        <v>4.4776410380756175</v>
      </c>
      <c r="D76" s="31">
        <f>(B76^Dashboards!$C$5)*((1-B76)^Dashboards!$C$6)</f>
        <v>4.6955385760000003E-3</v>
      </c>
      <c r="E76" s="31">
        <f t="shared" si="8"/>
        <v>-1.0921721698526968E-3</v>
      </c>
      <c r="F76" s="31">
        <f t="shared" si="9"/>
        <v>-4.5667540409029435E-3</v>
      </c>
      <c r="G76" s="13">
        <f>SQRT((E76-Dashboards!$C$10)^2+(F76-Dashboards!$C$11)^2)</f>
        <v>1.1659233787202324E-2</v>
      </c>
      <c r="H76" s="13">
        <f>G76/Dashboards!$C$9</f>
        <v>0.30544055179232221</v>
      </c>
      <c r="N76">
        <v>74</v>
      </c>
      <c r="O76" s="3">
        <f t="shared" si="15"/>
        <v>7.3999999999999996E-2</v>
      </c>
      <c r="P76" s="3">
        <f>MOD($L$4*(1+SIN(Dashboards!$D$7*O76))+Dashboards!$D$15,2*$L$4)</f>
        <v>3.3738583932510791</v>
      </c>
      <c r="Q76" s="31">
        <f>(O76^Dashboards!$D$5)*((1-O76)^Dashboards!$D$6)</f>
        <v>2.7589897854486494E-4</v>
      </c>
      <c r="R76" s="31">
        <f t="shared" si="10"/>
        <v>-2.6849036219374724E-4</v>
      </c>
      <c r="S76" s="31">
        <f t="shared" si="11"/>
        <v>-6.3507257625961593E-5</v>
      </c>
      <c r="T76" s="13">
        <f>SQRT((R76-Dashboards!$C$10)^2+(S76-Dashboards!$C$11)^2)</f>
        <v>1.1636658324331041E-2</v>
      </c>
      <c r="U76" s="13">
        <f>T76/Dashboards!$D$9</f>
        <v>0.99603398515074892</v>
      </c>
      <c r="W76" s="3">
        <f t="shared" si="12"/>
        <v>1.3567451990516966E-4</v>
      </c>
      <c r="X76" s="3">
        <f t="shared" si="13"/>
        <v>0.69059343335842671</v>
      </c>
      <c r="Z76" s="3">
        <f>(E76-Dashboards!$C$10)/Dashboards!$C$12</f>
        <v>-0.39465035688240685</v>
      </c>
      <c r="AA76" s="3">
        <f>(F76-Dashboards!$C$11)/Dashboards!$C$13</f>
        <v>-1.0461324179004717E-2</v>
      </c>
    </row>
    <row r="77" spans="1:27" x14ac:dyDescent="0.35">
      <c r="A77">
        <v>75</v>
      </c>
      <c r="B77" s="3">
        <f t="shared" si="14"/>
        <v>7.4999999999999997E-2</v>
      </c>
      <c r="C77" s="3">
        <f>MOD($K$4*(1+SIN(Dashboards!$C$7*B77))+Dashboards!$C$15,2*$K$4)</f>
        <v>4.4922717401782739</v>
      </c>
      <c r="D77" s="31">
        <f>(B77^Dashboards!$C$5)*((1-B77)^Dashboards!$C$6)</f>
        <v>4.8128906249999999E-3</v>
      </c>
      <c r="E77" s="31">
        <f t="shared" si="8"/>
        <v>-1.05086596388519E-3</v>
      </c>
      <c r="F77" s="31">
        <f t="shared" si="9"/>
        <v>-4.6967645133815837E-3</v>
      </c>
      <c r="G77" s="13">
        <f>SQRT((E77-Dashboards!$C$10)^2+(F77-Dashboards!$C$11)^2)</f>
        <v>1.1621498548424432E-2</v>
      </c>
      <c r="H77" s="13">
        <f>G77/Dashboards!$C$9</f>
        <v>0.30445199007680146</v>
      </c>
      <c r="N77">
        <v>75</v>
      </c>
      <c r="O77" s="3">
        <f t="shared" si="15"/>
        <v>7.4999999999999997E-2</v>
      </c>
      <c r="P77" s="3">
        <f>MOD($L$4*(1+SIN(Dashboards!$D$7*O77))+Dashboards!$D$15,2*$L$4)</f>
        <v>3.3769912714934742</v>
      </c>
      <c r="Q77" s="31">
        <f>(O77^Dashboards!$D$5)*((1-O77)^Dashboards!$D$6)</f>
        <v>2.8568829940795902E-4</v>
      </c>
      <c r="R77" s="31">
        <f t="shared" si="10"/>
        <v>-2.778094299834693E-4</v>
      </c>
      <c r="S77" s="31">
        <f t="shared" si="11"/>
        <v>-6.6631261663512695E-5</v>
      </c>
      <c r="T77" s="13">
        <f>SQRT((R77-Dashboards!$C$10)^2+(S77-Dashboards!$C$11)^2)</f>
        <v>1.164419438693769E-2</v>
      </c>
      <c r="U77" s="13">
        <f>T77/Dashboards!$D$9</f>
        <v>0.99667903068368791</v>
      </c>
      <c r="W77" s="3">
        <f t="shared" si="12"/>
        <v>1.3532298816536827E-4</v>
      </c>
      <c r="X77" s="3">
        <f t="shared" si="13"/>
        <v>0.69222704060688645</v>
      </c>
      <c r="Z77" s="3">
        <f>(E77-Dashboards!$C$10)/Dashboards!$C$12</f>
        <v>-0.39325186390017614</v>
      </c>
      <c r="AA77" s="3">
        <f>(F77-Dashboards!$C$11)/Dashboards!$C$13</f>
        <v>-1.5831271037107082E-2</v>
      </c>
    </row>
    <row r="78" spans="1:27" x14ac:dyDescent="0.35">
      <c r="A78">
        <v>76</v>
      </c>
      <c r="B78" s="3">
        <f t="shared" si="14"/>
        <v>7.5999999999999998E-2</v>
      </c>
      <c r="C78" s="3">
        <f>MOD($K$4*(1+SIN(Dashboards!$C$7*B78))+Dashboards!$C$15,2*$K$4)</f>
        <v>4.5068736753636971</v>
      </c>
      <c r="D78" s="31">
        <f>(B78^Dashboards!$C$5)*((1-B78)^Dashboards!$C$6)</f>
        <v>4.9314101760000008E-3</v>
      </c>
      <c r="E78" s="31">
        <f t="shared" si="8"/>
        <v>-1.0063610010678898E-3</v>
      </c>
      <c r="F78" s="31">
        <f t="shared" si="9"/>
        <v>-4.8276333600933271E-3</v>
      </c>
      <c r="G78" s="13">
        <f>SQRT((E78-Dashboards!$C$10)^2+(F78-Dashboards!$C$11)^2)</f>
        <v>1.1582089213435101E-2</v>
      </c>
      <c r="H78" s="13">
        <f>G78/Dashboards!$C$9</f>
        <v>0.30341957154530907</v>
      </c>
      <c r="N78">
        <v>76</v>
      </c>
      <c r="O78" s="3">
        <f t="shared" si="15"/>
        <v>7.5999999999999998E-2</v>
      </c>
      <c r="P78" s="3">
        <f>MOD($L$4*(1+SIN(Dashboards!$D$7*O78))+Dashboards!$D$15,2*$L$4)</f>
        <v>3.380123914337271</v>
      </c>
      <c r="Q78" s="31">
        <f>(O78^Dashboards!$D$5)*((1-O78)^Dashboards!$D$6)</f>
        <v>2.9566548741231149E-4</v>
      </c>
      <c r="R78" s="31">
        <f t="shared" si="10"/>
        <v>-2.8729402965058722E-4</v>
      </c>
      <c r="S78" s="31">
        <f t="shared" si="11"/>
        <v>-6.9858578384384733E-5</v>
      </c>
      <c r="T78" s="13">
        <f>SQRT((R78-Dashboards!$C$10)^2+(S78-Dashboards!$C$11)^2)</f>
        <v>1.1651850401918998E-2</v>
      </c>
      <c r="U78" s="13">
        <f>T78/Dashboards!$D$9</f>
        <v>0.9973343434805122</v>
      </c>
      <c r="W78" s="3">
        <f t="shared" si="12"/>
        <v>1.3495277085662547E-4</v>
      </c>
      <c r="X78" s="3">
        <f t="shared" si="13"/>
        <v>0.69391477193520312</v>
      </c>
      <c r="Z78" s="3">
        <f>(E78-Dashboards!$C$10)/Dashboards!$C$12</f>
        <v>-0.39174507147718302</v>
      </c>
      <c r="AA78" s="3">
        <f>(F78-Dashboards!$C$11)/Dashboards!$C$13</f>
        <v>-2.1236672146918944E-2</v>
      </c>
    </row>
    <row r="79" spans="1:27" x14ac:dyDescent="0.35">
      <c r="A79">
        <v>77</v>
      </c>
      <c r="B79" s="3">
        <f t="shared" si="14"/>
        <v>7.6999999999999999E-2</v>
      </c>
      <c r="C79" s="3">
        <f>MOD($K$4*(1+SIN(Dashboards!$C$7*B79))+Dashboards!$C$15,2*$K$4)</f>
        <v>4.5214464785842683</v>
      </c>
      <c r="D79" s="31">
        <f>(B79^Dashboards!$C$5)*((1-B79)^Dashboards!$C$6)</f>
        <v>5.0510870410000004E-3</v>
      </c>
      <c r="E79" s="31">
        <f t="shared" si="8"/>
        <v>-9.5861727953984867E-4</v>
      </c>
      <c r="F79" s="31">
        <f t="shared" si="9"/>
        <v>-4.9592875705211691E-3</v>
      </c>
      <c r="G79" s="13">
        <f>SQRT((E79-Dashboards!$C$10)^2+(F79-Dashboards!$C$11)^2)</f>
        <v>1.1541010813597636E-2</v>
      </c>
      <c r="H79" s="13">
        <f>G79/Dashboards!$C$9</f>
        <v>0.30234342800602498</v>
      </c>
      <c r="N79">
        <v>77</v>
      </c>
      <c r="O79" s="3">
        <f t="shared" si="15"/>
        <v>7.6999999999999999E-2</v>
      </c>
      <c r="P79" s="3">
        <f>MOD($L$4*(1+SIN(Dashboards!$D$7*O79))+Dashboards!$D$15,2*$L$4)</f>
        <v>3.3832563186498277</v>
      </c>
      <c r="Q79" s="31">
        <f>(O79^Dashboards!$D$5)*((1-O79)^Dashboards!$D$6)</f>
        <v>3.0583041964915282E-4</v>
      </c>
      <c r="R79" s="31">
        <f t="shared" si="10"/>
        <v>-2.9694334647118451E-4</v>
      </c>
      <c r="S79" s="31">
        <f t="shared" si="11"/>
        <v>-7.3190809322421115E-5</v>
      </c>
      <c r="T79" s="13">
        <f>SQRT((R79-Dashboards!$C$10)^2+(S79-Dashboards!$C$11)^2)</f>
        <v>1.1659625281360133E-2</v>
      </c>
      <c r="U79" s="13">
        <f>T79/Dashboards!$D$9</f>
        <v>0.99799983042169249</v>
      </c>
      <c r="W79" s="3">
        <f t="shared" si="12"/>
        <v>1.3456386145467369E-4</v>
      </c>
      <c r="X79" s="3">
        <f t="shared" si="13"/>
        <v>0.69565640241566751</v>
      </c>
      <c r="Z79" s="3">
        <f>(E79-Dashboards!$C$10)/Dashboards!$C$12</f>
        <v>-0.39012862528129982</v>
      </c>
      <c r="AA79" s="3">
        <f>(F79-Dashboards!$C$11)/Dashboards!$C$13</f>
        <v>-2.6674511885245319E-2</v>
      </c>
    </row>
    <row r="80" spans="1:27" x14ac:dyDescent="0.35">
      <c r="A80">
        <v>78</v>
      </c>
      <c r="B80" s="3">
        <f t="shared" si="14"/>
        <v>7.8E-2</v>
      </c>
      <c r="C80" s="3">
        <f>MOD($K$4*(1+SIN(Dashboards!$C$7*B80))+Dashboards!$C$15,2*$K$4)</f>
        <v>4.5359897855206635</v>
      </c>
      <c r="D80" s="31">
        <f>(B80^Dashboards!$C$5)*((1-B80)^Dashboards!$C$6)</f>
        <v>5.1719110560000002E-3</v>
      </c>
      <c r="E80" s="31">
        <f t="shared" si="8"/>
        <v>-9.0759690279885964E-4</v>
      </c>
      <c r="F80" s="31">
        <f t="shared" si="9"/>
        <v>-5.0916531532700614E-3</v>
      </c>
      <c r="G80" s="13">
        <f>SQRT((E80-Dashboards!$C$10)^2+(F80-Dashboards!$C$11)^2)</f>
        <v>1.1498269964347965E-2</v>
      </c>
      <c r="H80" s="13">
        <f>G80/Dashboards!$C$9</f>
        <v>0.30122373276556913</v>
      </c>
      <c r="N80">
        <v>78</v>
      </c>
      <c r="O80" s="3">
        <f t="shared" si="15"/>
        <v>7.8E-2</v>
      </c>
      <c r="P80" s="3">
        <f>MOD($L$4*(1+SIN(Dashboards!$D$7*O80))+Dashboards!$D$15,2*$L$4)</f>
        <v>3.3863884812987393</v>
      </c>
      <c r="Q80" s="31">
        <f>(O80^Dashboards!$D$5)*((1-O80)^Dashboards!$D$6)</f>
        <v>3.1618292540286396E-4</v>
      </c>
      <c r="R80" s="31">
        <f t="shared" si="10"/>
        <v>-3.0675650947451579E-4</v>
      </c>
      <c r="S80" s="31">
        <f t="shared" si="11"/>
        <v>-7.6629538764919831E-5</v>
      </c>
      <c r="T80" s="13">
        <f>SQRT((R80-Dashboards!$C$10)^2+(S80-Dashboards!$C$11)^2)</f>
        <v>1.1667517899381714E-2</v>
      </c>
      <c r="U80" s="13">
        <f>T80/Dashboards!$D$9</f>
        <v>0.99867539513814296</v>
      </c>
      <c r="W80" s="3">
        <f t="shared" si="12"/>
        <v>1.3415627062095302E-4</v>
      </c>
      <c r="X80" s="3">
        <f t="shared" si="13"/>
        <v>0.69745166237257383</v>
      </c>
      <c r="Z80" s="3">
        <f>(E80-Dashboards!$C$10)/Dashboards!$C$12</f>
        <v>-0.3884012422609574</v>
      </c>
      <c r="AA80" s="3">
        <f>(F80-Dashboards!$C$11)/Dashboards!$C$13</f>
        <v>-3.2141734114747494E-2</v>
      </c>
    </row>
    <row r="81" spans="1:27" x14ac:dyDescent="0.35">
      <c r="A81">
        <v>79</v>
      </c>
      <c r="B81" s="3">
        <f t="shared" si="14"/>
        <v>7.9000000000000001E-2</v>
      </c>
      <c r="C81" s="3">
        <f>MOD($K$4*(1+SIN(Dashboards!$C$7*B81))+Dashboards!$C$15,2*$K$4)</f>
        <v>4.5505032325909704</v>
      </c>
      <c r="D81" s="31">
        <f>(B81^Dashboards!$C$5)*((1-B81)^Dashboards!$C$6)</f>
        <v>5.2938720809999999E-3</v>
      </c>
      <c r="E81" s="31">
        <f t="shared" si="8"/>
        <v>-8.5326409929449283E-4</v>
      </c>
      <c r="F81" s="31">
        <f t="shared" si="9"/>
        <v>-5.2246552026757164E-3</v>
      </c>
      <c r="G81" s="13">
        <f>SQRT((E81-Dashboards!$C$10)^2+(F81-Dashboards!$C$11)^2)</f>
        <v>1.1453874887232481E-2</v>
      </c>
      <c r="H81" s="13">
        <f>G81/Dashboards!$C$9</f>
        <v>0.3000607012063341</v>
      </c>
      <c r="N81">
        <v>79</v>
      </c>
      <c r="O81" s="3">
        <f t="shared" si="15"/>
        <v>7.9000000000000001E-2</v>
      </c>
      <c r="P81" s="3">
        <f>MOD($L$4*(1+SIN(Dashboards!$D$7*O81))+Dashboards!$D$15,2*$L$4)</f>
        <v>3.3895203991518432</v>
      </c>
      <c r="Q81" s="31">
        <f>(O81^Dashboards!$D$5)*((1-O81)^Dashboards!$D$6)</f>
        <v>3.2672278687091092E-4</v>
      </c>
      <c r="R81" s="31">
        <f t="shared" si="10"/>
        <v>-3.1673259236081428E-4</v>
      </c>
      <c r="S81" s="31">
        <f t="shared" si="11"/>
        <v>-8.0176333148211003E-5</v>
      </c>
      <c r="T81" s="13">
        <f>SQRT((R81-Dashboards!$C$10)^2+(S81-Dashboards!$C$11)^2)</f>
        <v>1.1675527093218625E-2</v>
      </c>
      <c r="U81" s="13">
        <f>T81/Dashboards!$D$9</f>
        <v>0.99936093810356152</v>
      </c>
      <c r="W81" s="3">
        <f t="shared" si="12"/>
        <v>1.3373002656821926E-4</v>
      </c>
      <c r="X81" s="3">
        <f t="shared" si="13"/>
        <v>0.69930023689722742</v>
      </c>
      <c r="Z81" s="3">
        <f>(E81-Dashboards!$C$10)/Dashboards!$C$12</f>
        <v>-0.38656171130850076</v>
      </c>
      <c r="AA81" s="3">
        <f>(F81-Dashboards!$C$11)/Dashboards!$C$13</f>
        <v>-3.7635244935150157E-2</v>
      </c>
    </row>
    <row r="82" spans="1:27" x14ac:dyDescent="0.35">
      <c r="A82">
        <v>80</v>
      </c>
      <c r="B82" s="3">
        <f t="shared" si="14"/>
        <v>0.08</v>
      </c>
      <c r="C82" s="3">
        <f>MOD($K$4*(1+SIN(Dashboards!$C$7*B82))+Dashboards!$C$15,2*$K$4)</f>
        <v>4.5649864569597653</v>
      </c>
      <c r="D82" s="31">
        <f>(B82^Dashboards!$C$5)*((1-B82)^Dashboards!$C$6)</f>
        <v>5.4169600000000002E-3</v>
      </c>
      <c r="E82" s="31">
        <f t="shared" si="8"/>
        <v>-7.9558523994394299E-4</v>
      </c>
      <c r="F82" s="31">
        <f t="shared" si="9"/>
        <v>-5.358217965665762E-3</v>
      </c>
      <c r="G82" s="13">
        <f>SQRT((E82-Dashboards!$C$10)^2+(F82-Dashboards!$C$11)^2)</f>
        <v>1.1407835434000051E-2</v>
      </c>
      <c r="H82" s="13">
        <f>G82/Dashboards!$C$9</f>
        <v>0.29885459141763032</v>
      </c>
      <c r="N82">
        <v>80</v>
      </c>
      <c r="O82" s="3">
        <f t="shared" si="15"/>
        <v>0.08</v>
      </c>
      <c r="P82" s="3">
        <f>MOD($L$4*(1+SIN(Dashboards!$D$7*O82))+Dashboards!$D$15,2*$L$4)</f>
        <v>3.3926520690772222</v>
      </c>
      <c r="Q82" s="31">
        <f>(O82^Dashboards!$D$5)*((1-O82)^Dashboards!$D$6)</f>
        <v>3.3744973987840011E-4</v>
      </c>
      <c r="R82" s="31">
        <f t="shared" si="10"/>
        <v>-3.2687061441764311E-4</v>
      </c>
      <c r="S82" s="31">
        <f t="shared" si="11"/>
        <v>-8.3832740467149259E-5</v>
      </c>
      <c r="T82" s="13">
        <f>SQRT((R82-Dashboards!$C$10)^2+(S82-Dashboards!$C$11)^2)</f>
        <v>1.1683651664284846E-2</v>
      </c>
      <c r="U82" s="13">
        <f>T82/Dashboards!$D$9</f>
        <v>1.0000563567255734</v>
      </c>
      <c r="W82" s="3">
        <f t="shared" si="12"/>
        <v>1.3328517545434232E-4</v>
      </c>
      <c r="X82" s="3">
        <f t="shared" si="13"/>
        <v>0.70120176530794298</v>
      </c>
      <c r="Z82" s="3">
        <f>(E82-Dashboards!$C$10)/Dashboards!$C$12</f>
        <v>-0.38460889385321889</v>
      </c>
      <c r="AA82" s="3">
        <f>(F82-Dashboards!$C$11)/Dashboards!$C$13</f>
        <v>-4.3151915444871604E-2</v>
      </c>
    </row>
    <row r="83" spans="1:27" x14ac:dyDescent="0.35">
      <c r="A83">
        <v>81</v>
      </c>
      <c r="B83" s="3">
        <f t="shared" si="14"/>
        <v>8.1000000000000003E-2</v>
      </c>
      <c r="C83" s="3">
        <f>MOD($K$4*(1+SIN(Dashboards!$C$7*B83))+Dashboards!$C$15,2*$K$4)</f>
        <v>4.5794390965471949</v>
      </c>
      <c r="D83" s="31">
        <f>(B83^Dashboards!$C$5)*((1-B83)^Dashboards!$C$6)</f>
        <v>5.5411647210000005E-3</v>
      </c>
      <c r="E83" s="31">
        <f t="shared" si="8"/>
        <v>-7.3452885357459406E-4</v>
      </c>
      <c r="F83" s="31">
        <f t="shared" si="9"/>
        <v>-5.4922649088077861E-3</v>
      </c>
      <c r="G83" s="13">
        <f>SQRT((E83-Dashboards!$C$10)^2+(F83-Dashboards!$C$11)^2)</f>
        <v>1.1360163112862632E-2</v>
      </c>
      <c r="H83" s="13">
        <f>G83/Dashboards!$C$9</f>
        <v>0.29760570488364413</v>
      </c>
      <c r="N83">
        <v>81</v>
      </c>
      <c r="O83" s="3">
        <f t="shared" si="15"/>
        <v>8.1000000000000003E-2</v>
      </c>
      <c r="P83" s="3">
        <f>MOD($L$4*(1+SIN(Dashboards!$D$7*O83))+Dashboards!$D$15,2*$L$4)</f>
        <v>3.3957834879432074</v>
      </c>
      <c r="Q83" s="31">
        <f>(O83^Dashboards!$D$5)*((1-O83)^Dashboards!$D$6)</f>
        <v>3.4836347458727602E-4</v>
      </c>
      <c r="R83" s="31">
        <f t="shared" si="10"/>
        <v>-3.3716954143467808E-4</v>
      </c>
      <c r="S83" s="31">
        <f t="shared" si="11"/>
        <v>-8.7600289698428659E-5</v>
      </c>
      <c r="T83" s="13">
        <f>SQRT((R83-Dashboards!$C$10)^2+(S83-Dashboards!$C$11)^2)</f>
        <v>1.169189037922414E-2</v>
      </c>
      <c r="U83" s="13">
        <f>T83/Dashboards!$D$9</f>
        <v>1.0007615454356644</v>
      </c>
      <c r="W83" s="3">
        <f t="shared" si="12"/>
        <v>1.3282178180569558E-4</v>
      </c>
      <c r="X83" s="3">
        <f t="shared" si="13"/>
        <v>0.70315584055202029</v>
      </c>
      <c r="Z83" s="3">
        <f>(E83-Dashboards!$C$10)/Dashboards!$C$12</f>
        <v>-0.3825417243841791</v>
      </c>
      <c r="AA83" s="3">
        <f>(F83-Dashboards!$C$11)/Dashboards!$C$13</f>
        <v>-4.8688584510373237E-2</v>
      </c>
    </row>
    <row r="84" spans="1:27" x14ac:dyDescent="0.35">
      <c r="A84">
        <v>82</v>
      </c>
      <c r="B84" s="3">
        <f t="shared" si="14"/>
        <v>8.2000000000000003E-2</v>
      </c>
      <c r="C84" s="3">
        <f>MOD($K$4*(1+SIN(Dashboards!$C$7*B84))+Dashboards!$C$15,2*$K$4)</f>
        <v>4.5938607900380211</v>
      </c>
      <c r="D84" s="31">
        <f>(B84^Dashboards!$C$5)*((1-B84)^Dashboards!$C$6)</f>
        <v>5.6664761760000012E-3</v>
      </c>
      <c r="E84" s="31">
        <f t="shared" si="8"/>
        <v>-6.7006564029979134E-4</v>
      </c>
      <c r="F84" s="31">
        <f t="shared" si="9"/>
        <v>-5.6267187854792625E-3</v>
      </c>
      <c r="G84" s="13">
        <f>SQRT((E84-Dashboards!$C$10)^2+(F84-Dashboards!$C$11)^2)</f>
        <v>1.1310871117044484E-2</v>
      </c>
      <c r="H84" s="13">
        <f>G84/Dashboards!$C$9</f>
        <v>0.29631438723134984</v>
      </c>
      <c r="N84">
        <v>82</v>
      </c>
      <c r="O84" s="3">
        <f t="shared" si="15"/>
        <v>8.2000000000000003E-2</v>
      </c>
      <c r="P84" s="3">
        <f>MOD($L$4*(1+SIN(Dashboards!$D$7*O84))+Dashboards!$D$15,2*$L$4)</f>
        <v>3.3989146526183789</v>
      </c>
      <c r="Q84" s="31">
        <f>(O84^Dashboards!$D$5)*((1-O84)^Dashboards!$D$6)</f>
        <v>3.5946363620018528E-4</v>
      </c>
      <c r="R84" s="31">
        <f t="shared" si="10"/>
        <v>-3.4762828661681562E-4</v>
      </c>
      <c r="S84" s="31">
        <f t="shared" si="11"/>
        <v>-9.1480490237625192E-5</v>
      </c>
      <c r="T84" s="13">
        <f>SQRT((R84-Dashboards!$C$10)^2+(S84-Dashboards!$C$11)^2)</f>
        <v>1.170024197094654E-2</v>
      </c>
      <c r="U84" s="13">
        <f>T84/Dashboards!$D$9</f>
        <v>1.0014763957778989</v>
      </c>
      <c r="W84" s="3">
        <f t="shared" si="12"/>
        <v>1.3233992897161085E-4</v>
      </c>
      <c r="X84" s="3">
        <f t="shared" si="13"/>
        <v>0.70516200854654909</v>
      </c>
      <c r="Z84" s="3">
        <f>(E84-Dashboards!$C$10)/Dashboards!$C$12</f>
        <v>-0.38035921090308694</v>
      </c>
      <c r="AA84" s="3">
        <f>(F84-Dashboards!$C$11)/Dashboards!$C$13</f>
        <v>-5.4242061540543236E-2</v>
      </c>
    </row>
    <row r="85" spans="1:27" x14ac:dyDescent="0.35">
      <c r="A85">
        <v>83</v>
      </c>
      <c r="B85" s="3">
        <f t="shared" si="14"/>
        <v>8.3000000000000004E-2</v>
      </c>
      <c r="C85" s="3">
        <f>MOD($K$4*(1+SIN(Dashboards!$C$7*B85))+Dashboards!$C$15,2*$K$4)</f>
        <v>4.6082511768906578</v>
      </c>
      <c r="D85" s="31">
        <f>(B85^Dashboards!$C$5)*((1-B85)^Dashboards!$C$6)</f>
        <v>5.7928843210000016E-3</v>
      </c>
      <c r="E85" s="31">
        <f t="shared" si="8"/>
        <v>-6.0216848283599854E-4</v>
      </c>
      <c r="F85" s="31">
        <f t="shared" si="9"/>
        <v>-5.7615017030950046E-3</v>
      </c>
      <c r="G85" s="13">
        <f>SQRT((E85-Dashboards!$C$10)^2+(F85-Dashboards!$C$11)^2)</f>
        <v>1.1259974355744339E-2</v>
      </c>
      <c r="H85" s="13">
        <f>G85/Dashboards!$C$9</f>
        <v>0.2949810290416357</v>
      </c>
      <c r="N85">
        <v>83</v>
      </c>
      <c r="O85" s="3">
        <f t="shared" si="15"/>
        <v>8.3000000000000004E-2</v>
      </c>
      <c r="P85" s="3">
        <f>MOD($L$4*(1+SIN(Dashboards!$D$7*O85))+Dashboards!$D$15,2*$L$4)</f>
        <v>3.4020455599715724</v>
      </c>
      <c r="Q85" s="31">
        <f>(O85^Dashboards!$D$5)*((1-O85)^Dashboards!$D$6)</f>
        <v>3.7074982565902625E-4</v>
      </c>
      <c r="R85" s="31">
        <f t="shared" si="10"/>
        <v>-3.5824571149549179E-4</v>
      </c>
      <c r="S85" s="31">
        <f t="shared" si="11"/>
        <v>-9.5474831349875728E-5</v>
      </c>
      <c r="T85" s="13">
        <f>SQRT((R85-Dashboards!$C$10)^2+(S85-Dashboards!$C$11)^2)</f>
        <v>1.1708705139650517E-2</v>
      </c>
      <c r="U85" s="13">
        <f>T85/Dashboards!$D$9</f>
        <v>1.002200796496411</v>
      </c>
      <c r="W85" s="3">
        <f t="shared" si="12"/>
        <v>1.3183971961143676E-4</v>
      </c>
      <c r="X85" s="3">
        <f t="shared" si="13"/>
        <v>0.70721976745477533</v>
      </c>
      <c r="Z85" s="3">
        <f>(E85-Dashboards!$C$10)/Dashboards!$C$12</f>
        <v>-0.37806043530744826</v>
      </c>
      <c r="AA85" s="3">
        <f>(F85-Dashboards!$C$11)/Dashboards!$C$13</f>
        <v>-5.9809129263456363E-2</v>
      </c>
    </row>
    <row r="86" spans="1:27" x14ac:dyDescent="0.35">
      <c r="A86">
        <v>84</v>
      </c>
      <c r="B86" s="3">
        <f t="shared" si="14"/>
        <v>8.4000000000000005E-2</v>
      </c>
      <c r="C86" s="3">
        <f>MOD($K$4*(1+SIN(Dashboards!$C$7*B86))+Dashboards!$C$15,2*$K$4)</f>
        <v>4.6226098973461847</v>
      </c>
      <c r="D86" s="31">
        <f>(B86^Dashboards!$C$5)*((1-B86)^Dashboards!$C$6)</f>
        <v>5.9203791360000011E-3</v>
      </c>
      <c r="E86" s="31">
        <f t="shared" si="8"/>
        <v>-5.3081245577182162E-4</v>
      </c>
      <c r="F86" s="31">
        <f t="shared" si="9"/>
        <v>-5.8965351903284358E-3</v>
      </c>
      <c r="G86" s="13">
        <f>SQRT((E86-Dashboards!$C$10)^2+(F86-Dashboards!$C$11)^2)</f>
        <v>1.1207489487640108E-2</v>
      </c>
      <c r="H86" s="13">
        <f>G86/Dashboards!$C$9</f>
        <v>0.2936060667270366</v>
      </c>
      <c r="N86">
        <v>84</v>
      </c>
      <c r="O86" s="3">
        <f t="shared" si="15"/>
        <v>8.4000000000000005E-2</v>
      </c>
      <c r="P86" s="3">
        <f>MOD($L$4*(1+SIN(Dashboards!$D$7*O86))+Dashboards!$D$15,2*$L$4)</f>
        <v>3.4051762068718823</v>
      </c>
      <c r="Q86" s="31">
        <f>(O86^Dashboards!$D$5)*((1-O86)^Dashboards!$D$6)</f>
        <v>3.8222160033820777E-4</v>
      </c>
      <c r="R86" s="31">
        <f t="shared" si="10"/>
        <v>-3.6902062683810813E-4</v>
      </c>
      <c r="S86" s="31">
        <f t="shared" si="11"/>
        <v>-9.9584781634094892E-5</v>
      </c>
      <c r="T86" s="13">
        <f>SQRT((R86-Dashboards!$C$10)^2+(S86-Dashboards!$C$11)^2)</f>
        <v>1.1717278553830751E-2</v>
      </c>
      <c r="U86" s="13">
        <f>T86/Dashboards!$D$9</f>
        <v>1.0029346336216647</v>
      </c>
      <c r="W86" s="3">
        <f t="shared" si="12"/>
        <v>1.3132127621580904E-4</v>
      </c>
      <c r="X86" s="3">
        <f t="shared" si="13"/>
        <v>0.70932856689462809</v>
      </c>
      <c r="Z86" s="3">
        <f>(E86-Dashboards!$C$10)/Dashboards!$C$12</f>
        <v>-0.37564455370438804</v>
      </c>
      <c r="AA86" s="3">
        <f>(F86-Dashboards!$C$11)/Dashboards!$C$13</f>
        <v>-6.5386546502878382E-2</v>
      </c>
    </row>
    <row r="87" spans="1:27" x14ac:dyDescent="0.35">
      <c r="A87">
        <v>85</v>
      </c>
      <c r="B87" s="3">
        <f t="shared" si="14"/>
        <v>8.5000000000000006E-2</v>
      </c>
      <c r="C87" s="3">
        <f>MOD($K$4*(1+SIN(Dashboards!$C$7*B87))+Dashboards!$C$15,2*$K$4)</f>
        <v>4.6369365924373378</v>
      </c>
      <c r="D87" s="31">
        <f>(B87^Dashboards!$C$5)*((1-B87)^Dashboards!$C$6)</f>
        <v>6.0489506250000023E-3</v>
      </c>
      <c r="E87" s="31">
        <f t="shared" si="8"/>
        <v>-4.5597483280129065E-4</v>
      </c>
      <c r="F87" s="31">
        <f t="shared" si="9"/>
        <v>-6.0317402642636854E-3</v>
      </c>
      <c r="G87" s="13">
        <f>SQRT((E87-Dashboards!$C$10)^2+(F87-Dashboards!$C$11)^2)</f>
        <v>1.1153434957070621E-2</v>
      </c>
      <c r="H87" s="13">
        <f>G87/Dashboards!$C$9</f>
        <v>0.29218998347959874</v>
      </c>
      <c r="N87">
        <v>85</v>
      </c>
      <c r="O87" s="3">
        <f t="shared" si="15"/>
        <v>8.5000000000000006E-2</v>
      </c>
      <c r="P87" s="3">
        <f>MOD($L$4*(1+SIN(Dashboards!$D$7*O87))+Dashboards!$D$15,2*$L$4)</f>
        <v>3.4083065901886593</v>
      </c>
      <c r="Q87" s="31">
        <f>(O87^Dashboards!$D$5)*((1-O87)^Dashboards!$D$6)</f>
        <v>3.9387847473264047E-4</v>
      </c>
      <c r="R87" s="31">
        <f t="shared" si="10"/>
        <v>-3.799517935554598E-4</v>
      </c>
      <c r="S87" s="31">
        <f t="shared" si="11"/>
        <v>-1.0381178850063489E-4</v>
      </c>
      <c r="T87" s="13">
        <f>SQRT((R87-Dashboards!$C$10)^2+(S87-Dashboards!$C$11)^2)</f>
        <v>1.172596085127146E-2</v>
      </c>
      <c r="U87" s="13">
        <f>T87/Dashboards!$D$9</f>
        <v>1.0036777905554772</v>
      </c>
      <c r="W87" s="3">
        <f t="shared" si="12"/>
        <v>1.3078474166381267E-4</v>
      </c>
      <c r="X87" s="3">
        <f t="shared" si="13"/>
        <v>0.71148780707587855</v>
      </c>
      <c r="Z87" s="3">
        <f>(E87-Dashboards!$C$10)/Dashboards!$C$12</f>
        <v>-0.37311079665554547</v>
      </c>
      <c r="AA87" s="3">
        <f>(F87-Dashboards!$C$11)/Dashboards!$C$13</f>
        <v>-7.097105095191325E-2</v>
      </c>
    </row>
    <row r="88" spans="1:27" x14ac:dyDescent="0.35">
      <c r="A88">
        <v>86</v>
      </c>
      <c r="B88" s="3">
        <f t="shared" si="14"/>
        <v>8.5999999999999993E-2</v>
      </c>
      <c r="C88" s="3">
        <f>MOD($K$4*(1+SIN(Dashboards!$C$7*B88))+Dashboards!$C$15,2*$K$4)</f>
        <v>4.651230903997484</v>
      </c>
      <c r="D88" s="31">
        <f>(B88^Dashboards!$C$5)*((1-B88)^Dashboards!$C$6)</f>
        <v>6.178588815999999E-3</v>
      </c>
      <c r="E88" s="31">
        <f t="shared" si="8"/>
        <v>-3.7763509193574545E-4</v>
      </c>
      <c r="F88" s="31">
        <f t="shared" si="9"/>
        <v>-6.1670374974163202E-3</v>
      </c>
      <c r="G88" s="13">
        <f>SQRT((E88-Dashboards!$C$10)^2+(F88-Dashboards!$C$11)^2)</f>
        <v>1.1097831033033582E-2</v>
      </c>
      <c r="H88" s="13">
        <f>G88/Dashboards!$C$9</f>
        <v>0.2907333102925207</v>
      </c>
      <c r="N88">
        <v>86</v>
      </c>
      <c r="O88" s="3">
        <f t="shared" si="15"/>
        <v>8.5999999999999993E-2</v>
      </c>
      <c r="P88" s="3">
        <f>MOD($L$4*(1+SIN(Dashboards!$D$7*O88))+Dashboards!$D$15,2*$L$4)</f>
        <v>3.4114367067915232</v>
      </c>
      <c r="Q88" s="31">
        <f>(O88^Dashboards!$D$5)*((1-O88)^Dashboards!$D$6)</f>
        <v>4.0571992114047739E-4</v>
      </c>
      <c r="R88" s="31">
        <f t="shared" si="10"/>
        <v>-3.9103792360705358E-4</v>
      </c>
      <c r="S88" s="31">
        <f t="shared" si="11"/>
        <v>-1.0815727766229755E-4</v>
      </c>
      <c r="T88" s="13">
        <f>SQRT((R88-Dashboards!$C$10)^2+(S88-Dashboards!$C$11)^2)</f>
        <v>1.1734750640025222E-2</v>
      </c>
      <c r="U88" s="13">
        <f>T88/Dashboards!$D$9</f>
        <v>1.0044301481548008</v>
      </c>
      <c r="W88" s="3">
        <f t="shared" si="12"/>
        <v>1.3023027981778261E-4</v>
      </c>
      <c r="X88" s="3">
        <f t="shared" si="13"/>
        <v>0.71369683786228011</v>
      </c>
      <c r="Z88" s="3">
        <f>(E88-Dashboards!$C$10)/Dashboards!$C$12</f>
        <v>-0.37045846935353133</v>
      </c>
      <c r="AA88" s="3">
        <f>(F88-Dashboards!$C$11)/Dashboards!$C$13</f>
        <v>-7.6559361941224507E-2</v>
      </c>
    </row>
    <row r="89" spans="1:27" x14ac:dyDescent="0.35">
      <c r="A89">
        <v>87</v>
      </c>
      <c r="B89" s="3">
        <f t="shared" si="14"/>
        <v>8.6999999999999994E-2</v>
      </c>
      <c r="C89" s="3">
        <f>MOD($K$4*(1+SIN(Dashboards!$C$7*B89))+Dashboards!$C$15,2*$K$4)</f>
        <v>4.6654924746695805</v>
      </c>
      <c r="D89" s="31">
        <f>(B89^Dashboards!$C$5)*((1-B89)^Dashboards!$C$6)</f>
        <v>6.3092837610000006E-3</v>
      </c>
      <c r="E89" s="31">
        <f t="shared" si="8"/>
        <v>-2.9577491871061643E-4</v>
      </c>
      <c r="F89" s="31">
        <f t="shared" si="9"/>
        <v>-6.3023470845614367E-3</v>
      </c>
      <c r="G89" s="13">
        <f>SQRT((E89-Dashboards!$C$10)^2+(F89-Dashboards!$C$11)^2)</f>
        <v>1.104069985114361E-2</v>
      </c>
      <c r="H89" s="13">
        <f>G89/Dashboards!$C$9</f>
        <v>0.28923662705934167</v>
      </c>
      <c r="N89">
        <v>87</v>
      </c>
      <c r="O89" s="3">
        <f t="shared" si="15"/>
        <v>8.6999999999999994E-2</v>
      </c>
      <c r="P89" s="3">
        <f>MOD($L$4*(1+SIN(Dashboards!$D$7*O89))+Dashboards!$D$15,2*$L$4)</f>
        <v>3.4145665535503564</v>
      </c>
      <c r="Q89" s="31">
        <f>(O89^Dashboards!$D$5)*((1-O89)^Dashboards!$D$6)</f>
        <v>4.1774537034063356E-4</v>
      </c>
      <c r="R89" s="31">
        <f t="shared" si="10"/>
        <v>-4.0227768090422302E-4</v>
      </c>
      <c r="S89" s="31">
        <f t="shared" si="11"/>
        <v>-1.1262265263859323E-4</v>
      </c>
      <c r="T89" s="13">
        <f>SQRT((R89-Dashboards!$C$10)^2+(S89-Dashboards!$C$11)^2)</f>
        <v>1.1743646499377208E-2</v>
      </c>
      <c r="U89" s="13">
        <f>T89/Dashboards!$D$9</f>
        <v>1.0051915848142559</v>
      </c>
      <c r="W89" s="3">
        <f t="shared" si="12"/>
        <v>1.2965807615755712E-4</v>
      </c>
      <c r="X89" s="3">
        <f t="shared" si="13"/>
        <v>0.71595495775491425</v>
      </c>
      <c r="Z89" s="3">
        <f>(E89-Dashboards!$C$10)/Dashboards!$C$12</f>
        <v>-0.36768695173049937</v>
      </c>
      <c r="AA89" s="3">
        <f>(F89-Dashboards!$C$11)/Dashboards!$C$13</f>
        <v>-8.2148183199299868E-2</v>
      </c>
    </row>
    <row r="90" spans="1:27" x14ac:dyDescent="0.35">
      <c r="A90">
        <v>88</v>
      </c>
      <c r="B90" s="3">
        <f t="shared" si="14"/>
        <v>8.7999999999999995E-2</v>
      </c>
      <c r="C90" s="3">
        <f>MOD($K$4*(1+SIN(Dashboards!$C$7*B90))+Dashboards!$C$15,2*$K$4)</f>
        <v>4.6797209479151034</v>
      </c>
      <c r="D90" s="31">
        <f>(B90^Dashboards!$C$5)*((1-B90)^Dashboards!$C$6)</f>
        <v>6.441025536E-3</v>
      </c>
      <c r="E90" s="31">
        <f t="shared" si="8"/>
        <v>-2.1037820740540508E-4</v>
      </c>
      <c r="F90" s="31">
        <f t="shared" si="9"/>
        <v>-6.4375889093085913E-3</v>
      </c>
      <c r="G90" s="13">
        <f>SQRT((E90-Dashboards!$C$10)^2+(F90-Dashboards!$C$11)^2)</f>
        <v>1.0982065458698471E-2</v>
      </c>
      <c r="H90" s="13">
        <f>G90/Dashboards!$C$9</f>
        <v>0.28770056375455494</v>
      </c>
      <c r="N90">
        <v>88</v>
      </c>
      <c r="O90" s="3">
        <f t="shared" si="15"/>
        <v>8.7999999999999995E-2</v>
      </c>
      <c r="P90" s="3">
        <f>MOD($L$4*(1+SIN(Dashboards!$D$7*O90))+Dashboards!$D$15,2*$L$4)</f>
        <v>3.4176961273353115</v>
      </c>
      <c r="Q90" s="31">
        <f>(O90^Dashboards!$D$5)*((1-O90)^Dashboards!$D$6)</f>
        <v>4.2995421226509691E-4</v>
      </c>
      <c r="R90" s="31">
        <f t="shared" si="10"/>
        <v>-4.1366968221092569E-4</v>
      </c>
      <c r="S90" s="31">
        <f t="shared" si="11"/>
        <v>-1.1720929427315799E-4</v>
      </c>
      <c r="T90" s="13">
        <f>SQRT((R90-Dashboards!$C$10)^2+(S90-Dashboards!$C$11)^2)</f>
        <v>1.1752646980794859E-2</v>
      </c>
      <c r="U90" s="13">
        <f>T90/Dashboards!$D$9</f>
        <v>1.0059619765474181</v>
      </c>
      <c r="W90" s="3">
        <f t="shared" si="12"/>
        <v>1.290683384560641E-4</v>
      </c>
      <c r="X90" s="3">
        <f t="shared" si="13"/>
        <v>0.71826141279286326</v>
      </c>
      <c r="Z90" s="3">
        <f>(E90-Dashboards!$C$10)/Dashboards!$C$12</f>
        <v>-0.36479569849945059</v>
      </c>
      <c r="AA90" s="3">
        <f>(F90-Dashboards!$C$11)/Dashboards!$C$13</f>
        <v>-8.773420560225921E-2</v>
      </c>
    </row>
    <row r="91" spans="1:27" x14ac:dyDescent="0.35">
      <c r="A91">
        <v>89</v>
      </c>
      <c r="B91" s="3">
        <f t="shared" si="14"/>
        <v>8.8999999999999996E-2</v>
      </c>
      <c r="C91" s="3">
        <f>MOD($K$4*(1+SIN(Dashboards!$C$7*B91))+Dashboards!$C$15,2*$K$4)</f>
        <v>4.6939159680229627</v>
      </c>
      <c r="D91" s="31">
        <f>(B91^Dashboards!$C$5)*((1-B91)^Dashboards!$C$6)</f>
        <v>6.5738042409999994E-3</v>
      </c>
      <c r="E91" s="31">
        <f t="shared" si="8"/>
        <v>-1.2143106029680302E-4</v>
      </c>
      <c r="F91" s="31">
        <f t="shared" si="9"/>
        <v>-6.5726826103642624E-3</v>
      </c>
      <c r="G91" s="13">
        <f>SQRT((E91-Dashboards!$C$10)^2+(F91-Dashboards!$C$11)^2)</f>
        <v>1.092195386300537E-2</v>
      </c>
      <c r="H91" s="13">
        <f>G91/Dashboards!$C$9</f>
        <v>0.2861258016996272</v>
      </c>
      <c r="N91">
        <v>89</v>
      </c>
      <c r="O91" s="3">
        <f t="shared" si="15"/>
        <v>8.8999999999999996E-2</v>
      </c>
      <c r="P91" s="3">
        <f>MOD($L$4*(1+SIN(Dashboards!$D$7*O91))+Dashboards!$D$15,2*$L$4)</f>
        <v>3.4208254250168162</v>
      </c>
      <c r="Q91" s="31">
        <f>(O91^Dashboards!$D$5)*((1-O91)^Dashboards!$D$6)</f>
        <v>4.4234579666606197E-4</v>
      </c>
      <c r="R91" s="31">
        <f t="shared" si="10"/>
        <v>-4.2521249804213239E-4</v>
      </c>
      <c r="S91" s="31">
        <f t="shared" si="11"/>
        <v>-1.2191856026422968E-4</v>
      </c>
      <c r="T91" s="13">
        <f>SQRT((R91-Dashboards!$C$10)^2+(S91-Dashboards!$C$11)^2)</f>
        <v>1.1761750608862928E-2</v>
      </c>
      <c r="U91" s="13">
        <f>T91/Dashboards!$D$9</f>
        <v>1.0067411970668529</v>
      </c>
      <c r="W91" s="3">
        <f t="shared" si="12"/>
        <v>1.2846129749817623E-4</v>
      </c>
      <c r="X91" s="3">
        <f t="shared" si="13"/>
        <v>0.72061539536722574</v>
      </c>
      <c r="Z91" s="3">
        <f>(E91-Dashboards!$C$10)/Dashboards!$C$12</f>
        <v>-0.36178423912894647</v>
      </c>
      <c r="AA91" s="3">
        <f>(F91-Dashboards!$C$11)/Dashboards!$C$13</f>
        <v>-9.3314109910756421E-2</v>
      </c>
    </row>
    <row r="92" spans="1:27" x14ac:dyDescent="0.35">
      <c r="A92">
        <v>90</v>
      </c>
      <c r="B92" s="3">
        <f t="shared" si="14"/>
        <v>0.09</v>
      </c>
      <c r="C92" s="3">
        <f>MOD($K$4*(1+SIN(Dashboards!$C$7*B92))+Dashboards!$C$15,2*$K$4)</f>
        <v>4.7080771801183943</v>
      </c>
      <c r="D92" s="31">
        <f>(B92^Dashboards!$C$5)*((1-B92)^Dashboards!$C$6)</f>
        <v>6.7076100000000001E-3</v>
      </c>
      <c r="E92" s="31">
        <f t="shared" si="8"/>
        <v>-2.8921784966865877E-5</v>
      </c>
      <c r="F92" s="31">
        <f t="shared" si="9"/>
        <v>-6.7075476474233358E-3</v>
      </c>
      <c r="G92" s="13">
        <f>SQRT((E92-Dashboards!$C$10)^2+(F92-Dashboards!$C$11)^2)</f>
        <v>1.0860393083122206E-2</v>
      </c>
      <c r="H92" s="13">
        <f>G92/Dashboards!$C$9</f>
        <v>0.28451307491847982</v>
      </c>
      <c r="N92">
        <v>90</v>
      </c>
      <c r="O92" s="3">
        <f t="shared" si="15"/>
        <v>0.09</v>
      </c>
      <c r="P92" s="3">
        <f>MOD($L$4*(1+SIN(Dashboards!$D$7*O92))+Dashboards!$D$15,2*$L$4)</f>
        <v>3.4239544434655733</v>
      </c>
      <c r="Q92" s="31">
        <f>(O92^Dashboards!$D$5)*((1-O92)^Dashboards!$D$6)</f>
        <v>4.5491943377790007E-4</v>
      </c>
      <c r="R92" s="31">
        <f t="shared" si="10"/>
        <v>-4.3690465355969996E-4</v>
      </c>
      <c r="S92" s="31">
        <f t="shared" si="11"/>
        <v>-1.267517847080811E-4</v>
      </c>
      <c r="T92" s="13">
        <f>SQRT((R92-Dashboards!$C$10)^2+(S92-Dashboards!$C$11)^2)</f>
        <v>1.1770955882203881E-2</v>
      </c>
      <c r="U92" s="13">
        <f>T92/Dashboards!$D$9</f>
        <v>1.0075291178628962</v>
      </c>
      <c r="W92" s="3">
        <f t="shared" si="12"/>
        <v>1.2783720784482368E-4</v>
      </c>
      <c r="X92" s="3">
        <f t="shared" si="13"/>
        <v>0.72301604294441635</v>
      </c>
      <c r="Z92" s="3">
        <f>(E92-Dashboards!$C$10)/Dashboards!$C$12</f>
        <v>-0.35865217775197233</v>
      </c>
      <c r="AA92" s="3">
        <f>(F92-Dashboards!$C$11)/Dashboards!$C$13</f>
        <v>-9.8884569491558369E-2</v>
      </c>
    </row>
    <row r="93" spans="1:27" x14ac:dyDescent="0.35">
      <c r="A93">
        <v>91</v>
      </c>
      <c r="B93" s="3">
        <f t="shared" si="14"/>
        <v>9.0999999999999998E-2</v>
      </c>
      <c r="C93" s="3">
        <f>MOD($K$4*(1+SIN(Dashboards!$C$7*B93))+Dashboards!$C$15,2*$K$4)</f>
        <v>4.7222042301718341</v>
      </c>
      <c r="D93" s="31">
        <f>(B93^Dashboards!$C$5)*((1-B93)^Dashboards!$C$6)</f>
        <v>6.8424329610000008E-3</v>
      </c>
      <c r="E93" s="31">
        <f t="shared" si="8"/>
        <v>6.7159110310192104E-5</v>
      </c>
      <c r="F93" s="31">
        <f t="shared" si="9"/>
        <v>-6.8421033666323386E-3</v>
      </c>
      <c r="G93" s="13">
        <f>SQRT((E93-Dashboards!$C$10)^2+(F93-Dashboards!$C$11)^2)</f>
        <v>1.0797413205171028E-2</v>
      </c>
      <c r="H93" s="13">
        <f>G93/Dashboards!$C$9</f>
        <v>0.28286317158655283</v>
      </c>
      <c r="N93">
        <v>91</v>
      </c>
      <c r="O93" s="3">
        <f t="shared" si="15"/>
        <v>9.0999999999999998E-2</v>
      </c>
      <c r="P93" s="3">
        <f>MOD($L$4*(1+SIN(Dashboards!$D$7*O93))+Dashboards!$D$15,2*$L$4)</f>
        <v>3.4270831795525636</v>
      </c>
      <c r="Q93" s="31">
        <f>(O93^Dashboards!$D$5)*((1-O93)^Dashboards!$D$6)</f>
        <v>4.6767439497399254E-4</v>
      </c>
      <c r="R93" s="31">
        <f t="shared" si="10"/>
        <v>-4.4874462946563413E-4</v>
      </c>
      <c r="S93" s="31">
        <f t="shared" si="11"/>
        <v>-1.3171027765531698E-4</v>
      </c>
      <c r="T93" s="13">
        <f>SQRT((R93-Dashboards!$C$10)^2+(S93-Dashboards!$C$11)^2)</f>
        <v>1.1780261274383688E-2</v>
      </c>
      <c r="U93" s="13">
        <f>T93/Dashboards!$D$9</f>
        <v>1.0083256082811862</v>
      </c>
      <c r="W93" s="3">
        <f t="shared" si="12"/>
        <v>1.2719634864439533E-4</v>
      </c>
      <c r="X93" s="3">
        <f t="shared" si="13"/>
        <v>0.72546243669463339</v>
      </c>
      <c r="Z93" s="3">
        <f>(E93-Dashboards!$C$10)/Dashboards!$C$12</f>
        <v>-0.35539919300974965</v>
      </c>
      <c r="AA93" s="3">
        <f>(F93-Dashboards!$C$11)/Dashboards!$C$13</f>
        <v>-0.10444225302143555</v>
      </c>
    </row>
    <row r="94" spans="1:27" x14ac:dyDescent="0.35">
      <c r="A94">
        <v>92</v>
      </c>
      <c r="B94" s="3">
        <f t="shared" si="14"/>
        <v>9.1999999999999998E-2</v>
      </c>
      <c r="C94" s="3">
        <f>MOD($K$4*(1+SIN(Dashboards!$C$7*B94))+Dashboards!$C$15,2*$K$4)</f>
        <v>4.7362967650077659</v>
      </c>
      <c r="D94" s="31">
        <f>(B94^Dashboards!$C$5)*((1-B94)^Dashboards!$C$6)</f>
        <v>6.9782632959999999E-3</v>
      </c>
      <c r="E94" s="31">
        <f t="shared" si="8"/>
        <v>1.6681892307719793E-4</v>
      </c>
      <c r="F94" s="31">
        <f t="shared" si="9"/>
        <v>-6.9762690655682238E-3</v>
      </c>
      <c r="G94" s="13">
        <f>SQRT((E94-Dashboards!$C$10)^2+(F94-Dashboards!$C$11)^2)</f>
        <v>1.0733046441382094E-2</v>
      </c>
      <c r="H94" s="13">
        <f>G94/Dashboards!$C$9</f>
        <v>0.28117693557760015</v>
      </c>
      <c r="N94">
        <v>92</v>
      </c>
      <c r="O94" s="3">
        <f t="shared" si="15"/>
        <v>9.1999999999999998E-2</v>
      </c>
      <c r="P94" s="3">
        <f>MOD($L$4*(1+SIN(Dashboards!$D$7*O94))+Dashboards!$D$15,2*$L$4)</f>
        <v>3.4302116301490515</v>
      </c>
      <c r="Q94" s="31">
        <f>(O94^Dashboards!$D$5)*((1-O94)^Dashboards!$D$6)</f>
        <v>4.8060991341844695E-4</v>
      </c>
      <c r="R94" s="31">
        <f t="shared" si="10"/>
        <v>-4.6073086289264142E-4</v>
      </c>
      <c r="S94" s="31">
        <f t="shared" si="11"/>
        <v>-1.3679532467993601E-4</v>
      </c>
      <c r="T94" s="13">
        <f>SQRT((R94-Dashboards!$C$10)^2+(S94-Dashboards!$C$11)^2)</f>
        <v>1.1789665234802956E-2</v>
      </c>
      <c r="U94" s="13">
        <f>T94/Dashboards!$D$9</f>
        <v>1.0091305355989384</v>
      </c>
      <c r="W94" s="3">
        <f t="shared" si="12"/>
        <v>1.2653902449348805E-4</v>
      </c>
      <c r="X94" s="3">
        <f t="shared" si="13"/>
        <v>0.72795360002133824</v>
      </c>
      <c r="Z94" s="3">
        <f>(E94-Dashboards!$C$10)/Dashboards!$C$12</f>
        <v>-0.35202503783135541</v>
      </c>
      <c r="AA94" s="3">
        <f>(F94-Dashboards!$C$11)/Dashboards!$C$13</f>
        <v>-0.10998382717104285</v>
      </c>
    </row>
    <row r="95" spans="1:27" x14ac:dyDescent="0.35">
      <c r="A95">
        <v>93</v>
      </c>
      <c r="B95" s="3">
        <f t="shared" si="14"/>
        <v>9.2999999999999999E-2</v>
      </c>
      <c r="C95" s="3">
        <f>MOD($K$4*(1+SIN(Dashboards!$C$7*B95))+Dashboards!$C$15,2*$K$4)</f>
        <v>4.7503544323135527</v>
      </c>
      <c r="D95" s="31">
        <f>(B95^Dashboards!$C$5)*((1-B95)^Dashboards!$C$6)</f>
        <v>7.115091201000001E-3</v>
      </c>
      <c r="E95" s="31">
        <f t="shared" si="8"/>
        <v>2.7006276507232456E-4</v>
      </c>
      <c r="F95" s="31">
        <f t="shared" si="9"/>
        <v>-7.1099640576777262E-3</v>
      </c>
      <c r="G95" s="13">
        <f>SQRT((E95-Dashboards!$C$10)^2+(F95-Dashboards!$C$11)^2)</f>
        <v>1.0667327193026599E-2</v>
      </c>
      <c r="H95" s="13">
        <f>G95/Dashboards!$C$9</f>
        <v>0.27945526811235794</v>
      </c>
      <c r="N95">
        <v>93</v>
      </c>
      <c r="O95" s="3">
        <f t="shared" si="15"/>
        <v>9.2999999999999999E-2</v>
      </c>
      <c r="P95" s="3">
        <f>MOD($L$4*(1+SIN(Dashboards!$D$7*O95))+Dashboards!$D$15,2*$L$4)</f>
        <v>3.4333397921265876</v>
      </c>
      <c r="Q95" s="31">
        <f>(O95^Dashboards!$D$5)*((1-O95)^Dashboards!$D$6)</f>
        <v>4.9372518471271722E-4</v>
      </c>
      <c r="R95" s="31">
        <f t="shared" si="10"/>
        <v>-4.7286174829187517E-4</v>
      </c>
      <c r="S95" s="31">
        <f t="shared" si="11"/>
        <v>-1.4200818646105593E-4</v>
      </c>
      <c r="T95" s="13">
        <f>SQRT((R95-Dashboards!$C$10)^2+(S95-Dashboards!$C$11)^2)</f>
        <v>1.1799166189573457E-2</v>
      </c>
      <c r="U95" s="13">
        <f>T95/Dashboards!$D$9</f>
        <v>1.0099437650999725</v>
      </c>
      <c r="W95" s="3">
        <f t="shared" si="12"/>
        <v>1.2586556634907697E-4</v>
      </c>
      <c r="X95" s="3">
        <f t="shared" si="13"/>
        <v>0.73048849698761464</v>
      </c>
      <c r="Z95" s="3">
        <f>(E95-Dashboards!$C$10)/Dashboards!$C$12</f>
        <v>-0.34852953915006035</v>
      </c>
      <c r="AA95" s="3">
        <f>(F95-Dashboards!$C$11)/Dashboards!$C$13</f>
        <v>-0.11550595926651996</v>
      </c>
    </row>
    <row r="96" spans="1:27" x14ac:dyDescent="0.35">
      <c r="A96">
        <v>94</v>
      </c>
      <c r="B96" s="3">
        <f t="shared" si="14"/>
        <v>9.4E-2</v>
      </c>
      <c r="C96" s="3">
        <f>MOD($K$4*(1+SIN(Dashboards!$C$7*B96))+Dashboards!$C$15,2*$K$4)</f>
        <v>4.7643768806482445</v>
      </c>
      <c r="D96" s="31">
        <f>(B96^Dashboards!$C$5)*((1-B96)^Dashboards!$C$6)</f>
        <v>7.2529068959999998E-3</v>
      </c>
      <c r="E96" s="31">
        <f t="shared" si="8"/>
        <v>3.7689357244785778E-4</v>
      </c>
      <c r="F96" s="31">
        <f t="shared" si="9"/>
        <v>-7.2431077361234828E-3</v>
      </c>
      <c r="G96" s="13">
        <f>SQRT((E96-Dashboards!$C$10)^2+(F96-Dashboards!$C$11)^2)</f>
        <v>1.0600292117394357E-2</v>
      </c>
      <c r="H96" s="13">
        <f>G96/Dashboards!$C$9</f>
        <v>0.27769912951317949</v>
      </c>
      <c r="N96">
        <v>94</v>
      </c>
      <c r="O96" s="3">
        <f t="shared" si="15"/>
        <v>9.4E-2</v>
      </c>
      <c r="P96" s="3">
        <f>MOD($L$4*(1+SIN(Dashboards!$D$7*O96))+Dashboards!$D$15,2*$L$4)</f>
        <v>3.4364676623570092</v>
      </c>
      <c r="Q96" s="31">
        <f>(O96^Dashboards!$D$5)*((1-O96)^Dashboards!$D$6)</f>
        <v>5.0701936753715093E-4</v>
      </c>
      <c r="R96" s="31">
        <f t="shared" si="10"/>
        <v>-4.851356383177811E-4</v>
      </c>
      <c r="S96" s="31">
        <f t="shared" si="11"/>
        <v>-1.4735009837720363E-4</v>
      </c>
      <c r="T96" s="13">
        <f>SQRT((R96-Dashboards!$C$10)^2+(S96-Dashboards!$C$11)^2)</f>
        <v>1.1808762542380084E-2</v>
      </c>
      <c r="U96" s="13">
        <f>T96/Dashboards!$D$9</f>
        <v>1.0107651601484902</v>
      </c>
      <c r="W96" s="3">
        <f t="shared" si="12"/>
        <v>1.2517633249417334E-4</v>
      </c>
      <c r="X96" s="3">
        <f t="shared" si="13"/>
        <v>0.73306603063531073</v>
      </c>
      <c r="Z96" s="3">
        <f>(E96-Dashboards!$C$10)/Dashboards!$C$12</f>
        <v>-0.34491259755735515</v>
      </c>
      <c r="AA96" s="3">
        <f>(F96-Dashboards!$C$11)/Dashboards!$C$13</f>
        <v>-0.12100531992658869</v>
      </c>
    </row>
    <row r="97" spans="1:27" x14ac:dyDescent="0.35">
      <c r="A97">
        <v>95</v>
      </c>
      <c r="B97" s="3">
        <f t="shared" si="14"/>
        <v>9.5000000000000001E-2</v>
      </c>
      <c r="C97" s="3">
        <f>MOD($K$4*(1+SIN(Dashboards!$C$7*B97))+Dashboards!$C$15,2*$K$4)</f>
        <v>4.7783637594513637</v>
      </c>
      <c r="D97" s="31">
        <f>(B97^Dashboards!$C$5)*((1-B97)^Dashboards!$C$6)</f>
        <v>7.3917006249999999E-3</v>
      </c>
      <c r="E97" s="31">
        <f t="shared" si="8"/>
        <v>4.8731211779931956E-4</v>
      </c>
      <c r="F97" s="31">
        <f t="shared" si="9"/>
        <v>-7.3756196369844972E-3</v>
      </c>
      <c r="G97" s="13">
        <f>SQRT((E97-Dashboards!$C$10)^2+(F97-Dashboards!$C$11)^2)</f>
        <v>1.0531980198968652E-2</v>
      </c>
      <c r="H97" s="13">
        <f>G97/Dashboards!$C$9</f>
        <v>0.27590954106862475</v>
      </c>
      <c r="N97">
        <v>95</v>
      </c>
      <c r="O97" s="3">
        <f t="shared" si="15"/>
        <v>9.5000000000000001E-2</v>
      </c>
      <c r="P97" s="3">
        <f>MOD($L$4*(1+SIN(Dashboards!$D$7*O97))+Dashboards!$D$15,2*$L$4)</f>
        <v>3.4395952377124468</v>
      </c>
      <c r="Q97" s="31">
        <f>(O97^Dashboards!$D$5)*((1-O97)^Dashboards!$D$6)</f>
        <v>5.2049158428748405E-4</v>
      </c>
      <c r="R97" s="31">
        <f t="shared" si="10"/>
        <v>-4.975508447099471E-4</v>
      </c>
      <c r="S97" s="31">
        <f t="shared" si="11"/>
        <v>-1.5282227011307353E-4</v>
      </c>
      <c r="T97" s="13">
        <f>SQRT((R97-Dashboards!$C$10)^2+(S97-Dashboards!$C$11)^2)</f>
        <v>1.18184526753282E-2</v>
      </c>
      <c r="U97" s="13">
        <f>T97/Dashboards!$D$9</f>
        <v>1.0115945822616041</v>
      </c>
      <c r="W97" s="3">
        <f t="shared" si="12"/>
        <v>1.244717095590047E-4</v>
      </c>
      <c r="X97" s="3">
        <f t="shared" si="13"/>
        <v>0.73568504119297939</v>
      </c>
      <c r="Z97" s="3">
        <f>(E97-Dashboards!$C$10)/Dashboards!$C$12</f>
        <v>-0.3411741868956833</v>
      </c>
      <c r="AA97" s="3">
        <f>(F97-Dashboards!$C$11)/Dashboards!$C$13</f>
        <v>-0.12647858567298217</v>
      </c>
    </row>
    <row r="98" spans="1:27" x14ac:dyDescent="0.35">
      <c r="A98">
        <v>96</v>
      </c>
      <c r="B98" s="3">
        <f t="shared" si="14"/>
        <v>9.6000000000000002E-2</v>
      </c>
      <c r="C98" s="3">
        <f>MOD($K$4*(1+SIN(Dashboards!$C$7*B98))+Dashboards!$C$15,2*$K$4)</f>
        <v>4.7923147190516673</v>
      </c>
      <c r="D98" s="31">
        <f>(B98^Dashboards!$C$5)*((1-B98)^Dashboards!$C$6)</f>
        <v>7.5314626560000009E-3</v>
      </c>
      <c r="E98" s="31">
        <f t="shared" si="8"/>
        <v>6.0131702397329988E-4</v>
      </c>
      <c r="F98" s="31">
        <f t="shared" si="9"/>
        <v>-7.5074195017597409E-3</v>
      </c>
      <c r="G98" s="13">
        <f>SQRT((E98-Dashboards!$C$10)^2+(F98-Dashboards!$C$11)^2)</f>
        <v>1.0462432824943999E-2</v>
      </c>
      <c r="H98" s="13">
        <f>G98/Dashboards!$C$9</f>
        <v>0.27408758701182268</v>
      </c>
      <c r="N98">
        <v>96</v>
      </c>
      <c r="O98" s="3">
        <f t="shared" si="15"/>
        <v>9.6000000000000002E-2</v>
      </c>
      <c r="P98" s="3">
        <f>MOD($L$4*(1+SIN(Dashboards!$D$7*O98))+Dashboards!$D$15,2*$L$4)</f>
        <v>3.4427225150653249</v>
      </c>
      <c r="Q98" s="31">
        <f>(O98^Dashboards!$D$5)*((1-O98)^Dashboards!$D$6)</f>
        <v>5.3414092170630438E-4</v>
      </c>
      <c r="R98" s="31">
        <f t="shared" si="10"/>
        <v>-5.101056391718648E-4</v>
      </c>
      <c r="S98" s="31">
        <f t="shared" si="11"/>
        <v>-1.584258852786491E-4</v>
      </c>
      <c r="T98" s="13">
        <f>SQRT((R98-Dashboards!$C$10)^2+(S98-Dashboards!$C$11)^2)</f>
        <v>1.182823494977653E-2</v>
      </c>
      <c r="U98" s="13">
        <f>T98/Dashboards!$D$9</f>
        <v>1.0124318911806292</v>
      </c>
      <c r="W98" s="3">
        <f t="shared" si="12"/>
        <v>1.237521135996918E-4</v>
      </c>
      <c r="X98" s="3">
        <f t="shared" si="13"/>
        <v>0.73834430416880648</v>
      </c>
      <c r="Z98" s="3">
        <f>(E98-Dashboards!$C$10)/Dashboards!$C$12</f>
        <v>-0.3373143537909532</v>
      </c>
      <c r="AA98" s="3">
        <f>(F98-Dashboards!$C$11)/Dashboards!$C$13</f>
        <v>-0.13192244151209095</v>
      </c>
    </row>
    <row r="99" spans="1:27" x14ac:dyDescent="0.35">
      <c r="A99">
        <v>97</v>
      </c>
      <c r="B99" s="3">
        <f t="shared" si="14"/>
        <v>9.7000000000000003E-2</v>
      </c>
      <c r="C99" s="3">
        <f>MOD($K$4*(1+SIN(Dashboards!$C$7*B99))+Dashboards!$C$15,2*$K$4)</f>
        <v>4.8062294106758934</v>
      </c>
      <c r="D99" s="31">
        <f>(B99^Dashboards!$C$5)*((1-B99)^Dashboards!$C$6)</f>
        <v>7.672183281000001E-3</v>
      </c>
      <c r="E99" s="31">
        <f t="shared" si="8"/>
        <v>7.1890477962099247E-4</v>
      </c>
      <c r="F99" s="31">
        <f t="shared" si="9"/>
        <v>-7.6384273391251183E-3</v>
      </c>
      <c r="G99" s="13">
        <f>SQRT((E99-Dashboards!$C$10)^2+(F99-Dashboards!$C$11)^2)</f>
        <v>1.039169386522297E-2</v>
      </c>
      <c r="H99" s="13">
        <f>G99/Dashboards!$C$9</f>
        <v>0.27223441661617265</v>
      </c>
      <c r="N99">
        <v>97</v>
      </c>
      <c r="O99" s="3">
        <f t="shared" si="15"/>
        <v>9.7000000000000003E-2</v>
      </c>
      <c r="P99" s="3">
        <f>MOD($L$4*(1+SIN(Dashboards!$D$7*O99))+Dashboards!$D$15,2*$L$4)</f>
        <v>3.4458494912883659</v>
      </c>
      <c r="Q99" s="31">
        <f>(O99^Dashboards!$D$5)*((1-O99)^Dashboards!$D$6)</f>
        <v>5.4796643150950629E-4</v>
      </c>
      <c r="R99" s="31">
        <f t="shared" si="10"/>
        <v>-5.2279825424651251E-4</v>
      </c>
      <c r="S99" s="31">
        <f t="shared" si="11"/>
        <v>-1.6416210104059121E-4</v>
      </c>
      <c r="T99" s="13">
        <f>SQRT((R99-Dashboards!$C$10)^2+(S99-Dashboards!$C$11)^2)</f>
        <v>1.1838107707155546E-2</v>
      </c>
      <c r="U99" s="13">
        <f>T99/Dashboards!$D$9</f>
        <v>1.0132769449411307</v>
      </c>
      <c r="W99" s="3">
        <f t="shared" si="12"/>
        <v>1.2301799123629704E-4</v>
      </c>
      <c r="X99" s="3">
        <f t="shared" si="13"/>
        <v>0.74104252832495809</v>
      </c>
      <c r="Z99" s="3">
        <f>(E99-Dashboards!$C$10)/Dashboards!$C$12</f>
        <v>-0.33333321712594655</v>
      </c>
      <c r="AA99" s="3">
        <f>(F99-Dashboards!$C$11)/Dashboards!$C$13</f>
        <v>-0.13733358348576985</v>
      </c>
    </row>
    <row r="100" spans="1:27" x14ac:dyDescent="0.35">
      <c r="A100">
        <v>98</v>
      </c>
      <c r="B100" s="3">
        <f t="shared" si="14"/>
        <v>9.8000000000000004E-2</v>
      </c>
      <c r="C100" s="3">
        <f>MOD($K$4*(1+SIN(Dashboards!$C$7*B100))+Dashboards!$C$15,2*$K$4)</f>
        <v>4.8201074864574744</v>
      </c>
      <c r="D100" s="31">
        <f>(B100^Dashboards!$C$5)*((1-B100)^Dashboards!$C$6)</f>
        <v>7.8138528160000015E-3</v>
      </c>
      <c r="E100" s="31">
        <f t="shared" si="8"/>
        <v>8.4006975646284238E-4</v>
      </c>
      <c r="F100" s="31">
        <f t="shared" si="9"/>
        <v>-7.7685634858954212E-3</v>
      </c>
      <c r="G100" s="13">
        <f>SQRT((E100-Dashboards!$C$10)^2+(F100-Dashboards!$C$11)^2)</f>
        <v>1.0319809757015285E-2</v>
      </c>
      <c r="H100" s="13">
        <f>G100/Dashboards!$C$9</f>
        <v>0.27035124641161301</v>
      </c>
      <c r="N100">
        <v>98</v>
      </c>
      <c r="O100" s="3">
        <f t="shared" si="15"/>
        <v>9.8000000000000004E-2</v>
      </c>
      <c r="P100" s="3">
        <f>MOD($L$4*(1+SIN(Dashboards!$D$7*O100))+Dashboards!$D$15,2*$L$4)</f>
        <v>3.4489761632545952</v>
      </c>
      <c r="Q100" s="31">
        <f>(O100^Dashboards!$D$5)*((1-O100)^Dashboards!$D$6)</f>
        <v>5.6196713100775772E-4</v>
      </c>
      <c r="R100" s="31">
        <f t="shared" si="10"/>
        <v>-5.3562688418866888E-4</v>
      </c>
      <c r="S100" s="31">
        <f t="shared" si="11"/>
        <v>-1.7003204776579208E-4</v>
      </c>
      <c r="T100" s="13">
        <f>SQRT((R100-Dashboards!$C$10)^2+(S100-Dashboards!$C$11)^2)</f>
        <v>1.1848069269771472E-2</v>
      </c>
      <c r="U100" s="13">
        <f>T100/Dashboards!$D$9</f>
        <v>1.0141295999417439</v>
      </c>
      <c r="W100" s="3">
        <f t="shared" si="12"/>
        <v>1.2226982085198059E-4</v>
      </c>
      <c r="X100" s="3">
        <f t="shared" si="13"/>
        <v>0.74377835353013089</v>
      </c>
      <c r="Z100" s="3">
        <f>(E100-Dashboards!$C$10)/Dashboards!$C$12</f>
        <v>-0.32923096745579361</v>
      </c>
      <c r="AA100" s="3">
        <f>(F100-Dashboards!$C$11)/Dashboards!$C$13</f>
        <v>-0.14270872118930791</v>
      </c>
    </row>
    <row r="101" spans="1:27" x14ac:dyDescent="0.35">
      <c r="A101">
        <v>99</v>
      </c>
      <c r="B101" s="3">
        <f t="shared" si="14"/>
        <v>9.9000000000000005E-2</v>
      </c>
      <c r="C101" s="3">
        <f>MOD($K$4*(1+SIN(Dashboards!$C$7*B101))+Dashboards!$C$15,2*$K$4)</f>
        <v>4.8339485994452414</v>
      </c>
      <c r="D101" s="31">
        <f>(B101^Dashboards!$C$5)*((1-B101)^Dashboards!$C$6)</f>
        <v>7.9564616010000012E-3</v>
      </c>
      <c r="E101" s="31">
        <f t="shared" si="8"/>
        <v>9.6480422822870057E-4</v>
      </c>
      <c r="F101" s="31">
        <f t="shared" si="9"/>
        <v>-7.8977486671442977E-3</v>
      </c>
      <c r="G101" s="13">
        <f>SQRT((E101-Dashboards!$C$10)^2+(F101-Dashboards!$C$11)^2)</f>
        <v>1.0246829594144684E-2</v>
      </c>
      <c r="H101" s="13">
        <f>G101/Dashboards!$C$9</f>
        <v>0.2684393625242209</v>
      </c>
      <c r="N101">
        <v>99</v>
      </c>
      <c r="O101" s="3">
        <f t="shared" si="15"/>
        <v>9.9000000000000005E-2</v>
      </c>
      <c r="P101" s="3">
        <f>MOD($L$4*(1+SIN(Dashboards!$D$7*O101))+Dashboards!$D$15,2*$L$4)</f>
        <v>3.4521025278373405</v>
      </c>
      <c r="Q101" s="31">
        <f>(O101^Dashboards!$D$5)*((1-O101)^Dashboards!$D$6)</f>
        <v>5.7614200372299931E-4</v>
      </c>
      <c r="R101" s="31">
        <f t="shared" si="10"/>
        <v>-5.4858968583386695E-4</v>
      </c>
      <c r="S101" s="31">
        <f t="shared" si="11"/>
        <v>-1.760368286769893E-4</v>
      </c>
      <c r="T101" s="13">
        <f>SQRT((R101-Dashboards!$C$10)^2+(S101-Dashboards!$C$11)^2)</f>
        <v>1.1858117941595926E-2</v>
      </c>
      <c r="U101" s="13">
        <f>T101/Dashboards!$D$9</f>
        <v>1.0149897110117627</v>
      </c>
      <c r="W101" s="3">
        <f t="shared" si="12"/>
        <v>1.2150811385480318E-4</v>
      </c>
      <c r="X101" s="3">
        <f t="shared" si="13"/>
        <v>0.74655034848754176</v>
      </c>
      <c r="Z101" s="3">
        <f>(E101-Dashboards!$C$10)/Dashboards!$C$12</f>
        <v>-0.32500786636672169</v>
      </c>
      <c r="AA101" s="3">
        <f>(F101-Dashboards!$C$11)/Dashboards!$C$13</f>
        <v>-0.148044580254621</v>
      </c>
    </row>
    <row r="102" spans="1:27" x14ac:dyDescent="0.35">
      <c r="A102">
        <v>100</v>
      </c>
      <c r="B102" s="3">
        <f t="shared" si="14"/>
        <v>0.1</v>
      </c>
      <c r="C102" s="3">
        <f>MOD($K$4*(1+SIN(Dashboards!$C$7*B102))+Dashboards!$C$15,2*$K$4)</f>
        <v>4.8477524036120876</v>
      </c>
      <c r="D102" s="31">
        <f>(B102^Dashboards!$C$5)*((1-B102)^Dashboards!$C$6)</f>
        <v>8.1000000000000013E-3</v>
      </c>
      <c r="E102" s="31">
        <f t="shared" si="8"/>
        <v>1.0930983912361986E-3</v>
      </c>
      <c r="F102" s="31">
        <f t="shared" si="9"/>
        <v>-8.0259040554367996E-3</v>
      </c>
      <c r="G102" s="13">
        <f>SQRT((E102-Dashboards!$C$10)^2+(F102-Dashboards!$C$11)^2)</f>
        <v>1.0172805221147087E-2</v>
      </c>
      <c r="H102" s="13">
        <f>G102/Dashboards!$C$9</f>
        <v>0.2665001231413307</v>
      </c>
      <c r="N102">
        <v>100</v>
      </c>
      <c r="O102" s="3">
        <f t="shared" si="15"/>
        <v>0.1</v>
      </c>
      <c r="P102" s="3">
        <f>MOD($L$4*(1+SIN(Dashboards!$D$7*O102))+Dashboards!$D$15,2*$L$4)</f>
        <v>3.4552285819102377</v>
      </c>
      <c r="Q102" s="31">
        <f>(O102^Dashboards!$D$5)*((1-O102)^Dashboards!$D$6)</f>
        <v>5.9049000000000037E-4</v>
      </c>
      <c r="R102" s="31">
        <f t="shared" si="10"/>
        <v>-5.6168477946390391E-4</v>
      </c>
      <c r="S102" s="31">
        <f t="shared" si="11"/>
        <v>-1.821775195203458E-4</v>
      </c>
      <c r="T102" s="13">
        <f>SQRT((R102-Dashboards!$C$10)^2+(S102-Dashboards!$C$11)^2)</f>
        <v>1.1868252009041331E-2</v>
      </c>
      <c r="U102" s="13">
        <f>T102/Dashboards!$D$9</f>
        <v>1.01585713147751</v>
      </c>
      <c r="W102" s="3">
        <f t="shared" si="12"/>
        <v>1.2073341600346506E-4</v>
      </c>
      <c r="X102" s="3">
        <f t="shared" si="13"/>
        <v>0.74935700833617935</v>
      </c>
      <c r="Z102" s="3">
        <f>(E102-Dashboards!$C$10)/Dashboards!$C$12</f>
        <v>-0.32066424577933866</v>
      </c>
      <c r="AA102" s="3">
        <f>(F102-Dashboards!$C$11)/Dashboards!$C$13</f>
        <v>-0.15333790479679027</v>
      </c>
    </row>
    <row r="103" spans="1:27" x14ac:dyDescent="0.35">
      <c r="A103">
        <v>101</v>
      </c>
      <c r="B103" s="3">
        <f t="shared" si="14"/>
        <v>0.10100000000000001</v>
      </c>
      <c r="C103" s="3">
        <f>MOD($K$4*(1+SIN(Dashboards!$C$7*B103))+Dashboards!$C$15,2*$K$4)</f>
        <v>4.8615185538636281</v>
      </c>
      <c r="D103" s="31">
        <f>(B103^Dashboards!$C$5)*((1-B103)^Dashboards!$C$6)</f>
        <v>8.2444584010000019E-3</v>
      </c>
      <c r="E103" s="31">
        <f t="shared" si="8"/>
        <v>1.2249403865693365E-3</v>
      </c>
      <c r="F103" s="31">
        <f t="shared" si="9"/>
        <v>-8.1529513291305044E-3</v>
      </c>
      <c r="G103" s="13">
        <f>SQRT((E103-Dashboards!$C$10)^2+(F103-Dashboards!$C$11)^2)</f>
        <v>1.0097791332214705E-2</v>
      </c>
      <c r="H103" s="13">
        <f>G103/Dashboards!$C$9</f>
        <v>0.26453496110360364</v>
      </c>
      <c r="N103">
        <v>101</v>
      </c>
      <c r="O103" s="3">
        <f t="shared" si="15"/>
        <v>0.10100000000000001</v>
      </c>
      <c r="P103" s="3">
        <f>MOD($L$4*(1+SIN(Dashboards!$D$7*O103))+Dashboards!$D$15,2*$L$4)</f>
        <v>3.4583543223472324</v>
      </c>
      <c r="Q103" s="31">
        <f>(O103^Dashboards!$D$5)*((1-O103)^Dashboards!$D$6)</f>
        <v>6.0501003761298739E-4</v>
      </c>
      <c r="R103" s="31">
        <f t="shared" si="10"/>
        <v>-5.7491024966881544E-4</v>
      </c>
      <c r="S103" s="31">
        <f t="shared" si="11"/>
        <v>-1.8845516824488723E-4</v>
      </c>
      <c r="T103" s="13">
        <f>SQRT((R103-Dashboards!$C$10)^2+(S103-Dashboards!$C$11)^2)</f>
        <v>1.1878469741722126E-2</v>
      </c>
      <c r="U103" s="13">
        <f>T103/Dashboards!$D$9</f>
        <v>1.0167317132274938</v>
      </c>
      <c r="W103" s="3">
        <f t="shared" si="12"/>
        <v>1.1994630879793632E-4</v>
      </c>
      <c r="X103" s="3">
        <f t="shared" si="13"/>
        <v>0.75219675212389014</v>
      </c>
      <c r="Z103" s="3">
        <f>(E103-Dashboards!$C$10)/Dashboards!$C$12</f>
        <v>-0.3162005071977384</v>
      </c>
      <c r="AA103" s="3">
        <f>(F103-Dashboards!$C$11)/Dashboards!$C$13</f>
        <v>-0.15858545982212921</v>
      </c>
    </row>
    <row r="104" spans="1:27" x14ac:dyDescent="0.35">
      <c r="A104">
        <v>102</v>
      </c>
      <c r="B104" s="3">
        <f t="shared" si="14"/>
        <v>0.10199999999999999</v>
      </c>
      <c r="C104" s="3">
        <f>MOD($K$4*(1+SIN(Dashboards!$C$7*B104))+Dashboards!$C$15,2*$K$4)</f>
        <v>4.8752467060468261</v>
      </c>
      <c r="D104" s="31">
        <f>(B104^Dashboards!$C$5)*((1-B104)^Dashboards!$C$6)</f>
        <v>8.3898272159999981E-3</v>
      </c>
      <c r="E104" s="31">
        <f t="shared" si="8"/>
        <v>1.3603163238176624E-3</v>
      </c>
      <c r="F104" s="31">
        <f t="shared" si="9"/>
        <v>-8.2788127297028207E-3</v>
      </c>
      <c r="G104" s="13">
        <f>SQRT((E104-Dashboards!$C$10)^2+(F104-Dashboards!$C$11)^2)</f>
        <v>1.0021845575006159E-2</v>
      </c>
      <c r="H104" s="13">
        <f>G104/Dashboards!$C$9</f>
        <v>0.26254538662457344</v>
      </c>
      <c r="N104">
        <v>102</v>
      </c>
      <c r="O104" s="3">
        <f t="shared" si="15"/>
        <v>0.10199999999999999</v>
      </c>
      <c r="P104" s="3">
        <f>MOD($L$4*(1+SIN(Dashboards!$D$7*O104))+Dashboards!$D$15,2*$L$4)</f>
        <v>3.4614797460225848</v>
      </c>
      <c r="Q104" s="31">
        <f>(O104^Dashboards!$D$5)*((1-O104)^Dashboards!$D$6)</f>
        <v>6.1970100236737437E-4</v>
      </c>
      <c r="R104" s="31">
        <f t="shared" si="10"/>
        <v>-5.8826414620523489E-4</v>
      </c>
      <c r="S104" s="31">
        <f t="shared" si="11"/>
        <v>-1.9487079469370077E-4</v>
      </c>
      <c r="T104" s="13">
        <f>SQRT((R104-Dashboards!$C$10)^2+(S104-Dashboards!$C$11)^2)</f>
        <v>1.1888769393201888E-2</v>
      </c>
      <c r="U104" s="13">
        <f>T104/Dashboards!$D$9</f>
        <v>1.0176133067763566</v>
      </c>
      <c r="W104" s="3">
        <f t="shared" si="12"/>
        <v>1.19147410935529E-4</v>
      </c>
      <c r="X104" s="3">
        <f t="shared" si="13"/>
        <v>0.75506792015178315</v>
      </c>
      <c r="Z104" s="3">
        <f>(E104-Dashboards!$C$10)/Dashboards!$C$12</f>
        <v>-0.31161712090577015</v>
      </c>
      <c r="AA104" s="3">
        <f>(F104-Dashboards!$C$11)/Dashboards!$C$13</f>
        <v>-0.16378403359602819</v>
      </c>
    </row>
    <row r="105" spans="1:27" x14ac:dyDescent="0.35">
      <c r="A105">
        <v>103</v>
      </c>
      <c r="B105" s="3">
        <f t="shared" si="14"/>
        <v>0.10299999999999999</v>
      </c>
      <c r="C105" s="3">
        <f>MOD($K$4*(1+SIN(Dashboards!$C$7*B105))+Dashboards!$C$15,2*$K$4)</f>
        <v>4.8889365169585899</v>
      </c>
      <c r="D105" s="31">
        <f>(B105^Dashboards!$C$5)*((1-B105)^Dashboards!$C$6)</f>
        <v>8.5360968809999986E-3</v>
      </c>
      <c r="E105" s="31">
        <f t="shared" si="8"/>
        <v>1.4992103063355417E-3</v>
      </c>
      <c r="F105" s="31">
        <f t="shared" si="9"/>
        <v>-8.4034111180636157E-3</v>
      </c>
      <c r="G105" s="13">
        <f>SQRT((E105-Dashboards!$C$10)^2+(F105-Dashboards!$C$11)^2)</f>
        <v>9.9450286592991256E-3</v>
      </c>
      <c r="H105" s="13">
        <f>G105/Dashboards!$C$9</f>
        <v>0.26053299013705344</v>
      </c>
      <c r="N105">
        <v>103</v>
      </c>
      <c r="O105" s="3">
        <f t="shared" si="15"/>
        <v>0.10299999999999999</v>
      </c>
      <c r="P105" s="3">
        <f>MOD($L$4*(1+SIN(Dashboards!$D$7*O105))+Dashboards!$D$15,2*$L$4)</f>
        <v>3.464604849810871</v>
      </c>
      <c r="Q105" s="31">
        <f>(O105^Dashboards!$D$5)*((1-O105)^Dashboards!$D$6)</f>
        <v>6.3456174869660847E-4</v>
      </c>
      <c r="R105" s="31">
        <f t="shared" si="10"/>
        <v>-6.0174448485105045E-4</v>
      </c>
      <c r="S105" s="31">
        <f t="shared" si="11"/>
        <v>-2.0142539030678722E-4</v>
      </c>
      <c r="T105" s="13">
        <f>SQRT((R105-Dashboards!$C$10)^2+(S105-Dashboards!$C$11)^2)</f>
        <v>1.189914920172647E-2</v>
      </c>
      <c r="U105" s="13">
        <f>T105/Dashboards!$D$9</f>
        <v>1.0185017613276279</v>
      </c>
      <c r="W105" s="3">
        <f t="shared" si="12"/>
        <v>1.1833737983244606E-4</v>
      </c>
      <c r="X105" s="3">
        <f t="shared" si="13"/>
        <v>0.75796877119057449</v>
      </c>
      <c r="Z105" s="3">
        <f>(E105-Dashboards!$C$10)/Dashboards!$C$12</f>
        <v>-0.30691462511184209</v>
      </c>
      <c r="AA105" s="3">
        <f>(F105-Dashboards!$C$11)/Dashboards!$C$13</f>
        <v>-0.16893043996888862</v>
      </c>
    </row>
    <row r="106" spans="1:27" x14ac:dyDescent="0.35">
      <c r="A106">
        <v>104</v>
      </c>
      <c r="B106" s="3">
        <f t="shared" si="14"/>
        <v>0.104</v>
      </c>
      <c r="C106" s="3">
        <f>MOD($K$4*(1+SIN(Dashboards!$C$7*B106))+Dashboards!$C$15,2*$K$4)</f>
        <v>4.9025876443543606</v>
      </c>
      <c r="D106" s="31">
        <f>(B106^Dashboards!$C$5)*((1-B106)^Dashboards!$C$6)</f>
        <v>8.6832578559999998E-3</v>
      </c>
      <c r="E106" s="31">
        <f t="shared" si="8"/>
        <v>1.6416044579801374E-3</v>
      </c>
      <c r="F106" s="31">
        <f t="shared" si="9"/>
        <v>-8.5266700298138338E-3</v>
      </c>
      <c r="G106" s="13">
        <f>SQRT((E106-Dashboards!$C$10)^2+(F106-Dashboards!$C$11)^2)</f>
        <v>9.8674044704097665E-3</v>
      </c>
      <c r="H106" s="13">
        <f>G106/Dashboards!$C$9</f>
        <v>0.2584994452644202</v>
      </c>
      <c r="N106">
        <v>104</v>
      </c>
      <c r="O106" s="3">
        <f t="shared" si="15"/>
        <v>0.104</v>
      </c>
      <c r="P106" s="3">
        <f>MOD($L$4*(1+SIN(Dashboards!$D$7*O106))+Dashboards!$D$15,2*$L$4)</f>
        <v>3.4677296305869878</v>
      </c>
      <c r="Q106" s="31">
        <f>(O106^Dashboards!$D$5)*((1-O106)^Dashboards!$D$6)</f>
        <v>6.4959110025415397E-4</v>
      </c>
      <c r="R106" s="31">
        <f t="shared" si="10"/>
        <v>-6.1534924825627302E-4</v>
      </c>
      <c r="S106" s="31">
        <f t="shared" si="11"/>
        <v>-2.0811991783546807E-4</v>
      </c>
      <c r="T106" s="13">
        <f>SQRT((R106-Dashboards!$C$10)^2+(S106-Dashboards!$C$11)^2)</f>
        <v>1.1909607390943251E-2</v>
      </c>
      <c r="U106" s="13">
        <f>T106/Dashboards!$D$9</f>
        <v>1.0193969248352881</v>
      </c>
      <c r="W106" s="3">
        <f t="shared" si="12"/>
        <v>1.1751691321021863E-4</v>
      </c>
      <c r="X106" s="3">
        <f t="shared" si="13"/>
        <v>0.76089747957086784</v>
      </c>
      <c r="Z106" s="3">
        <f>(E106-Dashboards!$C$10)/Dashboards!$C$12</f>
        <v>-0.30209362504366072</v>
      </c>
      <c r="AA106" s="3">
        <f>(F106-Dashboards!$C$11)/Dashboards!$C$13</f>
        <v>-0.17402152065852264</v>
      </c>
    </row>
    <row r="107" spans="1:27" x14ac:dyDescent="0.35">
      <c r="A107">
        <v>105</v>
      </c>
      <c r="B107" s="3">
        <f t="shared" si="14"/>
        <v>0.105</v>
      </c>
      <c r="C107" s="3">
        <f>MOD($K$4*(1+SIN(Dashboards!$C$7*B107))+Dashboards!$C$15,2*$K$4)</f>
        <v>4.9161997469566634</v>
      </c>
      <c r="D107" s="31">
        <f>(B107^Dashboards!$C$5)*((1-B107)^Dashboards!$C$6)</f>
        <v>8.8313006249999982E-3</v>
      </c>
      <c r="E107" s="31">
        <f t="shared" si="8"/>
        <v>1.7874789512853785E-3</v>
      </c>
      <c r="F107" s="31">
        <f t="shared" si="9"/>
        <v>-8.6485137294125339E-3</v>
      </c>
      <c r="G107" s="13">
        <f>SQRT((E107-Dashboards!$C$10)^2+(F107-Dashboards!$C$11)^2)</f>
        <v>9.7890401872405778E-3</v>
      </c>
      <c r="H107" s="13">
        <f>G107/Dashboards!$C$9</f>
        <v>0.25644651191314977</v>
      </c>
      <c r="N107">
        <v>105</v>
      </c>
      <c r="O107" s="3">
        <f t="shared" si="15"/>
        <v>0.105</v>
      </c>
      <c r="P107" s="3">
        <f>MOD($L$4*(1+SIN(Dashboards!$D$7*O107))+Dashboards!$D$15,2*$L$4)</f>
        <v>3.4708540852261556</v>
      </c>
      <c r="Q107" s="31">
        <f>(O107^Dashboards!$D$5)*((1-O107)^Dashboards!$D$6)</f>
        <v>6.647878505006402E-4</v>
      </c>
      <c r="R107" s="31">
        <f t="shared" si="10"/>
        <v>-6.2907638679004325E-4</v>
      </c>
      <c r="S107" s="31">
        <f t="shared" si="11"/>
        <v>-2.1495531106824366E-4</v>
      </c>
      <c r="T107" s="13">
        <f>SQRT((R107-Dashboards!$C$10)^2+(S107-Dashboards!$C$11)^2)</f>
        <v>1.1920142170606596E-2</v>
      </c>
      <c r="U107" s="13">
        <f>T107/Dashboards!$D$9</f>
        <v>1.0202986440641519</v>
      </c>
      <c r="W107" s="3">
        <f t="shared" si="12"/>
        <v>1.166867507456891E-4</v>
      </c>
      <c r="X107" s="3">
        <f t="shared" si="13"/>
        <v>0.76385213215100212</v>
      </c>
      <c r="Z107" s="3">
        <f>(E107-Dashboards!$C$10)/Dashboards!$C$12</f>
        <v>-0.29715479199435285</v>
      </c>
      <c r="AA107" s="3">
        <f>(F107-Dashboards!$C$11)/Dashboards!$C$13</f>
        <v>-0.17905414748746601</v>
      </c>
    </row>
    <row r="108" spans="1:27" x14ac:dyDescent="0.35">
      <c r="A108">
        <v>106</v>
      </c>
      <c r="B108" s="3">
        <f t="shared" si="14"/>
        <v>0.106</v>
      </c>
      <c r="C108" s="3">
        <f>MOD($K$4*(1+SIN(Dashboards!$C$7*B108))+Dashboards!$C$15,2*$K$4)</f>
        <v>4.9297724844636424</v>
      </c>
      <c r="D108" s="31">
        <f>(B108^Dashboards!$C$5)*((1-B108)^Dashboards!$C$6)</f>
        <v>8.9802156960000004E-3</v>
      </c>
      <c r="E108" s="31">
        <f t="shared" si="8"/>
        <v>1.9368120370286449E-3</v>
      </c>
      <c r="F108" s="31">
        <f t="shared" si="9"/>
        <v>-8.768867263216254E-3</v>
      </c>
      <c r="G108" s="13">
        <f>SQRT((E108-Dashboards!$C$10)^2+(F108-Dashboards!$C$11)^2)</f>
        <v>9.7100064047431212E-3</v>
      </c>
      <c r="H108" s="13">
        <f>G108/Dashboards!$C$9</f>
        <v>0.25437603948101151</v>
      </c>
      <c r="N108">
        <v>106</v>
      </c>
      <c r="O108" s="3">
        <f t="shared" si="15"/>
        <v>0.106</v>
      </c>
      <c r="P108" s="3">
        <f>MOD($L$4*(1+SIN(Dashboards!$D$7*O108))+Dashboards!$D$15,2*$L$4)</f>
        <v>3.4739782106039185</v>
      </c>
      <c r="Q108" s="31">
        <f>(O108^Dashboards!$D$5)*((1-O108)^Dashboards!$D$6)</f>
        <v>6.8015076328619046E-4</v>
      </c>
      <c r="R108" s="31">
        <f t="shared" si="10"/>
        <v>-6.4292381938369121E-4</v>
      </c>
      <c r="S108" s="31">
        <f t="shared" si="11"/>
        <v>-2.2193247456799622E-4</v>
      </c>
      <c r="T108" s="13">
        <f>SQRT((R108-Dashboards!$C$10)^2+(S108-Dashboards!$C$11)^2)</f>
        <v>1.1930751737269671E-2</v>
      </c>
      <c r="U108" s="13">
        <f>T108/Dashboards!$D$9</f>
        <v>1.0212067646490839</v>
      </c>
      <c r="W108" s="3">
        <f t="shared" si="12"/>
        <v>1.1584767578228863E-4</v>
      </c>
      <c r="X108" s="3">
        <f t="shared" si="13"/>
        <v>0.76683072516807238</v>
      </c>
      <c r="Z108" s="3">
        <f>(E108-Dashboards!$C$10)/Dashboards!$C$12</f>
        <v>-0.29209886232143401</v>
      </c>
      <c r="AA108" s="3">
        <f>(F108-Dashboards!$C$11)/Dashboards!$C$13</f>
        <v>-0.18402522457371367</v>
      </c>
    </row>
    <row r="109" spans="1:27" x14ac:dyDescent="0.35">
      <c r="A109">
        <v>107</v>
      </c>
      <c r="B109" s="3">
        <f t="shared" si="14"/>
        <v>0.107</v>
      </c>
      <c r="C109" s="3">
        <f>MOD($K$4*(1+SIN(Dashboards!$C$7*B109))+Dashboards!$C$15,2*$K$4)</f>
        <v>4.943305517557568</v>
      </c>
      <c r="D109" s="31">
        <f>(B109^Dashboards!$C$5)*((1-B109)^Dashboards!$C$6)</f>
        <v>9.1299936010000009E-3</v>
      </c>
      <c r="E109" s="31">
        <f t="shared" si="8"/>
        <v>2.0895800751458194E-3</v>
      </c>
      <c r="F109" s="31">
        <f t="shared" si="9"/>
        <v>-8.8876565113563295E-3</v>
      </c>
      <c r="G109" s="13">
        <f>SQRT((E109-Dashboards!$C$10)^2+(F109-Dashboards!$C$11)^2)</f>
        <v>9.6303772604938633E-3</v>
      </c>
      <c r="H109" s="13">
        <f>G109/Dashboards!$C$9</f>
        <v>0.25228997017301458</v>
      </c>
      <c r="N109">
        <v>107</v>
      </c>
      <c r="O109" s="3">
        <f t="shared" si="15"/>
        <v>0.107</v>
      </c>
      <c r="P109" s="3">
        <f>MOD($L$4*(1+SIN(Dashboards!$D$7*O109))+Dashboards!$D$15,2*$L$4)</f>
        <v>3.4771020035961526</v>
      </c>
      <c r="Q109" s="31">
        <f>(O109^Dashboards!$D$5)*((1-O109)^Dashboards!$D$6)</f>
        <v>6.9567857342795088E-4</v>
      </c>
      <c r="R109" s="31">
        <f t="shared" si="10"/>
        <v>-6.5688943436976544E-4</v>
      </c>
      <c r="S109" s="31">
        <f t="shared" si="11"/>
        <v>-2.2905228342044194E-4</v>
      </c>
      <c r="T109" s="13">
        <f>SQRT((R109-Dashboards!$C$10)^2+(S109-Dashboards!$C$11)^2)</f>
        <v>1.1941434274962704E-2</v>
      </c>
      <c r="U109" s="13">
        <f>T109/Dashboards!$D$9</f>
        <v>1.022121131153054</v>
      </c>
      <c r="W109" s="3">
        <f t="shared" si="12"/>
        <v>1.1500051709928286E-4</v>
      </c>
      <c r="X109" s="3">
        <f t="shared" si="13"/>
        <v>0.76983116098003945</v>
      </c>
      <c r="Z109" s="3">
        <f>(E109-Dashboards!$C$10)/Dashboards!$C$12</f>
        <v>-0.28692663640012617</v>
      </c>
      <c r="AA109" s="3">
        <f>(F109-Dashboards!$C$11)/Dashboards!$C$13</f>
        <v>-0.18893169047345834</v>
      </c>
    </row>
    <row r="110" spans="1:27" x14ac:dyDescent="0.35">
      <c r="A110">
        <v>108</v>
      </c>
      <c r="B110" s="3">
        <f t="shared" si="14"/>
        <v>0.108</v>
      </c>
      <c r="C110" s="3">
        <f>MOD($K$4*(1+SIN(Dashboards!$C$7*B110))+Dashboards!$C$15,2*$K$4)</f>
        <v>4.9567985079133168</v>
      </c>
      <c r="D110" s="31">
        <f>(B110^Dashboards!$C$5)*((1-B110)^Dashboards!$C$6)</f>
        <v>9.2806248959999994E-3</v>
      </c>
      <c r="E110" s="31">
        <f t="shared" si="8"/>
        <v>2.2457575669496432E-3</v>
      </c>
      <c r="F110" s="31">
        <f t="shared" si="9"/>
        <v>-9.0048082384214835E-3</v>
      </c>
      <c r="G110" s="13">
        <f>SQRT((E110-Dashboards!$C$10)^2+(F110-Dashboards!$C$11)^2)</f>
        <v>9.5502305649774293E-3</v>
      </c>
      <c r="H110" s="13">
        <f>G110/Dashboards!$C$9</f>
        <v>0.25019034241447857</v>
      </c>
      <c r="N110">
        <v>108</v>
      </c>
      <c r="O110" s="3">
        <f t="shared" si="15"/>
        <v>0.108</v>
      </c>
      <c r="P110" s="3">
        <f>MOD($L$4*(1+SIN(Dashboards!$D$7*O110))+Dashboards!$D$15,2*$L$4)</f>
        <v>3.4802254610790646</v>
      </c>
      <c r="Q110" s="31">
        <f>(O110^Dashboards!$D$5)*((1-O110)^Dashboards!$D$6)</f>
        <v>7.1136998728284695E-4</v>
      </c>
      <c r="R110" s="31">
        <f t="shared" si="10"/>
        <v>-6.7097109031696487E-4</v>
      </c>
      <c r="S110" s="31">
        <f t="shared" si="11"/>
        <v>-2.3631558299371886E-4</v>
      </c>
      <c r="T110" s="13">
        <f>SQRT((R110-Dashboards!$C$10)^2+(S110-Dashboards!$C$11)^2)</f>
        <v>1.1952187955857849E-2</v>
      </c>
      <c r="U110" s="13">
        <f>T110/Dashboards!$D$9</f>
        <v>1.0230415871240466</v>
      </c>
      <c r="W110" s="3">
        <f t="shared" si="12"/>
        <v>1.1414615073438873E-4</v>
      </c>
      <c r="X110" s="3">
        <f t="shared" si="13"/>
        <v>0.77285124470956801</v>
      </c>
      <c r="Z110" s="3">
        <f>(E110-Dashboards!$C$10)/Dashboards!$C$12</f>
        <v>-0.28163897753254935</v>
      </c>
      <c r="AA110" s="3">
        <f>(F110-Dashboards!$C$11)/Dashboards!$C$13</f>
        <v>-0.19377052027448186</v>
      </c>
    </row>
    <row r="111" spans="1:27" x14ac:dyDescent="0.35">
      <c r="A111">
        <v>109</v>
      </c>
      <c r="B111" s="3">
        <f t="shared" si="14"/>
        <v>0.109</v>
      </c>
      <c r="C111" s="3">
        <f>MOD($K$4*(1+SIN(Dashboards!$C$7*B111))+Dashboards!$C$15,2*$K$4)</f>
        <v>4.9702511182068321</v>
      </c>
      <c r="D111" s="31">
        <f>(B111^Dashboards!$C$5)*((1-B111)^Dashboards!$C$6)</f>
        <v>9.4321001610000003E-3</v>
      </c>
      <c r="E111" s="31">
        <f t="shared" si="8"/>
        <v>2.4053171886056746E-3</v>
      </c>
      <c r="F111" s="31">
        <f t="shared" si="9"/>
        <v>-9.1202501429146297E-3</v>
      </c>
      <c r="G111" s="13">
        <f>SQRT((E111-Dashboards!$C$10)^2+(F111-Dashboards!$C$11)^2)</f>
        <v>9.4696479350505208E-3</v>
      </c>
      <c r="H111" s="13">
        <f>G111/Dashboards!$C$9</f>
        <v>0.24807929434742909</v>
      </c>
      <c r="N111">
        <v>109</v>
      </c>
      <c r="O111" s="3">
        <f t="shared" si="15"/>
        <v>0.109</v>
      </c>
      <c r="P111" s="3">
        <f>MOD($L$4*(1+SIN(Dashboards!$D$7*O111))+Dashboards!$D$15,2*$L$4)</f>
        <v>3.483348579929197</v>
      </c>
      <c r="Q111" s="31">
        <f>(O111^Dashboards!$D$5)*((1-O111)^Dashboards!$D$6)</f>
        <v>7.2722368331558146E-4</v>
      </c>
      <c r="R111" s="31">
        <f t="shared" si="10"/>
        <v>-6.8516661686088525E-4</v>
      </c>
      <c r="S111" s="31">
        <f t="shared" si="11"/>
        <v>-2.4372318870901467E-4</v>
      </c>
      <c r="T111" s="13">
        <f>SQRT((R111-Dashboards!$C$10)^2+(S111-Dashboards!$C$11)^2)</f>
        <v>1.1963010940920751E-2</v>
      </c>
      <c r="U111" s="13">
        <f>T111/Dashboards!$D$9</f>
        <v>1.0239679751508299</v>
      </c>
      <c r="W111" s="3">
        <f t="shared" si="12"/>
        <v>1.1328550185367698E-4</v>
      </c>
      <c r="X111" s="3">
        <f t="shared" si="13"/>
        <v>0.7758886808034009</v>
      </c>
      <c r="Z111" s="3">
        <f>(E111-Dashboards!$C$10)/Dashboards!$C$12</f>
        <v>-0.2762368108143356</v>
      </c>
      <c r="AA111" s="3">
        <f>(F111-Dashboards!$C$11)/Dashboards!$C$13</f>
        <v>-0.19853872763891683</v>
      </c>
    </row>
    <row r="112" spans="1:27" x14ac:dyDescent="0.35">
      <c r="A112">
        <v>110</v>
      </c>
      <c r="B112" s="3">
        <f t="shared" si="14"/>
        <v>0.11</v>
      </c>
      <c r="C112" s="3">
        <f>MOD($K$4*(1+SIN(Dashboards!$C$7*B112))+Dashboards!$C$15,2*$K$4)</f>
        <v>4.983663012123559</v>
      </c>
      <c r="D112" s="31">
        <f>(B112^Dashboards!$C$5)*((1-B112)^Dashboards!$C$6)</f>
        <v>9.5844099999999998E-3</v>
      </c>
      <c r="E112" s="31">
        <f t="shared" si="8"/>
        <v>2.5682298258193526E-3</v>
      </c>
      <c r="F112" s="31">
        <f t="shared" si="9"/>
        <v>-9.2339109054545183E-3</v>
      </c>
      <c r="G112" s="13">
        <f>SQRT((E112-Dashboards!$C$10)^2+(F112-Dashboards!$C$11)^2)</f>
        <v>9.3887149299197344E-3</v>
      </c>
      <c r="H112" s="13">
        <f>G112/Dashboards!$C$9</f>
        <v>0.24595906739285064</v>
      </c>
      <c r="N112">
        <v>110</v>
      </c>
      <c r="O112" s="3">
        <f t="shared" si="15"/>
        <v>0.11</v>
      </c>
      <c r="P112" s="3">
        <f>MOD($L$4*(1+SIN(Dashboards!$D$7*O112))+Dashboards!$D$15,2*$L$4)</f>
        <v>3.486471357023432</v>
      </c>
      <c r="Q112" s="31">
        <f>(O112^Dashboards!$D$5)*((1-O112)^Dashboards!$D$6)</f>
        <v>7.4323831266190007E-4</v>
      </c>
      <c r="R112" s="31">
        <f t="shared" si="10"/>
        <v>-6.9947381553051252E-4</v>
      </c>
      <c r="S112" s="31">
        <f t="shared" si="11"/>
        <v>-2.5127588582212732E-4</v>
      </c>
      <c r="T112" s="13">
        <f>SQRT((R112-Dashboards!$C$10)^2+(S112-Dashboards!$C$11)^2)</f>
        <v>1.1973901380548997E-2</v>
      </c>
      <c r="U112" s="13">
        <f>T112/Dashboards!$D$9</f>
        <v>1.024900136917605</v>
      </c>
      <c r="W112" s="3">
        <f t="shared" si="12"/>
        <v>1.1241954666094689E-4</v>
      </c>
      <c r="X112" s="3">
        <f t="shared" si="13"/>
        <v>0.77894106952475428</v>
      </c>
      <c r="Z112" s="3">
        <f>(E112-Dashboards!$C$10)/Dashboards!$C$12</f>
        <v>-0.27072112196023829</v>
      </c>
      <c r="AA112" s="3">
        <f>(F112-Dashboards!$C$11)/Dashboards!$C$13</f>
        <v>-0.20323336679416543</v>
      </c>
    </row>
    <row r="113" spans="1:27" x14ac:dyDescent="0.35">
      <c r="A113">
        <v>111</v>
      </c>
      <c r="B113" s="3">
        <f t="shared" si="14"/>
        <v>0.111</v>
      </c>
      <c r="C113" s="3">
        <f>MOD($K$4*(1+SIN(Dashboards!$C$7*B113))+Dashboards!$C$15,2*$K$4)</f>
        <v>4.9970338543668458</v>
      </c>
      <c r="D113" s="31">
        <f>(B113^Dashboards!$C$5)*((1-B113)^Dashboards!$C$6)</f>
        <v>9.7375450410000005E-3</v>
      </c>
      <c r="E113" s="31">
        <f t="shared" si="8"/>
        <v>2.7344646096870637E-3</v>
      </c>
      <c r="F113" s="31">
        <f t="shared" si="9"/>
        <v>-9.3457202356946618E-3</v>
      </c>
      <c r="G113" s="13">
        <f>SQRT((E113-Dashboards!$C$10)^2+(F113-Dashboards!$C$11)^2)</f>
        <v>9.3075211888055936E-3</v>
      </c>
      <c r="H113" s="13">
        <f>G113/Dashboards!$C$9</f>
        <v>0.24383200985711381</v>
      </c>
      <c r="N113">
        <v>111</v>
      </c>
      <c r="O113" s="3">
        <f t="shared" si="15"/>
        <v>0.111</v>
      </c>
      <c r="P113" s="3">
        <f>MOD($L$4*(1+SIN(Dashboards!$D$7*O113))+Dashboards!$D$15,2*$L$4)</f>
        <v>3.4895937892389917</v>
      </c>
      <c r="Q113" s="31">
        <f>(O113^Dashboards!$D$5)*((1-O113)^Dashboards!$D$6)</f>
        <v>7.5941249968714225E-4</v>
      </c>
      <c r="R113" s="31">
        <f t="shared" si="10"/>
        <v>-7.1389046057038599E-4</v>
      </c>
      <c r="S113" s="31">
        <f t="shared" si="11"/>
        <v>-2.5897442921585142E-4</v>
      </c>
      <c r="T113" s="13">
        <f>SQRT((R113-Dashboards!$C$10)^2+(S113-Dashboards!$C$11)^2)</f>
        <v>1.1984857415197546E-2</v>
      </c>
      <c r="U113" s="13">
        <f>T113/Dashboards!$D$9</f>
        <v>1.0258379132575381</v>
      </c>
      <c r="W113" s="3">
        <f t="shared" si="12"/>
        <v>1.11549314336765E-4</v>
      </c>
      <c r="X113" s="3">
        <f t="shared" si="13"/>
        <v>0.78200590340042431</v>
      </c>
      <c r="Z113" s="3">
        <f>(E113-Dashboards!$C$10)/Dashboards!$C$12</f>
        <v>-0.26509295609033223</v>
      </c>
      <c r="AA113" s="3">
        <f>(F113-Dashboards!$C$11)/Dashboards!$C$13</f>
        <v>-0.20785153447083649</v>
      </c>
    </row>
    <row r="114" spans="1:27" x14ac:dyDescent="0.35">
      <c r="A114">
        <v>112</v>
      </c>
      <c r="B114" s="3">
        <f t="shared" si="14"/>
        <v>0.112</v>
      </c>
      <c r="C114" s="3">
        <f>MOD($K$4*(1+SIN(Dashboards!$C$7*B114))+Dashboards!$C$15,2*$K$4)</f>
        <v>5.0103633106663343</v>
      </c>
      <c r="D114" s="31">
        <f>(B114^Dashboards!$C$5)*((1-B114)^Dashboards!$C$6)</f>
        <v>9.8914959360000016E-3</v>
      </c>
      <c r="E114" s="31">
        <f t="shared" si="8"/>
        <v>2.9039889536638256E-3</v>
      </c>
      <c r="F114" s="31">
        <f t="shared" si="9"/>
        <v>-9.4556089179334731E-3</v>
      </c>
      <c r="G114" s="13">
        <f>SQRT((E114-Dashboards!$C$10)^2+(F114-Dashboards!$C$11)^2)</f>
        <v>9.2261605692807343E-3</v>
      </c>
      <c r="H114" s="13">
        <f>G114/Dashboards!$C$9</f>
        <v>0.24170058055606355</v>
      </c>
      <c r="N114">
        <v>112</v>
      </c>
      <c r="O114" s="3">
        <f t="shared" si="15"/>
        <v>0.112</v>
      </c>
      <c r="P114" s="3">
        <f>MOD($L$4*(1+SIN(Dashboards!$D$7*O114))+Dashboards!$D$15,2*$L$4)</f>
        <v>3.4927158734534451</v>
      </c>
      <c r="Q114" s="31">
        <f>(O114^Dashboards!$D$5)*((1-O114)^Dashboards!$D$6)</f>
        <v>7.7574484254010017E-4</v>
      </c>
      <c r="R114" s="31">
        <f t="shared" si="10"/>
        <v>-7.2841429975835641E-4</v>
      </c>
      <c r="S114" s="31">
        <f t="shared" si="11"/>
        <v>-2.6681954320309471E-4</v>
      </c>
      <c r="T114" s="13">
        <f>SQRT((R114-Dashboards!$C$10)^2+(S114-Dashboards!$C$11)^2)</f>
        <v>1.1995877175991324E-2</v>
      </c>
      <c r="U114" s="13">
        <f>T114/Dashboards!$D$9</f>
        <v>1.0267811442051966</v>
      </c>
      <c r="W114" s="3">
        <f t="shared" si="12"/>
        <v>1.1067588899506588E-4</v>
      </c>
      <c r="X114" s="3">
        <f t="shared" si="13"/>
        <v>0.78508056364913303</v>
      </c>
      <c r="Z114" s="3">
        <f>(E114-Dashboards!$C$10)/Dashboards!$C$12</f>
        <v>-0.25935341647840898</v>
      </c>
      <c r="AA114" s="3">
        <f>(F114-Dashboards!$C$11)/Dashboards!$C$13</f>
        <v>-0.21239037178662473</v>
      </c>
    </row>
    <row r="115" spans="1:27" x14ac:dyDescent="0.35">
      <c r="A115">
        <v>113</v>
      </c>
      <c r="B115" s="3">
        <f t="shared" si="14"/>
        <v>0.113</v>
      </c>
      <c r="C115" s="3">
        <f>MOD($K$4*(1+SIN(Dashboards!$C$7*B115))+Dashboards!$C$15,2*$K$4)</f>
        <v>5.0236510477863119</v>
      </c>
      <c r="D115" s="31">
        <f>(B115^Dashboards!$C$5)*((1-B115)^Dashboards!$C$6)</f>
        <v>1.0046253361000001E-2</v>
      </c>
      <c r="E115" s="31">
        <f t="shared" si="8"/>
        <v>3.0767685915992918E-3</v>
      </c>
      <c r="F115" s="31">
        <f t="shared" si="9"/>
        <v>-9.5635088553915146E-3</v>
      </c>
      <c r="G115" s="13">
        <f>SQRT((E115-Dashboards!$C$10)^2+(F115-Dashboards!$C$11)^2)</f>
        <v>9.1447312850621212E-3</v>
      </c>
      <c r="H115" s="13">
        <f>G115/Dashboards!$C$9</f>
        <v>0.23956735242480443</v>
      </c>
      <c r="N115">
        <v>113</v>
      </c>
      <c r="O115" s="3">
        <f t="shared" si="15"/>
        <v>0.113</v>
      </c>
      <c r="P115" s="3">
        <f>MOD($L$4*(1+SIN(Dashboards!$D$7*O115))+Dashboards!$D$15,2*$L$4)</f>
        <v>3.4958376065447081</v>
      </c>
      <c r="Q115" s="31">
        <f>(O115^Dashboards!$D$5)*((1-O115)^Dashboards!$D$6)</f>
        <v>7.9223391370220509E-4</v>
      </c>
      <c r="R115" s="31">
        <f t="shared" si="10"/>
        <v>-7.4304305521887264E-4</v>
      </c>
      <c r="S115" s="31">
        <f t="shared" si="11"/>
        <v>-2.7481192134060767E-4</v>
      </c>
      <c r="T115" s="13">
        <f>SQRT((R115-Dashboards!$C$10)^2+(S115-Dashboards!$C$11)^2)</f>
        <v>1.2006958785325114E-2</v>
      </c>
      <c r="U115" s="13">
        <f>T115/Dashboards!$D$9</f>
        <v>1.0277296690478948</v>
      </c>
      <c r="W115" s="3">
        <f t="shared" si="12"/>
        <v>1.0980041164261405E-4</v>
      </c>
      <c r="X115" s="3">
        <f t="shared" si="13"/>
        <v>0.78816231662309033</v>
      </c>
      <c r="Z115" s="3">
        <f>(E115-Dashboards!$C$10)/Dashboards!$C$12</f>
        <v>-0.25350366326420215</v>
      </c>
      <c r="AA115" s="3">
        <f>(F115-Dashboards!$C$11)/Dashboards!$C$13</f>
        <v>-0.21684706607513635</v>
      </c>
    </row>
    <row r="116" spans="1:27" x14ac:dyDescent="0.35">
      <c r="A116">
        <v>114</v>
      </c>
      <c r="B116" s="3">
        <f t="shared" si="14"/>
        <v>0.114</v>
      </c>
      <c r="C116" s="3">
        <f>MOD($K$4*(1+SIN(Dashboards!$C$7*B116))+Dashboards!$C$15,2*$K$4)</f>
        <v>5.0368967335340411</v>
      </c>
      <c r="D116" s="31">
        <f>(B116^Dashboards!$C$5)*((1-B116)^Dashboards!$C$6)</f>
        <v>1.0201808016000001E-2</v>
      </c>
      <c r="E116" s="31">
        <f t="shared" si="8"/>
        <v>3.2527676167937599E-3</v>
      </c>
      <c r="F116" s="31">
        <f t="shared" si="9"/>
        <v>-9.6693531131332531E-3</v>
      </c>
      <c r="G116" s="13">
        <f>SQRT((E116-Dashboards!$C$10)^2+(F116-Dashboards!$C$11)^2)</f>
        <v>9.0633360418018016E-3</v>
      </c>
      <c r="H116" s="13">
        <f>G116/Dashboards!$C$9</f>
        <v>0.23743501607505291</v>
      </c>
      <c r="N116">
        <v>114</v>
      </c>
      <c r="O116" s="3">
        <f t="shared" si="15"/>
        <v>0.114</v>
      </c>
      <c r="P116" s="3">
        <f>MOD($L$4*(1+SIN(Dashboards!$D$7*O116))+Dashboards!$D$15,2*$L$4)</f>
        <v>3.4989589853910474</v>
      </c>
      <c r="Q116" s="31">
        <f>(O116^Dashboards!$D$5)*((1-O116)^Dashboards!$D$6)</f>
        <v>8.0887826053206312E-4</v>
      </c>
      <c r="R116" s="31">
        <f t="shared" si="10"/>
        <v>-7.577744242317204E-4</v>
      </c>
      <c r="S116" s="31">
        <f t="shared" si="11"/>
        <v>-2.8295222625323327E-4</v>
      </c>
      <c r="T116" s="13">
        <f>SQRT((R116-Dashboards!$C$10)^2+(S116-Dashboards!$C$11)^2)</f>
        <v>1.2018100357450901E-2</v>
      </c>
      <c r="U116" s="13">
        <f>T116/Dashboards!$D$9</f>
        <v>1.0286833263759687</v>
      </c>
      <c r="W116" s="3">
        <f t="shared" si="12"/>
        <v>1.0892408212367586E-4</v>
      </c>
      <c r="X116" s="3">
        <f t="shared" si="13"/>
        <v>0.7912483103009158</v>
      </c>
      <c r="Z116" s="3">
        <f>(E116-Dashboards!$C$10)/Dashboards!$C$12</f>
        <v>-0.24754491213107876</v>
      </c>
      <c r="AA116" s="3">
        <f>(F116-Dashboards!$C$11)/Dashboards!$C$13</f>
        <v>-0.22121885265872718</v>
      </c>
    </row>
    <row r="117" spans="1:27" x14ac:dyDescent="0.35">
      <c r="A117">
        <v>115</v>
      </c>
      <c r="B117" s="3">
        <f t="shared" si="14"/>
        <v>0.115</v>
      </c>
      <c r="C117" s="3">
        <f>MOD($K$4*(1+SIN(Dashboards!$C$7*B117))+Dashboards!$C$15,2*$K$4)</f>
        <v>5.0501000367680673</v>
      </c>
      <c r="D117" s="31">
        <f>(B117^Dashboards!$C$5)*((1-B117)^Dashboards!$C$6)</f>
        <v>1.0358150625000001E-2</v>
      </c>
      <c r="E117" s="31">
        <f t="shared" si="8"/>
        <v>3.4319485220253411E-3</v>
      </c>
      <c r="F117" s="31">
        <f t="shared" si="9"/>
        <v>-9.7730759596125101E-3</v>
      </c>
      <c r="G117" s="13">
        <f>SQRT((E117-Dashboards!$C$10)^2+(F117-Dashboards!$C$11)^2)</f>
        <v>8.9820821691586148E-3</v>
      </c>
      <c r="H117" s="13">
        <f>G117/Dashboards!$C$9</f>
        <v>0.23530638325506095</v>
      </c>
      <c r="N117">
        <v>115</v>
      </c>
      <c r="O117" s="3">
        <f t="shared" si="15"/>
        <v>0.115</v>
      </c>
      <c r="P117" s="3">
        <f>MOD($L$4*(1+SIN(Dashboards!$D$7*O117))+Dashboards!$D$15,2*$L$4)</f>
        <v>3.5020800068710849</v>
      </c>
      <c r="Q117" s="31">
        <f>(O117^Dashboards!$D$5)*((1-O117)^Dashboards!$D$6)</f>
        <v>8.2567640580535906E-4</v>
      </c>
      <c r="R117" s="31">
        <f t="shared" si="10"/>
        <v>-7.7260608003614569E-4</v>
      </c>
      <c r="S117" s="31">
        <f t="shared" si="11"/>
        <v>-2.9124108946856507E-4</v>
      </c>
      <c r="T117" s="13">
        <f>SQRT((R117-Dashboards!$C$10)^2+(S117-Dashboards!$C$11)^2)</f>
        <v>1.2029299999052841E-2</v>
      </c>
      <c r="U117" s="13">
        <f>T117/Dashboards!$D$9</f>
        <v>1.0296419541319901</v>
      </c>
      <c r="W117" s="3">
        <f t="shared" si="12"/>
        <v>1.0804816102895226E-4</v>
      </c>
      <c r="X117" s="3">
        <f t="shared" si="13"/>
        <v>0.79433557087692919</v>
      </c>
      <c r="Z117" s="3">
        <f>(E117-Dashboards!$C$10)/Dashboards!$C$12</f>
        <v>-0.24147843295085025</v>
      </c>
      <c r="AA117" s="3">
        <f>(F117-Dashboards!$C$11)/Dashboards!$C$13</f>
        <v>-0.22550301656449429</v>
      </c>
    </row>
    <row r="118" spans="1:27" x14ac:dyDescent="0.35">
      <c r="A118">
        <v>116</v>
      </c>
      <c r="B118" s="3">
        <f t="shared" si="14"/>
        <v>0.11600000000000001</v>
      </c>
      <c r="C118" s="3">
        <f>MOD($K$4*(1+SIN(Dashboards!$C$7*B118))+Dashboards!$C$15,2*$K$4)</f>
        <v>5.0632606274065006</v>
      </c>
      <c r="D118" s="31">
        <f>(B118^Dashboards!$C$5)*((1-B118)^Dashboards!$C$6)</f>
        <v>1.0515271936000001E-2</v>
      </c>
      <c r="E118" s="31">
        <f t="shared" si="8"/>
        <v>3.6142722404991631E-3</v>
      </c>
      <c r="F118" s="31">
        <f t="shared" si="9"/>
        <v>-9.8746129068225438E-3</v>
      </c>
      <c r="G118" s="13">
        <f>SQRT((E118-Dashboards!$C$10)^2+(F118-Dashboards!$C$11)^2)</f>
        <v>8.9010817471427348E-3</v>
      </c>
      <c r="H118" s="13">
        <f>G118/Dashboards!$C$9</f>
        <v>0.23318439015950282</v>
      </c>
      <c r="N118">
        <v>116</v>
      </c>
      <c r="O118" s="3">
        <f t="shared" si="15"/>
        <v>0.11600000000000001</v>
      </c>
      <c r="P118" s="3">
        <f>MOD($L$4*(1+SIN(Dashboards!$D$7*O118))+Dashboards!$D$15,2*$L$4)</f>
        <v>3.5052006678637988</v>
      </c>
      <c r="Q118" s="31">
        <f>(O118^Dashboards!$D$5)*((1-O118)^Dashboards!$D$6)</f>
        <v>8.4262684825015368E-4</v>
      </c>
      <c r="R118" s="31">
        <f t="shared" si="10"/>
        <v>-7.8753567263029978E-4</v>
      </c>
      <c r="S118" s="31">
        <f t="shared" si="11"/>
        <v>-2.9967911126191078E-4</v>
      </c>
      <c r="T118" s="13">
        <f>SQRT((R118-Dashboards!$C$10)^2+(S118-Dashboards!$C$11)^2)</f>
        <v>1.2040555809809991E-2</v>
      </c>
      <c r="U118" s="13">
        <f>T118/Dashboards!$D$9</f>
        <v>1.0306053896589322</v>
      </c>
      <c r="W118" s="3">
        <f t="shared" si="12"/>
        <v>1.0717397154415312E-4</v>
      </c>
      <c r="X118" s="3">
        <f t="shared" si="13"/>
        <v>0.79742099949942946</v>
      </c>
      <c r="Z118" s="3">
        <f>(E118-Dashboards!$C$10)/Dashboards!$C$12</f>
        <v>-0.23530554839736637</v>
      </c>
      <c r="AA118" s="3">
        <f>(F118-Dashboards!$C$11)/Dashboards!$C$13</f>
        <v>-0.22969689418263314</v>
      </c>
    </row>
    <row r="119" spans="1:27" x14ac:dyDescent="0.35">
      <c r="A119">
        <v>117</v>
      </c>
      <c r="B119" s="3">
        <f t="shared" si="14"/>
        <v>0.11700000000000001</v>
      </c>
      <c r="C119" s="3">
        <f>MOD($K$4*(1+SIN(Dashboards!$C$7*B119))+Dashboards!$C$15,2*$K$4)</f>
        <v>5.0763781764352585</v>
      </c>
      <c r="D119" s="31">
        <f>(B119^Dashboards!$C$5)*((1-B119)^Dashboards!$C$6)</f>
        <v>1.0673162721000001E-2</v>
      </c>
      <c r="E119" s="31">
        <f t="shared" si="8"/>
        <v>3.799698187669078E-3</v>
      </c>
      <c r="F119" s="31">
        <f t="shared" si="9"/>
        <v>-9.9739007490333726E-3</v>
      </c>
      <c r="G119" s="13">
        <f>SQRT((E119-Dashboards!$C$10)^2+(F119-Dashboards!$C$11)^2)</f>
        <v>8.8204517244065139E-3</v>
      </c>
      <c r="H119" s="13">
        <f>G119/Dashboards!$C$9</f>
        <v>0.23107210052837704</v>
      </c>
      <c r="N119">
        <v>117</v>
      </c>
      <c r="O119" s="3">
        <f t="shared" si="15"/>
        <v>0.11700000000000001</v>
      </c>
      <c r="P119" s="3">
        <f>MOD($L$4*(1+SIN(Dashboards!$D$7*O119))+Dashboards!$D$15,2*$L$4)</f>
        <v>3.5083209652485285</v>
      </c>
      <c r="Q119" s="31">
        <f>(O119^Dashboards!$D$5)*((1-O119)^Dashboards!$D$6)</f>
        <v>8.5972806307758692E-4</v>
      </c>
      <c r="R119" s="31">
        <f t="shared" si="10"/>
        <v>-8.0256082956592758E-4</v>
      </c>
      <c r="S119" s="31">
        <f t="shared" si="11"/>
        <v>-3.0826686051145595E-4</v>
      </c>
      <c r="T119" s="13">
        <f>SQRT((R119-Dashboards!$C$10)^2+(S119-Dashboards!$C$11)^2)</f>
        <v>1.2051865882947019E-2</v>
      </c>
      <c r="U119" s="13">
        <f>T119/Dashboards!$D$9</f>
        <v>1.0315734697473082</v>
      </c>
      <c r="W119" s="3">
        <f t="shared" si="12"/>
        <v>1.0630290120955608E-4</v>
      </c>
      <c r="X119" s="3">
        <f t="shared" si="13"/>
        <v>0.80050136921893122</v>
      </c>
      <c r="Z119" s="3">
        <f>(E119-Dashboards!$C$10)/Dashboards!$C$12</f>
        <v>-0.22902763253056907</v>
      </c>
      <c r="AA119" s="3">
        <f>(F119-Dashboards!$C$11)/Dashboards!$C$13</f>
        <v>-0.2337978748664423</v>
      </c>
    </row>
    <row r="120" spans="1:27" x14ac:dyDescent="0.35">
      <c r="A120">
        <v>118</v>
      </c>
      <c r="B120" s="3">
        <f t="shared" si="14"/>
        <v>0.11799999999999999</v>
      </c>
      <c r="C120" s="3">
        <f>MOD($K$4*(1+SIN(Dashboards!$C$7*B120))+Dashboards!$C$15,2*$K$4)</f>
        <v>5.089452355916297</v>
      </c>
      <c r="D120" s="31">
        <f>(B120^Dashboards!$C$5)*((1-B120)^Dashboards!$C$6)</f>
        <v>1.0831813776E-2</v>
      </c>
      <c r="E120" s="31">
        <f t="shared" si="8"/>
        <v>3.988184303882647E-3</v>
      </c>
      <c r="F120" s="31">
        <f t="shared" si="9"/>
        <v>-1.0070877600100572E-2</v>
      </c>
      <c r="G120" s="13">
        <f>SQRT((E120-Dashboards!$C$10)^2+(F120-Dashboards!$C$11)^2)</f>
        <v>8.7403140258088714E-3</v>
      </c>
      <c r="H120" s="13">
        <f>G120/Dashboards!$C$9</f>
        <v>0.22897270846490389</v>
      </c>
      <c r="N120">
        <v>118</v>
      </c>
      <c r="O120" s="3">
        <f t="shared" si="15"/>
        <v>0.11799999999999999</v>
      </c>
      <c r="P120" s="3">
        <f>MOD($L$4*(1+SIN(Dashboards!$D$7*O120))+Dashboards!$D$15,2*$L$4)</f>
        <v>3.5114408959049777</v>
      </c>
      <c r="Q120" s="31">
        <f>(O120^Dashboards!$D$5)*((1-O120)^Dashboards!$D$6)</f>
        <v>8.7697850250801756E-4</v>
      </c>
      <c r="R120" s="31">
        <f t="shared" si="10"/>
        <v>-8.1767915673824627E-4</v>
      </c>
      <c r="S120" s="31">
        <f t="shared" si="11"/>
        <v>-3.1700487456352372E-4</v>
      </c>
      <c r="T120" s="13">
        <f>SQRT((R120-Dashboards!$C$10)^2+(S120-Dashboards!$C$11)^2)</f>
        <v>1.2063228305772961E-2</v>
      </c>
      <c r="U120" s="13">
        <f>T120/Dashboards!$D$9</f>
        <v>1.0325460306812859</v>
      </c>
      <c r="W120" s="3">
        <f t="shared" si="12"/>
        <v>1.05436403557482E-4</v>
      </c>
      <c r="X120" s="3">
        <f t="shared" si="13"/>
        <v>0.803573322216382</v>
      </c>
      <c r="Z120" s="3">
        <f>(E120-Dashboards!$C$10)/Dashboards!$C$12</f>
        <v>-0.22264610935267293</v>
      </c>
      <c r="AA120" s="3">
        <f>(F120-Dashboards!$C$11)/Dashboards!$C$13</f>
        <v>-0.23780340247332432</v>
      </c>
    </row>
    <row r="121" spans="1:27" x14ac:dyDescent="0.35">
      <c r="A121">
        <v>119</v>
      </c>
      <c r="B121" s="3">
        <f t="shared" si="14"/>
        <v>0.11899999999999999</v>
      </c>
      <c r="C121" s="3">
        <f>MOD($K$4*(1+SIN(Dashboards!$C$7*B121))+Dashboards!$C$15,2*$K$4)</f>
        <v>5.1024828389958126</v>
      </c>
      <c r="D121" s="31">
        <f>(B121^Dashboards!$C$5)*((1-B121)^Dashboards!$C$6)</f>
        <v>1.0991215920999999E-2</v>
      </c>
      <c r="E121" s="31">
        <f t="shared" si="8"/>
        <v>4.1796870977995355E-3</v>
      </c>
      <c r="F121" s="31">
        <f t="shared" si="9"/>
        <v>-1.0165482929331589E-2</v>
      </c>
      <c r="G121" s="13">
        <f>SQRT((E121-Dashboards!$C$10)^2+(F121-Dashboards!$C$11)^2)</f>
        <v>8.6607956462104296E-3</v>
      </c>
      <c r="H121" s="13">
        <f>G121/Dashboards!$C$9</f>
        <v>0.22688954089270552</v>
      </c>
      <c r="N121">
        <v>119</v>
      </c>
      <c r="O121" s="3">
        <f t="shared" si="15"/>
        <v>0.11899999999999999</v>
      </c>
      <c r="P121" s="3">
        <f>MOD($L$4*(1+SIN(Dashboards!$D$7*O121))+Dashboards!$D$15,2*$L$4)</f>
        <v>3.5145604567132156</v>
      </c>
      <c r="Q121" s="31">
        <f>(O121^Dashboards!$D$5)*((1-O121)^Dashboards!$D$6)</f>
        <v>8.9437659629261034E-4</v>
      </c>
      <c r="R121" s="31">
        <f t="shared" si="10"/>
        <v>-8.3288823917094059E-4</v>
      </c>
      <c r="S121" s="31">
        <f t="shared" si="11"/>
        <v>-3.2589365910782166E-4</v>
      </c>
      <c r="T121" s="13">
        <f>SQRT((R121-Dashboards!$C$10)^2+(S121-Dashboards!$C$11)^2)</f>
        <v>1.2074641160208342E-2</v>
      </c>
      <c r="U121" s="13">
        <f>T121/Dashboards!$D$9</f>
        <v>1.033522908283806</v>
      </c>
      <c r="W121" s="3">
        <f t="shared" si="12"/>
        <v>1.0457599958988566E-4</v>
      </c>
      <c r="X121" s="3">
        <f t="shared" si="13"/>
        <v>0.80663336739110048</v>
      </c>
      <c r="Z121" s="3">
        <f>(E121-Dashboards!$C$10)/Dashboards!$C$12</f>
        <v>-0.21616245133816012</v>
      </c>
      <c r="AA121" s="3">
        <f>(F121-Dashboards!$C$11)/Dashboards!$C$13</f>
        <v>-0.24171097684620649</v>
      </c>
    </row>
    <row r="122" spans="1:27" x14ac:dyDescent="0.35">
      <c r="A122">
        <v>120</v>
      </c>
      <c r="B122" s="3">
        <f t="shared" si="14"/>
        <v>0.12</v>
      </c>
      <c r="C122" s="3">
        <f>MOD($K$4*(1+SIN(Dashboards!$C$7*B122))+Dashboards!$C$15,2*$K$4)</f>
        <v>5.1154692999124061</v>
      </c>
      <c r="D122" s="31">
        <f>(B122^Dashboards!$C$5)*((1-B122)^Dashboards!$C$6)</f>
        <v>1.1151359999999999E-2</v>
      </c>
      <c r="E122" s="31">
        <f t="shared" si="8"/>
        <v>4.3741616905335285E-3</v>
      </c>
      <c r="F122" s="31">
        <f t="shared" si="9"/>
        <v>-1.0257657595897264E-2</v>
      </c>
      <c r="G122" s="13">
        <f>SQRT((E122-Dashboards!$C$10)^2+(F122-Dashboards!$C$11)^2)</f>
        <v>8.5820287270649085E-3</v>
      </c>
      <c r="H122" s="13">
        <f>G122/Dashboards!$C$9</f>
        <v>0.22482605956229451</v>
      </c>
      <c r="N122">
        <v>120</v>
      </c>
      <c r="O122" s="3">
        <f t="shared" si="15"/>
        <v>0.12</v>
      </c>
      <c r="P122" s="3">
        <f>MOD($L$4*(1+SIN(Dashboards!$D$7*O122))+Dashboards!$D$15,2*$L$4)</f>
        <v>3.5176796445536809</v>
      </c>
      <c r="Q122" s="31">
        <f>(O122^Dashboards!$D$5)*((1-O122)^Dashboards!$D$6)</f>
        <v>9.1192075223039991E-4</v>
      </c>
      <c r="R122" s="31">
        <f t="shared" si="10"/>
        <v>-8.4818564179621697E-4</v>
      </c>
      <c r="S122" s="31">
        <f t="shared" si="11"/>
        <v>-3.3493368806257451E-4</v>
      </c>
      <c r="T122" s="13">
        <f>SQRT((R122-Dashboards!$C$10)^2+(S122-Dashboards!$C$11)^2)</f>
        <v>1.2086102523300673E-2</v>
      </c>
      <c r="U122" s="13">
        <f>T122/Dashboards!$D$9</f>
        <v>1.0345039379607059</v>
      </c>
      <c r="W122" s="3">
        <f t="shared" si="12"/>
        <v>1.0372327905321806E-4</v>
      </c>
      <c r="X122" s="3">
        <f t="shared" si="13"/>
        <v>0.80967787839841143</v>
      </c>
      <c r="Z122" s="3">
        <f>(E122-Dashboards!$C$10)/Dashboards!$C$12</f>
        <v>-0.20957817793927649</v>
      </c>
      <c r="AA122" s="3">
        <f>(F122-Dashboards!$C$11)/Dashboards!$C$13</f>
        <v>-0.24551815523487283</v>
      </c>
    </row>
    <row r="123" spans="1:27" x14ac:dyDescent="0.35">
      <c r="A123">
        <v>121</v>
      </c>
      <c r="B123" s="3">
        <f t="shared" si="14"/>
        <v>0.121</v>
      </c>
      <c r="C123" s="3">
        <f>MOD($K$4*(1+SIN(Dashboards!$C$7*B123))+Dashboards!$C$15,2*$K$4)</f>
        <v>5.1284114140052317</v>
      </c>
      <c r="D123" s="31">
        <f>(B123^Dashboards!$C$5)*((1-B123)^Dashboards!$C$6)</f>
        <v>1.1312236881E-2</v>
      </c>
      <c r="E123" s="31">
        <f t="shared" si="8"/>
        <v>4.5715618604686668E-3</v>
      </c>
      <c r="F123" s="31">
        <f t="shared" si="9"/>
        <v>-1.0347343881777819E-2</v>
      </c>
      <c r="G123" s="13">
        <f>SQRT((E123-Dashboards!$C$10)^2+(F123-Dashboards!$C$11)^2)</f>
        <v>8.5041506119652426E-3</v>
      </c>
      <c r="H123" s="13">
        <f>G123/Dashboards!$C$9</f>
        <v>0.22278586250623258</v>
      </c>
      <c r="N123">
        <v>121</v>
      </c>
      <c r="O123" s="3">
        <f t="shared" si="15"/>
        <v>0.121</v>
      </c>
      <c r="P123" s="3">
        <f>MOD($L$4*(1+SIN(Dashboards!$D$7*O123))+Dashboards!$D$15,2*$L$4)</f>
        <v>3.5207984563071868</v>
      </c>
      <c r="Q123" s="31">
        <f>(O123^Dashboards!$D$5)*((1-O123)^Dashboards!$D$6)</f>
        <v>9.296093566808426E-4</v>
      </c>
      <c r="R123" s="31">
        <f t="shared" si="10"/>
        <v>-8.6356891022984776E-4</v>
      </c>
      <c r="S123" s="31">
        <f t="shared" si="11"/>
        <v>-3.4412540346943731E-4</v>
      </c>
      <c r="T123" s="13">
        <f>SQRT((R123-Dashboards!$C$10)^2+(S123-Dashboards!$C$11)^2)</f>
        <v>1.2097610467728647E-2</v>
      </c>
      <c r="U123" s="13">
        <f>T123/Dashboards!$D$9</f>
        <v>1.0354889547438766</v>
      </c>
      <c r="W123" s="3">
        <f t="shared" si="12"/>
        <v>1.028799014624517E-4</v>
      </c>
      <c r="X123" s="3">
        <f t="shared" si="13"/>
        <v>0.81270309223764403</v>
      </c>
      <c r="Z123" s="3">
        <f>(E123-Dashboards!$C$10)/Dashboards!$C$12</f>
        <v>-0.20289485406870356</v>
      </c>
      <c r="AA123" s="3">
        <f>(F123-Dashboards!$C$11)/Dashboards!$C$13</f>
        <v>-0.24922255365676368</v>
      </c>
    </row>
    <row r="124" spans="1:27" x14ac:dyDescent="0.35">
      <c r="A124">
        <v>122</v>
      </c>
      <c r="B124" s="3">
        <f t="shared" si="14"/>
        <v>0.122</v>
      </c>
      <c r="C124" s="3">
        <f>MOD($K$4*(1+SIN(Dashboards!$C$7*B124))+Dashboards!$C$15,2*$K$4)</f>
        <v>5.1413088577221089</v>
      </c>
      <c r="D124" s="31">
        <f>(B124^Dashboards!$C$5)*((1-B124)^Dashboards!$C$6)</f>
        <v>1.1473837456000001E-2</v>
      </c>
      <c r="E124" s="31">
        <f t="shared" si="8"/>
        <v>4.7718400886995809E-3</v>
      </c>
      <c r="F124" s="31">
        <f t="shared" si="9"/>
        <v>-1.0434485523234394E-2</v>
      </c>
      <c r="G124" s="13">
        <f>SQRT((E124-Dashboards!$C$10)^2+(F124-Dashboards!$C$11)^2)</f>
        <v>8.4273038768896743E-3</v>
      </c>
      <c r="H124" s="13">
        <f>G124/Dashboards!$C$9</f>
        <v>0.22077268483149687</v>
      </c>
      <c r="N124">
        <v>122</v>
      </c>
      <c r="O124" s="3">
        <f t="shared" si="15"/>
        <v>0.122</v>
      </c>
      <c r="P124" s="3">
        <f>MOD($L$4*(1+SIN(Dashboards!$D$7*O124))+Dashboards!$D$15,2*$L$4)</f>
        <v>3.5239168888549215</v>
      </c>
      <c r="Q124" s="31">
        <f>(O124^Dashboards!$D$5)*((1-O124)^Dashboards!$D$6)</f>
        <v>9.4744077507188604E-4</v>
      </c>
      <c r="R124" s="31">
        <f t="shared" si="10"/>
        <v>-8.7903557154115437E-4</v>
      </c>
      <c r="S124" s="31">
        <f t="shared" si="11"/>
        <v>-3.5346921539807706E-4</v>
      </c>
      <c r="T124" s="13">
        <f>SQRT((R124-Dashboards!$C$10)^2+(S124-Dashboards!$C$11)^2)</f>
        <v>1.210916306229509E-2</v>
      </c>
      <c r="U124" s="13">
        <f>T124/Dashboards!$D$9</f>
        <v>1.0364777933334557</v>
      </c>
      <c r="W124" s="3">
        <f t="shared" si="12"/>
        <v>1.0204759682076865E-4</v>
      </c>
      <c r="X124" s="3">
        <f t="shared" si="13"/>
        <v>0.81570510850195888</v>
      </c>
      <c r="Z124" s="3">
        <f>(E124-Dashboards!$C$10)/Dashboards!$C$12</f>
        <v>-0.19611408856109772</v>
      </c>
      <c r="AA124" s="3">
        <f>(F124-Dashboards!$C$11)/Dashboards!$C$13</f>
        <v>-0.25282184819687464</v>
      </c>
    </row>
    <row r="125" spans="1:27" x14ac:dyDescent="0.35">
      <c r="A125">
        <v>123</v>
      </c>
      <c r="B125" s="3">
        <f t="shared" si="14"/>
        <v>0.123</v>
      </c>
      <c r="C125" s="3">
        <f>MOD($K$4*(1+SIN(Dashboards!$C$7*B125))+Dashboards!$C$15,2*$K$4)</f>
        <v>5.1541613086276188</v>
      </c>
      <c r="D125" s="31">
        <f>(B125^Dashboards!$C$5)*((1-B125)^Dashboards!$C$6)</f>
        <v>1.1636152641E-2</v>
      </c>
      <c r="E125" s="31">
        <f t="shared" si="8"/>
        <v>4.9749476050466972E-3</v>
      </c>
      <c r="F125" s="31">
        <f t="shared" si="9"/>
        <v>-1.0519027740798643E-2</v>
      </c>
      <c r="G125" s="13">
        <f>SQRT((E125-Dashboards!$C$10)^2+(F125-Dashboards!$C$11)^2)</f>
        <v>8.3516363304828815E-3</v>
      </c>
      <c r="H125" s="13">
        <f>G125/Dashboards!$C$9</f>
        <v>0.21879039872684475</v>
      </c>
      <c r="N125">
        <v>123</v>
      </c>
      <c r="O125" s="3">
        <f t="shared" si="15"/>
        <v>0.123</v>
      </c>
      <c r="P125" s="3">
        <f>MOD($L$4*(1+SIN(Dashboards!$D$7*O125))+Dashboards!$D$15,2*$L$4)</f>
        <v>3.5270349390784523</v>
      </c>
      <c r="Q125" s="31">
        <f>(O125^Dashboards!$D$5)*((1-O125)^Dashboards!$D$6)</f>
        <v>9.6541335240357034E-4</v>
      </c>
      <c r="R125" s="31">
        <f t="shared" si="10"/>
        <v>-8.9458313501785986E-4</v>
      </c>
      <c r="S125" s="31">
        <f t="shared" si="11"/>
        <v>-3.6296550186032546E-4</v>
      </c>
      <c r="T125" s="13">
        <f>SQRT((R125-Dashboards!$C$10)^2+(S125-Dashboards!$C$11)^2)</f>
        <v>1.2120758372408936E-2</v>
      </c>
      <c r="U125" s="13">
        <f>T125/Dashboards!$D$9</f>
        <v>1.0374702881390825</v>
      </c>
      <c r="W125" s="3">
        <f t="shared" si="12"/>
        <v>1.0122816597601502E-4</v>
      </c>
      <c r="X125" s="3">
        <f t="shared" si="13"/>
        <v>0.81867988941223779</v>
      </c>
      <c r="Z125" s="3">
        <f>(E125-Dashboards!$C$10)/Dashboards!$C$12</f>
        <v>-0.18923753261516574</v>
      </c>
      <c r="AA125" s="3">
        <f>(F125-Dashboards!$C$11)/Dashboards!$C$13</f>
        <v>-0.25631377624644569</v>
      </c>
    </row>
    <row r="126" spans="1:27" x14ac:dyDescent="0.35">
      <c r="A126">
        <v>124</v>
      </c>
      <c r="B126" s="3">
        <f t="shared" si="14"/>
        <v>0.124</v>
      </c>
      <c r="C126" s="3">
        <f>MOD($K$4*(1+SIN(Dashboards!$C$7*B126))+Dashboards!$C$15,2*$K$4)</f>
        <v>5.1669684454111575</v>
      </c>
      <c r="D126" s="31">
        <f>(B126^Dashboards!$C$5)*((1-B126)^Dashboards!$C$6)</f>
        <v>1.1799173375999998E-2</v>
      </c>
      <c r="E126" s="31">
        <f t="shared" si="8"/>
        <v>5.1808344345965667E-3</v>
      </c>
      <c r="F126" s="31">
        <f t="shared" si="9"/>
        <v>-1.0600917267774788E-2</v>
      </c>
      <c r="G126" s="13">
        <f>SQRT((E126-Dashboards!$C$10)^2+(F126-Dashboards!$C$11)^2)</f>
        <v>8.2773009793160896E-3</v>
      </c>
      <c r="H126" s="13">
        <f>G126/Dashboards!$C$9</f>
        <v>0.21684301255272212</v>
      </c>
      <c r="N126">
        <v>124</v>
      </c>
      <c r="O126" s="3">
        <f t="shared" si="15"/>
        <v>0.124</v>
      </c>
      <c r="P126" s="3">
        <f>MOD($L$4*(1+SIN(Dashboards!$D$7*O126))+Dashboards!$D$15,2*$L$4)</f>
        <v>3.5301526038597304</v>
      </c>
      <c r="Q126" s="31">
        <f>(O126^Dashboards!$D$5)*((1-O126)^Dashboards!$D$6)</f>
        <v>9.8352541374718307E-4</v>
      </c>
      <c r="R126" s="31">
        <f t="shared" si="10"/>
        <v>-9.102090929257573E-4</v>
      </c>
      <c r="S126" s="31">
        <f t="shared" si="11"/>
        <v>-3.7261460873379325E-4</v>
      </c>
      <c r="T126" s="13">
        <f>SQRT((R126-Dashboards!$C$10)^2+(S126-Dashboards!$C$11)^2)</f>
        <v>1.2132394460556341E-2</v>
      </c>
      <c r="U126" s="13">
        <f>T126/Dashboards!$D$9</f>
        <v>1.0384662733202228</v>
      </c>
      <c r="W126" s="3">
        <f t="shared" si="12"/>
        <v>1.004234805498121E-4</v>
      </c>
      <c r="X126" s="3">
        <f t="shared" si="13"/>
        <v>0.8216232607675007</v>
      </c>
      <c r="Z126" s="3">
        <f>(E126-Dashboards!$C$10)/Dashboards!$C$12</f>
        <v>-0.18226687821796156</v>
      </c>
      <c r="AA126" s="3">
        <f>(F126-Dashboards!$C$11)/Dashboards!$C$13</f>
        <v>-0.25969613768020849</v>
      </c>
    </row>
    <row r="127" spans="1:27" x14ac:dyDescent="0.35">
      <c r="A127">
        <v>125</v>
      </c>
      <c r="B127" s="3">
        <f t="shared" si="14"/>
        <v>0.125</v>
      </c>
      <c r="C127" s="3">
        <f>MOD($K$4*(1+SIN(Dashboards!$C$7*B127))+Dashboards!$C$15,2*$K$4)</f>
        <v>5.1797299478949714</v>
      </c>
      <c r="D127" s="31">
        <f>(B127^Dashboards!$C$5)*((1-B127)^Dashboards!$C$6)</f>
        <v>1.1962890625E-2</v>
      </c>
      <c r="E127" s="31">
        <f t="shared" si="8"/>
        <v>5.3894494447183985E-3</v>
      </c>
      <c r="F127" s="31">
        <f t="shared" si="9"/>
        <v>-1.0680102377249827E-2</v>
      </c>
      <c r="G127" s="13">
        <f>SQRT((E127-Dashboards!$C$10)^2+(F127-Dashboards!$C$11)^2)</f>
        <v>8.2044559527135498E-3</v>
      </c>
      <c r="H127" s="13">
        <f>G127/Dashboards!$C$9</f>
        <v>0.21493466887191967</v>
      </c>
      <c r="N127">
        <v>125</v>
      </c>
      <c r="O127" s="3">
        <f t="shared" si="15"/>
        <v>0.125</v>
      </c>
      <c r="P127" s="3">
        <f>MOD($L$4*(1+SIN(Dashboards!$D$7*O127))+Dashboards!$D$15,2*$L$4)</f>
        <v>3.5332698800810904</v>
      </c>
      <c r="Q127" s="31">
        <f>(O127^Dashboards!$D$5)*((1-O127)^Dashboards!$D$6)</f>
        <v>1.0017752647399902E-3</v>
      </c>
      <c r="R127" s="31">
        <f t="shared" si="10"/>
        <v>-9.2591092126313875E-4</v>
      </c>
      <c r="S127" s="31">
        <f t="shared" si="11"/>
        <v>-3.8241684969483669E-4</v>
      </c>
      <c r="T127" s="13">
        <f>SQRT((R127-Dashboards!$C$10)^2+(S127-Dashboards!$C$11)^2)</f>
        <v>1.2144069386761172E-2</v>
      </c>
      <c r="U127" s="13">
        <f>T127/Dashboards!$D$9</f>
        <v>1.0394655828255834</v>
      </c>
      <c r="W127" s="3">
        <f t="shared" si="12"/>
        <v>9.9635482370379091E-5</v>
      </c>
      <c r="X127" s="3">
        <f t="shared" si="13"/>
        <v>0.82453091395366374</v>
      </c>
      <c r="Z127" s="3">
        <f>(E127-Dashboards!$C$10)/Dashboards!$C$12</f>
        <v>-0.17520385655306042</v>
      </c>
      <c r="AA127" s="3">
        <f>(F127-Dashboards!$C$11)/Dashboards!$C$13</f>
        <v>-0.26296679597201528</v>
      </c>
    </row>
    <row r="128" spans="1:27" x14ac:dyDescent="0.35">
      <c r="A128">
        <v>126</v>
      </c>
      <c r="B128" s="3">
        <f t="shared" si="14"/>
        <v>0.126</v>
      </c>
      <c r="C128" s="3">
        <f>MOD($K$4*(1+SIN(Dashboards!$C$7*B128))+Dashboards!$C$15,2*$K$4)</f>
        <v>5.1924454970421641</v>
      </c>
      <c r="D128" s="31">
        <f>(B128^Dashboards!$C$5)*((1-B128)^Dashboards!$C$6)</f>
        <v>1.2127295376000002E-2</v>
      </c>
      <c r="E128" s="31">
        <f t="shared" si="8"/>
        <v>5.6007403925076981E-3</v>
      </c>
      <c r="F128" s="31">
        <f t="shared" si="9"/>
        <v>-1.0756532907609391E-2</v>
      </c>
      <c r="G128" s="13">
        <f>SQRT((E128-Dashboards!$C$10)^2+(F128-Dashboards!$C$11)^2)</f>
        <v>8.1332643814343471E-3</v>
      </c>
      <c r="H128" s="13">
        <f>G128/Dashboards!$C$9</f>
        <v>0.21306964127136241</v>
      </c>
      <c r="N128">
        <v>126</v>
      </c>
      <c r="O128" s="3">
        <f t="shared" si="15"/>
        <v>0.126</v>
      </c>
      <c r="P128" s="3">
        <f>MOD($L$4*(1+SIN(Dashboards!$D$7*O128))+Dashboards!$D$15,2*$L$4)</f>
        <v>3.5363867646252571</v>
      </c>
      <c r="Q128" s="31">
        <f>(O128^Dashboards!$D$5)*((1-O128)^Dashboards!$D$6)</f>
        <v>1.0201611920755587E-3</v>
      </c>
      <c r="R128" s="31">
        <f t="shared" si="10"/>
        <v>-9.4168608050991943E-4</v>
      </c>
      <c r="S128" s="31">
        <f t="shared" si="11"/>
        <v>-3.9237250616077881E-4</v>
      </c>
      <c r="T128" s="13">
        <f>SQRT((R128-Dashboards!$C$10)^2+(S128-Dashboards!$C$11)^2)</f>
        <v>1.2155781209035E-2</v>
      </c>
      <c r="U128" s="13">
        <f>T128/Dashboards!$D$9</f>
        <v>1.0404680504316304</v>
      </c>
      <c r="W128" s="3">
        <f t="shared" si="12"/>
        <v>9.8866182335953314E-5</v>
      </c>
      <c r="X128" s="3">
        <f t="shared" si="13"/>
        <v>0.82739840916026797</v>
      </c>
      <c r="Z128" s="3">
        <f>(E128-Dashboards!$C$10)/Dashboards!$C$12</f>
        <v>-0.16805023639427233</v>
      </c>
      <c r="AA128" s="3">
        <f>(F128-Dashboards!$C$11)/Dashboards!$C$13</f>
        <v>-0.26612367924874414</v>
      </c>
    </row>
    <row r="129" spans="1:27" x14ac:dyDescent="0.35">
      <c r="A129">
        <v>127</v>
      </c>
      <c r="B129" s="3">
        <f t="shared" si="14"/>
        <v>0.127</v>
      </c>
      <c r="C129" s="3">
        <f>MOD($K$4*(1+SIN(Dashboards!$C$7*B129))+Dashboards!$C$15,2*$K$4)</f>
        <v>5.2051147749646693</v>
      </c>
      <c r="D129" s="31">
        <f>(B129^Dashboards!$C$5)*((1-B129)^Dashboards!$C$6)</f>
        <v>1.2292378640999999E-2</v>
      </c>
      <c r="E129" s="31">
        <f t="shared" si="8"/>
        <v>5.8146539726083345E-3</v>
      </c>
      <c r="F129" s="31">
        <f t="shared" si="9"/>
        <v>-1.0830160286558232E-2</v>
      </c>
      <c r="G129" s="13">
        <f>SQRT((E129-Dashboards!$C$10)^2+(F129-Dashboards!$C$11)^2)</f>
        <v>8.0638942242815918E-3</v>
      </c>
      <c r="H129" s="13">
        <f>G129/Dashboards!$C$9</f>
        <v>0.21125232981973724</v>
      </c>
      <c r="N129">
        <v>127</v>
      </c>
      <c r="O129" s="3">
        <f t="shared" si="15"/>
        <v>0.127</v>
      </c>
      <c r="P129" s="3">
        <f>MOD($L$4*(1+SIN(Dashboards!$D$7*O129))+Dashboards!$D$15,2*$L$4)</f>
        <v>3.5395032543753451</v>
      </c>
      <c r="Q129" s="31">
        <f>(O129^Dashboards!$D$5)*((1-O129)^Dashboards!$D$6)</f>
        <v>1.0386814639896963E-3</v>
      </c>
      <c r="R129" s="31">
        <f t="shared" si="10"/>
        <v>-9.5753201637141462E-4</v>
      </c>
      <c r="S129" s="31">
        <f t="shared" si="11"/>
        <v>-4.0248182724127027E-4</v>
      </c>
      <c r="T129" s="13">
        <f>SQRT((R129-Dashboards!$C$10)^2+(S129-Dashboards!$C$11)^2)</f>
        <v>1.2167527983816828E-2</v>
      </c>
      <c r="U129" s="13">
        <f>T129/Dashboards!$D$9</f>
        <v>1.0414735097802259</v>
      </c>
      <c r="W129" s="3">
        <f t="shared" si="12"/>
        <v>9.8117658632485163E-5</v>
      </c>
      <c r="X129" s="3">
        <f t="shared" si="13"/>
        <v>0.83022117996048861</v>
      </c>
      <c r="Z129" s="3">
        <f>(E129-Dashboards!$C$10)/Dashboards!$C$12</f>
        <v>-0.16080782248654341</v>
      </c>
      <c r="AA129" s="3">
        <f>(F129-Dashboards!$C$11)/Dashboards!$C$13</f>
        <v>-0.2691647812824407</v>
      </c>
    </row>
    <row r="130" spans="1:27" x14ac:dyDescent="0.35">
      <c r="A130">
        <v>128</v>
      </c>
      <c r="B130" s="3">
        <f t="shared" si="14"/>
        <v>0.128</v>
      </c>
      <c r="C130" s="3">
        <f>MOD($K$4*(1+SIN(Dashboards!$C$7*B130))+Dashboards!$C$15,2*$K$4)</f>
        <v>5.2177374649311981</v>
      </c>
      <c r="D130" s="31">
        <f>(B130^Dashboards!$C$5)*((1-B130)^Dashboards!$C$6)</f>
        <v>1.2458131455999999E-2</v>
      </c>
      <c r="E130" s="31">
        <f t="shared" ref="E130:E193" si="16">D130*COS(C130)</f>
        <v>6.031135865364805E-3</v>
      </c>
      <c r="F130" s="31">
        <f t="shared" ref="F130:F193" si="17">D130*SIN(C130)</f>
        <v>-1.0900937553645879E-2</v>
      </c>
      <c r="G130" s="13">
        <f>SQRT((E130-Dashboards!$C$10)^2+(F130-Dashboards!$C$11)^2)</f>
        <v>7.9965180366055218E-3</v>
      </c>
      <c r="H130" s="13">
        <f>G130/Dashboards!$C$9</f>
        <v>0.20948725500289717</v>
      </c>
      <c r="N130">
        <v>128</v>
      </c>
      <c r="O130" s="3">
        <f t="shared" si="15"/>
        <v>0.128</v>
      </c>
      <c r="P130" s="3">
        <f>MOD($L$4*(1+SIN(Dashboards!$D$7*O130))+Dashboards!$D$15,2*$L$4)</f>
        <v>3.5426193462148654</v>
      </c>
      <c r="Q130" s="31">
        <f>(O130^Dashboards!$D$5)*((1-O130)^Dashboards!$D$6)</f>
        <v>1.0573343307420287E-3</v>
      </c>
      <c r="R130" s="31">
        <f t="shared" ref="R130:R193" si="18">Q130*COS(P130)</f>
        <v>-9.7344616051670604E-4</v>
      </c>
      <c r="S130" s="31">
        <f t="shared" ref="S130:S193" si="19">Q130*SIN(P130)</f>
        <v>-4.1274502969869539E-4</v>
      </c>
      <c r="T130" s="13">
        <f>SQRT((R130-Dashboards!$C$10)^2+(S130-Dashboards!$C$11)^2)</f>
        <v>1.2179307766402699E-2</v>
      </c>
      <c r="U130" s="13">
        <f>T130/Dashboards!$D$9</f>
        <v>1.0424817944154019</v>
      </c>
      <c r="W130" s="3">
        <f t="shared" ref="W130:W193" si="20">G130*T130</f>
        <v>9.7392054227408891E-5</v>
      </c>
      <c r="X130" s="3">
        <f t="shared" ref="X130:X193" si="21">ABS(H130-U130)</f>
        <v>0.83299453941250468</v>
      </c>
      <c r="Z130" s="3">
        <f>(E130-Dashboards!$C$10)/Dashboards!$C$12</f>
        <v>-0.15347845391567785</v>
      </c>
      <c r="AA130" s="3">
        <f>(F130-Dashboards!$C$11)/Dashboards!$C$13</f>
        <v>-0.27208816242071643</v>
      </c>
    </row>
    <row r="131" spans="1:27" x14ac:dyDescent="0.35">
      <c r="A131">
        <v>129</v>
      </c>
      <c r="B131" s="3">
        <f t="shared" ref="B131:B194" si="22">A131/1000</f>
        <v>0.129</v>
      </c>
      <c r="C131" s="3">
        <f>MOD($K$4*(1+SIN(Dashboards!$C$7*B131))+Dashboards!$C$15,2*$K$4)</f>
        <v>5.2303132513751605</v>
      </c>
      <c r="D131" s="31">
        <f>(B131^Dashboards!$C$5)*((1-B131)^Dashboards!$C$6)</f>
        <v>1.2624544881E-2</v>
      </c>
      <c r="E131" s="31">
        <f t="shared" si="16"/>
        <v>6.2501307852568201E-3</v>
      </c>
      <c r="F131" s="31">
        <f t="shared" si="17"/>
        <v>-1.0968819381299351E-2</v>
      </c>
      <c r="G131" s="13">
        <f>SQRT((E131-Dashboards!$C$10)^2+(F131-Dashboards!$C$11)^2)</f>
        <v>7.9313126747045225E-3</v>
      </c>
      <c r="H131" s="13">
        <f>G131/Dashboards!$C$9</f>
        <v>0.2077790499799633</v>
      </c>
      <c r="N131">
        <v>129</v>
      </c>
      <c r="O131" s="3">
        <f t="shared" ref="O131:O194" si="23">N131/1000</f>
        <v>0.129</v>
      </c>
      <c r="P131" s="3">
        <f>MOD($L$4*(1+SIN(Dashboards!$D$7*O131))+Dashboards!$D$15,2*$L$4)</f>
        <v>3.5457350370277263</v>
      </c>
      <c r="Q131" s="31">
        <f>(O131^Dashboards!$D$5)*((1-O131)^Dashboards!$D$6)</f>
        <v>1.0761180250932238E-3</v>
      </c>
      <c r="R131" s="31">
        <f t="shared" si="18"/>
        <v>-9.8942593131154562E-4</v>
      </c>
      <c r="S131" s="31">
        <f t="shared" si="19"/>
        <v>-4.2316229791750228E-4</v>
      </c>
      <c r="T131" s="13">
        <f>SQRT((R131-Dashboards!$C$10)^2+(S131-Dashboards!$C$11)^2)</f>
        <v>1.2191118611365398E-2</v>
      </c>
      <c r="U131" s="13">
        <f>T131/Dashboards!$D$9</f>
        <v>1.0434927378192824</v>
      </c>
      <c r="W131" s="3">
        <f t="shared" si="20"/>
        <v>9.6691573561148581E-5</v>
      </c>
      <c r="X131" s="3">
        <f t="shared" si="21"/>
        <v>0.8357136878393191</v>
      </c>
      <c r="Z131" s="3">
        <f>(E131-Dashboards!$C$10)/Dashboards!$C$12</f>
        <v>-0.14606400246850118</v>
      </c>
      <c r="AA131" s="3">
        <f>(F131-Dashboards!$C$11)/Dashboards!$C$13</f>
        <v>-0.27489195045548342</v>
      </c>
    </row>
    <row r="132" spans="1:27" x14ac:dyDescent="0.35">
      <c r="A132">
        <v>130</v>
      </c>
      <c r="B132" s="3">
        <f t="shared" si="22"/>
        <v>0.13</v>
      </c>
      <c r="C132" s="3">
        <f>MOD($K$4*(1+SIN(Dashboards!$C$7*B132))+Dashboards!$C$15,2*$K$4)</f>
        <v>5.2428418199025471</v>
      </c>
      <c r="D132" s="31">
        <f>(B132^Dashboards!$C$5)*((1-B132)^Dashboards!$C$6)</f>
        <v>1.2791610000000002E-2</v>
      </c>
      <c r="E132" s="31">
        <f t="shared" si="16"/>
        <v>6.4715825295686182E-3</v>
      </c>
      <c r="F132" s="31">
        <f t="shared" si="17"/>
        <v>-1.1033762094366649E-2</v>
      </c>
      <c r="G132" s="13">
        <f>SQRT((E132-Dashboards!$C$10)^2+(F132-Dashboards!$C$11)^2)</f>
        <v>7.8684589303439269E-3</v>
      </c>
      <c r="H132" s="13">
        <f>G132/Dashboards!$C$9</f>
        <v>0.20613245100870101</v>
      </c>
      <c r="N132">
        <v>130</v>
      </c>
      <c r="O132" s="3">
        <f t="shared" si="23"/>
        <v>0.13</v>
      </c>
      <c r="P132" s="3">
        <f>MOD($L$4*(1+SIN(Dashboards!$D$7*O132))+Dashboards!$D$15,2*$L$4)</f>
        <v>3.5488503236982383</v>
      </c>
      <c r="Q132" s="31">
        <f>(O132^Dashboards!$D$5)*((1-O132)^Dashboards!$D$6)</f>
        <v>1.0950307627779002E-3</v>
      </c>
      <c r="R132" s="31">
        <f t="shared" si="18"/>
        <v>-1.0054687345457509E-3</v>
      </c>
      <c r="S132" s="31">
        <f t="shared" si="19"/>
        <v>-4.3373378388236749E-4</v>
      </c>
      <c r="T132" s="13">
        <f>SQRT((R132-Dashboards!$C$10)^2+(S132-Dashboards!$C$11)^2)</f>
        <v>1.2202958572964417E-2</v>
      </c>
      <c r="U132" s="13">
        <f>T132/Dashboards!$D$9</f>
        <v>1.0445061734471761</v>
      </c>
      <c r="W132" s="3">
        <f t="shared" si="20"/>
        <v>9.6018478360058854E-5</v>
      </c>
      <c r="X132" s="3">
        <f t="shared" si="21"/>
        <v>0.83837372243847508</v>
      </c>
      <c r="Z132" s="3">
        <f>(E132-Dashboards!$C$10)/Dashboards!$C$12</f>
        <v>-0.13856637098507663</v>
      </c>
      <c r="AA132" s="3">
        <f>(F132-Dashboards!$C$11)/Dashboards!$C$13</f>
        <v>-0.27757434143017723</v>
      </c>
    </row>
    <row r="133" spans="1:27" x14ac:dyDescent="0.35">
      <c r="A133">
        <v>131</v>
      </c>
      <c r="B133" s="3">
        <f t="shared" si="22"/>
        <v>0.13100000000000001</v>
      </c>
      <c r="C133" s="3">
        <f>MOD($K$4*(1+SIN(Dashboards!$C$7*B133))+Dashboards!$C$15,2*$K$4)</f>
        <v>5.2553228572998005</v>
      </c>
      <c r="D133" s="31">
        <f>(B133^Dashboards!$C$5)*((1-B133)^Dashboards!$C$6)</f>
        <v>1.2959317921000002E-2</v>
      </c>
      <c r="E133" s="31">
        <f t="shared" si="16"/>
        <v>6.6954340272463771E-3</v>
      </c>
      <c r="F133" s="31">
        <f t="shared" si="17"/>
        <v>-1.1095723688175692E-2</v>
      </c>
      <c r="G133" s="13">
        <f>SQRT((E133-Dashboards!$C$10)^2+(F133-Dashboards!$C$11)^2)</f>
        <v>7.8081410900406089E-3</v>
      </c>
      <c r="H133" s="13">
        <f>G133/Dashboards!$C$9</f>
        <v>0.20455228589996213</v>
      </c>
      <c r="N133">
        <v>131</v>
      </c>
      <c r="O133" s="3">
        <f t="shared" si="23"/>
        <v>0.13100000000000001</v>
      </c>
      <c r="P133" s="3">
        <f>MOD($L$4*(1+SIN(Dashboards!$D$7*O133))+Dashboards!$D$15,2*$L$4)</f>
        <v>3.5519652031111133</v>
      </c>
      <c r="Q133" s="31">
        <f>(O133^Dashboards!$D$5)*((1-O133)^Dashboards!$D$6)</f>
        <v>1.114070742973225E-3</v>
      </c>
      <c r="R133" s="31">
        <f t="shared" si="18"/>
        <v>-1.0215719641550381E-3</v>
      </c>
      <c r="S133" s="31">
        <f t="shared" si="19"/>
        <v>-4.4445960716507329E-4</v>
      </c>
      <c r="T133" s="13">
        <f>SQRT((R133-Dashboards!$C$10)^2+(S133-Dashboards!$C$11)^2)</f>
        <v>1.2214825705546354E-2</v>
      </c>
      <c r="U133" s="13">
        <f>T133/Dashboards!$D$9</f>
        <v>1.0455219347618472</v>
      </c>
      <c r="W133" s="3">
        <f t="shared" si="20"/>
        <v>9.5375082499160756E-5</v>
      </c>
      <c r="X133" s="3">
        <f t="shared" si="21"/>
        <v>0.84096964886188508</v>
      </c>
      <c r="Z133" s="3">
        <f>(E133-Dashboards!$C$10)/Dashboards!$C$12</f>
        <v>-0.13098749170455298</v>
      </c>
      <c r="AA133" s="3">
        <f>(F133-Dashboards!$C$11)/Dashboards!$C$13</f>
        <v>-0.28013360038566287</v>
      </c>
    </row>
    <row r="134" spans="1:27" x14ac:dyDescent="0.35">
      <c r="A134">
        <v>132</v>
      </c>
      <c r="B134" s="3">
        <f t="shared" si="22"/>
        <v>0.13200000000000001</v>
      </c>
      <c r="C134" s="3">
        <f>MOD($K$4*(1+SIN(Dashboards!$C$7*B134))+Dashboards!$C$15,2*$K$4)</f>
        <v>5.2677560515416335</v>
      </c>
      <c r="D134" s="31">
        <f>(B134^Dashboards!$C$5)*((1-B134)^Dashboards!$C$6)</f>
        <v>1.3127659776000002E-2</v>
      </c>
      <c r="E134" s="31">
        <f t="shared" si="16"/>
        <v>6.9216273878968696E-3</v>
      </c>
      <c r="F134" s="31">
        <f t="shared" si="17"/>
        <v>-1.1154663845115386E-2</v>
      </c>
      <c r="G134" s="13">
        <f>SQRT((E134-Dashboards!$C$10)^2+(F134-Dashboards!$C$11)^2)</f>
        <v>7.7505464144395561E-3</v>
      </c>
      <c r="H134" s="13">
        <f>G134/Dashboards!$C$9</f>
        <v>0.20304346037875207</v>
      </c>
      <c r="N134">
        <v>132</v>
      </c>
      <c r="O134" s="3">
        <f t="shared" si="23"/>
        <v>0.13200000000000001</v>
      </c>
      <c r="P134" s="3">
        <f>MOD($L$4*(1+SIN(Dashboards!$D$7*O134))+Dashboards!$D$15,2*$L$4)</f>
        <v>3.5550796721514732</v>
      </c>
      <c r="Q134" s="31">
        <f>(O134^Dashboards!$D$5)*((1-O134)^Dashboards!$D$6)</f>
        <v>1.1332361487632308E-3</v>
      </c>
      <c r="R134" s="31">
        <f t="shared" si="18"/>
        <v>-1.0377330029372404E-3</v>
      </c>
      <c r="S134" s="31">
        <f t="shared" si="19"/>
        <v>-4.5533985492001117E-4</v>
      </c>
      <c r="T134" s="13">
        <f>SQRT((R134-Dashboards!$C$10)^2+(S134-Dashboards!$C$11)^2)</f>
        <v>1.2226718063935976E-2</v>
      </c>
      <c r="U134" s="13">
        <f>T134/Dashboards!$D$9</f>
        <v>1.046539855266988</v>
      </c>
      <c r="W134" s="3">
        <f t="shared" si="20"/>
        <v>9.476374585080233E-5</v>
      </c>
      <c r="X134" s="3">
        <f t="shared" si="21"/>
        <v>0.84349639488823591</v>
      </c>
      <c r="Z134" s="3">
        <f>(E134-Dashboards!$C$10)/Dashboards!$C$12</f>
        <v>-0.12332932460623049</v>
      </c>
      <c r="AA134" s="3">
        <f>(F134-Dashboards!$C$11)/Dashboards!$C$13</f>
        <v>-0.2825680620450986</v>
      </c>
    </row>
    <row r="135" spans="1:27" x14ac:dyDescent="0.35">
      <c r="A135">
        <v>133</v>
      </c>
      <c r="B135" s="3">
        <f t="shared" si="22"/>
        <v>0.13300000000000001</v>
      </c>
      <c r="C135" s="3">
        <f>MOD($K$4*(1+SIN(Dashboards!$C$7*B135))+Dashboards!$C$15,2*$K$4)</f>
        <v>5.2801410917988392</v>
      </c>
      <c r="D135" s="31">
        <f>(B135^Dashboards!$C$5)*((1-B135)^Dashboards!$C$6)</f>
        <v>1.3296626721000002E-2</v>
      </c>
      <c r="E135" s="31">
        <f t="shared" si="16"/>
        <v>7.1501039508819987E-3</v>
      </c>
      <c r="F135" s="31">
        <f t="shared" si="17"/>
        <v>-1.1210543949746278E-2</v>
      </c>
      <c r="G135" s="13">
        <f>SQRT((E135-Dashboards!$C$10)^2+(F135-Dashboards!$C$11)^2)</f>
        <v>7.6958645340648403E-3</v>
      </c>
      <c r="H135" s="13">
        <f>G135/Dashboards!$C$9</f>
        <v>0.20161094225453127</v>
      </c>
      <c r="N135">
        <v>133</v>
      </c>
      <c r="O135" s="3">
        <f t="shared" si="23"/>
        <v>0.13300000000000001</v>
      </c>
      <c r="P135" s="3">
        <f>MOD($L$4*(1+SIN(Dashboards!$D$7*O135))+Dashboards!$D$15,2*$L$4)</f>
        <v>3.558193727704849</v>
      </c>
      <c r="Q135" s="31">
        <f>(O135^Dashboards!$D$5)*((1-O135)^Dashboards!$D$6)</f>
        <v>1.1525251475988643E-3</v>
      </c>
      <c r="R135" s="31">
        <f t="shared" si="18"/>
        <v>-1.0539492232628696E-3</v>
      </c>
      <c r="S135" s="31">
        <f t="shared" si="19"/>
        <v>-4.6637458188818361E-4</v>
      </c>
      <c r="T135" s="13">
        <f>SQRT((R135-Dashboards!$C$10)^2+(S135-Dashboards!$C$11)^2)</f>
        <v>1.223863370381806E-2</v>
      </c>
      <c r="U135" s="13">
        <f>T135/Dashboards!$D$9</f>
        <v>1.0475597685399041</v>
      </c>
      <c r="W135" s="3">
        <f t="shared" si="20"/>
        <v>9.4186867066624021E-5</v>
      </c>
      <c r="X135" s="3">
        <f t="shared" si="21"/>
        <v>0.84594882628537282</v>
      </c>
      <c r="Z135" s="3">
        <f>(E135-Dashboards!$C$10)/Dashboards!$C$12</f>
        <v>-0.11559385574738044</v>
      </c>
      <c r="AA135" s="3">
        <f>(F135-Dashboards!$C$11)/Dashboards!$C$13</f>
        <v>-0.28487613143806528</v>
      </c>
    </row>
    <row r="136" spans="1:27" x14ac:dyDescent="0.35">
      <c r="A136">
        <v>134</v>
      </c>
      <c r="B136" s="3">
        <f t="shared" si="22"/>
        <v>0.13400000000000001</v>
      </c>
      <c r="C136" s="3">
        <f>MOD($K$4*(1+SIN(Dashboards!$C$7*B136))+Dashboards!$C$15,2*$K$4)</f>
        <v>5.2924776684460557</v>
      </c>
      <c r="D136" s="31">
        <f>(B136^Dashboards!$C$5)*((1-B136)^Dashboards!$C$6)</f>
        <v>1.3466209936000001E-2</v>
      </c>
      <c r="E136" s="31">
        <f t="shared" si="16"/>
        <v>7.3808043344636247E-3</v>
      </c>
      <c r="F136" s="31">
        <f t="shared" si="17"/>
        <v>-1.1263327102450153E-2</v>
      </c>
      <c r="G136" s="13">
        <f>SQRT((E136-Dashboards!$C$10)^2+(F136-Dashboards!$C$11)^2)</f>
        <v>7.6442867589913361E-3</v>
      </c>
      <c r="H136" s="13">
        <f>G136/Dashboards!$C$9</f>
        <v>0.2002597433364717</v>
      </c>
      <c r="N136">
        <v>134</v>
      </c>
      <c r="O136" s="3">
        <f t="shared" si="23"/>
        <v>0.13400000000000001</v>
      </c>
      <c r="P136" s="3">
        <f>MOD($L$4*(1+SIN(Dashboards!$D$7*O136))+Dashboards!$D$15,2*$L$4)</f>
        <v>3.5613073666571857</v>
      </c>
      <c r="Q136" s="31">
        <f>(O136^Dashboards!$D$5)*((1-O136)^Dashboards!$D$6)</f>
        <v>1.1719358917537922E-3</v>
      </c>
      <c r="R136" s="31">
        <f t="shared" si="18"/>
        <v>-1.0702179877799679E-3</v>
      </c>
      <c r="S136" s="31">
        <f t="shared" si="19"/>
        <v>-4.7756381040961704E-4</v>
      </c>
      <c r="T136" s="13">
        <f>SQRT((R136-Dashboards!$C$10)^2+(S136-Dashboards!$C$11)^2)</f>
        <v>1.2250570682110265E-2</v>
      </c>
      <c r="U136" s="13">
        <f>T136/Dashboards!$D$9</f>
        <v>1.0485815082634278</v>
      </c>
      <c r="W136" s="3">
        <f t="shared" si="20"/>
        <v>9.3646875255342952E-5</v>
      </c>
      <c r="X136" s="3">
        <f t="shared" si="21"/>
        <v>0.8483217649269561</v>
      </c>
      <c r="Z136" s="3">
        <f>(E136-Dashboards!$C$10)/Dashboards!$C$12</f>
        <v>-0.10778309559936219</v>
      </c>
      <c r="AA136" s="3">
        <f>(F136-Dashboards!$C$11)/Dashboards!$C$13</f>
        <v>-0.28705628446434922</v>
      </c>
    </row>
    <row r="137" spans="1:27" x14ac:dyDescent="0.35">
      <c r="A137">
        <v>135</v>
      </c>
      <c r="B137" s="3">
        <f t="shared" si="22"/>
        <v>0.13500000000000001</v>
      </c>
      <c r="C137" s="3">
        <f>MOD($K$4*(1+SIN(Dashboards!$C$7*B137))+Dashboards!$C$15,2*$K$4)</f>
        <v>5.3047654730695095</v>
      </c>
      <c r="D137" s="31">
        <f>(B137^Dashboards!$C$5)*((1-B137)^Dashboards!$C$6)</f>
        <v>1.3636400625000001E-2</v>
      </c>
      <c r="E137" s="31">
        <f t="shared" si="16"/>
        <v>7.6136684849543741E-3</v>
      </c>
      <c r="F137" s="31">
        <f t="shared" si="17"/>
        <v>-1.1312978131628869E-2</v>
      </c>
      <c r="G137" s="13">
        <f>SQRT((E137-Dashboards!$C$10)^2+(F137-Dashboards!$C$11)^2)</f>
        <v>7.5960053015674076E-3</v>
      </c>
      <c r="H137" s="13">
        <f>G137/Dashboards!$C$9</f>
        <v>0.19899489907088289</v>
      </c>
      <c r="N137">
        <v>135</v>
      </c>
      <c r="O137" s="3">
        <f t="shared" si="23"/>
        <v>0.13500000000000001</v>
      </c>
      <c r="P137" s="3">
        <f>MOD($L$4*(1+SIN(Dashboards!$D$7*O137))+Dashboards!$D$15,2*$L$4)</f>
        <v>3.5644205858948439</v>
      </c>
      <c r="Q137" s="31">
        <f>(O137^Dashboards!$D$5)*((1-O137)^Dashboards!$D$6)</f>
        <v>1.1914665187759842E-3</v>
      </c>
      <c r="R137" s="31">
        <f t="shared" si="18"/>
        <v>-1.0865366501132136E-3</v>
      </c>
      <c r="S137" s="31">
        <f t="shared" si="19"/>
        <v>-4.88907530444069E-4</v>
      </c>
      <c r="T137" s="13">
        <f>SQRT((R137-Dashboards!$C$10)^2+(S137-Dashboards!$C$11)^2)</f>
        <v>1.2262527057327173E-2</v>
      </c>
      <c r="U137" s="13">
        <f>T137/Dashboards!$D$9</f>
        <v>1.0496049082570802</v>
      </c>
      <c r="W137" s="3">
        <f t="shared" si="20"/>
        <v>9.3146220538070992E-5</v>
      </c>
      <c r="X137" s="3">
        <f t="shared" si="21"/>
        <v>0.85061000918619734</v>
      </c>
      <c r="Z137" s="3">
        <f>(E137-Dashboards!$C$10)/Dashboards!$C$12</f>
        <v>-9.9899077383537552E-2</v>
      </c>
      <c r="AA137" s="3">
        <f>(F137-Dashboards!$C$11)/Dashboards!$C$13</f>
        <v>-0.28910706839780198</v>
      </c>
    </row>
    <row r="138" spans="1:27" x14ac:dyDescent="0.35">
      <c r="A138">
        <v>136</v>
      </c>
      <c r="B138" s="3">
        <f t="shared" si="22"/>
        <v>0.13600000000000001</v>
      </c>
      <c r="C138" s="3">
        <f>MOD($K$4*(1+SIN(Dashboards!$C$7*B138))+Dashboards!$C$15,2*$K$4)</f>
        <v>5.3170041984747245</v>
      </c>
      <c r="D138" s="31">
        <f>(B138^Dashboards!$C$5)*((1-B138)^Dashboards!$C$6)</f>
        <v>1.3807190016E-2</v>
      </c>
      <c r="E138" s="31">
        <f t="shared" si="16"/>
        <v>7.8486357258304509E-3</v>
      </c>
      <c r="F138" s="31">
        <f t="shared" si="17"/>
        <v>-1.1359463604464251E-2</v>
      </c>
      <c r="G138" s="13">
        <f>SQRT((E138-Dashboards!$C$10)^2+(F138-Dashboards!$C$11)^2)</f>
        <v>7.5512124132278364E-3</v>
      </c>
      <c r="H138" s="13">
        <f>G138/Dashboards!$C$9</f>
        <v>0.1978214459280333</v>
      </c>
      <c r="N138">
        <v>136</v>
      </c>
      <c r="O138" s="3">
        <f t="shared" si="23"/>
        <v>0.13600000000000001</v>
      </c>
      <c r="P138" s="3">
        <f>MOD($L$4*(1+SIN(Dashboards!$D$7*O138))+Dashboards!$D$15,2*$L$4)</f>
        <v>3.5675333823046049</v>
      </c>
      <c r="Q138" s="31">
        <f>(O138^Dashboards!$D$5)*((1-O138)^Dashboards!$D$6)</f>
        <v>1.2111151519350852E-3</v>
      </c>
      <c r="R138" s="31">
        <f t="shared" si="18"/>
        <v>-1.1029025555572209E-3</v>
      </c>
      <c r="S138" s="31">
        <f t="shared" si="19"/>
        <v>-5.0040569959993049E-4</v>
      </c>
      <c r="T138" s="13">
        <f>SQRT((R138-Dashboards!$C$10)^2+(S138-Dashboards!$C$11)^2)</f>
        <v>1.227450088993569E-2</v>
      </c>
      <c r="U138" s="13">
        <f>T138/Dashboards!$D$9</f>
        <v>1.0506298025074898</v>
      </c>
      <c r="W138" s="3">
        <f t="shared" si="20"/>
        <v>9.268736348625851E-5</v>
      </c>
      <c r="X138" s="3">
        <f t="shared" si="21"/>
        <v>0.85280835657945653</v>
      </c>
      <c r="Z138" s="3">
        <f>(E138-Dashboards!$C$10)/Dashboards!$C$12</f>
        <v>-9.194385540847172E-2</v>
      </c>
      <c r="AA138" s="3">
        <f>(F138-Dashboards!$C$11)/Dashboards!$C$13</f>
        <v>-0.29102710233076667</v>
      </c>
    </row>
    <row r="139" spans="1:27" x14ac:dyDescent="0.35">
      <c r="A139">
        <v>137</v>
      </c>
      <c r="B139" s="3">
        <f t="shared" si="22"/>
        <v>0.13700000000000001</v>
      </c>
      <c r="C139" s="3">
        <f>MOD($K$4*(1+SIN(Dashboards!$C$7*B139))+Dashboards!$C$15,2*$K$4)</f>
        <v>5.3291935386942031</v>
      </c>
      <c r="D139" s="31">
        <f>(B139^Dashboards!$C$5)*((1-B139)^Dashboards!$C$6)</f>
        <v>1.3978569361000004E-2</v>
      </c>
      <c r="E139" s="31">
        <f t="shared" si="16"/>
        <v>8.0856448067634073E-3</v>
      </c>
      <c r="F139" s="31">
        <f t="shared" si="17"/>
        <v>-1.1402751836251985E-2</v>
      </c>
      <c r="G139" s="13">
        <f>SQRT((E139-Dashboards!$C$10)^2+(F139-Dashboards!$C$11)^2)</f>
        <v>7.5100994386539284E-3</v>
      </c>
      <c r="H139" s="13">
        <f>G139/Dashboards!$C$9</f>
        <v>0.19674439662369034</v>
      </c>
      <c r="N139">
        <v>137</v>
      </c>
      <c r="O139" s="3">
        <f t="shared" si="23"/>
        <v>0.13700000000000001</v>
      </c>
      <c r="P139" s="3">
        <f>MOD($L$4*(1+SIN(Dashboards!$D$7*O139))+Dashboards!$D$15,2*$L$4)</f>
        <v>3.5706457527736735</v>
      </c>
      <c r="Q139" s="31">
        <f>(O139^Dashboards!$D$5)*((1-O139)^Dashboards!$D$6)</f>
        <v>1.2308799006656098E-3</v>
      </c>
      <c r="R139" s="31">
        <f t="shared" si="18"/>
        <v>-1.1193130417640057E-3</v>
      </c>
      <c r="S139" s="31">
        <f t="shared" si="19"/>
        <v>-5.1205824317121474E-4</v>
      </c>
      <c r="T139" s="13">
        <f>SQRT((R139-Dashboards!$C$10)^2+(S139-Dashboards!$C$11)^2)</f>
        <v>1.2286490242702003E-2</v>
      </c>
      <c r="U139" s="13">
        <f>T139/Dashboards!$D$9</f>
        <v>1.0516560251980918</v>
      </c>
      <c r="W139" s="3">
        <f t="shared" si="20"/>
        <v>9.2272763474743279E-5</v>
      </c>
      <c r="X139" s="3">
        <f t="shared" si="21"/>
        <v>0.85491162857440139</v>
      </c>
      <c r="Z139" s="3">
        <f>(E139-Dashboards!$C$10)/Dashboards!$C$12</f>
        <v>-8.3919503409877957E-2</v>
      </c>
      <c r="AA139" s="3">
        <f>(F139-Dashboards!$C$11)/Dashboards!$C$13</f>
        <v>-0.29281507755960479</v>
      </c>
    </row>
    <row r="140" spans="1:27" x14ac:dyDescent="0.35">
      <c r="A140">
        <v>138</v>
      </c>
      <c r="B140" s="3">
        <f t="shared" si="22"/>
        <v>0.13800000000000001</v>
      </c>
      <c r="C140" s="3">
        <f>MOD($K$4*(1+SIN(Dashboards!$C$7*B140))+Dashboards!$C$15,2*$K$4)</f>
        <v>5.3413331889950753</v>
      </c>
      <c r="D140" s="31">
        <f>(B140^Dashboards!$C$5)*((1-B140)^Dashboards!$C$6)</f>
        <v>1.4150529936E-2</v>
      </c>
      <c r="E140" s="31">
        <f t="shared" si="16"/>
        <v>8.3246339525284169E-3</v>
      </c>
      <c r="F140" s="31">
        <f t="shared" si="17"/>
        <v>-1.1442812898323702E-2</v>
      </c>
      <c r="G140" s="13">
        <f>SQRT((E140-Dashboards!$C$10)^2+(F140-Dashboards!$C$11)^2)</f>
        <v>7.4728557930292339E-3</v>
      </c>
      <c r="H140" s="13">
        <f>G140/Dashboards!$C$9</f>
        <v>0.1957687133259722</v>
      </c>
      <c r="N140">
        <v>138</v>
      </c>
      <c r="O140" s="3">
        <f t="shared" si="23"/>
        <v>0.13800000000000001</v>
      </c>
      <c r="P140" s="3">
        <f>MOD($L$4*(1+SIN(Dashboards!$D$7*O140))+Dashboards!$D$15,2*$L$4)</f>
        <v>3.5737576941896783</v>
      </c>
      <c r="Q140" s="31">
        <f>(O140^Dashboards!$D$5)*((1-O140)^Dashboards!$D$6)</f>
        <v>1.2507588610059634E-3</v>
      </c>
      <c r="R140" s="31">
        <f t="shared" si="18"/>
        <v>-1.1357654394245655E-3</v>
      </c>
      <c r="S140" s="31">
        <f t="shared" si="19"/>
        <v>-5.2386505418252358E-4</v>
      </c>
      <c r="T140" s="13">
        <f>SQRT((R140-Dashboards!$C$10)^2+(S140-Dashboards!$C$11)^2)</f>
        <v>1.2298493181030245E-2</v>
      </c>
      <c r="U140" s="13">
        <f>T140/Dashboards!$D$9</f>
        <v>1.052683410738114</v>
      </c>
      <c r="W140" s="3">
        <f t="shared" si="20"/>
        <v>9.1904866013392392E-5</v>
      </c>
      <c r="X140" s="3">
        <f t="shared" si="21"/>
        <v>0.85691469741214177</v>
      </c>
      <c r="Z140" s="3">
        <f>(E140-Dashboards!$C$10)/Dashboards!$C$12</f>
        <v>-7.5828112894743449E-2</v>
      </c>
      <c r="AA140" s="3">
        <f>(F140-Dashboards!$C$11)/Dashboards!$C$13</f>
        <v>-0.29446975791190949</v>
      </c>
    </row>
    <row r="141" spans="1:27" x14ac:dyDescent="0.35">
      <c r="A141">
        <v>139</v>
      </c>
      <c r="B141" s="3">
        <f t="shared" si="22"/>
        <v>0.13900000000000001</v>
      </c>
      <c r="C141" s="3">
        <f>MOD($K$4*(1+SIN(Dashboards!$C$7*B141))+Dashboards!$C$15,2*$K$4)</f>
        <v>5.3534228458867155</v>
      </c>
      <c r="D141" s="31">
        <f>(B141^Dashboards!$C$5)*((1-B141)^Dashboards!$C$6)</f>
        <v>1.4323063041000004E-2</v>
      </c>
      <c r="E141" s="31">
        <f t="shared" si="16"/>
        <v>8.5655409117475923E-3</v>
      </c>
      <c r="F141" s="31">
        <f t="shared" si="17"/>
        <v>-1.1479618624572792E-2</v>
      </c>
      <c r="G141" s="13">
        <f>SQRT((E141-Dashboards!$C$10)^2+(F141-Dashboards!$C$11)^2)</f>
        <v>7.4396678708449938E-3</v>
      </c>
      <c r="H141" s="13">
        <f>G141/Dashboards!$C$9</f>
        <v>0.19489927906898682</v>
      </c>
      <c r="N141">
        <v>139</v>
      </c>
      <c r="O141" s="3">
        <f t="shared" si="23"/>
        <v>0.13900000000000001</v>
      </c>
      <c r="P141" s="3">
        <f>MOD($L$4*(1+SIN(Dashboards!$D$7*O141))+Dashboards!$D$15,2*$L$4)</f>
        <v>3.5768692034406784</v>
      </c>
      <c r="Q141" s="31">
        <f>(O141^Dashboards!$D$5)*((1-O141)^Dashboards!$D$6)</f>
        <v>1.2707501160333257E-3</v>
      </c>
      <c r="R141" s="31">
        <f t="shared" si="18"/>
        <v>-1.1522570729445376E-3</v>
      </c>
      <c r="S141" s="31">
        <f t="shared" si="19"/>
        <v>-5.3582599344189838E-4</v>
      </c>
      <c r="T141" s="13">
        <f>SQRT((R141-Dashboards!$C$10)^2+(S141-Dashboards!$C$11)^2)</f>
        <v>1.2310507773293082E-2</v>
      </c>
      <c r="U141" s="13">
        <f>T141/Dashboards!$D$9</f>
        <v>1.0537117937908753</v>
      </c>
      <c r="W141" s="3">
        <f t="shared" si="20"/>
        <v>9.1586089154756088E-5</v>
      </c>
      <c r="X141" s="3">
        <f t="shared" si="21"/>
        <v>0.85881251472188846</v>
      </c>
      <c r="Z141" s="3">
        <f>(E141-Dashboards!$C$10)/Dashboards!$C$12</f>
        <v>-6.7671791491040079E-2</v>
      </c>
      <c r="AA141" s="3">
        <f>(F141-Dashboards!$C$11)/Dashboards!$C$13</f>
        <v>-0.29598998001604765</v>
      </c>
    </row>
    <row r="142" spans="1:27" x14ac:dyDescent="0.35">
      <c r="A142">
        <v>140</v>
      </c>
      <c r="B142" s="3">
        <f t="shared" si="22"/>
        <v>0.14000000000000001</v>
      </c>
      <c r="C142" s="3">
        <f>MOD($K$4*(1+SIN(Dashboards!$C$7*B142))+Dashboards!$C$15,2*$K$4)</f>
        <v>5.3654622071283304</v>
      </c>
      <c r="D142" s="31">
        <f>(B142^Dashboards!$C$5)*((1-B142)^Dashboards!$C$6)</f>
        <v>1.4496160000000001E-2</v>
      </c>
      <c r="E142" s="31">
        <f t="shared" si="16"/>
        <v>8.8083030054275178E-3</v>
      </c>
      <c r="F142" s="31">
        <f t="shared" si="17"/>
        <v>-1.1513142616600238E-2</v>
      </c>
      <c r="G142" s="13">
        <f>SQRT((E142-Dashboards!$C$10)^2+(F142-Dashboards!$C$11)^2)</f>
        <v>7.4107178975444665E-3</v>
      </c>
      <c r="H142" s="13">
        <f>G142/Dashboards!$C$9</f>
        <v>0.1941408676690034</v>
      </c>
      <c r="N142">
        <v>140</v>
      </c>
      <c r="O142" s="3">
        <f t="shared" si="23"/>
        <v>0.14000000000000001</v>
      </c>
      <c r="P142" s="3">
        <f>MOD($L$4*(1+SIN(Dashboards!$D$7*O142))+Dashboards!$D$15,2*$L$4)</f>
        <v>3.579980277415165</v>
      </c>
      <c r="Q142" s="31">
        <f>(O142^Dashboards!$D$5)*((1-O142)^Dashboards!$D$6)</f>
        <v>1.2908517362944E-3</v>
      </c>
      <c r="R142" s="31">
        <f t="shared" si="18"/>
        <v>-1.1687852611138867E-3</v>
      </c>
      <c r="S142" s="31">
        <f t="shared" si="19"/>
        <v>-5.4794088960143409E-4</v>
      </c>
      <c r="T142" s="13">
        <f>SQRT((R142-Dashboards!$C$10)^2+(S142-Dashboards!$C$11)^2)</f>
        <v>1.232253209115435E-2</v>
      </c>
      <c r="U142" s="13">
        <f>T142/Dashboards!$D$9</f>
        <v>1.0547410093014</v>
      </c>
      <c r="W142" s="3">
        <f t="shared" si="20"/>
        <v>9.1318809110983585E-5</v>
      </c>
      <c r="X142" s="3">
        <f t="shared" si="21"/>
        <v>0.86060014163239662</v>
      </c>
      <c r="Z142" s="3">
        <f>(E142-Dashboards!$C$10)/Dashboards!$C$12</f>
        <v>-5.9452661304402396E-2</v>
      </c>
      <c r="AA142" s="3">
        <f>(F142-Dashboards!$C$11)/Dashboards!$C$13</f>
        <v>-0.29737465351370312</v>
      </c>
    </row>
    <row r="143" spans="1:27" x14ac:dyDescent="0.35">
      <c r="A143">
        <v>141</v>
      </c>
      <c r="B143" s="3">
        <f t="shared" si="22"/>
        <v>0.14099999999999999</v>
      </c>
      <c r="C143" s="3">
        <f>MOD($K$4*(1+SIN(Dashboards!$C$7*B143))+Dashboards!$C$15,2*$K$4)</f>
        <v>5.3774509717365166</v>
      </c>
      <c r="D143" s="31">
        <f>(B143^Dashboards!$C$5)*((1-B143)^Dashboards!$C$6)</f>
        <v>1.4669812160999997E-2</v>
      </c>
      <c r="E143" s="31">
        <f t="shared" si="16"/>
        <v>9.0528571752512416E-3</v>
      </c>
      <c r="F143" s="31">
        <f t="shared" si="17"/>
        <v>-1.1543360247498365E-2</v>
      </c>
      <c r="G143" s="13">
        <f>SQRT((E143-Dashboards!$C$10)^2+(F143-Dashboards!$C$11)^2)</f>
        <v>7.3861827381515241E-3</v>
      </c>
      <c r="H143" s="13">
        <f>G143/Dashboards!$C$9</f>
        <v>0.19349811251372737</v>
      </c>
      <c r="N143">
        <v>141</v>
      </c>
      <c r="O143" s="3">
        <f t="shared" si="23"/>
        <v>0.14099999999999999</v>
      </c>
      <c r="P143" s="3">
        <f>MOD($L$4*(1+SIN(Dashboards!$D$7*O143))+Dashboards!$D$15,2*$L$4)</f>
        <v>3.5830909130020641</v>
      </c>
      <c r="Q143" s="31">
        <f>(O143^Dashboards!$D$5)*((1-O143)^Dashboards!$D$6)</f>
        <v>1.3110617802320646E-3</v>
      </c>
      <c r="R143" s="31">
        <f t="shared" si="18"/>
        <v>-1.1853473177705978E-3</v>
      </c>
      <c r="S143" s="31">
        <f t="shared" si="19"/>
        <v>-5.6020953922556501E-4</v>
      </c>
      <c r="T143" s="13">
        <f>SQRT((R143-Dashboards!$C$10)^2+(S143-Dashboards!$C$11)^2)</f>
        <v>1.2334564209883974E-2</v>
      </c>
      <c r="U143" s="13">
        <f>T143/Dashboards!$D$9</f>
        <v>1.055770892523374</v>
      </c>
      <c r="W143" s="3">
        <f t="shared" si="20"/>
        <v>9.11053452496666E-5</v>
      </c>
      <c r="X143" s="3">
        <f t="shared" si="21"/>
        <v>0.86227278000964658</v>
      </c>
      <c r="Z143" s="3">
        <f>(E143-Dashboards!$C$10)/Dashboards!$C$12</f>
        <v>-5.1172857283118732E-2</v>
      </c>
      <c r="AA143" s="3">
        <f>(F143-Dashboards!$C$11)/Dashboards!$C$13</f>
        <v>-0.29862276121616033</v>
      </c>
    </row>
    <row r="144" spans="1:27" x14ac:dyDescent="0.35">
      <c r="A144">
        <v>142</v>
      </c>
      <c r="B144" s="3">
        <f t="shared" si="22"/>
        <v>0.14199999999999999</v>
      </c>
      <c r="C144" s="3">
        <f>MOD($K$4*(1+SIN(Dashboards!$C$7*B144))+Dashboards!$C$15,2*$K$4)</f>
        <v>5.3893888399927841</v>
      </c>
      <c r="D144" s="31">
        <f>(B144^Dashboards!$C$5)*((1-B144)^Dashboards!$C$6)</f>
        <v>1.4844010895999998E-2</v>
      </c>
      <c r="E144" s="31">
        <f t="shared" si="16"/>
        <v>9.2991400315856221E-3</v>
      </c>
      <c r="F144" s="31">
        <f t="shared" si="17"/>
        <v>-1.1570248664291032E-2</v>
      </c>
      <c r="G144" s="13">
        <f>SQRT((E144-Dashboards!$C$10)^2+(F144-Dashboards!$C$11)^2)</f>
        <v>7.3662326797738565E-3</v>
      </c>
      <c r="H144" s="13">
        <f>G144/Dashboards!$C$9</f>
        <v>0.19297547466716045</v>
      </c>
      <c r="N144">
        <v>142</v>
      </c>
      <c r="O144" s="3">
        <f t="shared" si="23"/>
        <v>0.14199999999999999</v>
      </c>
      <c r="P144" s="3">
        <f>MOD($L$4*(1+SIN(Dashboards!$D$7*O144))+Dashboards!$D$15,2*$L$4)</f>
        <v>3.5862011070907402</v>
      </c>
      <c r="Q144" s="31">
        <f>(O144^Dashboards!$D$5)*((1-O144)^Dashboards!$D$6)</f>
        <v>1.3313782946079307E-3</v>
      </c>
      <c r="R144" s="31">
        <f t="shared" si="18"/>
        <v>-1.2019405524583207E-3</v>
      </c>
      <c r="S144" s="31">
        <f t="shared" si="19"/>
        <v>-5.7263170686690831E-4</v>
      </c>
      <c r="T144" s="13">
        <f>SQRT((R144-Dashboards!$C$10)^2+(S144-Dashboards!$C$11)^2)</f>
        <v>1.2346602208665305E-2</v>
      </c>
      <c r="U144" s="13">
        <f>T144/Dashboards!$D$9</f>
        <v>1.0568012790454513</v>
      </c>
      <c r="W144" s="3">
        <f t="shared" si="20"/>
        <v>9.094794467363845E-5</v>
      </c>
      <c r="X144" s="3">
        <f t="shared" si="21"/>
        <v>0.86382580437829082</v>
      </c>
      <c r="Z144" s="3">
        <f>(E144-Dashboards!$C$10)/Dashboards!$C$12</f>
        <v>-4.2834525592759583E-2</v>
      </c>
      <c r="AA144" s="3">
        <f>(F144-Dashboards!$C$11)/Dashboards!$C$13</f>
        <v>-0.29973335920509425</v>
      </c>
    </row>
    <row r="145" spans="1:27" x14ac:dyDescent="0.35">
      <c r="A145">
        <v>143</v>
      </c>
      <c r="B145" s="3">
        <f t="shared" si="22"/>
        <v>0.14299999999999999</v>
      </c>
      <c r="C145" s="3">
        <f>MOD($K$4*(1+SIN(Dashboards!$C$7*B145))+Dashboards!$C$15,2*$K$4)</f>
        <v>5.4012755134510471</v>
      </c>
      <c r="D145" s="31">
        <f>(B145^Dashboards!$C$5)*((1-B145)^Dashboards!$C$6)</f>
        <v>1.5018747600999997E-2</v>
      </c>
      <c r="E145" s="31">
        <f t="shared" si="16"/>
        <v>9.5470879011659675E-3</v>
      </c>
      <c r="F145" s="31">
        <f t="shared" si="17"/>
        <v>-1.1593786789050141E-2</v>
      </c>
      <c r="G145" s="13">
        <f>SQRT((E145-Dashboards!$C$10)^2+(F145-Dashboards!$C$11)^2)</f>
        <v>7.3510302073579673E-3</v>
      </c>
      <c r="H145" s="13">
        <f>G145/Dashboards!$C$9</f>
        <v>0.19257721079767584</v>
      </c>
      <c r="N145">
        <v>143</v>
      </c>
      <c r="O145" s="3">
        <f t="shared" si="23"/>
        <v>0.14299999999999999</v>
      </c>
      <c r="P145" s="3">
        <f>MOD($L$4*(1+SIN(Dashboards!$D$7*O145))+Dashboards!$D$15,2*$L$4)</f>
        <v>3.589310856571001</v>
      </c>
      <c r="Q145" s="31">
        <f>(O145^Dashboards!$D$5)*((1-O145)^Dashboards!$D$6)</f>
        <v>1.3517993149208358E-3</v>
      </c>
      <c r="R145" s="31">
        <f t="shared" si="18"/>
        <v>-1.2185622710779369E-3</v>
      </c>
      <c r="S145" s="31">
        <f t="shared" si="19"/>
        <v>-5.8520712514956771E-4</v>
      </c>
      <c r="T145" s="13">
        <f>SQRT((R145-Dashboards!$C$10)^2+(S145-Dashboards!$C$11)^2)</f>
        <v>1.2358644170895043E-2</v>
      </c>
      <c r="U145" s="13">
        <f>T145/Dashboards!$D$9</f>
        <v>1.057832004816925</v>
      </c>
      <c r="W145" s="3">
        <f t="shared" si="20"/>
        <v>9.0848766622237922E-5</v>
      </c>
      <c r="X145" s="3">
        <f t="shared" si="21"/>
        <v>0.8652547940192491</v>
      </c>
      <c r="Z145" s="3">
        <f>(E145-Dashboards!$C$10)/Dashboards!$C$12</f>
        <v>-3.4439822001731686E-2</v>
      </c>
      <c r="AA145" s="3">
        <f>(F145-Dashboards!$C$11)/Dashboards!$C$13</f>
        <v>-0.30070557687868643</v>
      </c>
    </row>
    <row r="146" spans="1:27" x14ac:dyDescent="0.35">
      <c r="A146">
        <v>144</v>
      </c>
      <c r="B146" s="3">
        <f t="shared" si="22"/>
        <v>0.14399999999999999</v>
      </c>
      <c r="C146" s="3">
        <f>MOD($K$4*(1+SIN(Dashboards!$C$7*B146))+Dashboards!$C$15,2*$K$4)</f>
        <v>5.4131106949450887</v>
      </c>
      <c r="D146" s="31">
        <f>(B146^Dashboards!$C$5)*((1-B146)^Dashboards!$C$6)</f>
        <v>1.5194013695999996E-2</v>
      </c>
      <c r="E146" s="31">
        <f t="shared" si="16"/>
        <v>9.7966368744209532E-3</v>
      </c>
      <c r="F146" s="31">
        <f t="shared" si="17"/>
        <v>-1.1613955318709089E-2</v>
      </c>
      <c r="G146" s="13">
        <f>SQRT((E146-Dashboards!$C$10)^2+(F146-Dashboards!$C$11)^2)</f>
        <v>7.3407287941446115E-3</v>
      </c>
      <c r="H146" s="13">
        <f>G146/Dashboards!$C$9</f>
        <v>0.19230734149120549</v>
      </c>
      <c r="N146">
        <v>144</v>
      </c>
      <c r="O146" s="3">
        <f t="shared" si="23"/>
        <v>0.14399999999999999</v>
      </c>
      <c r="P146" s="3">
        <f>MOD($L$4*(1+SIN(Dashboards!$D$7*O146))+Dashboards!$D$15,2*$L$4)</f>
        <v>3.5924201583330948</v>
      </c>
      <c r="Q146" s="31">
        <f>(O146^Dashboards!$D$5)*((1-O146)^Dashboards!$D$6)</f>
        <v>1.3723228658212886E-3</v>
      </c>
      <c r="R146" s="31">
        <f t="shared" si="18"/>
        <v>-1.2352097765330171E-3</v>
      </c>
      <c r="S146" s="31">
        <f t="shared" si="19"/>
        <v>-5.9793549485977898E-4</v>
      </c>
      <c r="T146" s="13">
        <f>SQRT((R146-Dashboards!$C$10)^2+(S146-Dashboards!$C$11)^2)</f>
        <v>1.2370688184475957E-2</v>
      </c>
      <c r="U146" s="13">
        <f>T146/Dashboards!$D$9</f>
        <v>1.0588629061727828</v>
      </c>
      <c r="W146" s="3">
        <f t="shared" si="20"/>
        <v>9.080986695916718E-5</v>
      </c>
      <c r="X146" s="3">
        <f t="shared" si="21"/>
        <v>0.86655556468157724</v>
      </c>
      <c r="Z146" s="3">
        <f>(E146-Dashboards!$C$10)/Dashboards!$C$12</f>
        <v>-2.5990910279011185E-2</v>
      </c>
      <c r="AA146" s="3">
        <f>(F146-Dashboards!$C$11)/Dashboards!$C$13</f>
        <v>-0.30153861694391965</v>
      </c>
    </row>
    <row r="147" spans="1:27" x14ac:dyDescent="0.35">
      <c r="A147">
        <v>145</v>
      </c>
      <c r="B147" s="3">
        <f t="shared" si="22"/>
        <v>0.14499999999999999</v>
      </c>
      <c r="C147" s="3">
        <f>MOD($K$4*(1+SIN(Dashboards!$C$7*B147))+Dashboards!$C$15,2*$K$4)</f>
        <v>5.4248940885959875</v>
      </c>
      <c r="D147" s="31">
        <f>(B147^Dashboards!$C$5)*((1-B147)^Dashboards!$C$6)</f>
        <v>1.5369800624999997E-2</v>
      </c>
      <c r="E147" s="31">
        <f t="shared" si="16"/>
        <v>1.0047722852401476E-2</v>
      </c>
      <c r="F147" s="31">
        <f t="shared" si="17"/>
        <v>-1.1630736723594919E-2</v>
      </c>
      <c r="G147" s="13">
        <f>SQRT((E147-Dashboards!$C$10)^2+(F147-Dashboards!$C$11)^2)</f>
        <v>7.3354717297753527E-3</v>
      </c>
      <c r="H147" s="13">
        <f>G147/Dashboards!$C$9</f>
        <v>0.19216962055078513</v>
      </c>
      <c r="N147">
        <v>145</v>
      </c>
      <c r="O147" s="3">
        <f t="shared" si="23"/>
        <v>0.14499999999999999</v>
      </c>
      <c r="P147" s="3">
        <f>MOD($L$4*(1+SIN(Dashboards!$D$7*O147))+Dashboards!$D$15,2*$L$4)</f>
        <v>3.5955290092677221</v>
      </c>
      <c r="Q147" s="31">
        <f>(O147^Dashboards!$D$5)*((1-O147)^Dashboards!$D$6)</f>
        <v>1.39294696152189E-3</v>
      </c>
      <c r="R147" s="31">
        <f t="shared" si="18"/>
        <v>-1.2518803693691248E-3</v>
      </c>
      <c r="S147" s="31">
        <f t="shared" si="19"/>
        <v>-6.1081648504382198E-4</v>
      </c>
      <c r="T147" s="13">
        <f>SQRT((R147-Dashboards!$C$10)^2+(S147-Dashboards!$C$11)^2)</f>
        <v>1.2382732342102515E-2</v>
      </c>
      <c r="U147" s="13">
        <f>T147/Dashboards!$D$9</f>
        <v>1.059893819858156</v>
      </c>
      <c r="W147" s="3">
        <f t="shared" si="20"/>
        <v>9.0833183032867944E-5</v>
      </c>
      <c r="X147" s="3">
        <f t="shared" si="21"/>
        <v>0.86772419930737088</v>
      </c>
      <c r="Z147" s="3">
        <f>(E147-Dashboards!$C$10)/Dashboards!$C$12</f>
        <v>-1.7489960605286185E-2</v>
      </c>
      <c r="AA147" s="3">
        <f>(F147-Dashboards!$C$11)/Dashboards!$C$13</f>
        <v>-0.30223175535595037</v>
      </c>
    </row>
    <row r="148" spans="1:27" x14ac:dyDescent="0.35">
      <c r="A148">
        <v>146</v>
      </c>
      <c r="B148" s="3">
        <f t="shared" si="22"/>
        <v>0.14599999999999999</v>
      </c>
      <c r="C148" s="3">
        <f>MOD($K$4*(1+SIN(Dashboards!$C$7*B148))+Dashboards!$C$15,2*$K$4)</f>
        <v>5.4366253998195173</v>
      </c>
      <c r="D148" s="31">
        <f>(B148^Dashboards!$C$5)*((1-B148)^Dashboards!$C$6)</f>
        <v>1.5546099855999997E-2</v>
      </c>
      <c r="E148" s="31">
        <f t="shared" si="16"/>
        <v>1.030028159327836E-2</v>
      </c>
      <c r="F148" s="31">
        <f t="shared" si="17"/>
        <v>-1.1644115244701684E-2</v>
      </c>
      <c r="G148" s="13">
        <f>SQRT((E148-Dashboards!$C$10)^2+(F148-Dashboards!$C$11)^2)</f>
        <v>7.3353910097923719E-3</v>
      </c>
      <c r="H148" s="13">
        <f>G148/Dashboards!$C$9</f>
        <v>0.19216750590443768</v>
      </c>
      <c r="N148">
        <v>146</v>
      </c>
      <c r="O148" s="3">
        <f t="shared" si="23"/>
        <v>0.14599999999999999</v>
      </c>
      <c r="P148" s="3">
        <f>MOD($L$4*(1+SIN(Dashboards!$D$7*O148))+Dashboards!$D$15,2*$L$4)</f>
        <v>3.598637406266032</v>
      </c>
      <c r="Q148" s="31">
        <f>(O148^Dashboards!$D$5)*((1-O148)^Dashboards!$D$6)</f>
        <v>1.4136696062037369E-3</v>
      </c>
      <c r="R148" s="31">
        <f t="shared" si="18"/>
        <v>-1.2685713484069398E-3</v>
      </c>
      <c r="S148" s="31">
        <f t="shared" si="19"/>
        <v>-6.2384973311305279E-4</v>
      </c>
      <c r="T148" s="13">
        <f>SQRT((R148-Dashboards!$C$10)^2+(S148-Dashboards!$C$11)^2)</f>
        <v>1.2394774741539646E-2</v>
      </c>
      <c r="U148" s="13">
        <f>T148/Dashboards!$D$9</f>
        <v>1.0609245830521792</v>
      </c>
      <c r="W148" s="3">
        <f t="shared" si="20"/>
        <v>9.0920519207491498E-5</v>
      </c>
      <c r="X148" s="3">
        <f t="shared" si="21"/>
        <v>0.86875707714774153</v>
      </c>
      <c r="Z148" s="3">
        <f>(E148-Dashboards!$C$10)/Dashboards!$C$12</f>
        <v>-8.9391479986965384E-3</v>
      </c>
      <c r="AA148" s="3">
        <f>(F148-Dashboards!$C$11)/Dashboards!$C$13</f>
        <v>-0.30278434120548747</v>
      </c>
    </row>
    <row r="149" spans="1:27" x14ac:dyDescent="0.35">
      <c r="A149">
        <v>147</v>
      </c>
      <c r="B149" s="3">
        <f t="shared" si="22"/>
        <v>0.14699999999999999</v>
      </c>
      <c r="C149" s="3">
        <f>MOD($K$4*(1+SIN(Dashboards!$C$7*B149))+Dashboards!$C$15,2*$K$4)</f>
        <v>5.448304335333507</v>
      </c>
      <c r="D149" s="31">
        <f>(B149^Dashboards!$C$5)*((1-B149)^Dashboards!$C$6)</f>
        <v>1.5722902880999996E-2</v>
      </c>
      <c r="E149" s="31">
        <f t="shared" si="16"/>
        <v>1.0554248758374614E-2</v>
      </c>
      <c r="F149" s="31">
        <f t="shared" si="17"/>
        <v>-1.1654076889728585E-2</v>
      </c>
      <c r="G149" s="13">
        <f>SQRT((E149-Dashboards!$C$10)^2+(F149-Dashboards!$C$11)^2)</f>
        <v>7.3406063102416921E-3</v>
      </c>
      <c r="H149" s="13">
        <f>G149/Dashboards!$C$9</f>
        <v>0.19230413274253672</v>
      </c>
      <c r="N149">
        <v>147</v>
      </c>
      <c r="O149" s="3">
        <f t="shared" si="23"/>
        <v>0.14699999999999999</v>
      </c>
      <c r="P149" s="3">
        <f>MOD($L$4*(1+SIN(Dashboards!$D$7*O149))+Dashboards!$D$15,2*$L$4)</f>
        <v>3.6017453462196265</v>
      </c>
      <c r="Q149" s="31">
        <f>(O149^Dashboards!$D$5)*((1-O149)^Dashboards!$D$6)</f>
        <v>1.4344887944188461E-3</v>
      </c>
      <c r="R149" s="31">
        <f t="shared" si="18"/>
        <v>-1.2852800113691699E-3</v>
      </c>
      <c r="S149" s="31">
        <f t="shared" si="19"/>
        <v>-6.3703484495598905E-4</v>
      </c>
      <c r="T149" s="13">
        <f>SQRT((R149-Dashboards!$C$10)^2+(S149-Dashboards!$C$11)^2)</f>
        <v>1.2406813485894751E-2</v>
      </c>
      <c r="U149" s="13">
        <f>T149/Dashboards!$D$9</f>
        <v>1.0619550333912728</v>
      </c>
      <c r="W149" s="3">
        <f t="shared" si="20"/>
        <v>9.1073533364550727E-5</v>
      </c>
      <c r="X149" s="3">
        <f t="shared" si="21"/>
        <v>0.86965090064873607</v>
      </c>
      <c r="Z149" s="3">
        <f>(E149-Dashboards!$C$10)/Dashboards!$C$12</f>
        <v>-3.4065075633227634E-4</v>
      </c>
      <c r="AA149" s="3">
        <f>(F149-Dashboards!$C$11)/Dashboards!$C$13</f>
        <v>-0.30319579655515194</v>
      </c>
    </row>
    <row r="150" spans="1:27" x14ac:dyDescent="0.35">
      <c r="A150">
        <v>148</v>
      </c>
      <c r="B150" s="3">
        <f t="shared" si="22"/>
        <v>0.14799999999999999</v>
      </c>
      <c r="C150" s="3">
        <f>MOD($K$4*(1+SIN(Dashboards!$C$7*B150))+Dashboards!$C$15,2*$K$4)</f>
        <v>5.4599306031651773</v>
      </c>
      <c r="D150" s="31">
        <f>(B150^Dashboards!$C$5)*((1-B150)^Dashboards!$C$6)</f>
        <v>1.5900201215999998E-2</v>
      </c>
      <c r="E150" s="31">
        <f t="shared" si="16"/>
        <v>1.080955995769922E-2</v>
      </c>
      <c r="F150" s="31">
        <f t="shared" si="17"/>
        <v>-1.1660609427906995E-2</v>
      </c>
      <c r="G150" s="13">
        <f>SQRT((E150-Dashboards!$C$10)^2+(F150-Dashboards!$C$11)^2)</f>
        <v>7.3512240701599316E-3</v>
      </c>
      <c r="H150" s="13">
        <f>G150/Dashboards!$C$9</f>
        <v>0.19258228948142855</v>
      </c>
      <c r="N150">
        <v>148</v>
      </c>
      <c r="O150" s="3">
        <f t="shared" si="23"/>
        <v>0.14799999999999999</v>
      </c>
      <c r="P150" s="3">
        <f>MOD($L$4*(1+SIN(Dashboards!$D$7*O150))+Dashboards!$D$15,2*$L$4)</f>
        <v>3.6048528260205672</v>
      </c>
      <c r="Q150" s="31">
        <f>(O150^Dashboards!$D$5)*((1-O150)^Dashboards!$D$6)</f>
        <v>1.4554025114886027E-3</v>
      </c>
      <c r="R150" s="31">
        <f t="shared" si="18"/>
        <v>-1.3020036555012103E-3</v>
      </c>
      <c r="S150" s="31">
        <f t="shared" si="19"/>
        <v>-6.5037139505733034E-4</v>
      </c>
      <c r="T150" s="13">
        <f>SQRT((R150-Dashboards!$C$10)^2+(S150-Dashboards!$C$11)^2)</f>
        <v>1.2418846683883156E-2</v>
      </c>
      <c r="U150" s="13">
        <f>T150/Dashboards!$D$9</f>
        <v>1.062985008991866</v>
      </c>
      <c r="W150" s="3">
        <f t="shared" si="20"/>
        <v>9.1293724666187702E-5</v>
      </c>
      <c r="X150" s="3">
        <f t="shared" si="21"/>
        <v>0.87040271951043746</v>
      </c>
      <c r="Z150" s="3">
        <f>(E150-Dashboards!$C$10)/Dashboards!$C$12</f>
        <v>8.3033510873916049E-3</v>
      </c>
      <c r="AA150" s="3">
        <f>(F150-Dashboards!$C$11)/Dashboards!$C$13</f>
        <v>-0.30346561622581231</v>
      </c>
    </row>
    <row r="151" spans="1:27" x14ac:dyDescent="0.35">
      <c r="A151">
        <v>149</v>
      </c>
      <c r="B151" s="3">
        <f t="shared" si="22"/>
        <v>0.14899999999999999</v>
      </c>
      <c r="C151" s="3">
        <f>MOD($K$4*(1+SIN(Dashboards!$C$7*B151))+Dashboards!$C$15,2*$K$4)</f>
        <v>5.4715039126584388</v>
      </c>
      <c r="D151" s="31">
        <f>(B151^Dashboards!$C$5)*((1-B151)^Dashboards!$C$6)</f>
        <v>1.6077986401E-2</v>
      </c>
      <c r="E151" s="31">
        <f t="shared" si="16"/>
        <v>1.1066150794950122E-2</v>
      </c>
      <c r="F151" s="31">
        <f t="shared" si="17"/>
        <v>-1.1663702383641556E-2</v>
      </c>
      <c r="G151" s="13">
        <f>SQRT((E151-Dashboards!$C$10)^2+(F151-Dashboards!$C$11)^2)</f>
        <v>7.3673367028736815E-3</v>
      </c>
      <c r="H151" s="13">
        <f>G151/Dashboards!$C$9</f>
        <v>0.19300439710159795</v>
      </c>
      <c r="N151">
        <v>149</v>
      </c>
      <c r="O151" s="3">
        <f t="shared" si="23"/>
        <v>0.14899999999999999</v>
      </c>
      <c r="P151" s="3">
        <f>MOD($L$4*(1+SIN(Dashboards!$D$7*O151))+Dashboards!$D$15,2*$L$4)</f>
        <v>3.6079598425613737</v>
      </c>
      <c r="Q151" s="31">
        <f>(O151^Dashboards!$D$5)*((1-O151)^Dashboards!$D$6)</f>
        <v>1.4764087338982584E-3</v>
      </c>
      <c r="R151" s="31">
        <f t="shared" si="18"/>
        <v>-1.3187395781855326E-3</v>
      </c>
      <c r="S151" s="31">
        <f t="shared" si="19"/>
        <v>-6.6385892662379833E-4</v>
      </c>
      <c r="T151" s="13">
        <f>SQRT((R151-Dashboards!$C$10)^2+(S151-Dashboards!$C$11)^2)</f>
        <v>1.2430872450087151E-2</v>
      </c>
      <c r="U151" s="13">
        <f>T151/Dashboards!$D$9</f>
        <v>1.0640143484725664</v>
      </c>
      <c r="W151" s="3">
        <f t="shared" si="20"/>
        <v>9.1582422850268355E-5</v>
      </c>
      <c r="X151" s="3">
        <f t="shared" si="21"/>
        <v>0.87100995137096837</v>
      </c>
      <c r="Z151" s="3">
        <f>(E151-Dashboards!$C$10)/Dashboards!$C$12</f>
        <v>1.6990677284388876E-2</v>
      </c>
      <c r="AA151" s="3">
        <f>(F151-Dashboards!$C$11)/Dashboards!$C$13</f>
        <v>-0.30359336753393695</v>
      </c>
    </row>
    <row r="152" spans="1:27" x14ac:dyDescent="0.35">
      <c r="A152">
        <v>150</v>
      </c>
      <c r="B152" s="3">
        <f t="shared" si="22"/>
        <v>0.15</v>
      </c>
      <c r="C152" s="3">
        <f>MOD($K$4*(1+SIN(Dashboards!$C$7*B152))+Dashboards!$C$15,2*$K$4)</f>
        <v>5.4830239744811555</v>
      </c>
      <c r="D152" s="31">
        <f>(B152^Dashboards!$C$5)*((1-B152)^Dashboards!$C$6)</f>
        <v>1.6256249999999996E-2</v>
      </c>
      <c r="E152" s="31">
        <f t="shared" si="16"/>
        <v>1.1323956911955426E-2</v>
      </c>
      <c r="F152" s="31">
        <f t="shared" si="17"/>
        <v>-1.1663347028991154E-2</v>
      </c>
      <c r="G152" s="13">
        <f>SQRT((E152-Dashboards!$C$10)^2+(F152-Dashboards!$C$11)^2)</f>
        <v>7.3890219542999246E-3</v>
      </c>
      <c r="H152" s="13">
        <f>G152/Dashboards!$C$9</f>
        <v>0.1935724923368661</v>
      </c>
      <c r="N152">
        <v>150</v>
      </c>
      <c r="O152" s="3">
        <f t="shared" si="23"/>
        <v>0.15</v>
      </c>
      <c r="P152" s="3">
        <f>MOD($L$4*(1+SIN(Dashboards!$D$7*O152))+Dashboards!$D$15,2*$L$4)</f>
        <v>3.6110663927350304</v>
      </c>
      <c r="Q152" s="31">
        <f>(O152^Dashboards!$D$5)*((1-O152)^Dashboards!$D$6)</f>
        <v>1.4975054296874997E-3</v>
      </c>
      <c r="R152" s="31">
        <f t="shared" si="18"/>
        <v>-1.3354850775497641E-3</v>
      </c>
      <c r="S152" s="31">
        <f t="shared" si="19"/>
        <v>-6.7749695171671692E-4</v>
      </c>
      <c r="T152" s="13">
        <f>SQRT((R152-Dashboards!$C$10)^2+(S152-Dashboards!$C$11)^2)</f>
        <v>1.2442888905208784E-2</v>
      </c>
      <c r="U152" s="13">
        <f>T152/Dashboards!$D$9</f>
        <v>1.0650428909758003</v>
      </c>
      <c r="W152" s="3">
        <f t="shared" si="20"/>
        <v>9.1940779295502658E-5</v>
      </c>
      <c r="X152" s="3">
        <f t="shared" si="21"/>
        <v>0.87147039863893416</v>
      </c>
      <c r="Z152" s="3">
        <f>(E152-Dashboards!$C$10)/Dashboards!$C$12</f>
        <v>2.5719148877535968E-2</v>
      </c>
      <c r="AA152" s="3">
        <f>(F152-Dashboards!$C$11)/Dashboards!$C$13</f>
        <v>-0.30357868998102866</v>
      </c>
    </row>
    <row r="153" spans="1:27" x14ac:dyDescent="0.35">
      <c r="A153">
        <v>151</v>
      </c>
      <c r="B153" s="3">
        <f t="shared" si="22"/>
        <v>0.151</v>
      </c>
      <c r="C153" s="3">
        <f>MOD($K$4*(1+SIN(Dashboards!$C$7*B153))+Dashboards!$C$15,2*$K$4)</f>
        <v>5.4944905006323843</v>
      </c>
      <c r="D153" s="31">
        <f>(B153^Dashboards!$C$5)*((1-B153)^Dashboards!$C$6)</f>
        <v>1.6434983600999997E-2</v>
      </c>
      <c r="E153" s="31">
        <f t="shared" si="16"/>
        <v>1.1582914032522866E-2</v>
      </c>
      <c r="F153" s="31">
        <f t="shared" si="17"/>
        <v>-1.1659536375016105E-2</v>
      </c>
      <c r="G153" s="13">
        <f>SQRT((E153-Dashboards!$C$10)^2+(F153-Dashboards!$C$11)^2)</f>
        <v>7.4163424228975705E-3</v>
      </c>
      <c r="H153" s="13">
        <f>G153/Dashboards!$C$9</f>
        <v>0.19428821509841235</v>
      </c>
      <c r="N153">
        <v>151</v>
      </c>
      <c r="O153" s="3">
        <f t="shared" si="23"/>
        <v>0.151</v>
      </c>
      <c r="P153" s="3">
        <f>MOD($L$4*(1+SIN(Dashboards!$D$7*O153))+Dashboards!$D$15,2*$L$4)</f>
        <v>3.6141724734349876</v>
      </c>
      <c r="Q153" s="31">
        <f>(O153^Dashboards!$D$5)*((1-O153)^Dashboards!$D$6)</f>
        <v>1.5186905588371051E-3</v>
      </c>
      <c r="R153" s="31">
        <f t="shared" si="18"/>
        <v>-1.352237453068437E-3</v>
      </c>
      <c r="S153" s="31">
        <f t="shared" si="19"/>
        <v>-6.9128495139120835E-4</v>
      </c>
      <c r="T153" s="13">
        <f>SQRT((R153-Dashboards!$C$10)^2+(S153-Dashboards!$C$11)^2)</f>
        <v>1.245489417631657E-2</v>
      </c>
      <c r="U153" s="13">
        <f>T153/Dashboards!$D$9</f>
        <v>1.0660704761889281</v>
      </c>
      <c r="W153" s="3">
        <f t="shared" si="20"/>
        <v>9.2369760052516471E-5</v>
      </c>
      <c r="X153" s="3">
        <f t="shared" si="21"/>
        <v>0.87178226109051582</v>
      </c>
      <c r="Z153" s="3">
        <f>(E153-Dashboards!$C$10)/Dashboards!$C$12</f>
        <v>3.4486589685271206E-2</v>
      </c>
      <c r="AA153" s="3">
        <f>(F153-Dashboards!$C$11)/Dashboards!$C$13</f>
        <v>-0.30342129489622893</v>
      </c>
    </row>
    <row r="154" spans="1:27" x14ac:dyDescent="0.35">
      <c r="A154">
        <v>152</v>
      </c>
      <c r="B154" s="3">
        <f t="shared" si="22"/>
        <v>0.152</v>
      </c>
      <c r="C154" s="3">
        <f>MOD($K$4*(1+SIN(Dashboards!$C$7*B154))+Dashboards!$C$15,2*$K$4)</f>
        <v>5.5059032044495648</v>
      </c>
      <c r="D154" s="31">
        <f>(B154^Dashboards!$C$5)*((1-B154)^Dashboards!$C$6)</f>
        <v>1.6614178816E-2</v>
      </c>
      <c r="E154" s="31">
        <f t="shared" si="16"/>
        <v>1.1842958005668263E-2</v>
      </c>
      <c r="F154" s="31">
        <f t="shared" si="17"/>
        <v>-1.165226516201898E-2</v>
      </c>
      <c r="G154" s="13">
        <f>SQRT((E154-Dashboards!$C$10)^2+(F154-Dashboards!$C$11)^2)</f>
        <v>7.4493452517308476E-3</v>
      </c>
      <c r="H154" s="13">
        <f>G154/Dashboards!$C$9</f>
        <v>0.19515280040766383</v>
      </c>
      <c r="N154">
        <v>152</v>
      </c>
      <c r="O154" s="3">
        <f t="shared" si="23"/>
        <v>0.152</v>
      </c>
      <c r="P154" s="3">
        <f>MOD($L$4*(1+SIN(Dashboards!$D$7*O154))+Dashboards!$D$15,2*$L$4)</f>
        <v>3.6172780815551637</v>
      </c>
      <c r="Q154" s="31">
        <f>(O154^Dashboards!$D$5)*((1-O154)^Dashboards!$D$6)</f>
        <v>1.539962073651708E-3</v>
      </c>
      <c r="R154" s="31">
        <f t="shared" si="18"/>
        <v>-1.3689940061583758E-3</v>
      </c>
      <c r="S154" s="31">
        <f t="shared" si="19"/>
        <v>-7.0522237584191069E-4</v>
      </c>
      <c r="T154" s="13">
        <f>SQRT((R154-Dashboards!$C$10)^2+(S154-Dashboards!$C$11)^2)</f>
        <v>1.2466886397086234E-2</v>
      </c>
      <c r="U154" s="13">
        <f>T154/Dashboards!$D$9</f>
        <v>1.0670969443648513</v>
      </c>
      <c r="W154" s="3">
        <f t="shared" si="20"/>
        <v>9.2870140986002234E-5</v>
      </c>
      <c r="X154" s="3">
        <f t="shared" si="21"/>
        <v>0.87194414395718745</v>
      </c>
      <c r="Z154" s="3">
        <f>(E154-Dashboards!$C$10)/Dashboards!$C$12</f>
        <v>4.3290827765169085E-2</v>
      </c>
      <c r="AA154" s="3">
        <f>(F154-Dashboards!$C$11)/Dashboards!$C$13</f>
        <v>-0.30312096503322566</v>
      </c>
    </row>
    <row r="155" spans="1:27" x14ac:dyDescent="0.35">
      <c r="A155">
        <v>153</v>
      </c>
      <c r="B155" s="3">
        <f t="shared" si="22"/>
        <v>0.153</v>
      </c>
      <c r="C155" s="3">
        <f>MOD($K$4*(1+SIN(Dashboards!$C$7*B155))+Dashboards!$C$15,2*$K$4)</f>
        <v>5.5172618006157004</v>
      </c>
      <c r="D155" s="31">
        <f>(B155^Dashboards!$C$5)*((1-B155)^Dashboards!$C$6)</f>
        <v>1.6793827280999998E-2</v>
      </c>
      <c r="E155" s="31">
        <f t="shared" si="16"/>
        <v>1.2104024848195626E-2</v>
      </c>
      <c r="F155" s="31">
        <f t="shared" si="17"/>
        <v>-1.1641529848706426E-2</v>
      </c>
      <c r="G155" s="13">
        <f>SQRT((E155-Dashboards!$C$10)^2+(F155-Dashboards!$C$11)^2)</f>
        <v>7.4880619984564667E-3</v>
      </c>
      <c r="H155" s="13">
        <f>G155/Dashboards!$C$9</f>
        <v>0.19616707499030897</v>
      </c>
      <c r="N155">
        <v>153</v>
      </c>
      <c r="O155" s="3">
        <f t="shared" si="23"/>
        <v>0.153</v>
      </c>
      <c r="P155" s="3">
        <f>MOD($L$4*(1+SIN(Dashboards!$D$7*O155))+Dashboards!$D$15,2*$L$4)</f>
        <v>3.6203832139899514</v>
      </c>
      <c r="Q155" s="31">
        <f>(O155^Dashboards!$D$5)*((1-O155)^Dashboards!$D$6)</f>
        <v>1.561317919138684E-3</v>
      </c>
      <c r="R155" s="31">
        <f t="shared" si="18"/>
        <v>-1.385752040767694E-3</v>
      </c>
      <c r="S155" s="31">
        <f t="shared" si="19"/>
        <v>-7.1930864455511847E-4</v>
      </c>
      <c r="T155" s="13">
        <f>SQRT((R155-Dashboards!$C$10)^2+(S155-Dashboards!$C$11)^2)</f>
        <v>1.2478863708035678E-2</v>
      </c>
      <c r="U155" s="13">
        <f>T155/Dashboards!$D$9</f>
        <v>1.0681221363421236</v>
      </c>
      <c r="W155" s="3">
        <f t="shared" si="20"/>
        <v>9.3442505116059511E-5</v>
      </c>
      <c r="X155" s="3">
        <f t="shared" si="21"/>
        <v>0.87195506135181466</v>
      </c>
      <c r="Z155" s="3">
        <f>(E155-Dashboards!$C$10)/Dashboards!$C$12</f>
        <v>5.2129696855563123E-2</v>
      </c>
      <c r="AA155" s="3">
        <f>(F155-Dashboards!$C$11)/Dashboards!$C$13</f>
        <v>-0.30267755412259328</v>
      </c>
    </row>
    <row r="156" spans="1:27" x14ac:dyDescent="0.35">
      <c r="A156">
        <v>154</v>
      </c>
      <c r="B156" s="3">
        <f t="shared" si="22"/>
        <v>0.154</v>
      </c>
      <c r="C156" s="3">
        <f>MOD($K$4*(1+SIN(Dashboards!$C$7*B156))+Dashboards!$C$15,2*$K$4)</f>
        <v>5.5285660051664749</v>
      </c>
      <c r="D156" s="31">
        <f>(B156^Dashboards!$C$5)*((1-B156)^Dashboards!$C$6)</f>
        <v>1.6973920655999997E-2</v>
      </c>
      <c r="E156" s="31">
        <f t="shared" si="16"/>
        <v>1.2366050786601492E-2</v>
      </c>
      <c r="F156" s="31">
        <f t="shared" si="17"/>
        <v>-1.1627328600300932E-2</v>
      </c>
      <c r="G156" s="13">
        <f>SQRT((E156-Dashboards!$C$10)^2+(F156-Dashboards!$C$11)^2)</f>
        <v>7.5325086841659368E-3</v>
      </c>
      <c r="H156" s="13">
        <f>G156/Dashboards!$C$9</f>
        <v>0.19733145855583467</v>
      </c>
      <c r="N156">
        <v>154</v>
      </c>
      <c r="O156" s="3">
        <f t="shared" si="23"/>
        <v>0.154</v>
      </c>
      <c r="P156" s="3">
        <f>MOD($L$4*(1+SIN(Dashboards!$D$7*O156))+Dashboards!$D$15,2*$L$4)</f>
        <v>3.6234878676342182</v>
      </c>
      <c r="Q156" s="31">
        <f>(O156^Dashboards!$D$5)*((1-O156)^Dashboards!$D$6)</f>
        <v>1.5827560333831893E-3</v>
      </c>
      <c r="R156" s="31">
        <f t="shared" si="18"/>
        <v>-1.4025088639583851E-3</v>
      </c>
      <c r="S156" s="31">
        <f t="shared" si="19"/>
        <v>-7.3354314646723224E-4</v>
      </c>
      <c r="T156" s="13">
        <f>SQRT((R156-Dashboards!$C$10)^2+(S156-Dashboards!$C$11)^2)</f>
        <v>1.2490824256754315E-2</v>
      </c>
      <c r="U156" s="13">
        <f>T156/Dashboards!$D$9</f>
        <v>1.0691458935645821</v>
      </c>
      <c r="W156" s="3">
        <f t="shared" si="20"/>
        <v>9.408724218639241E-5</v>
      </c>
      <c r="X156" s="3">
        <f t="shared" si="21"/>
        <v>0.87181443500874745</v>
      </c>
      <c r="Z156" s="3">
        <f>(E156-Dashboards!$C$10)/Dashboards!$C$12</f>
        <v>6.1001037794289788E-2</v>
      </c>
      <c r="AA156" s="3">
        <f>(F156-Dashboards!$C$11)/Dashboards!$C$13</f>
        <v>-0.30209098638076198</v>
      </c>
    </row>
    <row r="157" spans="1:27" x14ac:dyDescent="0.35">
      <c r="A157">
        <v>155</v>
      </c>
      <c r="B157" s="3">
        <f t="shared" si="22"/>
        <v>0.155</v>
      </c>
      <c r="C157" s="3">
        <f>MOD($K$4*(1+SIN(Dashboards!$C$7*B157))+Dashboards!$C$15,2*$K$4)</f>
        <v>5.5398155354973655</v>
      </c>
      <c r="D157" s="31">
        <f>(B157^Dashboards!$C$5)*((1-B157)^Dashboards!$C$6)</f>
        <v>1.7154450624999998E-2</v>
      </c>
      <c r="E157" s="31">
        <f t="shared" si="16"/>
        <v>1.2628972298278456E-2</v>
      </c>
      <c r="F157" s="31">
        <f t="shared" si="17"/>
        <v>-1.1609661275630663E-2</v>
      </c>
      <c r="G157" s="13">
        <f>SQRT((E157-Dashboards!$C$10)^2+(F157-Dashboards!$C$11)^2)</f>
        <v>7.5826860171399647E-3</v>
      </c>
      <c r="H157" s="13">
        <f>G157/Dashboards!$C$9</f>
        <v>0.1986459696592896</v>
      </c>
      <c r="N157">
        <v>155</v>
      </c>
      <c r="O157" s="3">
        <f t="shared" si="23"/>
        <v>0.155</v>
      </c>
      <c r="P157" s="3">
        <f>MOD($L$4*(1+SIN(Dashboards!$D$7*O157))+Dashboards!$D$15,2*$L$4)</f>
        <v>3.6265920393833122</v>
      </c>
      <c r="Q157" s="31">
        <f>(O157^Dashboards!$D$5)*((1-O157)^Dashboards!$D$6)</f>
        <v>1.6042743479193584E-3</v>
      </c>
      <c r="R157" s="31">
        <f t="shared" si="18"/>
        <v>-1.4192617864824733E-3</v>
      </c>
      <c r="S157" s="31">
        <f t="shared" si="19"/>
        <v>-7.4792524012942685E-4</v>
      </c>
      <c r="T157" s="13">
        <f>SQRT((R157-Dashboards!$C$10)^2+(S157-Dashboards!$C$11)^2)</f>
        <v>1.2502766198126887E-2</v>
      </c>
      <c r="U157" s="13">
        <f>T157/Dashboards!$D$9</f>
        <v>1.0701680581005029</v>
      </c>
      <c r="W157" s="3">
        <f t="shared" si="20"/>
        <v>9.4804550426106938E-5</v>
      </c>
      <c r="X157" s="3">
        <f t="shared" si="21"/>
        <v>0.87152208844121326</v>
      </c>
      <c r="Z157" s="3">
        <f>(E157-Dashboards!$C$10)/Dashboards!$C$12</f>
        <v>6.990269991370511E-2</v>
      </c>
      <c r="AA157" s="3">
        <f>(F157-Dashboards!$C$11)/Dashboards!$C$13</f>
        <v>-0.30136125597677649</v>
      </c>
    </row>
    <row r="158" spans="1:27" x14ac:dyDescent="0.35">
      <c r="A158">
        <v>156</v>
      </c>
      <c r="B158" s="3">
        <f t="shared" si="22"/>
        <v>0.156</v>
      </c>
      <c r="C158" s="3">
        <f>MOD($K$4*(1+SIN(Dashboards!$C$7*B158))+Dashboards!$C$15,2*$K$4)</f>
        <v>5.5510101103706981</v>
      </c>
      <c r="D158" s="31">
        <f>(B158^Dashboards!$C$5)*((1-B158)^Dashboards!$C$6)</f>
        <v>1.7335408896E-2</v>
      </c>
      <c r="E158" s="31">
        <f t="shared" si="16"/>
        <v>1.2892726151992788E-2</v>
      </c>
      <c r="F158" s="31">
        <f t="shared" si="17"/>
        <v>-1.1588529413227426E-2</v>
      </c>
      <c r="G158" s="13">
        <f>SQRT((E158-Dashboards!$C$10)^2+(F158-Dashboards!$C$11)^2)</f>
        <v>7.6385797829460634E-3</v>
      </c>
      <c r="H158" s="13">
        <f>G158/Dashboards!$C$9</f>
        <v>0.20011023592079169</v>
      </c>
      <c r="N158">
        <v>156</v>
      </c>
      <c r="O158" s="3">
        <f t="shared" si="23"/>
        <v>0.156</v>
      </c>
      <c r="P158" s="3">
        <f>MOD($L$4*(1+SIN(Dashboards!$D$7*O158))+Dashboards!$D$15,2*$L$4)</f>
        <v>3.6296957261330602</v>
      </c>
      <c r="Q158" s="31">
        <f>(O158^Dashboards!$D$5)*((1-O158)^Dashboards!$D$6)</f>
        <v>1.6258707880976886E-3</v>
      </c>
      <c r="R158" s="31">
        <f t="shared" si="18"/>
        <v>-1.4360081233517109E-3</v>
      </c>
      <c r="S158" s="31">
        <f t="shared" si="19"/>
        <v>-7.6245425387841891E-4</v>
      </c>
      <c r="T158" s="13">
        <f>SQRT((R158-Dashboards!$C$10)^2+(S158-Dashboards!$C$11)^2)</f>
        <v>1.2514687694551946E-2</v>
      </c>
      <c r="U158" s="13">
        <f>T158/Dashboards!$D$9</f>
        <v>1.0711884726613037</v>
      </c>
      <c r="W158" s="3">
        <f t="shared" si="20"/>
        <v>9.5594440413488373E-5</v>
      </c>
      <c r="X158" s="3">
        <f t="shared" si="21"/>
        <v>0.87107823674051199</v>
      </c>
      <c r="Z158" s="3">
        <f>(E158-Dashboards!$C$10)/Dashboards!$C$12</f>
        <v>7.8832542411124432E-2</v>
      </c>
      <c r="AA158" s="3">
        <f>(F158-Dashboards!$C$11)/Dashboards!$C$13</f>
        <v>-0.3004884264580871</v>
      </c>
    </row>
    <row r="159" spans="1:27" x14ac:dyDescent="0.35">
      <c r="A159">
        <v>157</v>
      </c>
      <c r="B159" s="3">
        <f t="shared" si="22"/>
        <v>0.157</v>
      </c>
      <c r="C159" s="3">
        <f>MOD($K$4*(1+SIN(Dashboards!$C$7*B159))+Dashboards!$C$15,2*$K$4)</f>
        <v>5.5621494499226865</v>
      </c>
      <c r="D159" s="31">
        <f>(B159^Dashboards!$C$5)*((1-B159)^Dashboards!$C$6)</f>
        <v>1.7516787201E-2</v>
      </c>
      <c r="E159" s="31">
        <f t="shared" si="16"/>
        <v>1.3157249447613107E-2</v>
      </c>
      <c r="F159" s="31">
        <f t="shared" si="17"/>
        <v>-1.1563936216462022E-2</v>
      </c>
      <c r="G159" s="13">
        <f>SQRT((E159-Dashboards!$C$10)^2+(F159-Dashboards!$C$11)^2)</f>
        <v>7.7001613881458727E-3</v>
      </c>
      <c r="H159" s="13">
        <f>G159/Dashboards!$C$9</f>
        <v>0.20172350826919702</v>
      </c>
      <c r="N159">
        <v>157</v>
      </c>
      <c r="O159" s="3">
        <f t="shared" si="23"/>
        <v>0.157</v>
      </c>
      <c r="P159" s="3">
        <f>MOD($L$4*(1+SIN(Dashboards!$D$7*O159))+Dashboards!$D$15,2*$L$4)</f>
        <v>3.6327989247797761</v>
      </c>
      <c r="Q159" s="31">
        <f>(O159^Dashboards!$D$5)*((1-O159)^Dashboards!$D$6)</f>
        <v>1.6475432734486238E-3</v>
      </c>
      <c r="R159" s="31">
        <f t="shared" si="18"/>
        <v>-1.4527451944007857E-3</v>
      </c>
      <c r="S159" s="31">
        <f t="shared" si="19"/>
        <v>-7.7712948601325763E-4</v>
      </c>
      <c r="T159" s="13">
        <f>SQRT((R159-Dashboards!$C$10)^2+(S159-Dashboards!$C$11)^2)</f>
        <v>1.2526586916155106E-2</v>
      </c>
      <c r="U159" s="13">
        <f>T159/Dashboards!$D$9</f>
        <v>1.072206980619796</v>
      </c>
      <c r="W159" s="3">
        <f t="shared" si="20"/>
        <v>9.6456740897030833E-5</v>
      </c>
      <c r="X159" s="3">
        <f t="shared" si="21"/>
        <v>0.87048347235059897</v>
      </c>
      <c r="Z159" s="3">
        <f>(E159-Dashboards!$C$10)/Dashboards!$C$12</f>
        <v>8.7788435693905237E-2</v>
      </c>
      <c r="AA159" s="3">
        <f>(F159-Dashboards!$C$11)/Dashboards!$C$13</f>
        <v>-0.29947263013658099</v>
      </c>
    </row>
    <row r="160" spans="1:27" x14ac:dyDescent="0.35">
      <c r="A160">
        <v>158</v>
      </c>
      <c r="B160" s="3">
        <f t="shared" si="22"/>
        <v>0.158</v>
      </c>
      <c r="C160" s="3">
        <f>MOD($K$4*(1+SIN(Dashboards!$C$7*B160))+Dashboards!$C$15,2*$K$4)</f>
        <v>5.573233275670419</v>
      </c>
      <c r="D160" s="31">
        <f>(B160^Dashboards!$C$5)*((1-B160)^Dashboards!$C$6)</f>
        <v>1.7698577295999999E-2</v>
      </c>
      <c r="E160" s="31">
        <f t="shared" si="16"/>
        <v>1.3422479655067395E-2</v>
      </c>
      <c r="F160" s="31">
        <f t="shared" si="17"/>
        <v>-1.1535886537747694E-2</v>
      </c>
      <c r="G160" s="13">
        <f>SQRT((E160-Dashboards!$C$10)^2+(F160-Dashboards!$C$11)^2)</f>
        <v>7.7673885413597678E-3</v>
      </c>
      <c r="H160" s="13">
        <f>G160/Dashboards!$C$9</f>
        <v>0.20348467878415985</v>
      </c>
      <c r="N160">
        <v>158</v>
      </c>
      <c r="O160" s="3">
        <f t="shared" si="23"/>
        <v>0.158</v>
      </c>
      <c r="P160" s="3">
        <f>MOD($L$4*(1+SIN(Dashboards!$D$7*O160))+Dashboards!$D$15,2*$L$4)</f>
        <v>3.6359016322202624</v>
      </c>
      <c r="Q160" s="31">
        <f>(O160^Dashboards!$D$5)*((1-O160)^Dashboards!$D$6)</f>
        <v>1.6692897180423654E-3</v>
      </c>
      <c r="R160" s="31">
        <f t="shared" si="18"/>
        <v>-1.4694703248440374E-3</v>
      </c>
      <c r="S160" s="31">
        <f t="shared" si="19"/>
        <v>-7.9195020497801441E-4</v>
      </c>
      <c r="T160" s="13">
        <f>SQRT((R160-Dashboards!$C$10)^2+(S160-Dashboards!$C$11)^2)</f>
        <v>1.2538462040997249E-2</v>
      </c>
      <c r="U160" s="13">
        <f>T160/Dashboards!$D$9</f>
        <v>1.0732234260280067</v>
      </c>
      <c r="W160" s="3">
        <f t="shared" si="20"/>
        <v>9.7391106383516447E-5</v>
      </c>
      <c r="X160" s="3">
        <f t="shared" si="21"/>
        <v>0.86973874724384681</v>
      </c>
      <c r="Z160" s="3">
        <f>(E160-Dashboards!$C$10)/Dashboards!$C$12</f>
        <v>9.6768262698404259E-2</v>
      </c>
      <c r="AA160" s="3">
        <f>(F160-Dashboards!$C$11)/Dashboards!$C$13</f>
        <v>-0.29831406743612215</v>
      </c>
    </row>
    <row r="161" spans="1:27" x14ac:dyDescent="0.35">
      <c r="A161">
        <v>159</v>
      </c>
      <c r="B161" s="3">
        <f t="shared" si="22"/>
        <v>0.159</v>
      </c>
      <c r="C161" s="3">
        <f>MOD($K$4*(1+SIN(Dashboards!$C$7*B161))+Dashboards!$C$15,2*$K$4)</f>
        <v>5.5842613105188317</v>
      </c>
      <c r="D161" s="31">
        <f>(B161^Dashboards!$C$5)*((1-B161)^Dashboards!$C$6)</f>
        <v>1.7880770960999999E-2</v>
      </c>
      <c r="E161" s="31">
        <f t="shared" si="16"/>
        <v>1.3688354652507527E-2</v>
      </c>
      <c r="F161" s="31">
        <f t="shared" si="17"/>
        <v>-1.150438686184172E-2</v>
      </c>
      <c r="G161" s="13">
        <f>SQRT((E161-Dashboards!$C$10)^2+(F161-Dashboards!$C$11)^2)</f>
        <v>7.8402060526916988E-3</v>
      </c>
      <c r="H161" s="13">
        <f>G161/Dashboards!$C$9</f>
        <v>0.20539230163891226</v>
      </c>
      <c r="N161">
        <v>159</v>
      </c>
      <c r="O161" s="3">
        <f t="shared" si="23"/>
        <v>0.159</v>
      </c>
      <c r="P161" s="3">
        <f>MOD($L$4*(1+SIN(Dashboards!$D$7*O161))+Dashboards!$D$15,2*$L$4)</f>
        <v>3.639003845351811</v>
      </c>
      <c r="Q161" s="31">
        <f>(O161^Dashboards!$D$5)*((1-O161)^Dashboards!$D$6)</f>
        <v>1.6911080308449184E-3</v>
      </c>
      <c r="R161" s="31">
        <f t="shared" si="18"/>
        <v>-1.4861808458256479E-3</v>
      </c>
      <c r="S161" s="31">
        <f t="shared" si="19"/>
        <v>-8.0691564955027322E-4</v>
      </c>
      <c r="T161" s="13">
        <f>SQRT((R161-Dashboards!$C$10)^2+(S161-Dashboards!$C$11)^2)</f>
        <v>1.2550311255277752E-2</v>
      </c>
      <c r="U161" s="13">
        <f>T161/Dashboards!$D$9</f>
        <v>1.0742376536345728</v>
      </c>
      <c r="W161" s="3">
        <f t="shared" si="20"/>
        <v>9.8397026266793387E-5</v>
      </c>
      <c r="X161" s="3">
        <f t="shared" si="21"/>
        <v>0.86884535199566049</v>
      </c>
      <c r="Z161" s="3">
        <f>(E161-Dashboards!$C$10)/Dashboards!$C$12</f>
        <v>0.10576992018210352</v>
      </c>
      <c r="AA161" s="3">
        <f>(F161-Dashboards!$C$11)/Dashboards!$C$13</f>
        <v>-0.29701300620284093</v>
      </c>
    </row>
    <row r="162" spans="1:27" x14ac:dyDescent="0.35">
      <c r="A162">
        <v>160</v>
      </c>
      <c r="B162" s="3">
        <f t="shared" si="22"/>
        <v>0.16</v>
      </c>
      <c r="C162" s="3">
        <f>MOD($K$4*(1+SIN(Dashboards!$C$7*B162))+Dashboards!$C$15,2*$K$4)</f>
        <v>5.5952332787676253</v>
      </c>
      <c r="D162" s="31">
        <f>(B162^Dashboards!$C$5)*((1-B162)^Dashboards!$C$6)</f>
        <v>1.8063359999999997E-2</v>
      </c>
      <c r="E162" s="31">
        <f t="shared" si="16"/>
        <v>1.3954812763660755E-2</v>
      </c>
      <c r="F162" s="31">
        <f t="shared" si="17"/>
        <v>-1.1469445288276621E-2</v>
      </c>
      <c r="G162" s="13">
        <f>SQRT((E162-Dashboards!$C$10)^2+(F162-Dashboards!$C$11)^2)</f>
        <v>7.9185467306271753E-3</v>
      </c>
      <c r="H162" s="13">
        <f>G162/Dashboards!$C$9</f>
        <v>0.20744461659657795</v>
      </c>
      <c r="N162">
        <v>160</v>
      </c>
      <c r="O162" s="3">
        <f t="shared" si="23"/>
        <v>0.16</v>
      </c>
      <c r="P162" s="3">
        <f>MOD($L$4*(1+SIN(Dashboards!$D$7*O162))+Dashboards!$D$15,2*$L$4)</f>
        <v>3.6421055610722091</v>
      </c>
      <c r="Q162" s="31">
        <f>(O162^Dashboards!$D$5)*((1-O162)^Dashboards!$D$6)</f>
        <v>1.7129961160703997E-3</v>
      </c>
      <c r="R162" s="31">
        <f t="shared" si="18"/>
        <v>-1.5028740949632904E-3</v>
      </c>
      <c r="S162" s="31">
        <f t="shared" si="19"/>
        <v>-8.2202502903533598E-4</v>
      </c>
      <c r="T162" s="13">
        <f>SQRT((R162-Dashboards!$C$10)^2+(S162-Dashboards!$C$11)^2)</f>
        <v>1.2562132753532943E-2</v>
      </c>
      <c r="U162" s="13">
        <f>T162/Dashboards!$D$9</f>
        <v>1.0752495089017289</v>
      </c>
      <c r="W162" s="3">
        <f t="shared" si="20"/>
        <v>9.9473835245192835E-5</v>
      </c>
      <c r="X162" s="3">
        <f t="shared" si="21"/>
        <v>0.8678048923051509</v>
      </c>
      <c r="Z162" s="3">
        <f>(E162-Dashboards!$C$10)/Dashboards!$C$12</f>
        <v>0.11479131998820948</v>
      </c>
      <c r="AA162" s="3">
        <f>(F162-Dashboards!$C$11)/Dashboards!$C$13</f>
        <v>-0.29556978097947378</v>
      </c>
    </row>
    <row r="163" spans="1:27" x14ac:dyDescent="0.35">
      <c r="A163">
        <v>161</v>
      </c>
      <c r="B163" s="3">
        <f t="shared" si="22"/>
        <v>0.161</v>
      </c>
      <c r="C163" s="3">
        <f>MOD($K$4*(1+SIN(Dashboards!$C$7*B163))+Dashboards!$C$15,2*$K$4)</f>
        <v>5.6061489061181682</v>
      </c>
      <c r="D163" s="31">
        <f>(B163^Dashboards!$C$5)*((1-B163)^Dashboards!$C$6)</f>
        <v>1.8246336241E-2</v>
      </c>
      <c r="E163" s="31">
        <f t="shared" si="16"/>
        <v>1.4221792794349635E-2</v>
      </c>
      <c r="F163" s="31">
        <f t="shared" si="17"/>
        <v>-1.1431071512951654E-2</v>
      </c>
      <c r="G163" s="13">
        <f>SQRT((E163-Dashboards!$C$10)^2+(F163-Dashboards!$C$11)^2)</f>
        <v>8.0023323544997256E-3</v>
      </c>
      <c r="H163" s="13">
        <f>G163/Dashboards!$C$9</f>
        <v>0.20963957448617668</v>
      </c>
      <c r="N163">
        <v>161</v>
      </c>
      <c r="O163" s="3">
        <f t="shared" si="23"/>
        <v>0.161</v>
      </c>
      <c r="P163" s="3">
        <f>MOD($L$4*(1+SIN(Dashboards!$D$7*O163))+Dashboards!$D$15,2*$L$4)</f>
        <v>3.6452067762797418</v>
      </c>
      <c r="Q163" s="31">
        <f>(O163^Dashboards!$D$5)*((1-O163)^Dashboards!$D$6)</f>
        <v>1.7349518735296245E-3</v>
      </c>
      <c r="R163" s="31">
        <f t="shared" si="18"/>
        <v>-1.5195474168852232E-3</v>
      </c>
      <c r="S163" s="31">
        <f t="shared" si="19"/>
        <v>-8.3727752346602507E-4</v>
      </c>
      <c r="T163" s="13">
        <f>SQRT((R163-Dashboards!$C$10)^2+(S163-Dashboards!$C$11)^2)</f>
        <v>1.2573924738829869E-2</v>
      </c>
      <c r="U163" s="13">
        <f>T163/Dashboards!$D$9</f>
        <v>1.076258838021892</v>
      </c>
      <c r="W163" s="3">
        <f t="shared" si="20"/>
        <v>1.0062072476058278E-4</v>
      </c>
      <c r="X163" s="3">
        <f t="shared" si="21"/>
        <v>0.86661926353571539</v>
      </c>
      <c r="Z163" s="3">
        <f>(E163-Dashboards!$C$10)/Dashboards!$C$12</f>
        <v>0.12383039028209815</v>
      </c>
      <c r="AA163" s="3">
        <f>(F163-Dashboards!$C$11)/Dashboards!$C$13</f>
        <v>-0.29398479224501867</v>
      </c>
    </row>
    <row r="164" spans="1:27" x14ac:dyDescent="0.35">
      <c r="A164">
        <v>162</v>
      </c>
      <c r="B164" s="3">
        <f t="shared" si="22"/>
        <v>0.16200000000000001</v>
      </c>
      <c r="C164" s="3">
        <f>MOD($K$4*(1+SIN(Dashboards!$C$7*B164))+Dashboards!$C$15,2*$K$4)</f>
        <v>5.6170079196803426</v>
      </c>
      <c r="D164" s="31">
        <f>(B164^Dashboards!$C$5)*((1-B164)^Dashboards!$C$6)</f>
        <v>1.8429691535999999E-2</v>
      </c>
      <c r="E164" s="31">
        <f t="shared" si="16"/>
        <v>1.4489234068161985E-2</v>
      </c>
      <c r="F164" s="31">
        <f t="shared" si="17"/>
        <v>-1.1389276808916538E-2</v>
      </c>
      <c r="G164" s="13">
        <f>SQRT((E164-Dashboards!$C$10)^2+(F164-Dashboards!$C$11)^2)</f>
        <v>8.0914747004475398E-3</v>
      </c>
      <c r="H164" s="13">
        <f>G164/Dashboards!$C$9</f>
        <v>0.21197486407992758</v>
      </c>
      <c r="N164">
        <v>162</v>
      </c>
      <c r="O164" s="3">
        <f t="shared" si="23"/>
        <v>0.16200000000000001</v>
      </c>
      <c r="P164" s="3">
        <f>MOD($L$4*(1+SIN(Dashboards!$D$7*O164))+Dashboards!$D$15,2*$L$4)</f>
        <v>3.6483074878731929</v>
      </c>
      <c r="Q164" s="31">
        <f>(O164^Dashboards!$D$5)*((1-O164)^Dashboards!$D$6)</f>
        <v>1.7569731989749886E-3</v>
      </c>
      <c r="R164" s="31">
        <f t="shared" si="18"/>
        <v>-1.5361981637608086E-3</v>
      </c>
      <c r="S164" s="31">
        <f t="shared" si="19"/>
        <v>-8.5267228380798499E-4</v>
      </c>
      <c r="T164" s="13">
        <f>SQRT((R164-Dashboards!$C$10)^2+(S164-Dashboards!$C$11)^2)</f>
        <v>1.2585685422955498E-2</v>
      </c>
      <c r="U164" s="13">
        <f>T164/Dashboards!$D$9</f>
        <v>1.0772654879338568</v>
      </c>
      <c r="W164" s="3">
        <f t="shared" si="20"/>
        <v>1.0183675518763581E-4</v>
      </c>
      <c r="X164" s="3">
        <f t="shared" si="21"/>
        <v>0.86529062385392919</v>
      </c>
      <c r="Z164" s="3">
        <f>(E164-Dashboards!$C$10)/Dashboards!$C$12</f>
        <v>0.13288507675898317</v>
      </c>
      <c r="AA164" s="3">
        <f>(F164-Dashboards!$C$11)/Dashboards!$C$13</f>
        <v>-0.29225850562102718</v>
      </c>
    </row>
    <row r="165" spans="1:27" x14ac:dyDescent="0.35">
      <c r="A165">
        <v>163</v>
      </c>
      <c r="B165" s="3">
        <f t="shared" si="22"/>
        <v>0.16300000000000001</v>
      </c>
      <c r="C165" s="3">
        <f>MOD($K$4*(1+SIN(Dashboards!$C$7*B165))+Dashboards!$C$15,2*$K$4)</f>
        <v>5.6278100479793762</v>
      </c>
      <c r="D165" s="31">
        <f>(B165^Dashboards!$C$5)*((1-B165)^Dashboards!$C$6)</f>
        <v>1.8613417761000003E-2</v>
      </c>
      <c r="E165" s="31">
        <f t="shared" si="16"/>
        <v>1.4757076461254643E-2</v>
      </c>
      <c r="F165" s="31">
        <f t="shared" si="17"/>
        <v>-1.1344074006378593E-2</v>
      </c>
      <c r="G165" s="13">
        <f>SQRT((E165-Dashboards!$C$10)^2+(F165-Dashboards!$C$11)^2)</f>
        <v>8.185876599373797E-3</v>
      </c>
      <c r="H165" s="13">
        <f>G165/Dashboards!$C$9</f>
        <v>0.21444793980896293</v>
      </c>
      <c r="N165">
        <v>163</v>
      </c>
      <c r="O165" s="3">
        <f t="shared" si="23"/>
        <v>0.16300000000000001</v>
      </c>
      <c r="P165" s="3">
        <f>MOD($L$4*(1+SIN(Dashboards!$D$7*O165))+Dashboards!$D$15,2*$L$4)</f>
        <v>3.6514076927518526</v>
      </c>
      <c r="Q165" s="31">
        <f>(O165^Dashboards!$D$5)*((1-O165)^Dashboards!$D$6)</f>
        <v>1.7790579844416691E-3</v>
      </c>
      <c r="R165" s="31">
        <f t="shared" si="18"/>
        <v>-1.5528236958244394E-3</v>
      </c>
      <c r="S165" s="31">
        <f t="shared" si="19"/>
        <v>-8.6820843217039971E-4</v>
      </c>
      <c r="T165" s="13">
        <f>SQRT((R165-Dashboards!$C$10)^2+(S165-Dashboards!$C$11)^2)</f>
        <v>1.2597413026601533E-2</v>
      </c>
      <c r="U165" s="13">
        <f>T165/Dashboards!$D$9</f>
        <v>1.0782693063386135</v>
      </c>
      <c r="W165" s="3">
        <f t="shared" si="20"/>
        <v>1.0312086850710413E-4</v>
      </c>
      <c r="X165" s="3">
        <f t="shared" si="21"/>
        <v>0.86382136652965058</v>
      </c>
      <c r="Z165" s="3">
        <f>(E165-Dashboards!$C$10)/Dashboards!$C$12</f>
        <v>0.14195334382225733</v>
      </c>
      <c r="AA165" s="3">
        <f>(F165-Dashboards!$C$11)/Dashboards!$C$13</f>
        <v>-0.29039145104582026</v>
      </c>
    </row>
    <row r="166" spans="1:27" x14ac:dyDescent="0.35">
      <c r="A166">
        <v>164</v>
      </c>
      <c r="B166" s="3">
        <f t="shared" si="22"/>
        <v>0.16400000000000001</v>
      </c>
      <c r="C166" s="3">
        <f>MOD($K$4*(1+SIN(Dashboards!$C$7*B166))+Dashboards!$C$15,2*$K$4)</f>
        <v>5.638555020962623</v>
      </c>
      <c r="D166" s="31">
        <f>(B166^Dashboards!$C$5)*((1-B166)^Dashboards!$C$6)</f>
        <v>1.8797506816000002E-2</v>
      </c>
      <c r="E166" s="31">
        <f t="shared" si="16"/>
        <v>1.5025260436274866E-2</v>
      </c>
      <c r="F166" s="31">
        <f t="shared" si="17"/>
        <v>-1.1295477471965486E-2</v>
      </c>
      <c r="G166" s="13">
        <f>SQRT((E166-Dashboards!$C$10)^2+(F166-Dashboards!$C$11)^2)</f>
        <v>8.2854330066735142E-3</v>
      </c>
      <c r="H166" s="13">
        <f>G166/Dashboards!$C$9</f>
        <v>0.21705604978729309</v>
      </c>
      <c r="N166">
        <v>164</v>
      </c>
      <c r="O166" s="3">
        <f t="shared" si="23"/>
        <v>0.16400000000000001</v>
      </c>
      <c r="P166" s="3">
        <f>MOD($L$4*(1+SIN(Dashboards!$D$7*O166))+Dashboards!$D$15,2*$L$4)</f>
        <v>3.6545073878155154</v>
      </c>
      <c r="Q166" s="31">
        <f>(O166^Dashboards!$D$5)*((1-O166)^Dashboards!$D$6)</f>
        <v>1.8012041185851558E-3</v>
      </c>
      <c r="R166" s="31">
        <f t="shared" si="18"/>
        <v>-1.5694213818928625E-3</v>
      </c>
      <c r="S166" s="31">
        <f t="shared" si="19"/>
        <v>-8.8388506202199501E-4</v>
      </c>
      <c r="T166" s="13">
        <f>SQRT((R166-Dashboards!$C$10)^2+(S166-Dashboards!$C$11)^2)</f>
        <v>1.2609105779544895E-2</v>
      </c>
      <c r="U166" s="13">
        <f>T166/Dashboards!$D$9</f>
        <v>1.0792701417147976</v>
      </c>
      <c r="W166" s="3">
        <f t="shared" si="20"/>
        <v>1.0447190121047904E-4</v>
      </c>
      <c r="X166" s="3">
        <f t="shared" si="21"/>
        <v>0.86221409192750453</v>
      </c>
      <c r="Z166" s="3">
        <f>(E166-Dashboards!$C$10)/Dashboards!$C$12</f>
        <v>0.15103317573195993</v>
      </c>
      <c r="AA166" s="3">
        <f>(F166-Dashboards!$C$11)/Dashboards!$C$13</f>
        <v>-0.28838422191795748</v>
      </c>
    </row>
    <row r="167" spans="1:27" x14ac:dyDescent="0.35">
      <c r="A167">
        <v>165</v>
      </c>
      <c r="B167" s="3">
        <f t="shared" si="22"/>
        <v>0.16500000000000001</v>
      </c>
      <c r="C167" s="3">
        <f>MOD($K$4*(1+SIN(Dashboards!$C$7*B167))+Dashboards!$C$15,2*$K$4)</f>
        <v>5.6492425700063196</v>
      </c>
      <c r="D167" s="31">
        <f>(B167^Dashboards!$C$5)*((1-B167)^Dashboards!$C$6)</f>
        <v>1.8981950625000001E-2</v>
      </c>
      <c r="E167" s="31">
        <f t="shared" si="16"/>
        <v>1.5293727075385162E-2</v>
      </c>
      <c r="F167" s="31">
        <f t="shared" si="17"/>
        <v>-1.1243503087275277E-2</v>
      </c>
      <c r="G167" s="13">
        <f>SQRT((E167-Dashboards!$C$10)^2+(F167-Dashboards!$C$11)^2)</f>
        <v>8.3900320652631252E-3</v>
      </c>
      <c r="H167" s="13">
        <f>G167/Dashboards!$C$9</f>
        <v>0.21979626366032107</v>
      </c>
      <c r="N167">
        <v>165</v>
      </c>
      <c r="O167" s="3">
        <f t="shared" si="23"/>
        <v>0.16500000000000001</v>
      </c>
      <c r="P167" s="3">
        <f>MOD($L$4*(1+SIN(Dashboards!$D$7*O167))+Dashboards!$D$15,2*$L$4)</f>
        <v>3.6576065699644875</v>
      </c>
      <c r="Q167" s="31">
        <f>(O167^Dashboards!$D$5)*((1-O167)^Dashboards!$D$6)</f>
        <v>1.8234094870151402E-3</v>
      </c>
      <c r="R167" s="31">
        <f t="shared" si="18"/>
        <v>-1.5859885998758818E-3</v>
      </c>
      <c r="S167" s="31">
        <f t="shared" si="19"/>
        <v>-8.9970123841226133E-4</v>
      </c>
      <c r="T167" s="13">
        <f>SQRT((R167-Dashboards!$C$10)^2+(S167-Dashboards!$C$11)^2)</f>
        <v>1.2620761920824033E-2</v>
      </c>
      <c r="U167" s="13">
        <f>T167/Dashboards!$D$9</f>
        <v>1.0802678433337809</v>
      </c>
      <c r="W167" s="3">
        <f t="shared" si="20"/>
        <v>1.0588859720376547E-4</v>
      </c>
      <c r="X167" s="3">
        <f t="shared" si="21"/>
        <v>0.86047157967345989</v>
      </c>
      <c r="Z167" s="3">
        <f>(E167-Dashboards!$C$10)/Dashboards!$C$12</f>
        <v>0.16012257772288974</v>
      </c>
      <c r="AA167" s="3">
        <f>(F167-Dashboards!$C$11)/Dashboards!$C$13</f>
        <v>-0.28623747421026924</v>
      </c>
    </row>
    <row r="168" spans="1:27" x14ac:dyDescent="0.35">
      <c r="A168">
        <v>166</v>
      </c>
      <c r="B168" s="3">
        <f t="shared" si="22"/>
        <v>0.16600000000000001</v>
      </c>
      <c r="C168" s="3">
        <f>MOD($K$4*(1+SIN(Dashboards!$C$7*B168))+Dashboards!$C$15,2*$K$4)</f>
        <v>5.6598724279222958</v>
      </c>
      <c r="D168" s="31">
        <f>(B168^Dashboards!$C$5)*((1-B168)^Dashboards!$C$6)</f>
        <v>1.9166741136E-2</v>
      </c>
      <c r="E168" s="31">
        <f t="shared" si="16"/>
        <v>1.556241811237778E-2</v>
      </c>
      <c r="F168" s="31">
        <f t="shared" si="17"/>
        <v>-1.1188168226746082E-2</v>
      </c>
      <c r="G168" s="13">
        <f>SQRT((E168-Dashboards!$C$10)^2+(F168-Dashboards!$C$11)^2)</f>
        <v>8.4995561456051028E-3</v>
      </c>
      <c r="H168" s="13">
        <f>G168/Dashboards!$C$9</f>
        <v>0.2226654998506889</v>
      </c>
      <c r="N168">
        <v>166</v>
      </c>
      <c r="O168" s="3">
        <f t="shared" si="23"/>
        <v>0.16600000000000001</v>
      </c>
      <c r="P168" s="3">
        <f>MOD($L$4*(1+SIN(Dashboards!$D$7*O168))+Dashboards!$D$15,2*$L$4)</f>
        <v>3.6607052360995858</v>
      </c>
      <c r="Q168" s="31">
        <f>(O168^Dashboards!$D$5)*((1-O168)^Dashboards!$D$6)</f>
        <v>1.8456719726257737E-3</v>
      </c>
      <c r="R168" s="31">
        <f t="shared" si="18"/>
        <v>-1.6025227372804321E-3</v>
      </c>
      <c r="S168" s="31">
        <f t="shared" si="19"/>
        <v>-9.1565599819776514E-4</v>
      </c>
      <c r="T168" s="13">
        <f>SQRT((R168-Dashboards!$C$10)^2+(S168-Dashboards!$C$11)^2)</f>
        <v>1.2632379698911175E-2</v>
      </c>
      <c r="U168" s="13">
        <f>T168/Dashboards!$D$9</f>
        <v>1.081262261274414</v>
      </c>
      <c r="W168" s="3">
        <f t="shared" si="20"/>
        <v>1.0736962050349762E-4</v>
      </c>
      <c r="X168" s="3">
        <f t="shared" si="21"/>
        <v>0.8585967614237251</v>
      </c>
      <c r="Z168" s="3">
        <f>(E168-Dashboards!$C$10)/Dashboards!$C$12</f>
        <v>0.16921957709189639</v>
      </c>
      <c r="AA168" s="3">
        <f>(F168-Dashboards!$C$11)/Dashboards!$C$13</f>
        <v>-0.28395192555578602</v>
      </c>
    </row>
    <row r="169" spans="1:27" x14ac:dyDescent="0.35">
      <c r="A169">
        <v>167</v>
      </c>
      <c r="B169" s="3">
        <f t="shared" si="22"/>
        <v>0.16700000000000001</v>
      </c>
      <c r="C169" s="3">
        <f>MOD($K$4*(1+SIN(Dashboards!$C$7*B169))+Dashboards!$C$15,2*$K$4)</f>
        <v>5.6704443289646571</v>
      </c>
      <c r="D169" s="31">
        <f>(B169^Dashboards!$C$5)*((1-B169)^Dashboards!$C$6)</f>
        <v>1.9351870321000001E-2</v>
      </c>
      <c r="E169" s="31">
        <f t="shared" si="16"/>
        <v>1.5831275963866649E-2</v>
      </c>
      <c r="F169" s="31">
        <f t="shared" si="17"/>
        <v>-1.112949173487715E-2</v>
      </c>
      <c r="G169" s="13">
        <f>SQRT((E169-Dashboards!$C$10)^2+(F169-Dashboards!$C$11)^2)</f>
        <v>8.6138828488167736E-3</v>
      </c>
      <c r="H169" s="13">
        <f>G169/Dashboards!$C$9</f>
        <v>0.22566055183702952</v>
      </c>
      <c r="N169">
        <v>167</v>
      </c>
      <c r="O169" s="3">
        <f t="shared" si="23"/>
        <v>0.16700000000000001</v>
      </c>
      <c r="P169" s="3">
        <f>MOD($L$4*(1+SIN(Dashboards!$D$7*O169))+Dashboards!$D$15,2*$L$4)</f>
        <v>3.6638033831221439</v>
      </c>
      <c r="Q169" s="31">
        <f>(O169^Dashboards!$D$5)*((1-O169)^Dashboards!$D$6)</f>
        <v>1.8679894559223168E-3</v>
      </c>
      <c r="R169" s="31">
        <f t="shared" si="18"/>
        <v>-1.6190211917080041E-3</v>
      </c>
      <c r="S169" s="31">
        <f t="shared" si="19"/>
        <v>-9.317483502734779E-4</v>
      </c>
      <c r="T169" s="13">
        <f>SQRT((R169-Dashboards!$C$10)^2+(S169-Dashboards!$C$11)^2)</f>
        <v>1.2643957371880623E-2</v>
      </c>
      <c r="U169" s="13">
        <f>T169/Dashboards!$D$9</f>
        <v>1.0822532464374328</v>
      </c>
      <c r="W169" s="3">
        <f t="shared" si="20"/>
        <v>1.089135675468129E-4</v>
      </c>
      <c r="X169" s="3">
        <f t="shared" si="21"/>
        <v>0.85659269460040333</v>
      </c>
      <c r="Z169" s="3">
        <f>(E169-Dashboards!$C$10)/Dashboards!$C$12</f>
        <v>0.1783222242539374</v>
      </c>
      <c r="AA169" s="3">
        <f>(F169-Dashboards!$C$11)/Dashboards!$C$13</f>
        <v>-0.28152835430687906</v>
      </c>
    </row>
    <row r="170" spans="1:27" x14ac:dyDescent="0.35">
      <c r="A170">
        <v>168</v>
      </c>
      <c r="B170" s="3">
        <f t="shared" si="22"/>
        <v>0.16800000000000001</v>
      </c>
      <c r="C170" s="3">
        <f>MOD($K$4*(1+SIN(Dashboards!$C$7*B170))+Dashboards!$C$15,2*$K$4)</f>
        <v>5.680958008836428</v>
      </c>
      <c r="D170" s="31">
        <f>(B170^Dashboards!$C$5)*((1-B170)^Dashboards!$C$6)</f>
        <v>1.9537330176000001E-2</v>
      </c>
      <c r="E170" s="31">
        <f t="shared" si="16"/>
        <v>1.6100243759545326E-2</v>
      </c>
      <c r="F170" s="31">
        <f t="shared" si="17"/>
        <v>-1.1067493902833745E-2</v>
      </c>
      <c r="G170" s="13">
        <f>SQRT((E170-Dashboards!$C$10)^2+(F170-Dashboards!$C$11)^2)</f>
        <v>8.7328859614588805E-3</v>
      </c>
      <c r="H170" s="13">
        <f>G170/Dashboards!$C$9</f>
        <v>0.22877811316685776</v>
      </c>
      <c r="N170">
        <v>168</v>
      </c>
      <c r="O170" s="3">
        <f t="shared" si="23"/>
        <v>0.16800000000000001</v>
      </c>
      <c r="P170" s="3">
        <f>MOD($L$4*(1+SIN(Dashboards!$D$7*O170))+Dashboards!$D$15,2*$L$4)</f>
        <v>3.6669010079340172</v>
      </c>
      <c r="Q170" s="31">
        <f>(O170^Dashboards!$D$5)*((1-O170)^Dashboards!$D$6)</f>
        <v>1.8903598153441992E-3</v>
      </c>
      <c r="R170" s="31">
        <f t="shared" si="18"/>
        <v>-1.6354813713454167E-3</v>
      </c>
      <c r="S170" s="31">
        <f t="shared" si="19"/>
        <v>-9.4797727580900922E-4</v>
      </c>
      <c r="T170" s="13">
        <f>SQRT((R170-Dashboards!$C$10)^2+(S170-Dashboards!$C$11)^2)</f>
        <v>1.2655493207573195E-2</v>
      </c>
      <c r="U170" s="13">
        <f>T170/Dashboards!$D$9</f>
        <v>1.0832406505595331</v>
      </c>
      <c r="W170" s="3">
        <f t="shared" si="20"/>
        <v>1.1051897896775417E-4</v>
      </c>
      <c r="X170" s="3">
        <f t="shared" si="21"/>
        <v>0.8544625373926753</v>
      </c>
      <c r="Z170" s="3">
        <f>(E170-Dashboards!$C$10)/Dashboards!$C$12</f>
        <v>0.1874285937665135</v>
      </c>
      <c r="AA170" s="3">
        <f>(F170-Dashboards!$C$11)/Dashboards!$C$13</f>
        <v>-0.27896759856894926</v>
      </c>
    </row>
    <row r="171" spans="1:27" x14ac:dyDescent="0.35">
      <c r="A171">
        <v>169</v>
      </c>
      <c r="B171" s="3">
        <f t="shared" si="22"/>
        <v>0.16900000000000001</v>
      </c>
      <c r="C171" s="3">
        <f>MOD($K$4*(1+SIN(Dashboards!$C$7*B171))+Dashboards!$C$15,2*$K$4)</f>
        <v>5.6914132046961603</v>
      </c>
      <c r="D171" s="31">
        <f>(B171^Dashboards!$C$5)*((1-B171)^Dashboards!$C$6)</f>
        <v>1.9723112721E-2</v>
      </c>
      <c r="E171" s="31">
        <f t="shared" si="16"/>
        <v>1.6369265371500706E-2</v>
      </c>
      <c r="F171" s="31">
        <f t="shared" si="17"/>
        <v>-1.1002196444467803E-2</v>
      </c>
      <c r="G171" s="13">
        <f>SQRT((E171-Dashboards!$C$10)^2+(F171-Dashboards!$C$11)^2)</f>
        <v>8.8564363530986775E-3</v>
      </c>
      <c r="H171" s="13">
        <f>G171/Dashboards!$C$9</f>
        <v>0.23201480097030838</v>
      </c>
      <c r="N171">
        <v>169</v>
      </c>
      <c r="O171" s="3">
        <f t="shared" si="23"/>
        <v>0.16900000000000001</v>
      </c>
      <c r="P171" s="3">
        <f>MOD($L$4*(1+SIN(Dashboards!$D$7*O171))+Dashboards!$D$15,2*$L$4)</f>
        <v>3.6699981074375794</v>
      </c>
      <c r="Q171" s="31">
        <f>(O171^Dashboards!$D$5)*((1-O171)^Dashboards!$D$6)</f>
        <v>1.9127809275845031E-3</v>
      </c>
      <c r="R171" s="31">
        <f t="shared" si="18"/>
        <v>-1.6519006954489287E-3</v>
      </c>
      <c r="S171" s="31">
        <f t="shared" si="19"/>
        <v>-9.6434172848963544E-4</v>
      </c>
      <c r="T171" s="13">
        <f>SQRT((R171-Dashboards!$C$10)^2+(S171-Dashboards!$C$11)^2)</f>
        <v>1.2666985483756967E-2</v>
      </c>
      <c r="U171" s="13">
        <f>T171/Dashboards!$D$9</f>
        <v>1.0842243262271294</v>
      </c>
      <c r="W171" s="3">
        <f t="shared" si="20"/>
        <v>1.1218435072251845E-4</v>
      </c>
      <c r="X171" s="3">
        <f t="shared" si="21"/>
        <v>0.85220952525682103</v>
      </c>
      <c r="Z171" s="3">
        <f>(E171-Dashboards!$C$10)/Dashboards!$C$12</f>
        <v>0.19653678532213459</v>
      </c>
      <c r="AA171" s="3">
        <f>(F171-Dashboards!$C$11)/Dashboards!$C$13</f>
        <v>-0.2762705552099855</v>
      </c>
    </row>
    <row r="172" spans="1:27" x14ac:dyDescent="0.35">
      <c r="A172">
        <v>170</v>
      </c>
      <c r="B172" s="3">
        <f t="shared" si="22"/>
        <v>0.17</v>
      </c>
      <c r="C172" s="3">
        <f>MOD($K$4*(1+SIN(Dashboards!$C$7*B172))+Dashboards!$C$15,2*$K$4)</f>
        <v>5.7018096551645003</v>
      </c>
      <c r="D172" s="31">
        <f>(B172^Dashboards!$C$5)*((1-B172)^Dashboards!$C$6)</f>
        <v>1.9909210000000004E-2</v>
      </c>
      <c r="E172" s="31">
        <f t="shared" si="16"/>
        <v>1.6638285442573199E-2</v>
      </c>
      <c r="F172" s="31">
        <f t="shared" si="17"/>
        <v>-1.0933622471786598E-2</v>
      </c>
      <c r="G172" s="13">
        <f>SQRT((E172-Dashboards!$C$10)^2+(F172-Dashboards!$C$11)^2)</f>
        <v>8.9844028101397459E-3</v>
      </c>
      <c r="H172" s="13">
        <f>G172/Dashboards!$C$9</f>
        <v>0.23536717780423336</v>
      </c>
      <c r="N172">
        <v>170</v>
      </c>
      <c r="O172" s="3">
        <f t="shared" si="23"/>
        <v>0.17</v>
      </c>
      <c r="P172" s="3">
        <f>MOD($L$4*(1+SIN(Dashboards!$D$7*O172))+Dashboards!$D$15,2*$L$4)</f>
        <v>3.6730946785357315</v>
      </c>
      <c r="Q172" s="31">
        <f>(O172^Dashboards!$D$5)*((1-O172)^Dashboards!$D$6)</f>
        <v>1.9352506679059002E-3</v>
      </c>
      <c r="R172" s="31">
        <f t="shared" si="18"/>
        <v>-1.6682765948216726E-3</v>
      </c>
      <c r="S172" s="31">
        <f t="shared" si="19"/>
        <v>-9.808406347620582E-4</v>
      </c>
      <c r="T172" s="13">
        <f>SQRT((R172-Dashboards!$C$10)^2+(S172-Dashboards!$C$11)^2)</f>
        <v>1.2678432488284364E-2</v>
      </c>
      <c r="U172" s="13">
        <f>T172/Dashboards!$D$9</f>
        <v>1.0852041268898009</v>
      </c>
      <c r="W172" s="3">
        <f t="shared" si="20"/>
        <v>1.139081444759091E-4</v>
      </c>
      <c r="X172" s="3">
        <f t="shared" si="21"/>
        <v>0.84983694908556762</v>
      </c>
      <c r="Z172" s="3">
        <f>(E172-Dashboards!$C$10)/Dashboards!$C$12</f>
        <v>0.20564492470850285</v>
      </c>
      <c r="AA172" s="3">
        <f>(F172-Dashboards!$C$11)/Dashboards!$C$13</f>
        <v>-0.27343817884732335</v>
      </c>
    </row>
    <row r="173" spans="1:27" x14ac:dyDescent="0.35">
      <c r="A173">
        <v>171</v>
      </c>
      <c r="B173" s="3">
        <f t="shared" si="22"/>
        <v>0.17100000000000001</v>
      </c>
      <c r="C173" s="3">
        <f>MOD($K$4*(1+SIN(Dashboards!$C$7*B173))+Dashboards!$C$15,2*$K$4)</f>
        <v>5.7121471003307294</v>
      </c>
      <c r="D173" s="31">
        <f>(B173^Dashboards!$C$5)*((1-B173)^Dashboards!$C$6)</f>
        <v>2.0095614081E-2</v>
      </c>
      <c r="E173" s="31">
        <f t="shared" si="16"/>
        <v>1.6907249413755304E-2</v>
      </c>
      <c r="F173" s="31">
        <f t="shared" si="17"/>
        <v>-1.086179646990112E-2</v>
      </c>
      <c r="G173" s="13">
        <f>SQRT((E173-Dashboards!$C$10)^2+(F173-Dashboards!$C$11)^2)</f>
        <v>9.1166528016319789E-3</v>
      </c>
      <c r="H173" s="13">
        <f>G173/Dashboards!$C$9</f>
        <v>0.23883177171436287</v>
      </c>
      <c r="N173">
        <v>171</v>
      </c>
      <c r="O173" s="3">
        <f t="shared" si="23"/>
        <v>0.17100000000000001</v>
      </c>
      <c r="P173" s="3">
        <f>MOD($L$4*(1+SIN(Dashboards!$D$7*O173))+Dashboards!$D$15,2*$L$4)</f>
        <v>3.6761907181319033</v>
      </c>
      <c r="Q173" s="31">
        <f>(O173^Dashboards!$D$5)*((1-O173)^Dashboards!$D$6)</f>
        <v>1.9577669104530434E-3</v>
      </c>
      <c r="R173" s="31">
        <f t="shared" si="18"/>
        <v>-1.6846065122844032E-3</v>
      </c>
      <c r="S173" s="31">
        <f t="shared" si="19"/>
        <v>-9.9747289408476337E-4</v>
      </c>
      <c r="T173" s="13">
        <f>SQRT((R173-Dashboards!$C$10)^2+(S173-Dashboards!$C$11)^2)</f>
        <v>1.2689832519245737E-2</v>
      </c>
      <c r="U173" s="13">
        <f>T173/Dashboards!$D$9</f>
        <v>1.0861799068734372</v>
      </c>
      <c r="W173" s="3">
        <f t="shared" si="20"/>
        <v>1.1568879718882223E-4</v>
      </c>
      <c r="X173" s="3">
        <f t="shared" si="21"/>
        <v>0.84734813515907437</v>
      </c>
      <c r="Z173" s="3">
        <f>(E173-Dashboards!$C$10)/Dashboards!$C$12</f>
        <v>0.21475116473613851</v>
      </c>
      <c r="AA173" s="3">
        <f>(F173-Dashboards!$C$11)/Dashboards!$C$13</f>
        <v>-0.27047148081291428</v>
      </c>
    </row>
    <row r="174" spans="1:27" x14ac:dyDescent="0.35">
      <c r="A174">
        <v>172</v>
      </c>
      <c r="B174" s="3">
        <f t="shared" si="22"/>
        <v>0.17199999999999999</v>
      </c>
      <c r="C174" s="3">
        <f>MOD($K$4*(1+SIN(Dashboards!$C$7*B174))+Dashboards!$C$15,2*$K$4)</f>
        <v>5.7224252817592554</v>
      </c>
      <c r="D174" s="31">
        <f>(B174^Dashboards!$C$5)*((1-B174)^Dashboards!$C$6)</f>
        <v>2.0282317056000001E-2</v>
      </c>
      <c r="E174" s="31">
        <f t="shared" si="16"/>
        <v>1.7176103550621217E-2</v>
      </c>
      <c r="F174" s="31">
        <f t="shared" si="17"/>
        <v>-1.0786744271486456E-2</v>
      </c>
      <c r="G174" s="13">
        <f>SQRT((E174-Dashboards!$C$10)^2+(F174-Dashboards!$C$11)^2)</f>
        <v>9.2530531747694652E-3</v>
      </c>
      <c r="H174" s="13">
        <f>G174/Dashboards!$C$9</f>
        <v>0.24240509445547839</v>
      </c>
      <c r="N174">
        <v>172</v>
      </c>
      <c r="O174" s="3">
        <f t="shared" si="23"/>
        <v>0.17199999999999999</v>
      </c>
      <c r="P174" s="3">
        <f>MOD($L$4*(1+SIN(Dashboards!$D$7*O174))+Dashboards!$D$15,2*$L$4)</f>
        <v>3.6792862231300552</v>
      </c>
      <c r="Q174" s="31">
        <f>(O174^Dashboards!$D$5)*((1-O174)^Dashboards!$D$6)</f>
        <v>1.9803275285614525E-3</v>
      </c>
      <c r="R174" s="31">
        <f t="shared" si="18"/>
        <v>-1.7008879031395682E-3</v>
      </c>
      <c r="S174" s="31">
        <f t="shared" si="19"/>
        <v>-1.0142373791828976E-3</v>
      </c>
      <c r="T174" s="13">
        <f>SQRT((R174-Dashboards!$C$10)^2+(S174-Dashboards!$C$11)^2)</f>
        <v>1.2701183885119521E-2</v>
      </c>
      <c r="U174" s="13">
        <f>T174/Dashboards!$D$9</f>
        <v>1.0871515213930911</v>
      </c>
      <c r="W174" s="3">
        <f t="shared" si="20"/>
        <v>1.1752472987153595E-4</v>
      </c>
      <c r="X174" s="3">
        <f t="shared" si="21"/>
        <v>0.8447464269376127</v>
      </c>
      <c r="Z174" s="3">
        <f>(E174-Dashboards!$C$10)/Dashboards!$C$12</f>
        <v>0.22385368613320034</v>
      </c>
      <c r="AA174" s="3">
        <f>(F174-Dashboards!$C$11)/Dashboards!$C$13</f>
        <v>-0.267371528098438</v>
      </c>
    </row>
    <row r="175" spans="1:27" x14ac:dyDescent="0.35">
      <c r="A175">
        <v>173</v>
      </c>
      <c r="B175" s="3">
        <f t="shared" si="22"/>
        <v>0.17299999999999999</v>
      </c>
      <c r="C175" s="3">
        <f>MOD($K$4*(1+SIN(Dashboards!$C$7*B175))+Dashboards!$C$15,2*$K$4)</f>
        <v>5.7326439424960798</v>
      </c>
      <c r="D175" s="31">
        <f>(B175^Dashboards!$C$5)*((1-B175)^Dashboards!$C$6)</f>
        <v>2.0469311040999996E-2</v>
      </c>
      <c r="E175" s="31">
        <f t="shared" si="16"/>
        <v>1.7444794968781475E-2</v>
      </c>
      <c r="F175" s="31">
        <f t="shared" si="17"/>
        <v>-1.0708493030785464E-2</v>
      </c>
      <c r="G175" s="13">
        <f>SQRT((E175-Dashboards!$C$10)^2+(F175-Dashboards!$C$11)^2)</f>
        <v>9.3934707795187908E-3</v>
      </c>
      <c r="H175" s="13">
        <f>G175/Dashboards!$C$9</f>
        <v>0.24608365785499331</v>
      </c>
      <c r="N175">
        <v>173</v>
      </c>
      <c r="O175" s="3">
        <f t="shared" si="23"/>
        <v>0.17299999999999999</v>
      </c>
      <c r="P175" s="3">
        <f>MOD($L$4*(1+SIN(Dashboards!$D$7*O175))+Dashboards!$D$15,2*$L$4)</f>
        <v>3.6823811904346821</v>
      </c>
      <c r="Q175" s="31">
        <f>(O175^Dashboards!$D$5)*((1-O175)^Dashboards!$D$6)</f>
        <v>2.0029303950628899E-3</v>
      </c>
      <c r="R175" s="31">
        <f t="shared" si="18"/>
        <v>-1.7171182356286708E-3</v>
      </c>
      <c r="S175" s="31">
        <f t="shared" si="19"/>
        <v>-1.0311329363075668E-3</v>
      </c>
      <c r="T175" s="13">
        <f>SQRT((R175-Dashboards!$C$10)^2+(S175-Dashboards!$C$11)^2)</f>
        <v>1.2712484904919072E-2</v>
      </c>
      <c r="U175" s="13">
        <f>T175/Dashboards!$D$9</f>
        <v>1.0881188265655457</v>
      </c>
      <c r="W175" s="3">
        <f t="shared" si="20"/>
        <v>1.1941435548943102E-4</v>
      </c>
      <c r="X175" s="3">
        <f t="shared" si="21"/>
        <v>0.8420351687105524</v>
      </c>
      <c r="Z175" s="3">
        <f>(E175-Dashboards!$C$10)/Dashboards!$C$12</f>
        <v>0.2329506984072961</v>
      </c>
      <c r="AA175" s="3">
        <f>(F175-Dashboards!$C$11)/Dashboards!$C$13</f>
        <v>-0.26413944228155173</v>
      </c>
    </row>
    <row r="176" spans="1:27" x14ac:dyDescent="0.35">
      <c r="A176">
        <v>174</v>
      </c>
      <c r="B176" s="3">
        <f t="shared" si="22"/>
        <v>0.17399999999999999</v>
      </c>
      <c r="C176" s="3">
        <f>MOD($K$4*(1+SIN(Dashboards!$C$7*B176))+Dashboards!$C$15,2*$K$4)</f>
        <v>5.7428028270752156</v>
      </c>
      <c r="D176" s="31">
        <f>(B176^Dashboards!$C$5)*((1-B176)^Dashboards!$C$6)</f>
        <v>2.0656588176000003E-2</v>
      </c>
      <c r="E176" s="31">
        <f t="shared" si="16"/>
        <v>1.7713271658357337E-2</v>
      </c>
      <c r="F176" s="31">
        <f t="shared" si="17"/>
        <v>-1.0627071197187773E-2</v>
      </c>
      <c r="G176" s="13">
        <f>SQRT((E176-Dashboards!$C$10)^2+(F176-Dashboards!$C$11)^2)</f>
        <v>9.5377730232834475E-3</v>
      </c>
      <c r="H176" s="13">
        <f>G176/Dashboards!$C$9</f>
        <v>0.24986398834366799</v>
      </c>
      <c r="N176">
        <v>174</v>
      </c>
      <c r="O176" s="3">
        <f t="shared" si="23"/>
        <v>0.17399999999999999</v>
      </c>
      <c r="P176" s="3">
        <f>MOD($L$4*(1+SIN(Dashboards!$D$7*O176))+Dashboards!$D$15,2*$L$4)</f>
        <v>3.6854756169508178</v>
      </c>
      <c r="Q176" s="31">
        <f>(O176^Dashboards!$D$5)*((1-O176)^Dashboards!$D$6)</f>
        <v>2.0255733825872693E-3</v>
      </c>
      <c r="R176" s="31">
        <f t="shared" si="18"/>
        <v>-1.7332949913829436E-3</v>
      </c>
      <c r="S176" s="31">
        <f t="shared" si="19"/>
        <v>-1.0481583854994596E-3</v>
      </c>
      <c r="T176" s="13">
        <f>SQRT((R176-Dashboards!$C$10)^2+(S176-Dashboards!$C$11)^2)</f>
        <v>1.2723733908336279E-2</v>
      </c>
      <c r="U176" s="13">
        <f>T176/Dashboards!$D$9</f>
        <v>1.0890816794216092</v>
      </c>
      <c r="W176" s="3">
        <f t="shared" si="20"/>
        <v>1.2135608602636662E-4</v>
      </c>
      <c r="X176" s="3">
        <f t="shared" si="21"/>
        <v>0.8392176910779412</v>
      </c>
      <c r="Z176" s="3">
        <f>(E176-Dashboards!$C$10)/Dashboards!$C$12</f>
        <v>0.24204044067410532</v>
      </c>
      <c r="AA176" s="3">
        <f>(F176-Dashboards!$C$11)/Dashboards!$C$13</f>
        <v>-0.26077639843459788</v>
      </c>
    </row>
    <row r="177" spans="1:27" x14ac:dyDescent="0.35">
      <c r="A177">
        <v>175</v>
      </c>
      <c r="B177" s="3">
        <f t="shared" si="22"/>
        <v>0.17499999999999999</v>
      </c>
      <c r="C177" s="3">
        <f>MOD($K$4*(1+SIN(Dashboards!$C$7*B177))+Dashboards!$C$15,2*$K$4)</f>
        <v>5.7529016815250769</v>
      </c>
      <c r="D177" s="31">
        <f>(B177^Dashboards!$C$5)*((1-B177)^Dashboards!$C$6)</f>
        <v>2.0844140624999993E-2</v>
      </c>
      <c r="E177" s="31">
        <f t="shared" si="16"/>
        <v>1.7981482507470649E-2</v>
      </c>
      <c r="F177" s="31">
        <f t="shared" si="17"/>
        <v>-1.0542508488414992E-2</v>
      </c>
      <c r="G177" s="13">
        <f>SQRT((E177-Dashboards!$C$10)^2+(F177-Dashboards!$C$11)^2)</f>
        <v>9.6858283577005971E-3</v>
      </c>
      <c r="H177" s="13">
        <f>G177/Dashboards!$C$9</f>
        <v>0.25374263970837507</v>
      </c>
      <c r="N177">
        <v>175</v>
      </c>
      <c r="O177" s="3">
        <f t="shared" si="23"/>
        <v>0.17499999999999999</v>
      </c>
      <c r="P177" s="3">
        <f>MOD($L$4*(1+SIN(Dashboards!$D$7*O177))+Dashboards!$D$15,2*$L$4)</f>
        <v>3.6885694995840352</v>
      </c>
      <c r="Q177" s="31">
        <f>(O177^Dashboards!$D$5)*((1-O177)^Dashboards!$D$6)</f>
        <v>2.048254363861083E-3</v>
      </c>
      <c r="R177" s="31">
        <f t="shared" si="18"/>
        <v>-1.7494156658673045E-3</v>
      </c>
      <c r="S177" s="31">
        <f t="shared" si="19"/>
        <v>-1.0653125208566852E-3</v>
      </c>
      <c r="T177" s="13">
        <f>SQRT((R177-Dashboards!$C$10)^2+(S177-Dashboards!$C$11)^2)</f>
        <v>1.273492923588203E-2</v>
      </c>
      <c r="U177" s="13">
        <f>T177/Dashboards!$D$9</f>
        <v>1.0900399379181354</v>
      </c>
      <c r="W177" s="3">
        <f t="shared" si="20"/>
        <v>1.2334833872621655E-4</v>
      </c>
      <c r="X177" s="3">
        <f t="shared" si="21"/>
        <v>0.83629729820976029</v>
      </c>
      <c r="Z177" s="3">
        <f>(E177-Dashboards!$C$10)/Dashboards!$C$12</f>
        <v>0.25112118245266923</v>
      </c>
      <c r="AA177" s="3">
        <f>(F177-Dashboards!$C$11)/Dashboards!$C$13</f>
        <v>-0.25728362401704752</v>
      </c>
    </row>
    <row r="178" spans="1:27" x14ac:dyDescent="0.35">
      <c r="A178">
        <v>176</v>
      </c>
      <c r="B178" s="3">
        <f t="shared" si="22"/>
        <v>0.17599999999999999</v>
      </c>
      <c r="C178" s="3">
        <f>MOD($K$4*(1+SIN(Dashboards!$C$7*B178))+Dashboards!$C$15,2*$K$4)</f>
        <v>5.7629402533748282</v>
      </c>
      <c r="D178" s="31">
        <f>(B178^Dashboards!$C$5)*((1-B178)^Dashboards!$C$6)</f>
        <v>2.1031960576000003E-2</v>
      </c>
      <c r="E178" s="31">
        <f t="shared" si="16"/>
        <v>1.8249377324746231E-2</v>
      </c>
      <c r="F178" s="31">
        <f t="shared" si="17"/>
        <v>-1.0454835863343649E-2</v>
      </c>
      <c r="G178" s="13">
        <f>SQRT((E178-Dashboards!$C$10)^2+(F178-Dashboards!$C$11)^2)</f>
        <v>9.8375067005991301E-3</v>
      </c>
      <c r="H178" s="13">
        <f>G178/Dashboards!$C$9</f>
        <v>0.25771620414626506</v>
      </c>
      <c r="N178">
        <v>176</v>
      </c>
      <c r="O178" s="3">
        <f t="shared" si="23"/>
        <v>0.17599999999999999</v>
      </c>
      <c r="P178" s="3">
        <f>MOD($L$4*(1+SIN(Dashboards!$D$7*O178))+Dashboards!$D$15,2*$L$4)</f>
        <v>3.6916628352404519</v>
      </c>
      <c r="Q178" s="31">
        <f>(O178^Dashboards!$D$5)*((1-O178)^Dashboards!$D$6)</f>
        <v>2.0709712120024135E-3</v>
      </c>
      <c r="R178" s="31">
        <f t="shared" si="18"/>
        <v>-1.7654777688176243E-3</v>
      </c>
      <c r="S178" s="31">
        <f t="shared" si="19"/>
        <v>-1.0825941108067645E-3</v>
      </c>
      <c r="T178" s="13">
        <f>SQRT((R178-Dashboards!$C$10)^2+(S178-Dashboards!$C$11)^2)</f>
        <v>1.2746069239023657E-2</v>
      </c>
      <c r="U178" s="13">
        <f>T178/Dashboards!$D$9</f>
        <v>1.0909934609497902</v>
      </c>
      <c r="W178" s="3">
        <f t="shared" si="20"/>
        <v>1.2538954154519568E-4</v>
      </c>
      <c r="X178" s="3">
        <f t="shared" si="21"/>
        <v>0.83327725680352516</v>
      </c>
      <c r="Z178" s="3">
        <f>(E178-Dashboards!$C$10)/Dashboards!$C$12</f>
        <v>0.2601912244272479</v>
      </c>
      <c r="AA178" s="3">
        <f>(F178-Dashboards!$C$11)/Dashboards!$C$13</f>
        <v>-0.25366239775298033</v>
      </c>
    </row>
    <row r="179" spans="1:27" x14ac:dyDescent="0.35">
      <c r="A179">
        <v>177</v>
      </c>
      <c r="B179" s="3">
        <f t="shared" si="22"/>
        <v>0.17699999999999999</v>
      </c>
      <c r="C179" s="3">
        <f>MOD($K$4*(1+SIN(Dashboards!$C$7*B179))+Dashboards!$C$15,2*$K$4)</f>
        <v>5.7729182916606971</v>
      </c>
      <c r="D179" s="31">
        <f>(B179^Dashboards!$C$5)*((1-B179)^Dashboards!$C$6)</f>
        <v>2.1220040240999997E-2</v>
      </c>
      <c r="E179" s="31">
        <f t="shared" si="16"/>
        <v>1.851690686082394E-2</v>
      </c>
      <c r="F179" s="31">
        <f t="shared" si="17"/>
        <v>-1.0364085494496392E-2</v>
      </c>
      <c r="G179" s="13">
        <f>SQRT((E179-Dashboards!$C$10)^2+(F179-Dashboards!$C$11)^2)</f>
        <v>9.9926797968396836E-3</v>
      </c>
      <c r="H179" s="13">
        <f>G179/Dashboards!$C$9</f>
        <v>0.26178132171780411</v>
      </c>
      <c r="N179">
        <v>177</v>
      </c>
      <c r="O179" s="3">
        <f t="shared" si="23"/>
        <v>0.17699999999999999</v>
      </c>
      <c r="P179" s="3">
        <f>MOD($L$4*(1+SIN(Dashboards!$D$7*O179))+Dashboards!$D$15,2*$L$4)</f>
        <v>3.6947556208267329</v>
      </c>
      <c r="Q179" s="31">
        <f>(O179^Dashboards!$D$5)*((1-O179)^Dashboards!$D$6)</f>
        <v>2.0937218008124829E-3</v>
      </c>
      <c r="R179" s="31">
        <f t="shared" si="18"/>
        <v>-1.7814788246712531E-3</v>
      </c>
      <c r="S179" s="31">
        <f t="shared" si="19"/>
        <v>-1.100001898382633E-3</v>
      </c>
      <c r="T179" s="13">
        <f>SQRT((R179-Dashboards!$C$10)^2+(S179-Dashboards!$C$11)^2)</f>
        <v>1.2757152280319404E-2</v>
      </c>
      <c r="U179" s="13">
        <f>T179/Dashboards!$D$9</f>
        <v>1.0919421083605603</v>
      </c>
      <c r="W179" s="3">
        <f t="shared" si="20"/>
        <v>1.27478137856755E-4</v>
      </c>
      <c r="X179" s="3">
        <f t="shared" si="21"/>
        <v>0.83016078664275617</v>
      </c>
      <c r="Z179" s="3">
        <f>(E179-Dashboards!$C$10)/Dashboards!$C$12</f>
        <v>0.26924889917564832</v>
      </c>
      <c r="AA179" s="3">
        <f>(F179-Dashboards!$C$11)/Dashboards!$C$13</f>
        <v>-0.24991404849486173</v>
      </c>
    </row>
    <row r="180" spans="1:27" x14ac:dyDescent="0.35">
      <c r="A180">
        <v>178</v>
      </c>
      <c r="B180" s="3">
        <f t="shared" si="22"/>
        <v>0.17799999999999999</v>
      </c>
      <c r="C180" s="3">
        <f>MOD($K$4*(1+SIN(Dashboards!$C$7*B180))+Dashboards!$C$15,2*$K$4)</f>
        <v>5.7828355469322457</v>
      </c>
      <c r="D180" s="31">
        <f>(B180^Dashboards!$C$5)*((1-B180)^Dashboards!$C$6)</f>
        <v>2.1408371855999999E-2</v>
      </c>
      <c r="E180" s="31">
        <f t="shared" si="16"/>
        <v>1.8784022828879601E-2</v>
      </c>
      <c r="F180" s="31">
        <f t="shared" si="17"/>
        <v>-1.0270290740232375E-2</v>
      </c>
      <c r="G180" s="13">
        <f>SQRT((E180-Dashboards!$C$10)^2+(F180-Dashboards!$C$11)^2)</f>
        <v>1.0151221522237807E-2</v>
      </c>
      <c r="H180" s="13">
        <f>G180/Dashboards!$C$9</f>
        <v>0.26593468830874278</v>
      </c>
      <c r="N180">
        <v>178</v>
      </c>
      <c r="O180" s="3">
        <f t="shared" si="23"/>
        <v>0.17799999999999999</v>
      </c>
      <c r="P180" s="3">
        <f>MOD($L$4*(1+SIN(Dashboards!$D$7*O180))+Dashboards!$D$15,2*$L$4)</f>
        <v>3.6978478532500927</v>
      </c>
      <c r="Q180" s="31">
        <f>(O180^Dashboards!$D$5)*((1-O180)^Dashboards!$D$6)</f>
        <v>2.1165040050638391E-3</v>
      </c>
      <c r="R180" s="31">
        <f t="shared" si="18"/>
        <v>-1.7974163729908756E-3</v>
      </c>
      <c r="S180" s="31">
        <f t="shared" si="19"/>
        <v>-1.11753460150261E-3</v>
      </c>
      <c r="T180" s="13">
        <f>SQRT((R180-Dashboards!$C$10)^2+(S180-Dashboards!$C$11)^2)</f>
        <v>1.2768176733550048E-2</v>
      </c>
      <c r="U180" s="13">
        <f>T180/Dashboards!$D$9</f>
        <v>1.0928857409550197</v>
      </c>
      <c r="W180" s="3">
        <f t="shared" si="20"/>
        <v>1.2961259045734928E-4</v>
      </c>
      <c r="X180" s="3">
        <f t="shared" si="21"/>
        <v>0.82695105264627689</v>
      </c>
      <c r="Z180" s="3">
        <f>(E180-Dashboards!$C$10)/Dashboards!$C$12</f>
        <v>0.27829257186399597</v>
      </c>
      <c r="AA180" s="3">
        <f>(F180-Dashboards!$C$11)/Dashboards!$C$13</f>
        <v>-0.24603995407489651</v>
      </c>
    </row>
    <row r="181" spans="1:27" x14ac:dyDescent="0.35">
      <c r="A181">
        <v>179</v>
      </c>
      <c r="B181" s="3">
        <f t="shared" si="22"/>
        <v>0.17899999999999999</v>
      </c>
      <c r="C181" s="3">
        <f>MOD($K$4*(1+SIN(Dashboards!$C$7*B181))+Dashboards!$C$15,2*$K$4)</f>
        <v>5.7926917712586086</v>
      </c>
      <c r="D181" s="31">
        <f>(B181^Dashboards!$C$5)*((1-B181)^Dashboards!$C$6)</f>
        <v>2.1596947680999998E-2</v>
      </c>
      <c r="E181" s="31">
        <f t="shared" si="16"/>
        <v>1.9050677924153811E-2</v>
      </c>
      <c r="F181" s="31">
        <f t="shared" si="17"/>
        <v>-1.0173486116666689E-2</v>
      </c>
      <c r="G181" s="13">
        <f>SQRT((E181-Dashboards!$C$10)^2+(F181-Dashboards!$C$11)^2)</f>
        <v>1.0313008135064016E-2</v>
      </c>
      <c r="H181" s="13">
        <f>G181/Dashboards!$C$9</f>
        <v>0.27017306221874104</v>
      </c>
      <c r="N181">
        <v>179</v>
      </c>
      <c r="O181" s="3">
        <f t="shared" si="23"/>
        <v>0.17899999999999999</v>
      </c>
      <c r="P181" s="3">
        <f>MOD($L$4*(1+SIN(Dashboards!$D$7*O181))+Dashboards!$D$15,2*$L$4)</f>
        <v>3.7009395294182998</v>
      </c>
      <c r="Q181" s="31">
        <f>(O181^Dashboards!$D$5)*((1-O181)^Dashboards!$D$6)</f>
        <v>2.1393157007851046E-3</v>
      </c>
      <c r="R181" s="31">
        <f t="shared" si="18"/>
        <v>-1.813287968881606E-3</v>
      </c>
      <c r="S181" s="31">
        <f t="shared" si="19"/>
        <v>-1.1351909132541903E-3</v>
      </c>
      <c r="T181" s="13">
        <f>SQRT((R181-Dashboards!$C$10)^2+(S181-Dashboards!$C$11)^2)</f>
        <v>1.2779140983847703E-2</v>
      </c>
      <c r="U181" s="13">
        <f>T181/Dashboards!$D$9</f>
        <v>1.0938242205093542</v>
      </c>
      <c r="W181" s="3">
        <f t="shared" si="20"/>
        <v>1.3179138492555134E-4</v>
      </c>
      <c r="X181" s="3">
        <f t="shared" si="21"/>
        <v>0.82365115829061319</v>
      </c>
      <c r="Z181" s="3">
        <f>(E181-Dashboards!$C$10)/Dashboards!$C$12</f>
        <v>0.28732064090791626</v>
      </c>
      <c r="AA181" s="3">
        <f>(F181-Dashboards!$C$11)/Dashboards!$C$13</f>
        <v>-0.24204154014518986</v>
      </c>
    </row>
    <row r="182" spans="1:27" x14ac:dyDescent="0.35">
      <c r="A182">
        <v>180</v>
      </c>
      <c r="B182" s="3">
        <f t="shared" si="22"/>
        <v>0.18</v>
      </c>
      <c r="C182" s="3">
        <f>MOD($K$4*(1+SIN(Dashboards!$C$7*B182))+Dashboards!$C$15,2*$K$4)</f>
        <v>5.8024867182346904</v>
      </c>
      <c r="D182" s="31">
        <f>(B182^Dashboards!$C$5)*((1-B182)^Dashboards!$C$6)</f>
        <v>2.1785760000000001E-2</v>
      </c>
      <c r="E182" s="31">
        <f t="shared" si="16"/>
        <v>1.9316825842489335E-2</v>
      </c>
      <c r="F182" s="31">
        <f t="shared" si="17"/>
        <v>-1.0073707269349069E-2</v>
      </c>
      <c r="G182" s="13">
        <f>SQRT((E182-Dashboards!$C$10)^2+(F182-Dashboards!$C$11)^2)</f>
        <v>1.0477918479753013E-2</v>
      </c>
      <c r="H182" s="13">
        <f>G182/Dashboards!$C$9</f>
        <v>0.27449326949800135</v>
      </c>
      <c r="N182">
        <v>180</v>
      </c>
      <c r="O182" s="3">
        <f t="shared" si="23"/>
        <v>0.18</v>
      </c>
      <c r="P182" s="3">
        <f>MOD($L$4*(1+SIN(Dashboards!$D$7*O182))+Dashboards!$D$15,2*$L$4)</f>
        <v>3.7040306462396773</v>
      </c>
      <c r="Q182" s="31">
        <f>(O182^Dashboards!$D$5)*((1-O182)^Dashboards!$D$6)</f>
        <v>2.1621547655424006E-3</v>
      </c>
      <c r="R182" s="31">
        <f t="shared" si="18"/>
        <v>-1.8290911834014183E-3</v>
      </c>
      <c r="S182" s="31">
        <f t="shared" si="19"/>
        <v>-1.1529695021816116E-3</v>
      </c>
      <c r="T182" s="13">
        <f>SQRT((R182-Dashboards!$C$10)^2+(S182-Dashboards!$C$11)^2)</f>
        <v>1.2790043427821965E-2</v>
      </c>
      <c r="U182" s="13">
        <f>T182/Dashboards!$D$9</f>
        <v>1.0947574097821597</v>
      </c>
      <c r="W182" s="3">
        <f t="shared" si="20"/>
        <v>1.3401303238921934E-4</v>
      </c>
      <c r="X182" s="3">
        <f t="shared" si="21"/>
        <v>0.82026414028415839</v>
      </c>
      <c r="Z182" s="3">
        <f>(E182-Dashboards!$C$10)/Dashboards!$C$12</f>
        <v>0.29633153860015005</v>
      </c>
      <c r="AA182" s="3">
        <f>(F182-Dashboards!$C$11)/Dashboards!$C$13</f>
        <v>-0.237920279007966</v>
      </c>
    </row>
    <row r="183" spans="1:27" x14ac:dyDescent="0.35">
      <c r="A183">
        <v>181</v>
      </c>
      <c r="B183" s="3">
        <f t="shared" si="22"/>
        <v>0.18099999999999999</v>
      </c>
      <c r="C183" s="3">
        <f>MOD($K$4*(1+SIN(Dashboards!$C$7*B183))+Dashboards!$C$15,2*$K$4)</f>
        <v>5.8122201429873295</v>
      </c>
      <c r="D183" s="31">
        <f>(B183^Dashboards!$C$5)*((1-B183)^Dashboards!$C$6)</f>
        <v>2.1974801120999997E-2</v>
      </c>
      <c r="E183" s="31">
        <f t="shared" si="16"/>
        <v>1.9582421297878166E-2</v>
      </c>
      <c r="F183" s="31">
        <f t="shared" si="17"/>
        <v>-9.9709909447311361E-3</v>
      </c>
      <c r="G183" s="13">
        <f>SQRT((E183-Dashboards!$C$10)^2+(F183-Dashboards!$C$11)^2)</f>
        <v>1.0645834147462816E-2</v>
      </c>
      <c r="H183" s="13">
        <f>G183/Dashboards!$C$9</f>
        <v>0.27889220815348614</v>
      </c>
      <c r="N183">
        <v>181</v>
      </c>
      <c r="O183" s="3">
        <f t="shared" si="23"/>
        <v>0.18099999999999999</v>
      </c>
      <c r="P183" s="3">
        <f>MOD($L$4*(1+SIN(Dashboards!$D$7*O183))+Dashboards!$D$15,2*$L$4)</f>
        <v>3.7071212006231082</v>
      </c>
      <c r="Q183" s="31">
        <f>(O183^Dashboards!$D$5)*((1-O183)^Dashboards!$D$6)</f>
        <v>2.1850190787173745E-3</v>
      </c>
      <c r="R183" s="31">
        <f t="shared" si="18"/>
        <v>-1.8448236039648172E-3</v>
      </c>
      <c r="S183" s="31">
        <f t="shared" si="19"/>
        <v>-1.1708690125770633E-3</v>
      </c>
      <c r="T183" s="13">
        <f>SQRT((R183-Dashboards!$C$10)^2+(S183-Dashboards!$C$11)^2)</f>
        <v>1.2800882473683379E-2</v>
      </c>
      <c r="U183" s="13">
        <f>T183/Dashboards!$D$9</f>
        <v>1.0956851725250085</v>
      </c>
      <c r="W183" s="3">
        <f t="shared" si="20"/>
        <v>1.362760717559968E-4</v>
      </c>
      <c r="X183" s="3">
        <f t="shared" si="21"/>
        <v>0.81679296437152238</v>
      </c>
      <c r="Z183" s="3">
        <f>(E183-Dashboards!$C$10)/Dashboards!$C$12</f>
        <v>0.30532373170463978</v>
      </c>
      <c r="AA183" s="3">
        <f>(F183-Dashboards!$C$11)/Dashboards!$C$13</f>
        <v>-0.2336776884370525</v>
      </c>
    </row>
    <row r="184" spans="1:27" x14ac:dyDescent="0.35">
      <c r="A184">
        <v>182</v>
      </c>
      <c r="B184" s="3">
        <f t="shared" si="22"/>
        <v>0.182</v>
      </c>
      <c r="C184" s="3">
        <f>MOD($K$4*(1+SIN(Dashboards!$C$7*B184))+Dashboards!$C$15,2*$K$4)</f>
        <v>5.8218918021814101</v>
      </c>
      <c r="D184" s="31">
        <f>(B184^Dashboards!$C$5)*((1-B184)^Dashboards!$C$6)</f>
        <v>2.2164063376000003E-2</v>
      </c>
      <c r="E184" s="31">
        <f t="shared" si="16"/>
        <v>1.9847420039020316E-2</v>
      </c>
      <c r="F184" s="31">
        <f t="shared" si="17"/>
        <v>-9.8653749614517686E-3</v>
      </c>
      <c r="G184" s="13">
        <f>SQRT((E184-Dashboards!$C$10)^2+(F184-Dashboards!$C$11)^2)</f>
        <v>1.0816639598032439E-2</v>
      </c>
      <c r="H184" s="13">
        <f>G184/Dashboards!$C$9</f>
        <v>0.28336685134388057</v>
      </c>
      <c r="N184">
        <v>182</v>
      </c>
      <c r="O184" s="3">
        <f t="shared" si="23"/>
        <v>0.182</v>
      </c>
      <c r="P184" s="3">
        <f>MOD($L$4*(1+SIN(Dashboards!$D$7*O184))+Dashboards!$D$15,2*$L$4)</f>
        <v>3.7102111894780405</v>
      </c>
      <c r="Q184" s="31">
        <f>(O184^Dashboards!$D$5)*((1-O184)^Dashboards!$D$6)</f>
        <v>2.2079065217819336E-3</v>
      </c>
      <c r="R184" s="31">
        <f t="shared" si="18"/>
        <v>-1.8604828347398394E-3</v>
      </c>
      <c r="S184" s="31">
        <f t="shared" si="19"/>
        <v>-1.1888880647754889E-3</v>
      </c>
      <c r="T184" s="13">
        <f>SQRT((R184-Dashboards!$C$10)^2+(S184-Dashboards!$C$11)^2)</f>
        <v>1.281165654136439E-2</v>
      </c>
      <c r="U184" s="13">
        <f>T184/Dashboards!$D$9</f>
        <v>1.0966073734928039</v>
      </c>
      <c r="W184" s="3">
        <f t="shared" si="20"/>
        <v>1.3857907146171339E-4</v>
      </c>
      <c r="X184" s="3">
        <f t="shared" si="21"/>
        <v>0.81324052214892339</v>
      </c>
      <c r="Z184" s="3">
        <f>(E184-Dashboards!$C$10)/Dashboards!$C$12</f>
        <v>0.31429572201715594</v>
      </c>
      <c r="AA184" s="3">
        <f>(F184-Dashboards!$C$11)/Dashboards!$C$13</f>
        <v>-0.22931533049185227</v>
      </c>
    </row>
    <row r="185" spans="1:27" x14ac:dyDescent="0.35">
      <c r="A185">
        <v>183</v>
      </c>
      <c r="B185" s="3">
        <f t="shared" si="22"/>
        <v>0.183</v>
      </c>
      <c r="C185" s="3">
        <f>MOD($K$4*(1+SIN(Dashboards!$C$7*B185))+Dashboards!$C$15,2*$K$4)</f>
        <v>5.8315014540259593</v>
      </c>
      <c r="D185" s="31">
        <f>(B185^Dashboards!$C$5)*((1-B185)^Dashboards!$C$6)</f>
        <v>2.2353539120999993E-2</v>
      </c>
      <c r="E185" s="31">
        <f t="shared" si="16"/>
        <v>2.0111778864897376E-2</v>
      </c>
      <c r="F185" s="31">
        <f t="shared" si="17"/>
        <v>-9.756898181468552E-3</v>
      </c>
      <c r="G185" s="13">
        <f>SQRT((E185-Dashboards!$C$10)^2+(F185-Dashboards!$C$11)^2)</f>
        <v>1.099022224771568E-2</v>
      </c>
      <c r="H185" s="13">
        <f>G185/Dashboards!$C$9</f>
        <v>0.28791424967798196</v>
      </c>
      <c r="N185">
        <v>183</v>
      </c>
      <c r="O185" s="3">
        <f t="shared" si="23"/>
        <v>0.183</v>
      </c>
      <c r="P185" s="3">
        <f>MOD($L$4*(1+SIN(Dashboards!$D$7*O185))+Dashboards!$D$15,2*$L$4)</f>
        <v>3.7133006097144836</v>
      </c>
      <c r="Q185" s="31">
        <f>(O185^Dashboards!$D$5)*((1-O185)^Dashboards!$D$6)</f>
        <v>2.2308149785696236E-3</v>
      </c>
      <c r="R185" s="31">
        <f t="shared" si="18"/>
        <v>-1.876066497038322E-3</v>
      </c>
      <c r="S185" s="31">
        <f t="shared" si="19"/>
        <v>-1.2070252554528221E-3</v>
      </c>
      <c r="T185" s="13">
        <f>SQRT((R185-Dashboards!$C$10)^2+(S185-Dashboards!$C$11)^2)</f>
        <v>1.282236406263782E-2</v>
      </c>
      <c r="U185" s="13">
        <f>T185/Dashboards!$D$9</f>
        <v>1.0975238784539199</v>
      </c>
      <c r="W185" s="3">
        <f t="shared" si="20"/>
        <v>1.4092063078951218E-4</v>
      </c>
      <c r="X185" s="3">
        <f t="shared" si="21"/>
        <v>0.8096096287759379</v>
      </c>
      <c r="Z185" s="3">
        <f>(E185-Dashboards!$C$10)/Dashboards!$C$12</f>
        <v>0.32324604689256675</v>
      </c>
      <c r="AA185" s="3">
        <f>(F185-Dashboards!$C$11)/Dashboards!$C$13</f>
        <v>-0.2248348103249585</v>
      </c>
    </row>
    <row r="186" spans="1:27" x14ac:dyDescent="0.35">
      <c r="A186">
        <v>184</v>
      </c>
      <c r="B186" s="3">
        <f t="shared" si="22"/>
        <v>0.184</v>
      </c>
      <c r="C186" s="3">
        <f>MOD($K$4*(1+SIN(Dashboards!$C$7*B186))+Dashboards!$C$15,2*$K$4)</f>
        <v>5.8410488582801792</v>
      </c>
      <c r="D186" s="31">
        <f>(B186^Dashboards!$C$5)*((1-B186)^Dashboards!$C$6)</f>
        <v>2.2543220736000003E-2</v>
      </c>
      <c r="E186" s="31">
        <f t="shared" si="16"/>
        <v>2.0375455639364385E-2</v>
      </c>
      <c r="F186" s="31">
        <f t="shared" si="17"/>
        <v>-9.6456004810646472E-3</v>
      </c>
      <c r="G186" s="13">
        <f>SQRT((E186-Dashboards!$C$10)^2+(F186-Dashboards!$C$11)^2)</f>
        <v>1.1166472526841749E-2</v>
      </c>
      <c r="H186" s="13">
        <f>G186/Dashboards!$C$9</f>
        <v>0.29253153272525284</v>
      </c>
      <c r="N186">
        <v>184</v>
      </c>
      <c r="O186" s="3">
        <f t="shared" si="23"/>
        <v>0.184</v>
      </c>
      <c r="P186" s="3">
        <f>MOD($L$4*(1+SIN(Dashboards!$D$7*O186))+Dashboards!$D$15,2*$L$4)</f>
        <v>3.7163894582430181</v>
      </c>
      <c r="Q186" s="31">
        <f>(O186^Dashboards!$D$5)*((1-O186)^Dashboards!$D$6)</f>
        <v>2.2537423355437434E-3</v>
      </c>
      <c r="R186" s="31">
        <f t="shared" si="18"/>
        <v>-1.8915722296994817E-3</v>
      </c>
      <c r="S186" s="31">
        <f t="shared" si="19"/>
        <v>-1.2252791579276531E-3</v>
      </c>
      <c r="T186" s="13">
        <f>SQRT((R186-Dashboards!$C$10)^2+(S186-Dashboards!$C$11)^2)</f>
        <v>1.2833003481232902E-2</v>
      </c>
      <c r="U186" s="13">
        <f>T186/Dashboards!$D$9</f>
        <v>1.0984345542001337</v>
      </c>
      <c r="W186" s="3">
        <f t="shared" si="20"/>
        <v>1.4329938081005173E-4</v>
      </c>
      <c r="X186" s="3">
        <f t="shared" si="21"/>
        <v>0.8059030214748808</v>
      </c>
      <c r="Z186" s="3">
        <f>(E186-Dashboards!$C$10)/Dashboards!$C$12</f>
        <v>0.33217327973887112</v>
      </c>
      <c r="AA186" s="3">
        <f>(F186-Dashboards!$C$11)/Dashboards!$C$13</f>
        <v>-0.22023777498462344</v>
      </c>
    </row>
    <row r="187" spans="1:27" x14ac:dyDescent="0.35">
      <c r="A187">
        <v>185</v>
      </c>
      <c r="B187" s="3">
        <f t="shared" si="22"/>
        <v>0.185</v>
      </c>
      <c r="C187" s="3">
        <f>MOD($K$4*(1+SIN(Dashboards!$C$7*B187))+Dashboards!$C$15,2*$K$4)</f>
        <v>5.8505337762594616</v>
      </c>
      <c r="D187" s="31">
        <f>(B187^Dashboards!$C$5)*((1-B187)^Dashboards!$C$6)</f>
        <v>2.2733100624999999E-2</v>
      </c>
      <c r="E187" s="31">
        <f t="shared" si="16"/>
        <v>2.0638409304764481E-2</v>
      </c>
      <c r="F187" s="31">
        <f t="shared" si="17"/>
        <v>-9.5315227217578555E-3</v>
      </c>
      <c r="G187" s="13">
        <f>SQRT((E187-Dashboards!$C$10)^2+(F187-Dashboards!$C$11)^2)</f>
        <v>1.1345283911286027E-2</v>
      </c>
      <c r="H187" s="13">
        <f>G187/Dashboards!$C$9</f>
        <v>0.29721590984027035</v>
      </c>
      <c r="N187">
        <v>185</v>
      </c>
      <c r="O187" s="3">
        <f t="shared" si="23"/>
        <v>0.185</v>
      </c>
      <c r="P187" s="3">
        <f>MOD($L$4*(1+SIN(Dashboards!$D$7*O187))+Dashboards!$D$15,2*$L$4)</f>
        <v>3.7194777319747963</v>
      </c>
      <c r="Q187" s="31">
        <f>(O187^Dashboards!$D$5)*((1-O187)^Dashboards!$D$6)</f>
        <v>2.2766864820621393E-3</v>
      </c>
      <c r="R187" s="31">
        <f t="shared" si="18"/>
        <v>-1.9069976894667748E-3</v>
      </c>
      <c r="S187" s="31">
        <f t="shared" si="19"/>
        <v>-1.2436483224661471E-3</v>
      </c>
      <c r="T187" s="13">
        <f>SQRT((R187-Dashboards!$C$10)^2+(S187-Dashboards!$C$11)^2)</f>
        <v>1.2843573252949018E-2</v>
      </c>
      <c r="U187" s="13">
        <f>T187/Dashboards!$D$9</f>
        <v>1.0993392685563612</v>
      </c>
      <c r="W187" s="3">
        <f t="shared" si="20"/>
        <v>1.4571398499010603E-4</v>
      </c>
      <c r="X187" s="3">
        <f t="shared" si="21"/>
        <v>0.80212335871609086</v>
      </c>
      <c r="Z187" s="3">
        <f>(E187-Dashboards!$C$10)/Dashboards!$C$12</f>
        <v>0.34107603047814633</v>
      </c>
      <c r="AA187" s="3">
        <f>(F187-Dashboards!$C$11)/Dashboards!$C$13</f>
        <v>-0.21552591221318779</v>
      </c>
    </row>
    <row r="188" spans="1:27" x14ac:dyDescent="0.35">
      <c r="A188">
        <v>186</v>
      </c>
      <c r="B188" s="3">
        <f t="shared" si="22"/>
        <v>0.186</v>
      </c>
      <c r="C188" s="3">
        <f>MOD($K$4*(1+SIN(Dashboards!$C$7*B188))+Dashboards!$C$15,2*$K$4)</f>
        <v>5.8599559708413516</v>
      </c>
      <c r="D188" s="31">
        <f>(B188^Dashboards!$C$5)*((1-B188)^Dashboards!$C$6)</f>
        <v>2.2923171216000005E-2</v>
      </c>
      <c r="E188" s="31">
        <f t="shared" si="16"/>
        <v>2.0900599894571697E-2</v>
      </c>
      <c r="F188" s="31">
        <f t="shared" si="17"/>
        <v>-9.4147067211401095E-3</v>
      </c>
      <c r="G188" s="13">
        <f>SQRT((E188-Dashboards!$C$10)^2+(F188-Dashboards!$C$11)^2)</f>
        <v>1.1526552931344995E-2</v>
      </c>
      <c r="H188" s="13">
        <f>G188/Dashboards!$C$9</f>
        <v>0.30196467039522534</v>
      </c>
      <c r="N188">
        <v>186</v>
      </c>
      <c r="O188" s="3">
        <f t="shared" si="23"/>
        <v>0.186</v>
      </c>
      <c r="P188" s="3">
        <f>MOD($L$4*(1+SIN(Dashboards!$D$7*O188))+Dashboards!$D$15,2*$L$4)</f>
        <v>3.7225654278215439</v>
      </c>
      <c r="Q188" s="31">
        <f>(O188^Dashboards!$D$5)*((1-O188)^Dashboards!$D$6)</f>
        <v>2.2996453106387828E-3</v>
      </c>
      <c r="R188" s="31">
        <f t="shared" si="18"/>
        <v>-1.9223405513580992E-3</v>
      </c>
      <c r="S188" s="31">
        <f t="shared" si="19"/>
        <v>-1.2621312765901901E-3</v>
      </c>
      <c r="T188" s="13">
        <f>SQRT((R188-Dashboards!$C$10)^2+(S188-Dashboards!$C$11)^2)</f>
        <v>1.2854071845767154E-2</v>
      </c>
      <c r="U188" s="13">
        <f>T188/Dashboards!$D$9</f>
        <v>1.1002378903901964</v>
      </c>
      <c r="W188" s="3">
        <f t="shared" si="20"/>
        <v>1.4816313951354656E-4</v>
      </c>
      <c r="X188" s="3">
        <f t="shared" si="21"/>
        <v>0.79827321999497103</v>
      </c>
      <c r="Z188" s="3">
        <f>(E188-Dashboards!$C$10)/Dashboards!$C$12</f>
        <v>0.34995294597459159</v>
      </c>
      <c r="AA188" s="3">
        <f>(F188-Dashboards!$C$11)/Dashboards!$C$13</f>
        <v>-0.21070094924263627</v>
      </c>
    </row>
    <row r="189" spans="1:27" x14ac:dyDescent="0.35">
      <c r="A189">
        <v>187</v>
      </c>
      <c r="B189" s="3">
        <f t="shared" si="22"/>
        <v>0.187</v>
      </c>
      <c r="C189" s="3">
        <f>MOD($K$4*(1+SIN(Dashboards!$C$7*B189))+Dashboards!$C$15,2*$K$4)</f>
        <v>5.8693152064714749</v>
      </c>
      <c r="D189" s="31">
        <f>(B189^Dashboards!$C$5)*((1-B189)^Dashboards!$C$6)</f>
        <v>2.3113424960999999E-2</v>
      </c>
      <c r="E189" s="31">
        <f t="shared" si="16"/>
        <v>2.1161988545067571E-2</v>
      </c>
      <c r="F189" s="31">
        <f t="shared" si="17"/>
        <v>-9.2951952236737176E-3</v>
      </c>
      <c r="G189" s="13">
        <f>SQRT((E189-Dashboards!$C$10)^2+(F189-Dashboards!$C$11)^2)</f>
        <v>1.1710179161306199E-2</v>
      </c>
      <c r="H189" s="13">
        <f>G189/Dashboards!$C$9</f>
        <v>0.30677518350668359</v>
      </c>
      <c r="N189">
        <v>187</v>
      </c>
      <c r="O189" s="3">
        <f t="shared" si="23"/>
        <v>0.187</v>
      </c>
      <c r="P189" s="3">
        <f>MOD($L$4*(1+SIN(Dashboards!$D$7*O189))+Dashboards!$D$15,2*$L$4)</f>
        <v>3.7256525426955656</v>
      </c>
      <c r="Q189" s="31">
        <f>(O189^Dashboards!$D$5)*((1-O189)^Dashboards!$D$6)</f>
        <v>2.3226167172020495E-3</v>
      </c>
      <c r="R189" s="31">
        <f t="shared" si="18"/>
        <v>-1.9375985090292606E-3</v>
      </c>
      <c r="S189" s="31">
        <f t="shared" si="19"/>
        <v>-1.2807265253886215E-3</v>
      </c>
      <c r="T189" s="13">
        <f>SQRT((R189-Dashboards!$C$10)^2+(S189-Dashboards!$C$11)^2)</f>
        <v>1.2864497739959129E-2</v>
      </c>
      <c r="U189" s="13">
        <f>T189/Dashboards!$D$9</f>
        <v>1.1011302896212609</v>
      </c>
      <c r="W189" s="3">
        <f t="shared" si="20"/>
        <v>1.5064557335514009E-4</v>
      </c>
      <c r="X189" s="3">
        <f t="shared" si="21"/>
        <v>0.79435510611457727</v>
      </c>
      <c r="Z189" s="3">
        <f>(E189-Dashboards!$C$10)/Dashboards!$C$12</f>
        <v>0.35880271042985995</v>
      </c>
      <c r="AA189" s="3">
        <f>(F189-Dashboards!$C$11)/Dashboards!$C$13</f>
        <v>-0.20576465158836693</v>
      </c>
    </row>
    <row r="190" spans="1:27" x14ac:dyDescent="0.35">
      <c r="A190">
        <v>188</v>
      </c>
      <c r="B190" s="3">
        <f t="shared" si="22"/>
        <v>0.188</v>
      </c>
      <c r="C190" s="3">
        <f>MOD($K$4*(1+SIN(Dashboards!$C$7*B190))+Dashboards!$C$15,2*$K$4)</f>
        <v>5.8786112491694285</v>
      </c>
      <c r="D190" s="31">
        <f>(B190^Dashboards!$C$5)*((1-B190)^Dashboards!$C$6)</f>
        <v>2.3303854336000001E-2</v>
      </c>
      <c r="E190" s="31">
        <f t="shared" si="16"/>
        <v>2.1422537506058523E-2</v>
      </c>
      <c r="F190" s="31">
        <f t="shared" si="17"/>
        <v>-9.1730318714709561E-3</v>
      </c>
      <c r="G190" s="13">
        <f>SQRT((E190-Dashboards!$C$10)^2+(F190-Dashboards!$C$11)^2)</f>
        <v>1.1896065192701057E-2</v>
      </c>
      <c r="H190" s="13">
        <f>G190/Dashboards!$C$9</f>
        <v>0.31164489733488143</v>
      </c>
      <c r="N190">
        <v>188</v>
      </c>
      <c r="O190" s="3">
        <f t="shared" si="23"/>
        <v>0.188</v>
      </c>
      <c r="P190" s="3">
        <f>MOD($L$4*(1+SIN(Dashboards!$D$7*O190))+Dashboards!$D$15,2*$L$4)</f>
        <v>3.7287390735097468</v>
      </c>
      <c r="Q190" s="31">
        <f>(O190^Dashboards!$D$5)*((1-O190)^Dashboards!$D$6)</f>
        <v>2.3455986013498245E-3</v>
      </c>
      <c r="R190" s="31">
        <f t="shared" si="18"/>
        <v>-1.9527692751308062E-3</v>
      </c>
      <c r="S190" s="31">
        <f t="shared" si="19"/>
        <v>-1.2994325518315135E-3</v>
      </c>
      <c r="T190" s="13">
        <f>SQRT((R190-Dashboards!$C$10)^2+(S190-Dashboards!$C$11)^2)</f>
        <v>1.287484942819473E-2</v>
      </c>
      <c r="U190" s="13">
        <f>T190/Dashboards!$D$9</f>
        <v>1.1020163372303744</v>
      </c>
      <c r="W190" s="3">
        <f t="shared" si="20"/>
        <v>1.5316004814401444E-4</v>
      </c>
      <c r="X190" s="3">
        <f t="shared" si="21"/>
        <v>0.79037143989549297</v>
      </c>
      <c r="Z190" s="3">
        <f>(E190-Dashboards!$C$10)/Dashboards!$C$12</f>
        <v>0.36762404574591345</v>
      </c>
      <c r="AA190" s="3">
        <f>(F190-Dashboards!$C$11)/Dashboards!$C$13</f>
        <v>-0.20071882184227283</v>
      </c>
    </row>
    <row r="191" spans="1:27" x14ac:dyDescent="0.35">
      <c r="A191">
        <v>189</v>
      </c>
      <c r="B191" s="3">
        <f t="shared" si="22"/>
        <v>0.189</v>
      </c>
      <c r="C191" s="3">
        <f>MOD($K$4*(1+SIN(Dashboards!$C$7*B191))+Dashboards!$C$15,2*$K$4)</f>
        <v>5.88784386653463</v>
      </c>
      <c r="D191" s="31">
        <f>(B191^Dashboards!$C$5)*((1-B191)^Dashboards!$C$6)</f>
        <v>2.3494451840999998E-2</v>
      </c>
      <c r="E191" s="31">
        <f t="shared" si="16"/>
        <v>2.1682210150640986E-2</v>
      </c>
      <c r="F191" s="31">
        <f t="shared" si="17"/>
        <v>-9.0482611750827106E-3</v>
      </c>
      <c r="G191" s="13">
        <f>SQRT((E191-Dashboards!$C$10)^2+(F191-Dashboards!$C$11)^2)</f>
        <v>1.2084116593929101E-2</v>
      </c>
      <c r="H191" s="13">
        <f>G191/Dashboards!$C$9</f>
        <v>0.3165713380259893</v>
      </c>
      <c r="N191">
        <v>189</v>
      </c>
      <c r="O191" s="3">
        <f t="shared" si="23"/>
        <v>0.189</v>
      </c>
      <c r="P191" s="3">
        <f>MOD($L$4*(1+SIN(Dashboards!$D$7*O191))+Dashboards!$D$15,2*$L$4)</f>
        <v>3.7318250171775573</v>
      </c>
      <c r="Q191" s="31">
        <f>(O191^Dashboards!$D$5)*((1-O191)^Dashboards!$D$6)</f>
        <v>2.3685888666013454E-3</v>
      </c>
      <c r="R191" s="31">
        <f t="shared" si="18"/>
        <v>-1.9678505816581419E-3</v>
      </c>
      <c r="S191" s="31">
        <f t="shared" si="19"/>
        <v>-1.3182478170873483E-3</v>
      </c>
      <c r="T191" s="13">
        <f>SQRT((R191-Dashboards!$C$10)^2+(S191-Dashboards!$C$11)^2)</f>
        <v>1.28851254156467E-2</v>
      </c>
      <c r="U191" s="13">
        <f>T191/Dashboards!$D$9</f>
        <v>1.1028959052685408</v>
      </c>
      <c r="W191" s="3">
        <f t="shared" si="20"/>
        <v>1.5570535785007389E-4</v>
      </c>
      <c r="X191" s="3">
        <f t="shared" si="21"/>
        <v>0.7863245672425514</v>
      </c>
      <c r="Z191" s="3">
        <f>(E191-Dashboards!$C$10)/Dashboards!$C$12</f>
        <v>0.37641571185563877</v>
      </c>
      <c r="AA191" s="3">
        <f>(F191-Dashboards!$C$11)/Dashboards!$C$13</f>
        <v>-0.19556529846619725</v>
      </c>
    </row>
    <row r="192" spans="1:27" x14ac:dyDescent="0.35">
      <c r="A192">
        <v>190</v>
      </c>
      <c r="B192" s="3">
        <f t="shared" si="22"/>
        <v>0.19</v>
      </c>
      <c r="C192" s="3">
        <f>MOD($K$4*(1+SIN(Dashboards!$C$7*B192))+Dashboards!$C$15,2*$K$4)</f>
        <v>5.897012827752123</v>
      </c>
      <c r="D192" s="31">
        <f>(B192^Dashboards!$C$5)*((1-B192)^Dashboards!$C$6)</f>
        <v>2.3685210000000005E-2</v>
      </c>
      <c r="E192" s="31">
        <f t="shared" si="16"/>
        <v>2.1940970984022517E-2</v>
      </c>
      <c r="F192" s="31">
        <f t="shared" si="17"/>
        <v>-8.9209284843216972E-3</v>
      </c>
      <c r="G192" s="13">
        <f>SQRT((E192-Dashboards!$C$10)^2+(F192-Dashboards!$C$11)^2)</f>
        <v>1.2274241858655647E-2</v>
      </c>
      <c r="H192" s="13">
        <f>G192/Dashboards!$C$9</f>
        <v>0.32155210836026971</v>
      </c>
      <c r="N192">
        <v>190</v>
      </c>
      <c r="O192" s="3">
        <f t="shared" si="23"/>
        <v>0.19</v>
      </c>
      <c r="P192" s="3">
        <f>MOD($L$4*(1+SIN(Dashboards!$D$7*O192))+Dashboards!$D$15,2*$L$4)</f>
        <v>3.7349103706130538</v>
      </c>
      <c r="Q192" s="31">
        <f>(O192^Dashboards!$D$5)*((1-O192)^Dashboards!$D$6)</f>
        <v>2.3915854206459012E-3</v>
      </c>
      <c r="R192" s="31">
        <f t="shared" si="18"/>
        <v>-1.9828401802950255E-3</v>
      </c>
      <c r="S192" s="31">
        <f t="shared" si="19"/>
        <v>-1.3371707608430658E-3</v>
      </c>
      <c r="T192" s="13">
        <f>SQRT((R192-Dashboards!$C$10)^2+(S192-Dashboards!$C$11)^2)</f>
        <v>1.2895324220093781E-2</v>
      </c>
      <c r="U192" s="13">
        <f>T192/Dashboards!$D$9</f>
        <v>1.1037688668657684</v>
      </c>
      <c r="W192" s="3">
        <f t="shared" si="20"/>
        <v>1.5828032832321108E-4</v>
      </c>
      <c r="X192" s="3">
        <f t="shared" si="21"/>
        <v>0.78221675850549865</v>
      </c>
      <c r="Z192" s="3">
        <f>(E192-Dashboards!$C$10)/Dashboards!$C$12</f>
        <v>0.38517650702150091</v>
      </c>
      <c r="AA192" s="3">
        <f>(F192-Dashboards!$C$11)/Dashboards!$C$13</f>
        <v>-0.19030595458681734</v>
      </c>
    </row>
    <row r="193" spans="1:27" x14ac:dyDescent="0.35">
      <c r="A193">
        <v>191</v>
      </c>
      <c r="B193" s="3">
        <f t="shared" si="22"/>
        <v>0.191</v>
      </c>
      <c r="C193" s="3">
        <f>MOD($K$4*(1+SIN(Dashboards!$C$7*B193))+Dashboards!$C$15,2*$K$4)</f>
        <v>5.906117903598358</v>
      </c>
      <c r="D193" s="31">
        <f>(B193^Dashboards!$C$5)*((1-B193)^Dashboards!$C$6)</f>
        <v>2.3876121360999994E-2</v>
      </c>
      <c r="E193" s="31">
        <f t="shared" si="16"/>
        <v>2.2198785651407382E-2</v>
      </c>
      <c r="F193" s="31">
        <f t="shared" si="17"/>
        <v>-8.7910799591443753E-3</v>
      </c>
      <c r="G193" s="13">
        <f>SQRT((E193-Dashboards!$C$10)^2+(F193-Dashboards!$C$11)^2)</f>
        <v>1.2466352345111884E-2</v>
      </c>
      <c r="H193" s="13">
        <f>G193/Dashboards!$C$9</f>
        <v>0.32658488616190295</v>
      </c>
      <c r="N193">
        <v>191</v>
      </c>
      <c r="O193" s="3">
        <f t="shared" si="23"/>
        <v>0.191</v>
      </c>
      <c r="P193" s="3">
        <f>MOD($L$4*(1+SIN(Dashboards!$D$7*O193))+Dashboards!$D$15,2*$L$4)</f>
        <v>3.7379951307308823</v>
      </c>
      <c r="Q193" s="31">
        <f>(O193^Dashboards!$D$5)*((1-O193)^Dashboards!$D$6)</f>
        <v>2.4145861755883085E-3</v>
      </c>
      <c r="R193" s="31">
        <f t="shared" si="18"/>
        <v>-1.997735842750363E-3</v>
      </c>
      <c r="S193" s="31">
        <f t="shared" si="19"/>
        <v>-1.3561998016268367E-3</v>
      </c>
      <c r="T193" s="13">
        <f>SQRT((R193-Dashboards!$C$10)^2+(S193-Dashboards!$C$11)^2)</f>
        <v>1.2905444372021709E-2</v>
      </c>
      <c r="U193" s="13">
        <f>T193/Dashboards!$D$9</f>
        <v>1.104635096239714</v>
      </c>
      <c r="W193" s="3">
        <f t="shared" si="20"/>
        <v>1.6088381671186379E-4</v>
      </c>
      <c r="X193" s="3">
        <f t="shared" si="21"/>
        <v>0.77805021007781106</v>
      </c>
      <c r="Z193" s="3">
        <f>(E193-Dashboards!$C$10)/Dashboards!$C$12</f>
        <v>0.39390526810252352</v>
      </c>
      <c r="AA193" s="3">
        <f>(F193-Dashboards!$C$11)/Dashboards!$C$13</f>
        <v>-0.184942696792952</v>
      </c>
    </row>
    <row r="194" spans="1:27" x14ac:dyDescent="0.35">
      <c r="A194">
        <v>192</v>
      </c>
      <c r="B194" s="3">
        <f t="shared" si="22"/>
        <v>0.192</v>
      </c>
      <c r="C194" s="3">
        <f>MOD($K$4*(1+SIN(Dashboards!$C$7*B194))+Dashboards!$C$15,2*$K$4)</f>
        <v>5.9151588664469106</v>
      </c>
      <c r="D194" s="31">
        <f>(B194^Dashboards!$C$5)*((1-B194)^Dashboards!$C$6)</f>
        <v>2.4067178496000003E-2</v>
      </c>
      <c r="E194" s="31">
        <f t="shared" ref="E194:E257" si="24">D194*COS(C194)</f>
        <v>2.2455620944955811E-2</v>
      </c>
      <c r="F194" s="31">
        <f t="shared" ref="F194:F257" si="25">D194*SIN(C194)</f>
        <v>-8.6587625406166976E-3</v>
      </c>
      <c r="G194" s="13">
        <f>SQRT((E194-Dashboards!$C$10)^2+(F194-Dashboards!$C$11)^2)</f>
        <v>1.2660362208172488E-2</v>
      </c>
      <c r="H194" s="13">
        <f>G194/Dashboards!$C$9</f>
        <v>0.33166742251960329</v>
      </c>
      <c r="N194">
        <v>192</v>
      </c>
      <c r="O194" s="3">
        <f t="shared" si="23"/>
        <v>0.192</v>
      </c>
      <c r="P194" s="3">
        <f>MOD($L$4*(1+SIN(Dashboards!$D$7*O194))+Dashboards!$D$15,2*$L$4)</f>
        <v>3.7410792944462834</v>
      </c>
      <c r="Q194" s="31">
        <f>(O194^Dashboards!$D$5)*((1-O194)^Dashboards!$D$6)</f>
        <v>2.4375890481912847E-3</v>
      </c>
      <c r="R194" s="31">
        <f t="shared" ref="R194:R257" si="26">Q194*COS(P194)</f>
        <v>-2.0125353610884055E-3</v>
      </c>
      <c r="S194" s="31">
        <f t="shared" ref="S194:S257" si="27">Q194*SIN(P194)</f>
        <v>-1.375333337133531E-3</v>
      </c>
      <c r="T194" s="13">
        <f>SQRT((R194-Dashboards!$C$10)^2+(S194-Dashboards!$C$11)^2)</f>
        <v>1.2915484414722365E-2</v>
      </c>
      <c r="U194" s="13">
        <f>T194/Dashboards!$D$9</f>
        <v>1.1054944687041703</v>
      </c>
      <c r="W194" s="3">
        <f t="shared" ref="W194:W257" si="28">G194*T194</f>
        <v>1.6351471078439179E-4</v>
      </c>
      <c r="X194" s="3">
        <f t="shared" ref="X194:X257" si="29">ABS(H194-U194)</f>
        <v>0.7738270461845671</v>
      </c>
      <c r="Z194" s="3">
        <f>(E194-Dashboards!$C$10)/Dashboards!$C$12</f>
        <v>0.40260087078990636</v>
      </c>
      <c r="AA194" s="3">
        <f>(F194-Dashboards!$C$11)/Dashboards!$C$13</f>
        <v>-0.17947746393633227</v>
      </c>
    </row>
    <row r="195" spans="1:27" x14ac:dyDescent="0.35">
      <c r="A195">
        <v>193</v>
      </c>
      <c r="B195" s="3">
        <f t="shared" ref="B195:B258" si="30">A195/1000</f>
        <v>0.193</v>
      </c>
      <c r="C195" s="3">
        <f>MOD($K$4*(1+SIN(Dashboards!$C$7*B195))+Dashboards!$C$15,2*$K$4)</f>
        <v>5.9241354902741818</v>
      </c>
      <c r="D195" s="31">
        <f>(B195^Dashboards!$C$5)*((1-B195)^Dashboards!$C$6)</f>
        <v>2.4258374000999998E-2</v>
      </c>
      <c r="E195" s="31">
        <f t="shared" si="24"/>
        <v>2.2711444809826644E-2</v>
      </c>
      <c r="F195" s="31">
        <f t="shared" si="25"/>
        <v>-8.5240239219860816E-3</v>
      </c>
      <c r="G195" s="13">
        <f>SQRT((E195-Dashboards!$C$10)^2+(F195-Dashboards!$C$11)^2)</f>
        <v>1.2856188325849501E-2</v>
      </c>
      <c r="H195" s="13">
        <f>G195/Dashboards!$C$9</f>
        <v>0.33679753986095629</v>
      </c>
      <c r="N195">
        <v>193</v>
      </c>
      <c r="O195" s="3">
        <f t="shared" ref="O195:O258" si="31">N195/1000</f>
        <v>0.193</v>
      </c>
      <c r="P195" s="3">
        <f>MOD($L$4*(1+SIN(Dashboards!$D$7*O195))+Dashboards!$D$15,2*$L$4)</f>
        <v>3.7441628586750935</v>
      </c>
      <c r="Q195" s="31">
        <f>(O195^Dashboards!$D$5)*((1-O195)^Dashboards!$D$6)</f>
        <v>2.4605919601146152E-3</v>
      </c>
      <c r="R195" s="31">
        <f t="shared" si="26"/>
        <v>-2.0272365480522589E-3</v>
      </c>
      <c r="S195" s="31">
        <f t="shared" si="27"/>
        <v>-1.3945697445527227E-3</v>
      </c>
      <c r="T195" s="13">
        <f>SQRT((R195-Dashboards!$C$10)^2+(S195-Dashboards!$C$11)^2)</f>
        <v>1.2925442904391021E-2</v>
      </c>
      <c r="U195" s="13">
        <f>T195/Dashboards!$D$9</f>
        <v>1.1063468606773896</v>
      </c>
      <c r="W195" s="3">
        <f t="shared" si="28"/>
        <v>1.6617192817386611E-4</v>
      </c>
      <c r="X195" s="3">
        <f t="shared" si="29"/>
        <v>0.76954932081643335</v>
      </c>
      <c r="Z195" s="3">
        <f>(E195-Dashboards!$C$10)/Dashboards!$C$12</f>
        <v>0.41126222981160959</v>
      </c>
      <c r="AA195" s="3">
        <f>(F195-Dashboards!$C$11)/Dashboards!$C$13</f>
        <v>-0.17391222593675956</v>
      </c>
    </row>
    <row r="196" spans="1:27" x14ac:dyDescent="0.35">
      <c r="A196">
        <v>194</v>
      </c>
      <c r="B196" s="3">
        <f t="shared" si="30"/>
        <v>0.19400000000000001</v>
      </c>
      <c r="C196" s="3">
        <f>MOD($K$4*(1+SIN(Dashboards!$C$7*B196))+Dashboards!$C$15,2*$K$4)</f>
        <v>5.9330475506650444</v>
      </c>
      <c r="D196" s="31">
        <f>(B196^Dashboards!$C$5)*((1-B196)^Dashboards!$C$6)</f>
        <v>2.4449700496000006E-2</v>
      </c>
      <c r="E196" s="31">
        <f t="shared" si="24"/>
        <v>2.2966226349313976E-2</v>
      </c>
      <c r="F196" s="31">
        <f t="shared" si="25"/>
        <v>-8.386912519883544E-3</v>
      </c>
      <c r="G196" s="13">
        <f>SQRT((E196-Dashboards!$C$10)^2+(F196-Dashboards!$C$11)^2)</f>
        <v>1.3053750221626704E-2</v>
      </c>
      <c r="H196" s="13">
        <f>G196/Dashboards!$C$9</f>
        <v>0.34197312991778844</v>
      </c>
      <c r="N196">
        <v>194</v>
      </c>
      <c r="O196" s="3">
        <f t="shared" si="31"/>
        <v>0.19400000000000001</v>
      </c>
      <c r="P196" s="3">
        <f>MOD($L$4*(1+SIN(Dashboards!$D$7*O196))+Dashboards!$D$15,2*$L$4)</f>
        <v>3.7472458203337489</v>
      </c>
      <c r="Q196" s="31">
        <f>(O196^Dashboards!$D$5)*((1-O196)^Dashboards!$D$6)</f>
        <v>2.4835928381512734E-3</v>
      </c>
      <c r="R196" s="31">
        <f t="shared" si="26"/>
        <v>-2.041837237380831E-3</v>
      </c>
      <c r="S196" s="31">
        <f t="shared" si="27"/>
        <v>-1.4139073808992276E-3</v>
      </c>
      <c r="T196" s="13">
        <f>SQRT((R196-Dashboards!$C$10)^2+(S196-Dashboards!$C$11)^2)</f>
        <v>1.2935318410221807E-2</v>
      </c>
      <c r="U196" s="13">
        <f>T196/Dashboards!$D$9</f>
        <v>1.1071921496902544</v>
      </c>
      <c r="W196" s="3">
        <f t="shared" si="28"/>
        <v>1.688544155642449E-4</v>
      </c>
      <c r="X196" s="3">
        <f t="shared" si="29"/>
        <v>0.76521901977246598</v>
      </c>
      <c r="Z196" s="3">
        <f>(E196-Dashboards!$C$10)/Dashboards!$C$12</f>
        <v>0.41988829910626374</v>
      </c>
      <c r="AA196" s="3">
        <f>(F196-Dashboards!$C$11)/Dashboards!$C$13</f>
        <v>-0.16824898259263976</v>
      </c>
    </row>
    <row r="197" spans="1:27" x14ac:dyDescent="0.35">
      <c r="A197">
        <v>195</v>
      </c>
      <c r="B197" s="3">
        <f t="shared" si="30"/>
        <v>0.19500000000000001</v>
      </c>
      <c r="C197" s="3">
        <f>MOD($K$4*(1+SIN(Dashboards!$C$7*B197))+Dashboards!$C$15,2*$K$4)</f>
        <v>5.9418948248184504</v>
      </c>
      <c r="D197" s="31">
        <f>(B197^Dashboards!$C$5)*((1-B197)^Dashboards!$C$6)</f>
        <v>2.4641150624999997E-2</v>
      </c>
      <c r="E197" s="31">
        <f t="shared" si="24"/>
        <v>2.3219935829088198E-2</v>
      </c>
      <c r="F197" s="31">
        <f t="shared" si="25"/>
        <v>-8.2474774456777963E-3</v>
      </c>
      <c r="G197" s="13">
        <f>SQRT((E197-Dashboards!$C$10)^2+(F197-Dashboards!$C$11)^2)</f>
        <v>1.3252969983861659E-2</v>
      </c>
      <c r="H197" s="13">
        <f>G197/Dashboards!$C$9</f>
        <v>0.34719215161471773</v>
      </c>
      <c r="N197">
        <v>195</v>
      </c>
      <c r="O197" s="3">
        <f t="shared" si="31"/>
        <v>0.19500000000000001</v>
      </c>
      <c r="P197" s="3">
        <f>MOD($L$4*(1+SIN(Dashboards!$D$7*O197))+Dashboards!$D$15,2*$L$4)</f>
        <v>3.7503281763392877</v>
      </c>
      <c r="Q197" s="31">
        <f>(O197^Dashboards!$D$5)*((1-O197)^Dashboards!$D$6)</f>
        <v>2.5065896144603576E-3</v>
      </c>
      <c r="R197" s="31">
        <f t="shared" si="26"/>
        <v>-2.056335284119107E-3</v>
      </c>
      <c r="S197" s="31">
        <f t="shared" si="27"/>
        <v>-1.4333445833459991E-3</v>
      </c>
      <c r="T197" s="13">
        <f>SQRT((R197-Dashboards!$C$10)^2+(S197-Dashboards!$C$11)^2)</f>
        <v>1.2945109514501382E-2</v>
      </c>
      <c r="U197" s="13">
        <f>T197/Dashboards!$D$9</f>
        <v>1.1080302143942957</v>
      </c>
      <c r="W197" s="3">
        <f t="shared" si="28"/>
        <v>1.7156114783348878E-4</v>
      </c>
      <c r="X197" s="3">
        <f t="shared" si="29"/>
        <v>0.76083806277957799</v>
      </c>
      <c r="Z197" s="3">
        <f>(E197-Dashboards!$C$10)/Dashboards!$C$12</f>
        <v>0.42847807196675741</v>
      </c>
      <c r="AA197" s="3">
        <f>(F197-Dashboards!$C$11)/Dashboards!$C$13</f>
        <v>-0.16248976239779397</v>
      </c>
    </row>
    <row r="198" spans="1:27" x14ac:dyDescent="0.35">
      <c r="A198">
        <v>196</v>
      </c>
      <c r="B198" s="3">
        <f t="shared" si="30"/>
        <v>0.19600000000000001</v>
      </c>
      <c r="C198" s="3">
        <f>MOD($K$4*(1+SIN(Dashboards!$C$7*B198))+Dashboards!$C$15,2*$K$4)</f>
        <v>5.9506770915530085</v>
      </c>
      <c r="D198" s="31">
        <f>(B198^Dashboards!$C$5)*((1-B198)^Dashboards!$C$6)</f>
        <v>2.4832717056000007E-2</v>
      </c>
      <c r="E198" s="31">
        <f t="shared" si="24"/>
        <v>2.3472544680553438E-2</v>
      </c>
      <c r="F198" s="31">
        <f t="shared" si="25"/>
        <v>-8.1057684770030405E-3</v>
      </c>
      <c r="G198" s="13">
        <f>SQRT((E198-Dashboards!$C$10)^2+(F198-Dashboards!$C$11)^2)</f>
        <v>1.3453772183307454E-2</v>
      </c>
      <c r="H198" s="13">
        <f>G198/Dashboards!$C$9</f>
        <v>0.35245262890844498</v>
      </c>
      <c r="N198">
        <v>196</v>
      </c>
      <c r="O198" s="3">
        <f t="shared" si="31"/>
        <v>0.19600000000000001</v>
      </c>
      <c r="P198" s="3">
        <f>MOD($L$4*(1+SIN(Dashboards!$D$7*O198))+Dashboards!$D$15,2*$L$4)</f>
        <v>3.7534099236093543</v>
      </c>
      <c r="Q198" s="31">
        <f>(O198^Dashboards!$D$5)*((1-O198)^Dashboards!$D$6)</f>
        <v>2.5295802267970222E-3</v>
      </c>
      <c r="R198" s="31">
        <f t="shared" si="26"/>
        <v>-2.0707285649218918E-3</v>
      </c>
      <c r="S198" s="31">
        <f t="shared" si="27"/>
        <v>-1.4528796695593878E-3</v>
      </c>
      <c r="T198" s="13">
        <f>SQRT((R198-Dashboards!$C$10)^2+(S198-Dashboards!$C$11)^2)</f>
        <v>1.2954814812700952E-2</v>
      </c>
      <c r="U198" s="13">
        <f>T198/Dashboards!$D$9</f>
        <v>1.1088609345695699</v>
      </c>
      <c r="W198" s="3">
        <f t="shared" si="28"/>
        <v>1.7429112716701542E-4</v>
      </c>
      <c r="X198" s="3">
        <f t="shared" si="29"/>
        <v>0.75640830566112494</v>
      </c>
      <c r="Z198" s="3">
        <f>(E198-Dashboards!$C$10)/Dashboards!$C$12</f>
        <v>0.43703058115390947</v>
      </c>
      <c r="AA198" s="3">
        <f>(F198-Dashboards!$C$11)/Dashboards!$C$13</f>
        <v>-0.15663662136544404</v>
      </c>
    </row>
    <row r="199" spans="1:27" x14ac:dyDescent="0.35">
      <c r="A199">
        <v>197</v>
      </c>
      <c r="B199" s="3">
        <f t="shared" si="30"/>
        <v>0.19700000000000001</v>
      </c>
      <c r="C199" s="3">
        <f>MOD($K$4*(1+SIN(Dashboards!$C$7*B199))+Dashboards!$C$15,2*$K$4)</f>
        <v>5.9593941313125072</v>
      </c>
      <c r="D199" s="31">
        <f>(B199^Dashboards!$C$5)*((1-B199)^Dashboards!$C$6)</f>
        <v>2.5024392480999996E-2</v>
      </c>
      <c r="E199" s="31">
        <f t="shared" si="24"/>
        <v>2.3724025503332566E-2</v>
      </c>
      <c r="F199" s="31">
        <f t="shared" si="25"/>
        <v>-7.9618360294818422E-3</v>
      </c>
      <c r="G199" s="13">
        <f>SQRT((E199-Dashboards!$C$10)^2+(F199-Dashboards!$C$11)^2)</f>
        <v>1.3656083789647142E-2</v>
      </c>
      <c r="H199" s="13">
        <f>G199/Dashboards!$C$9</f>
        <v>0.357752648601181</v>
      </c>
      <c r="N199">
        <v>197</v>
      </c>
      <c r="O199" s="3">
        <f t="shared" si="31"/>
        <v>0.19700000000000001</v>
      </c>
      <c r="P199" s="3">
        <f>MOD($L$4*(1+SIN(Dashboards!$D$7*O199))+Dashboards!$D$15,2*$L$4)</f>
        <v>3.7564910590622027</v>
      </c>
      <c r="Q199" s="31">
        <f>(O199^Dashboards!$D$5)*((1-O199)^Dashboards!$D$6)</f>
        <v>2.5525626187392525E-3</v>
      </c>
      <c r="R199" s="31">
        <f t="shared" si="26"/>
        <v>-2.0850149783509012E-3</v>
      </c>
      <c r="S199" s="31">
        <f t="shared" si="27"/>
        <v>-1.4725109380365842E-3</v>
      </c>
      <c r="T199" s="13">
        <f>SQRT((R199-Dashboards!$C$10)^2+(S199-Dashboards!$C$11)^2)</f>
        <v>1.2964432913566535E-2</v>
      </c>
      <c r="U199" s="13">
        <f>T199/Dashboards!$D$9</f>
        <v>1.1096841911323838</v>
      </c>
      <c r="W199" s="3">
        <f t="shared" si="28"/>
        <v>1.7704338215292383E-4</v>
      </c>
      <c r="X199" s="3">
        <f t="shared" si="29"/>
        <v>0.75193154253120276</v>
      </c>
      <c r="Z199" s="3">
        <f>(E199-Dashboards!$C$10)/Dashboards!$C$12</f>
        <v>0.4455448989806029</v>
      </c>
      <c r="AA199" s="3">
        <f>(F199-Dashboards!$C$11)/Dashboards!$C$13</f>
        <v>-0.15069164186025513</v>
      </c>
    </row>
    <row r="200" spans="1:27" x14ac:dyDescent="0.35">
      <c r="A200">
        <v>198</v>
      </c>
      <c r="B200" s="3">
        <f t="shared" si="30"/>
        <v>0.19800000000000001</v>
      </c>
      <c r="C200" s="3">
        <f>MOD($K$4*(1+SIN(Dashboards!$C$7*B200))+Dashboards!$C$15,2*$K$4)</f>
        <v>5.9680457261714057</v>
      </c>
      <c r="D200" s="31">
        <f>(B200^Dashboards!$C$5)*((1-B200)^Dashboards!$C$6)</f>
        <v>2.5216169616000005E-2</v>
      </c>
      <c r="E200" s="31">
        <f t="shared" si="24"/>
        <v>2.397435206689276E-2</v>
      </c>
      <c r="F200" s="31">
        <f t="shared" si="25"/>
        <v>-7.815731128663319E-3</v>
      </c>
      <c r="G200" s="13">
        <f>SQRT((E200-Dashboards!$C$10)^2+(F200-Dashboards!$C$11)^2)</f>
        <v>1.3859834087794716E-2</v>
      </c>
      <c r="H200" s="13">
        <f>G200/Dashboards!$C$9</f>
        <v>0.36309035814795715</v>
      </c>
      <c r="N200">
        <v>198</v>
      </c>
      <c r="O200" s="3">
        <f t="shared" si="31"/>
        <v>0.19800000000000001</v>
      </c>
      <c r="P200" s="3">
        <f>MOD($L$4*(1+SIN(Dashboards!$D$7*O200))+Dashboards!$D$15,2*$L$4)</f>
        <v>3.7595715796166966</v>
      </c>
      <c r="Q200" s="31">
        <f>(O200^Dashboards!$D$5)*((1-O200)^Dashboards!$D$6)</f>
        <v>2.5755347399116731E-3</v>
      </c>
      <c r="R200" s="31">
        <f t="shared" si="26"/>
        <v>-2.09919244516536E-3</v>
      </c>
      <c r="S200" s="31">
        <f t="shared" si="27"/>
        <v>-1.4922366684452461E-3</v>
      </c>
      <c r="T200" s="13">
        <f>SQRT((R200-Dashboards!$C$10)^2+(S200-Dashboards!$C$11)^2)</f>
        <v>1.2973962439207688E-2</v>
      </c>
      <c r="U200" s="13">
        <f>T200/Dashboards!$D$9</f>
        <v>1.1104998661428898</v>
      </c>
      <c r="W200" s="3">
        <f t="shared" si="28"/>
        <v>1.79816966868699E-4</v>
      </c>
      <c r="X200" s="3">
        <f t="shared" si="29"/>
        <v>0.74740950799493255</v>
      </c>
      <c r="Z200" s="3">
        <f>(E200-Dashboards!$C$10)/Dashboards!$C$12</f>
        <v>0.45402013736682134</v>
      </c>
      <c r="AA200" s="3">
        <f>(F200-Dashboards!$C$11)/Dashboards!$C$13</f>
        <v>-0.14465693143927205</v>
      </c>
    </row>
    <row r="201" spans="1:27" x14ac:dyDescent="0.35">
      <c r="A201">
        <v>199</v>
      </c>
      <c r="B201" s="3">
        <f t="shared" si="30"/>
        <v>0.19900000000000001</v>
      </c>
      <c r="C201" s="3">
        <f>MOD($K$4*(1+SIN(Dashboards!$C$7*B201))+Dashboards!$C$15,2*$K$4)</f>
        <v>5.9766316598402849</v>
      </c>
      <c r="D201" s="31">
        <f>(B201^Dashboards!$C$5)*((1-B201)^Dashboards!$C$6)</f>
        <v>2.5408041200999997E-2</v>
      </c>
      <c r="E201" s="31">
        <f t="shared" si="24"/>
        <v>2.4223499311323785E-2</v>
      </c>
      <c r="F201" s="31">
        <f t="shared" si="25"/>
        <v>-7.6675053821963152E-3</v>
      </c>
      <c r="G201" s="13">
        <f>SQRT((E201-Dashboards!$C$10)^2+(F201-Dashboards!$C$11)^2)</f>
        <v>1.4064954594591174E-2</v>
      </c>
      <c r="H201" s="13">
        <f>G201/Dashboards!$C$9</f>
        <v>0.36846396347428667</v>
      </c>
      <c r="N201">
        <v>199</v>
      </c>
      <c r="O201" s="3">
        <f t="shared" si="31"/>
        <v>0.19900000000000001</v>
      </c>
      <c r="P201" s="3">
        <f>MOD($L$4*(1+SIN(Dashboards!$D$7*O201))+Dashboards!$D$15,2*$L$4)</f>
        <v>3.7626514821923154</v>
      </c>
      <c r="Q201" s="31">
        <f>(O201^Dashboards!$D$5)*((1-O201)^Dashboards!$D$6)</f>
        <v>2.5984945462062437E-3</v>
      </c>
      <c r="R201" s="31">
        <f t="shared" si="26"/>
        <v>-2.113258908605975E-3</v>
      </c>
      <c r="S201" s="31">
        <f t="shared" si="27"/>
        <v>-1.51205512196516E-3</v>
      </c>
      <c r="T201" s="13">
        <f>SQRT((R201-Dashboards!$C$10)^2+(S201-Dashboards!$C$11)^2)</f>
        <v>1.2983402025184592E-2</v>
      </c>
      <c r="U201" s="13">
        <f>T201/Dashboards!$D$9</f>
        <v>1.1113078428125398</v>
      </c>
      <c r="W201" s="3">
        <f t="shared" si="28"/>
        <v>1.8261095996754438E-4</v>
      </c>
      <c r="X201" s="3">
        <f t="shared" si="29"/>
        <v>0.74284387933825313</v>
      </c>
      <c r="Z201" s="3">
        <f>(E201-Dashboards!$C$10)/Dashboards!$C$12</f>
        <v>0.46245544786599907</v>
      </c>
      <c r="AA201" s="3">
        <f>(F201-Dashboards!$C$11)/Dashboards!$C$13</f>
        <v>-0.13853462170256114</v>
      </c>
    </row>
    <row r="202" spans="1:27" x14ac:dyDescent="0.35">
      <c r="A202">
        <v>200</v>
      </c>
      <c r="B202" s="3">
        <f t="shared" si="30"/>
        <v>0.2</v>
      </c>
      <c r="C202" s="3">
        <f>MOD($K$4*(1+SIN(Dashboards!$C$7*B202))+Dashboards!$C$15,2*$K$4)</f>
        <v>5.9851517176712496</v>
      </c>
      <c r="D202" s="31">
        <f>(B202^Dashboards!$C$5)*((1-B202)^Dashboards!$C$6)</f>
        <v>2.5600000000000012E-2</v>
      </c>
      <c r="E202" s="31">
        <f t="shared" si="24"/>
        <v>2.4471443347282674E-2</v>
      </c>
      <c r="F202" s="31">
        <f t="shared" si="25"/>
        <v>-7.5172109522571792E-3</v>
      </c>
      <c r="G202" s="13">
        <f>SQRT((E202-Dashboards!$C$10)^2+(F202-Dashboards!$C$11)^2)</f>
        <v>1.4271378976416541E-2</v>
      </c>
      <c r="H202" s="13">
        <f>G202/Dashboards!$C$9</f>
        <v>0.37387172681782094</v>
      </c>
      <c r="N202">
        <v>200</v>
      </c>
      <c r="O202" s="3">
        <f t="shared" si="31"/>
        <v>0.2</v>
      </c>
      <c r="P202" s="3">
        <f>MOD($L$4*(1+SIN(Dashboards!$D$7*O202))+Dashboards!$D$15,2*$L$4)</f>
        <v>3.7657307637091582</v>
      </c>
      <c r="Q202" s="31">
        <f>(O202^Dashboards!$D$5)*((1-O202)^Dashboards!$D$6)</f>
        <v>2.6214400000000022E-3</v>
      </c>
      <c r="R202" s="31">
        <f t="shared" si="26"/>
        <v>-2.1272123346724328E-3</v>
      </c>
      <c r="S202" s="31">
        <f t="shared" si="27"/>
        <v>-1.5319645416319104E-3</v>
      </c>
      <c r="T202" s="13">
        <f>SQRT((R202-Dashboards!$C$10)^2+(S202-Dashboards!$C$11)^2)</f>
        <v>1.299275032059361E-2</v>
      </c>
      <c r="U202" s="13">
        <f>T202/Dashboards!$D$9</f>
        <v>1.1121080055114085</v>
      </c>
      <c r="W202" s="3">
        <f t="shared" si="28"/>
        <v>1.854244637711489E-4</v>
      </c>
      <c r="X202" s="3">
        <f t="shared" si="29"/>
        <v>0.73823627869358766</v>
      </c>
      <c r="Z202" s="3">
        <f>(E202-Dashboards!$C$10)/Dashboards!$C$12</f>
        <v>0.47085002166314788</v>
      </c>
      <c r="AA202" s="3">
        <f>(F202-Dashboards!$C$11)/Dashboards!$C$13</f>
        <v>-0.13232686715436853</v>
      </c>
    </row>
    <row r="203" spans="1:27" x14ac:dyDescent="0.35">
      <c r="A203">
        <v>201</v>
      </c>
      <c r="B203" s="3">
        <f t="shared" si="30"/>
        <v>0.20100000000000001</v>
      </c>
      <c r="C203" s="3">
        <f>MOD($K$4*(1+SIN(Dashboards!$C$7*B203))+Dashboards!$C$15,2*$K$4)</f>
        <v>5.9936056866632965</v>
      </c>
      <c r="D203" s="31">
        <f>(B203^Dashboards!$C$5)*((1-B203)^Dashboards!$C$6)</f>
        <v>2.5792038800999999E-2</v>
      </c>
      <c r="E203" s="31">
        <f t="shared" si="24"/>
        <v>2.4718161455117797E-2</v>
      </c>
      <c r="F203" s="31">
        <f t="shared" si="25"/>
        <v>-7.3649005282500771E-3</v>
      </c>
      <c r="G203" s="13">
        <f>SQRT((E203-Dashboards!$C$10)^2+(F203-Dashboards!$C$11)^2)</f>
        <v>1.4479042968142022E-2</v>
      </c>
      <c r="H203" s="13">
        <f>G203/Dashboards!$C$9</f>
        <v>0.37931196460511446</v>
      </c>
      <c r="N203">
        <v>201</v>
      </c>
      <c r="O203" s="3">
        <f t="shared" si="31"/>
        <v>0.20100000000000001</v>
      </c>
      <c r="P203" s="3">
        <f>MOD($L$4*(1+SIN(Dashboards!$D$7*O203))+Dashboards!$D$15,2*$L$4)</f>
        <v>3.7688094210879424</v>
      </c>
      <c r="Q203" s="31">
        <f>(O203^Dashboards!$D$5)*((1-O203)^Dashboards!$D$6)</f>
        <v>2.6443690703697471E-3</v>
      </c>
      <c r="R203" s="31">
        <f t="shared" si="26"/>
        <v>-2.1410507123943317E-3</v>
      </c>
      <c r="S203" s="31">
        <f t="shared" si="27"/>
        <v>-1.5519631526823975E-3</v>
      </c>
      <c r="T203" s="13">
        <f>SQRT((R203-Dashboards!$C$10)^2+(S203-Dashboards!$C$11)^2)</f>
        <v>1.3002005988151355E-2</v>
      </c>
      <c r="U203" s="13">
        <f>T203/Dashboards!$D$9</f>
        <v>1.1129002397753893</v>
      </c>
      <c r="W203" s="3">
        <f t="shared" si="28"/>
        <v>1.8825660337448333E-4</v>
      </c>
      <c r="X203" s="3">
        <f t="shared" si="29"/>
        <v>0.73358827517027492</v>
      </c>
      <c r="Z203" s="3">
        <f>(E203-Dashboards!$C$10)/Dashboards!$C$12</f>
        <v>0.47920308954520113</v>
      </c>
      <c r="AA203" s="3">
        <f>(F203-Dashboards!$C$11)/Dashboards!$C$13</f>
        <v>-0.126035844075535</v>
      </c>
    </row>
    <row r="204" spans="1:27" x14ac:dyDescent="0.35">
      <c r="A204">
        <v>202</v>
      </c>
      <c r="B204" s="3">
        <f t="shared" si="30"/>
        <v>0.20200000000000001</v>
      </c>
      <c r="C204" s="3">
        <f>MOD($K$4*(1+SIN(Dashboards!$C$7*B204))+Dashboards!$C$15,2*$K$4)</f>
        <v>6.0019933554676435</v>
      </c>
      <c r="D204" s="31">
        <f>(B204^Dashboards!$C$5)*((1-B204)^Dashboards!$C$6)</f>
        <v>2.5984150416000006E-2</v>
      </c>
      <c r="E204" s="31">
        <f t="shared" si="24"/>
        <v>2.4963632083186974E-2</v>
      </c>
      <c r="F204" s="31">
        <f t="shared" si="25"/>
        <v>-7.2106272997979389E-3</v>
      </c>
      <c r="G204" s="13">
        <f>SQRT((E204-Dashboards!$C$10)^2+(F204-Dashboards!$C$11)^2)</f>
        <v>1.4687884293765113E-2</v>
      </c>
      <c r="H204" s="13">
        <f>G204/Dashboards!$C$9</f>
        <v>0.38478304537247787</v>
      </c>
      <c r="N204">
        <v>202</v>
      </c>
      <c r="O204" s="3">
        <f t="shared" si="31"/>
        <v>0.20200000000000001</v>
      </c>
      <c r="P204" s="3">
        <f>MOD($L$4*(1+SIN(Dashboards!$D$7*O204))+Dashboards!$D$15,2*$L$4)</f>
        <v>3.7718874512500111</v>
      </c>
      <c r="Q204" s="31">
        <f>(O204^Dashboards!$D$5)*((1-O204)^Dashboards!$D$6)</f>
        <v>2.6672797333038012E-3</v>
      </c>
      <c r="R204" s="31">
        <f t="shared" si="26"/>
        <v>-2.1547720540956565E-3</v>
      </c>
      <c r="S204" s="31">
        <f t="shared" si="27"/>
        <v>-1.5720491629022237E-3</v>
      </c>
      <c r="T204" s="13">
        <f>SQRT((R204-Dashboards!$C$10)^2+(S204-Dashboards!$C$11)^2)</f>
        <v>1.3011167704277272E-2</v>
      </c>
      <c r="U204" s="13">
        <f>T204/Dashboards!$D$9</f>
        <v>1.1136844323132622</v>
      </c>
      <c r="W204" s="3">
        <f t="shared" si="28"/>
        <v>1.9110652576719803E-4</v>
      </c>
      <c r="X204" s="3">
        <f t="shared" si="29"/>
        <v>0.72890138694078432</v>
      </c>
      <c r="Z204" s="3">
        <f>(E204-Dashboards!$C$10)/Dashboards!$C$12</f>
        <v>0.48751392184407055</v>
      </c>
      <c r="AA204" s="3">
        <f>(F204-Dashboards!$C$11)/Dashboards!$C$13</f>
        <v>-0.11966374940791524</v>
      </c>
    </row>
    <row r="205" spans="1:27" x14ac:dyDescent="0.35">
      <c r="A205">
        <v>203</v>
      </c>
      <c r="B205" s="3">
        <f t="shared" si="30"/>
        <v>0.20300000000000001</v>
      </c>
      <c r="C205" s="3">
        <f>MOD($K$4*(1+SIN(Dashboards!$C$7*B205))+Dashboards!$C$15,2*$K$4)</f>
        <v>6.0103145143930057</v>
      </c>
      <c r="D205" s="31">
        <f>(B205^Dashboards!$C$5)*((1-B205)^Dashboards!$C$6)</f>
        <v>2.6176327680999999E-2</v>
      </c>
      <c r="E205" s="31">
        <f t="shared" si="24"/>
        <v>2.5207834845382898E-2</v>
      </c>
      <c r="F205" s="31">
        <f t="shared" si="25"/>
        <v>-7.0544449300413807E-3</v>
      </c>
      <c r="G205" s="13">
        <f>SQRT((E205-Dashboards!$C$10)^2+(F205-Dashboards!$C$11)^2)</f>
        <v>1.4897842588997082E-2</v>
      </c>
      <c r="H205" s="13">
        <f>G205/Dashboards!$C$9</f>
        <v>0.39028338773797872</v>
      </c>
      <c r="N205">
        <v>203</v>
      </c>
      <c r="O205" s="3">
        <f t="shared" si="31"/>
        <v>0.20300000000000001</v>
      </c>
      <c r="P205" s="3">
        <f>MOD($L$4*(1+SIN(Dashboards!$D$7*O205))+Dashboards!$D$15,2*$L$4)</f>
        <v>3.774964851117335</v>
      </c>
      <c r="Q205" s="31">
        <f>(O205^Dashboards!$D$5)*((1-O205)^Dashboards!$D$6)</f>
        <v>2.6901699719107395E-3</v>
      </c>
      <c r="R205" s="31">
        <f t="shared" si="26"/>
        <v>-2.1683743956527231E-3</v>
      </c>
      <c r="S205" s="31">
        <f t="shared" si="27"/>
        <v>-1.5922207629747573E-3</v>
      </c>
      <c r="T205" s="13">
        <f>SQRT((R205-Dashboards!$C$10)^2+(S205-Dashboards!$C$11)^2)</f>
        <v>1.3020234159174793E-2</v>
      </c>
      <c r="U205" s="13">
        <f>T205/Dashboards!$D$9</f>
        <v>1.1144604710136412</v>
      </c>
      <c r="W205" s="3">
        <f t="shared" si="28"/>
        <v>1.9397339897526885E-4</v>
      </c>
      <c r="X205" s="3">
        <f t="shared" si="29"/>
        <v>0.72417708327566244</v>
      </c>
      <c r="Z205" s="3">
        <f>(E205-Dashboards!$C$10)/Dashboards!$C$12</f>
        <v>0.49578182835286499</v>
      </c>
      <c r="AA205" s="3">
        <f>(F205-Dashboards!$C$11)/Dashboards!$C$13</f>
        <v>-0.11321279965151772</v>
      </c>
    </row>
    <row r="206" spans="1:27" x14ac:dyDescent="0.35">
      <c r="A206">
        <v>204</v>
      </c>
      <c r="B206" s="3">
        <f t="shared" si="30"/>
        <v>0.20399999999999999</v>
      </c>
      <c r="C206" s="3">
        <f>MOD($K$4*(1+SIN(Dashboards!$C$7*B206))+Dashboards!$C$15,2*$K$4)</f>
        <v>6.0185689554108421</v>
      </c>
      <c r="D206" s="31">
        <f>(B206^Dashboards!$C$5)*((1-B206)^Dashboards!$C$6)</f>
        <v>2.6368563455999999E-2</v>
      </c>
      <c r="E206" s="31">
        <f t="shared" si="24"/>
        <v>2.545075051788143E-2</v>
      </c>
      <c r="F206" s="31">
        <f t="shared" si="25"/>
        <v>-6.8964075292616573E-3</v>
      </c>
      <c r="G206" s="13">
        <f>SQRT((E206-Dashboards!$C$10)^2+(F206-Dashboards!$C$11)^2)</f>
        <v>1.5108859326012339E-2</v>
      </c>
      <c r="H206" s="13">
        <f>G206/Dashboards!$C$9</f>
        <v>0.39581145843007703</v>
      </c>
      <c r="N206">
        <v>204</v>
      </c>
      <c r="O206" s="3">
        <f t="shared" si="31"/>
        <v>0.20399999999999999</v>
      </c>
      <c r="P206" s="3">
        <f>MOD($L$4*(1+SIN(Dashboards!$D$7*O206))+Dashboards!$D$15,2*$L$4)</f>
        <v>3.7780416176125144</v>
      </c>
      <c r="Q206" s="31">
        <f>(O206^Dashboards!$D$5)*((1-O206)^Dashboards!$D$6)</f>
        <v>2.7130377766252283E-3</v>
      </c>
      <c r="R206" s="31">
        <f t="shared" si="26"/>
        <v>-2.1818557967457032E-3</v>
      </c>
      <c r="S206" s="31">
        <f t="shared" si="27"/>
        <v>-1.612476126831878E-3</v>
      </c>
      <c r="T206" s="13">
        <f>SQRT((R206-Dashboards!$C$10)^2+(S206-Dashboards!$C$11)^2)</f>
        <v>1.30292040569111E-2</v>
      </c>
      <c r="U206" s="13">
        <f>T206/Dashboards!$D$9</f>
        <v>1.1152282449518007</v>
      </c>
      <c r="W206" s="3">
        <f t="shared" si="28"/>
        <v>1.9685641122577907E-4</v>
      </c>
      <c r="X206" s="3">
        <f t="shared" si="29"/>
        <v>0.71941678652172369</v>
      </c>
      <c r="Z206" s="3">
        <f>(E206-Dashboards!$C$10)/Dashboards!$C$12</f>
        <v>0.50400615821579853</v>
      </c>
      <c r="AA206" s="3">
        <f>(F206-Dashboards!$C$11)/Dashboards!$C$13</f>
        <v>-0.10668522977502821</v>
      </c>
    </row>
    <row r="207" spans="1:27" x14ac:dyDescent="0.35">
      <c r="A207">
        <v>205</v>
      </c>
      <c r="B207" s="3">
        <f t="shared" si="30"/>
        <v>0.20499999999999999</v>
      </c>
      <c r="C207" s="3">
        <f>MOD($K$4*(1+SIN(Dashboards!$C$7*B207))+Dashboards!$C$15,2*$K$4)</f>
        <v>6.0267564721605593</v>
      </c>
      <c r="D207" s="31">
        <f>(B207^Dashboards!$C$5)*((1-B207)^Dashboards!$C$6)</f>
        <v>2.6560850624999997E-2</v>
      </c>
      <c r="E207" s="31">
        <f t="shared" si="24"/>
        <v>2.5692361035126846E-2</v>
      </c>
      <c r="F207" s="31">
        <f t="shared" si="25"/>
        <v>-6.7365696288436399E-3</v>
      </c>
      <c r="G207" s="13">
        <f>SQRT((E207-Dashboards!$C$10)^2+(F207-Dashboards!$C$11)^2)</f>
        <v>1.5320877740514794E-2</v>
      </c>
      <c r="H207" s="13">
        <f>G207/Dashboards!$C$9</f>
        <v>0.40136577037696031</v>
      </c>
      <c r="N207">
        <v>205</v>
      </c>
      <c r="O207" s="3">
        <f t="shared" si="31"/>
        <v>0.20499999999999999</v>
      </c>
      <c r="P207" s="3">
        <f>MOD($L$4*(1+SIN(Dashboards!$D$7*O207))+Dashboards!$D$15,2*$L$4)</f>
        <v>3.7811177476587821</v>
      </c>
      <c r="Q207" s="31">
        <f>(O207^Dashboards!$D$5)*((1-O207)^Dashboards!$D$6)</f>
        <v>2.7358811454108903E-3</v>
      </c>
      <c r="R207" s="31">
        <f t="shared" si="26"/>
        <v>-2.1952143411036774E-3</v>
      </c>
      <c r="S207" s="31">
        <f t="shared" si="27"/>
        <v>-1.6328134120062682E-3</v>
      </c>
      <c r="T207" s="13">
        <f>SQRT((R207-Dashboards!$C$10)^2+(S207-Dashboards!$C$11)^2)</f>
        <v>1.3038076115495503E-2</v>
      </c>
      <c r="U207" s="13">
        <f>T207/Dashboards!$D$9</f>
        <v>1.115987644396385</v>
      </c>
      <c r="W207" s="3">
        <f t="shared" si="28"/>
        <v>1.9975477013703264E-4</v>
      </c>
      <c r="X207" s="3">
        <f t="shared" si="29"/>
        <v>0.71462187401942467</v>
      </c>
      <c r="Z207" s="3">
        <f>(E207-Dashboards!$C$10)/Dashboards!$C$12</f>
        <v>0.51218629979226393</v>
      </c>
      <c r="AA207" s="3">
        <f>(F207-Dashboards!$C$11)/Dashboards!$C$13</f>
        <v>-0.10008329214037785</v>
      </c>
    </row>
    <row r="208" spans="1:27" x14ac:dyDescent="0.35">
      <c r="A208">
        <v>206</v>
      </c>
      <c r="B208" s="3">
        <f t="shared" si="30"/>
        <v>0.20599999999999999</v>
      </c>
      <c r="C208" s="3">
        <f>MOD($K$4*(1+SIN(Dashboards!$C$7*B208))+Dashboards!$C$15,2*$K$4)</f>
        <v>6.0348768599546654</v>
      </c>
      <c r="D208" s="31">
        <f>(B208^Dashboards!$C$5)*((1-B208)^Dashboards!$C$6)</f>
        <v>2.6753182096E-2</v>
      </c>
      <c r="E208" s="31">
        <f t="shared" si="24"/>
        <v>2.5932649485069577E-2</v>
      </c>
      <c r="F208" s="31">
        <f t="shared" si="25"/>
        <v>-6.5749861555942186E-3</v>
      </c>
      <c r="G208" s="13">
        <f>SQRT((E208-Dashboards!$C$10)^2+(F208-Dashboards!$C$11)^2)</f>
        <v>1.553384276123254E-2</v>
      </c>
      <c r="H208" s="13">
        <f>G208/Dashboards!$C$9</f>
        <v>0.40694488085949404</v>
      </c>
      <c r="N208">
        <v>206</v>
      </c>
      <c r="O208" s="3">
        <f t="shared" si="31"/>
        <v>0.20599999999999999</v>
      </c>
      <c r="P208" s="3">
        <f>MOD($L$4*(1+SIN(Dashboards!$D$7*O208))+Dashboards!$D$15,2*$L$4)</f>
        <v>3.7841932381800101</v>
      </c>
      <c r="Q208" s="31">
        <f>(O208^Dashboards!$D$5)*((1-O208)^Dashboards!$D$6)</f>
        <v>2.7586980839602797E-3</v>
      </c>
      <c r="R208" s="31">
        <f t="shared" si="26"/>
        <v>-2.2084481367432734E-3</v>
      </c>
      <c r="S208" s="31">
        <f t="shared" si="27"/>
        <v>-1.6532307599852118E-3</v>
      </c>
      <c r="T208" s="13">
        <f>SQRT((R208-Dashboards!$C$10)^2+(S208-Dashboards!$C$11)^2)</f>
        <v>1.3046849066956506E-2</v>
      </c>
      <c r="U208" s="13">
        <f>T208/Dashboards!$D$9</f>
        <v>1.1167385608160039</v>
      </c>
      <c r="W208" s="3">
        <f t="shared" si="28"/>
        <v>2.0266770193563583E-4</v>
      </c>
      <c r="X208" s="3">
        <f t="shared" si="29"/>
        <v>0.70979367995650988</v>
      </c>
      <c r="Z208" s="3">
        <f>(E208-Dashboards!$C$10)/Dashboards!$C$12</f>
        <v>0.52032168049559813</v>
      </c>
      <c r="AA208" s="3">
        <f>(F208-Dashboards!$C$11)/Dashboards!$C$13</f>
        <v>-9.3409255441991468E-2</v>
      </c>
    </row>
    <row r="209" spans="1:27" x14ac:dyDescent="0.35">
      <c r="A209">
        <v>207</v>
      </c>
      <c r="B209" s="3">
        <f t="shared" si="30"/>
        <v>0.20699999999999999</v>
      </c>
      <c r="C209" s="3">
        <f>MOD($K$4*(1+SIN(Dashboards!$C$7*B209))+Dashboards!$C$15,2*$K$4)</f>
        <v>6.0429299157838869</v>
      </c>
      <c r="D209" s="31">
        <f>(B209^Dashboards!$C$5)*((1-B209)^Dashboards!$C$6)</f>
        <v>2.6945550801000005E-2</v>
      </c>
      <c r="E209" s="31">
        <f t="shared" si="24"/>
        <v>2.6171600103671554E-2</v>
      </c>
      <c r="F209" s="31">
        <f t="shared" si="25"/>
        <v>-6.4117124064302037E-3</v>
      </c>
      <c r="G209" s="13">
        <f>SQRT((E209-Dashboards!$C$10)^2+(F209-Dashboards!$C$11)^2)</f>
        <v>1.5747700941913405E-2</v>
      </c>
      <c r="H209" s="13">
        <f>G209/Dashboards!$C$9</f>
        <v>0.41254738972968796</v>
      </c>
      <c r="N209">
        <v>207</v>
      </c>
      <c r="O209" s="3">
        <f t="shared" si="31"/>
        <v>0.20699999999999999</v>
      </c>
      <c r="P209" s="3">
        <f>MOD($L$4*(1+SIN(Dashboards!$D$7*O209))+Dashboards!$D$15,2*$L$4)</f>
        <v>3.7872680861007062</v>
      </c>
      <c r="Q209" s="31">
        <f>(O209^Dashboards!$D$5)*((1-O209)^Dashboards!$D$6)</f>
        <v>2.7814866058919452E-3</v>
      </c>
      <c r="R209" s="31">
        <f t="shared" si="26"/>
        <v>-2.2215553162009106E-3</v>
      </c>
      <c r="S209" s="31">
        <f t="shared" si="27"/>
        <v>-1.6737262965657697E-3</v>
      </c>
      <c r="T209" s="13">
        <f>SQRT((R209-Dashboards!$C$10)^2+(S209-Dashboards!$C$11)^2)</f>
        <v>1.3055521657417565E-2</v>
      </c>
      <c r="U209" s="13">
        <f>T209/Dashboards!$D$9</f>
        <v>1.1174808868857182</v>
      </c>
      <c r="W209" s="3">
        <f t="shared" si="28"/>
        <v>2.0559445070168544E-4</v>
      </c>
      <c r="X209" s="3">
        <f t="shared" si="29"/>
        <v>0.70493349715603026</v>
      </c>
      <c r="Z209" s="3">
        <f>(E209-Dashboards!$C$10)/Dashboards!$C$12</f>
        <v>0.52841176660705125</v>
      </c>
      <c r="AA209" s="3">
        <f>(F209-Dashboards!$C$11)/Dashboards!$C$13</f>
        <v>-8.6665403661297852E-2</v>
      </c>
    </row>
    <row r="210" spans="1:27" x14ac:dyDescent="0.35">
      <c r="A210">
        <v>208</v>
      </c>
      <c r="B210" s="3">
        <f t="shared" si="30"/>
        <v>0.20799999999999999</v>
      </c>
      <c r="C210" s="3">
        <f>MOD($K$4*(1+SIN(Dashboards!$C$7*B210))+Dashboards!$C$15,2*$K$4)</f>
        <v>6.0509154383222485</v>
      </c>
      <c r="D210" s="31">
        <f>(B210^Dashboards!$C$5)*((1-B210)^Dashboards!$C$6)</f>
        <v>2.7137949695999999E-2</v>
      </c>
      <c r="E210" s="31">
        <f t="shared" si="24"/>
        <v>2.640919826869496E-2</v>
      </c>
      <c r="F210" s="31">
        <f t="shared" si="25"/>
        <v>-6.246804023449546E-3</v>
      </c>
      <c r="G210" s="13">
        <f>SQRT((E210-Dashboards!$C$10)^2+(F210-Dashboards!$C$11)^2)</f>
        <v>1.5962400395862414E-2</v>
      </c>
      <c r="H210" s="13">
        <f>G210/Dashboards!$C$9</f>
        <v>0.41817193769575384</v>
      </c>
      <c r="N210">
        <v>208</v>
      </c>
      <c r="O210" s="3">
        <f t="shared" si="31"/>
        <v>0.20799999999999999</v>
      </c>
      <c r="P210" s="3">
        <f>MOD($L$4*(1+SIN(Dashboards!$D$7*O210))+Dashboards!$D$15,2*$L$4)</f>
        <v>3.7903422883460238</v>
      </c>
      <c r="Q210" s="31">
        <f>(O210^Dashboards!$D$5)*((1-O210)^Dashboards!$D$6)</f>
        <v>2.8042447329446165E-3</v>
      </c>
      <c r="R210" s="31">
        <f t="shared" si="26"/>
        <v>-2.234534036758645E-3</v>
      </c>
      <c r="S210" s="31">
        <f t="shared" si="27"/>
        <v>-1.694298132211311E-3</v>
      </c>
      <c r="T210" s="13">
        <f>SQRT((R210-Dashboards!$C$10)^2+(S210-Dashboards!$C$11)^2)</f>
        <v>1.3064092647171533E-2</v>
      </c>
      <c r="U210" s="13">
        <f>T210/Dashboards!$D$9</f>
        <v>1.1182145164934107</v>
      </c>
      <c r="W210" s="3">
        <f t="shared" si="28"/>
        <v>2.0853427764279414E-4</v>
      </c>
      <c r="X210" s="3">
        <f t="shared" si="29"/>
        <v>0.70004257879765697</v>
      </c>
      <c r="Z210" s="3">
        <f>(E210-Dashboards!$C$10)/Dashboards!$C$12</f>
        <v>0.5364560630654942</v>
      </c>
      <c r="AA210" s="3">
        <f>(F210-Dashboards!$C$11)/Dashboards!$C$13</f>
        <v>-7.9854035037072502E-2</v>
      </c>
    </row>
    <row r="211" spans="1:27" x14ac:dyDescent="0.35">
      <c r="A211">
        <v>209</v>
      </c>
      <c r="B211" s="3">
        <f t="shared" si="30"/>
        <v>0.20899999999999999</v>
      </c>
      <c r="C211" s="3">
        <f>MOD($K$4*(1+SIN(Dashboards!$C$7*B211))+Dashboards!$C$15,2*$K$4)</f>
        <v>6.0588332279321016</v>
      </c>
      <c r="D211" s="31">
        <f>(B211^Dashboards!$C$5)*((1-B211)^Dashboards!$C$6)</f>
        <v>2.7330371761000002E-2</v>
      </c>
      <c r="E211" s="31">
        <f t="shared" si="24"/>
        <v>2.664543049278997E-2</v>
      </c>
      <c r="F211" s="31">
        <f t="shared" si="25"/>
        <v>-6.080316969399281E-3</v>
      </c>
      <c r="G211" s="13">
        <f>SQRT((E211-Dashboards!$C$10)^2+(F211-Dashboards!$C$11)^2)</f>
        <v>1.6177890733035286E-2</v>
      </c>
      <c r="H211" s="13">
        <f>G211/Dashboards!$C$9</f>
        <v>0.42381720467412443</v>
      </c>
      <c r="N211">
        <v>209</v>
      </c>
      <c r="O211" s="3">
        <f t="shared" si="31"/>
        <v>0.20899999999999999</v>
      </c>
      <c r="P211" s="3">
        <f>MOD($L$4*(1+SIN(Dashboards!$D$7*O211))+Dashboards!$D$15,2*$L$4)</f>
        <v>3.7934158418417607</v>
      </c>
      <c r="Q211" s="31">
        <f>(O211^Dashboards!$D$5)*((1-O211)^Dashboards!$D$6)</f>
        <v>2.8269704951685306E-3</v>
      </c>
      <c r="R211" s="31">
        <f t="shared" si="26"/>
        <v>-2.2473824806636829E-3</v>
      </c>
      <c r="S211" s="31">
        <f t="shared" si="27"/>
        <v>-1.7149443624092759E-3</v>
      </c>
      <c r="T211" s="13">
        <f>SQRT((R211-Dashboards!$C$10)^2+(S211-Dashboards!$C$11)^2)</f>
        <v>1.3072560810753905E-2</v>
      </c>
      <c r="U211" s="13">
        <f>T211/Dashboards!$D$9</f>
        <v>1.1189393447460565</v>
      </c>
      <c r="W211" s="3">
        <f t="shared" si="28"/>
        <v>2.1148646039733586E-4</v>
      </c>
      <c r="X211" s="3">
        <f t="shared" si="29"/>
        <v>0.69512214007193207</v>
      </c>
      <c r="Z211" s="3">
        <f>(E211-Dashboards!$C$10)/Dashboards!$C$12</f>
        <v>0.54445411323339155</v>
      </c>
      <c r="AA211" s="3">
        <f>(F211-Dashboards!$C$11)/Dashboards!$C$13</f>
        <v>-7.2977461052166626E-2</v>
      </c>
    </row>
    <row r="212" spans="1:27" x14ac:dyDescent="0.35">
      <c r="A212">
        <v>210</v>
      </c>
      <c r="B212" s="3">
        <f t="shared" si="30"/>
        <v>0.21</v>
      </c>
      <c r="C212" s="3">
        <f>MOD($K$4*(1+SIN(Dashboards!$C$7*B212))+Dashboards!$C$15,2*$K$4)</f>
        <v>6.0666830866691184</v>
      </c>
      <c r="D212" s="31">
        <f>(B212^Dashboards!$C$5)*((1-B212)^Dashboards!$C$6)</f>
        <v>2.7522810000000002E-2</v>
      </c>
      <c r="E212" s="31">
        <f t="shared" si="24"/>
        <v>2.688028441589747E-2</v>
      </c>
      <c r="F212" s="31">
        <f t="shared" si="25"/>
        <v>-5.9123075035521985E-3</v>
      </c>
      <c r="G212" s="13">
        <f>SQRT((E212-Dashboards!$C$10)^2+(F212-Dashboards!$C$11)^2)</f>
        <v>1.6394122999680016E-2</v>
      </c>
      <c r="H212" s="13">
        <f>G212/Dashboards!$C$9</f>
        <v>0.42948190820822507</v>
      </c>
      <c r="N212">
        <v>210</v>
      </c>
      <c r="O212" s="3">
        <f t="shared" si="31"/>
        <v>0.21</v>
      </c>
      <c r="P212" s="3">
        <f>MOD($L$4*(1+SIN(Dashboards!$D$7*O212))+Dashboards!$D$15,2*$L$4)</f>
        <v>3.7964887435143635</v>
      </c>
      <c r="Q212" s="31">
        <f>(O212^Dashboards!$D$5)*((1-O212)^Dashboards!$D$6)</f>
        <v>2.8496619311139007E-3</v>
      </c>
      <c r="R212" s="31">
        <f t="shared" si="26"/>
        <v>-2.2600988553415345E-3</v>
      </c>
      <c r="S212" s="31">
        <f t="shared" si="27"/>
        <v>-1.7356630680301086E-3</v>
      </c>
      <c r="T212" s="13">
        <f>SQRT((R212-Dashboards!$C$10)^2+(S212-Dashboards!$C$11)^2)</f>
        <v>1.3080924937014798E-2</v>
      </c>
      <c r="U212" s="13">
        <f>T212/Dashboards!$D$9</f>
        <v>1.1196552679758829</v>
      </c>
      <c r="W212" s="3">
        <f t="shared" si="28"/>
        <v>2.1445029236700217E-4</v>
      </c>
      <c r="X212" s="3">
        <f t="shared" si="29"/>
        <v>0.69017335976765781</v>
      </c>
      <c r="Z212" s="3">
        <f>(E212-Dashboards!$C$10)/Dashboards!$C$12</f>
        <v>0.55240549863958344</v>
      </c>
      <c r="AA212" s="3">
        <f>(F212-Dashboards!$C$11)/Dashboards!$C$13</f>
        <v>-6.6038005437118213E-2</v>
      </c>
    </row>
    <row r="213" spans="1:27" x14ac:dyDescent="0.35">
      <c r="A213">
        <v>211</v>
      </c>
      <c r="B213" s="3">
        <f t="shared" si="30"/>
        <v>0.21099999999999999</v>
      </c>
      <c r="C213" s="3">
        <f>MOD($K$4*(1+SIN(Dashboards!$C$7*B213))+Dashboards!$C$15,2*$K$4)</f>
        <v>6.0744648182872405</v>
      </c>
      <c r="D213" s="31">
        <f>(B213^Dashboards!$C$5)*((1-B213)^Dashboards!$C$6)</f>
        <v>2.7715257441000004E-2</v>
      </c>
      <c r="E213" s="31">
        <f t="shared" si="24"/>
        <v>2.7113748796983007E-2</v>
      </c>
      <c r="F213" s="31">
        <f t="shared" si="25"/>
        <v>-5.7428321580043186E-3</v>
      </c>
      <c r="G213" s="13">
        <f>SQRT((E213-Dashboards!$C$10)^2+(F213-Dashboards!$C$11)^2)</f>
        <v>1.6611049620500765E-2</v>
      </c>
      <c r="H213" s="13">
        <f>G213/Dashboards!$C$9</f>
        <v>0.43516480195332358</v>
      </c>
      <c r="N213">
        <v>211</v>
      </c>
      <c r="O213" s="3">
        <f t="shared" si="31"/>
        <v>0.21099999999999999</v>
      </c>
      <c r="P213" s="3">
        <f>MOD($L$4*(1+SIN(Dashboards!$D$7*O213))+Dashboards!$D$15,2*$L$4)</f>
        <v>3.7995609902909311</v>
      </c>
      <c r="Q213" s="31">
        <f>(O213^Dashboards!$D$5)*((1-O213)^Dashboards!$D$6)</f>
        <v>2.8723170880165638E-3</v>
      </c>
      <c r="R213" s="31">
        <f t="shared" si="26"/>
        <v>-2.2726813936028746E-3</v>
      </c>
      <c r="S213" s="31">
        <f t="shared" si="27"/>
        <v>-1.7564523156872911E-3</v>
      </c>
      <c r="T213" s="13">
        <f>SQRT((R213-Dashboards!$C$10)^2+(S213-Dashboards!$C$11)^2)</f>
        <v>1.3089183829189754E-2</v>
      </c>
      <c r="U213" s="13">
        <f>T213/Dashboards!$D$9</f>
        <v>1.120362183746431</v>
      </c>
      <c r="W213" s="3">
        <f t="shared" si="28"/>
        <v>2.174250820785272E-4</v>
      </c>
      <c r="X213" s="3">
        <f t="shared" si="29"/>
        <v>0.68519738179310741</v>
      </c>
      <c r="Z213" s="3">
        <f>(E213-Dashboards!$C$10)/Dashboards!$C$12</f>
        <v>0.5603098386994233</v>
      </c>
      <c r="AA213" s="3">
        <f>(F213-Dashboards!$C$11)/Dashboards!$C$13</f>
        <v>-5.9038003191143995E-2</v>
      </c>
    </row>
    <row r="214" spans="1:27" x14ac:dyDescent="0.35">
      <c r="A214">
        <v>212</v>
      </c>
      <c r="B214" s="3">
        <f t="shared" si="30"/>
        <v>0.21199999999999999</v>
      </c>
      <c r="C214" s="3">
        <f>MOD($K$4*(1+SIN(Dashboards!$C$7*B214))+Dashboards!$C$15,2*$K$4)</f>
        <v>6.082178228243583</v>
      </c>
      <c r="D214" s="31">
        <f>(B214^Dashboards!$C$5)*((1-B214)^Dashboards!$C$6)</f>
        <v>2.7907707136E-2</v>
      </c>
      <c r="E214" s="31">
        <f t="shared" si="24"/>
        <v>2.7345813505117961E-2</v>
      </c>
      <c r="F214" s="31">
        <f t="shared" si="25"/>
        <v>-5.5719477144041346E-3</v>
      </c>
      <c r="G214" s="13">
        <f>SQRT((E214-Dashboards!$C$10)^2+(F214-Dashboards!$C$11)^2)</f>
        <v>1.6828624343303213E-2</v>
      </c>
      <c r="H214" s="13">
        <f>G214/Dashboards!$C$9</f>
        <v>0.4408646742263872</v>
      </c>
      <c r="N214">
        <v>212</v>
      </c>
      <c r="O214" s="3">
        <f t="shared" si="31"/>
        <v>0.21199999999999999</v>
      </c>
      <c r="P214" s="3">
        <f>MOD($L$4*(1+SIN(Dashboards!$D$7*O214))+Dashboards!$D$15,2*$L$4)</f>
        <v>3.802632579099217</v>
      </c>
      <c r="Q214" s="31">
        <f>(O214^Dashboards!$D$5)*((1-O214)^Dashboards!$D$6)</f>
        <v>2.8949340219808078E-3</v>
      </c>
      <c r="R214" s="31">
        <f t="shared" si="26"/>
        <v>-2.2851283538441094E-3</v>
      </c>
      <c r="S214" s="31">
        <f t="shared" si="27"/>
        <v>-1.7773101580983799E-3</v>
      </c>
      <c r="T214" s="13">
        <f>SQRT((R214-Dashboards!$C$10)^2+(S214-Dashboards!$C$11)^2)</f>
        <v>1.3097336304969346E-2</v>
      </c>
      <c r="U214" s="13">
        <f>T214/Dashboards!$D$9</f>
        <v>1.1210599908585135</v>
      </c>
      <c r="W214" s="3">
        <f t="shared" si="28"/>
        <v>2.2041015257423608E-4</v>
      </c>
      <c r="X214" s="3">
        <f t="shared" si="29"/>
        <v>0.68019531663212629</v>
      </c>
      <c r="Z214" s="3">
        <f>(E214-Dashboards!$C$10)/Dashboards!$C$12</f>
        <v>0.56816679041281581</v>
      </c>
      <c r="AA214" s="3">
        <f>(F214-Dashboards!$C$11)/Dashboards!$C$13</f>
        <v>-5.1979799620965141E-2</v>
      </c>
    </row>
    <row r="215" spans="1:27" x14ac:dyDescent="0.35">
      <c r="A215">
        <v>213</v>
      </c>
      <c r="B215" s="3">
        <f t="shared" si="30"/>
        <v>0.21299999999999999</v>
      </c>
      <c r="C215" s="3">
        <f>MOD($K$4*(1+SIN(Dashboards!$C$7*B215))+Dashboards!$C$15,2*$K$4)</f>
        <v>6.0898231237032974</v>
      </c>
      <c r="D215" s="31">
        <f>(B215^Dashboards!$C$5)*((1-B215)^Dashboards!$C$6)</f>
        <v>2.8100152161000001E-2</v>
      </c>
      <c r="E215" s="31">
        <f t="shared" si="24"/>
        <v>2.7576469509924532E-2</v>
      </c>
      <c r="F215" s="31">
        <f t="shared" si="25"/>
        <v>-5.3997111811240114E-3</v>
      </c>
      <c r="G215" s="13">
        <f>SQRT((E215-Dashboards!$C$10)^2+(F215-Dashboards!$C$11)^2)</f>
        <v>1.7046802186069247E-2</v>
      </c>
      <c r="H215" s="13">
        <f>G215/Dashboards!$C$9</f>
        <v>0.44658034661958196</v>
      </c>
      <c r="N215">
        <v>213</v>
      </c>
      <c r="O215" s="3">
        <f t="shared" si="31"/>
        <v>0.21299999999999999</v>
      </c>
      <c r="P215" s="3">
        <f>MOD($L$4*(1+SIN(Dashboards!$D$7*O215))+Dashboards!$D$15,2*$L$4)</f>
        <v>3.8057035068676326</v>
      </c>
      <c r="Q215" s="31">
        <f>(O215^Dashboards!$D$5)*((1-O215)^Dashboards!$D$6)</f>
        <v>2.9175107981594126E-3</v>
      </c>
      <c r="R215" s="31">
        <f t="shared" si="26"/>
        <v>-2.2974380202416896E-3</v>
      </c>
      <c r="S215" s="31">
        <f t="shared" si="27"/>
        <v>-1.7982346344469955E-3</v>
      </c>
      <c r="T215" s="13">
        <f>SQRT((R215-Dashboards!$C$10)^2+(S215-Dashboards!$C$11)^2)</f>
        <v>1.3105381196567649E-2</v>
      </c>
      <c r="U215" s="13">
        <f>T215/Dashboards!$D$9</f>
        <v>1.1217485893560744</v>
      </c>
      <c r="W215" s="3">
        <f t="shared" si="28"/>
        <v>2.2340484083092018E-4</v>
      </c>
      <c r="X215" s="3">
        <f t="shared" si="29"/>
        <v>0.67516824273649245</v>
      </c>
      <c r="Z215" s="3">
        <f>(E215-Dashboards!$C$10)/Dashboards!$C$12</f>
        <v>0.57597604804071589</v>
      </c>
      <c r="AA215" s="3">
        <f>(F215-Dashboards!$C$11)/Dashboards!$C$13</f>
        <v>-4.4865749397895636E-2</v>
      </c>
    </row>
    <row r="216" spans="1:27" x14ac:dyDescent="0.35">
      <c r="A216">
        <v>214</v>
      </c>
      <c r="B216" s="3">
        <f t="shared" si="30"/>
        <v>0.214</v>
      </c>
      <c r="C216" s="3">
        <f>MOD($K$4*(1+SIN(Dashboards!$C$7*B216))+Dashboards!$C$15,2*$K$4)</f>
        <v>6.0973993135443951</v>
      </c>
      <c r="D216" s="31">
        <f>(B216^Dashboards!$C$5)*((1-B216)^Dashboards!$C$6)</f>
        <v>2.8292585616E-2</v>
      </c>
      <c r="E216" s="31">
        <f t="shared" si="24"/>
        <v>2.7805708871400842E-2</v>
      </c>
      <c r="F216" s="31">
        <f t="shared" si="25"/>
        <v>-5.2261797708833789E-3</v>
      </c>
      <c r="G216" s="13">
        <f>SQRT((E216-Dashboards!$C$10)^2+(F216-Dashboards!$C$11)^2)</f>
        <v>1.7265539386399336E-2</v>
      </c>
      <c r="H216" s="13">
        <f>G216/Dashboards!$C$9</f>
        <v>0.45231067267579889</v>
      </c>
      <c r="N216">
        <v>214</v>
      </c>
      <c r="O216" s="3">
        <f t="shared" si="31"/>
        <v>0.214</v>
      </c>
      <c r="P216" s="3">
        <f>MOD($L$4*(1+SIN(Dashboards!$D$7*O216))+Dashboards!$D$15,2*$L$4)</f>
        <v>3.8087737705252498</v>
      </c>
      <c r="Q216" s="31">
        <f>(O216^Dashboards!$D$5)*((1-O216)^Dashboards!$D$6)</f>
        <v>2.9400454909308893E-3</v>
      </c>
      <c r="R216" s="31">
        <f t="shared" si="26"/>
        <v>-2.3096087029401764E-3</v>
      </c>
      <c r="S216" s="31">
        <f t="shared" si="27"/>
        <v>-1.8192237707456574E-3</v>
      </c>
      <c r="T216" s="13">
        <f>SQRT((R216-Dashboards!$C$10)^2+(S216-Dashboards!$C$11)^2)</f>
        <v>1.3113317350789551E-2</v>
      </c>
      <c r="U216" s="13">
        <f>T216/Dashboards!$D$9</f>
        <v>1.1224278805319514</v>
      </c>
      <c r="W216" s="3">
        <f t="shared" si="28"/>
        <v>2.264084972064108E-4</v>
      </c>
      <c r="X216" s="3">
        <f t="shared" si="29"/>
        <v>0.67011720785615259</v>
      </c>
      <c r="Z216" s="3">
        <f>(E216-Dashboards!$C$10)/Dashboards!$C$12</f>
        <v>0.58373734276063904</v>
      </c>
      <c r="AA216" s="3">
        <f>(F216-Dashboards!$C$11)/Dashboards!$C$13</f>
        <v>-3.7698215633591742E-2</v>
      </c>
    </row>
    <row r="217" spans="1:27" x14ac:dyDescent="0.35">
      <c r="A217">
        <v>215</v>
      </c>
      <c r="B217" s="3">
        <f t="shared" si="30"/>
        <v>0.215</v>
      </c>
      <c r="C217" s="3">
        <f>MOD($K$4*(1+SIN(Dashboards!$C$7*B217))+Dashboards!$C$15,2*$K$4)</f>
        <v>6.1049066083625254</v>
      </c>
      <c r="D217" s="31">
        <f>(B217^Dashboards!$C$5)*((1-B217)^Dashboards!$C$6)</f>
        <v>2.8485000625E-2</v>
      </c>
      <c r="E217" s="31">
        <f t="shared" si="24"/>
        <v>2.8033524729142747E-2</v>
      </c>
      <c r="F217" s="31">
        <f t="shared" si="25"/>
        <v>-5.0514108788330125E-3</v>
      </c>
      <c r="G217" s="13">
        <f>SQRT((E217-Dashboards!$C$10)^2+(F217-Dashboards!$C$11)^2)</f>
        <v>1.7484793353254199E-2</v>
      </c>
      <c r="H217" s="13">
        <f>G217/Dashboards!$C$9</f>
        <v>0.45805453662441559</v>
      </c>
      <c r="N217">
        <v>215</v>
      </c>
      <c r="O217" s="3">
        <f t="shared" si="31"/>
        <v>0.215</v>
      </c>
      <c r="P217" s="3">
        <f>MOD($L$4*(1+SIN(Dashboards!$D$7*O217))+Dashboards!$D$15,2*$L$4)</f>
        <v>3.8118433670018059</v>
      </c>
      <c r="Q217" s="31">
        <f>(O217^Dashboards!$D$5)*((1-O217)^Dashboards!$D$6)</f>
        <v>2.9625361840739839E-3</v>
      </c>
      <c r="R217" s="31">
        <f t="shared" si="26"/>
        <v>-2.3216387382341149E-3</v>
      </c>
      <c r="S217" s="31">
        <f t="shared" si="27"/>
        <v>-1.8402755801994301E-3</v>
      </c>
      <c r="T217" s="13">
        <f>SQRT((R217-Dashboards!$C$10)^2+(S217-Dashboards!$C$11)^2)</f>
        <v>1.3121143629096983E-2</v>
      </c>
      <c r="U217" s="13">
        <f>T217/Dashboards!$D$9</f>
        <v>1.123097766933544</v>
      </c>
      <c r="W217" s="3">
        <f t="shared" si="28"/>
        <v>2.2942048491312859E-4</v>
      </c>
      <c r="X217" s="3">
        <f t="shared" si="29"/>
        <v>0.66504323030912849</v>
      </c>
      <c r="Z217" s="3">
        <f>(E217-Dashboards!$C$10)/Dashboards!$C$12</f>
        <v>0.59145044230174781</v>
      </c>
      <c r="AA217" s="3">
        <f>(F217-Dashboards!$C$11)/Dashboards!$C$13</f>
        <v>-3.0479568974845963E-2</v>
      </c>
    </row>
    <row r="218" spans="1:27" x14ac:dyDescent="0.35">
      <c r="A218">
        <v>216</v>
      </c>
      <c r="B218" s="3">
        <f t="shared" si="30"/>
        <v>0.216</v>
      </c>
      <c r="C218" s="3">
        <f>MOD($K$4*(1+SIN(Dashboards!$C$7*B218))+Dashboards!$C$15,2*$K$4)</f>
        <v>6.1123448204757098</v>
      </c>
      <c r="D218" s="31">
        <f>(B218^Dashboards!$C$5)*((1-B218)^Dashboards!$C$6)</f>
        <v>2.8677390336000003E-2</v>
      </c>
      <c r="E218" s="31">
        <f t="shared" si="24"/>
        <v>2.8259911290978885E-2</v>
      </c>
      <c r="F218" s="31">
        <f t="shared" si="25"/>
        <v>-4.875462061108702E-3</v>
      </c>
      <c r="G218" s="13">
        <f>SQRT((E218-Dashboards!$C$10)^2+(F218-Dashboards!$C$11)^2)</f>
        <v>1.7704522620921877E-2</v>
      </c>
      <c r="H218" s="13">
        <f>G218/Dashboards!$C$9</f>
        <v>0.46381085217535734</v>
      </c>
      <c r="N218">
        <v>216</v>
      </c>
      <c r="O218" s="3">
        <f t="shared" si="31"/>
        <v>0.216</v>
      </c>
      <c r="P218" s="3">
        <f>MOD($L$4*(1+SIN(Dashboards!$D$7*O218))+Dashboards!$D$15,2*$L$4)</f>
        <v>3.8149122932277044</v>
      </c>
      <c r="Q218" s="31">
        <f>(O218^Dashboards!$D$5)*((1-O218)^Dashboards!$D$6)</f>
        <v>2.9849809709394082E-3</v>
      </c>
      <c r="R218" s="31">
        <f t="shared" si="26"/>
        <v>-2.333526488743709E-3</v>
      </c>
      <c r="S218" s="31">
        <f t="shared" si="27"/>
        <v>-1.8613880635702561E-3</v>
      </c>
      <c r="T218" s="13">
        <f>SQRT((R218-Dashboards!$C$10)^2+(S218-Dashboards!$C$11)^2)</f>
        <v>1.3128858907673997E-2</v>
      </c>
      <c r="U218" s="13">
        <f>T218/Dashboards!$D$9</f>
        <v>1.1237581523683853</v>
      </c>
      <c r="W218" s="3">
        <f t="shared" si="28"/>
        <v>2.3244017951780597E-4</v>
      </c>
      <c r="X218" s="3">
        <f t="shared" si="29"/>
        <v>0.65994730019302794</v>
      </c>
      <c r="Z218" s="3">
        <f>(E218-Dashboards!$C$10)/Dashboards!$C$12</f>
        <v>0.5991151505600717</v>
      </c>
      <c r="AA218" s="3">
        <f>(F218-Dashboards!$C$11)/Dashboards!$C$13</f>
        <v>-2.3212186717768812E-2</v>
      </c>
    </row>
    <row r="219" spans="1:27" x14ac:dyDescent="0.35">
      <c r="A219">
        <v>217</v>
      </c>
      <c r="B219" s="3">
        <f t="shared" si="30"/>
        <v>0.217</v>
      </c>
      <c r="C219" s="3">
        <f>MOD($K$4*(1+SIN(Dashboards!$C$7*B219))+Dashboards!$C$15,2*$K$4)</f>
        <v>6.1197137639290311</v>
      </c>
      <c r="D219" s="31">
        <f>(B219^Dashboards!$C$5)*((1-B219)^Dashboards!$C$6)</f>
        <v>2.8869747921E-2</v>
      </c>
      <c r="E219" s="31">
        <f t="shared" si="24"/>
        <v>2.84848638210356E-2</v>
      </c>
      <c r="F219" s="31">
        <f t="shared" si="25"/>
        <v>-4.6983910138621949E-3</v>
      </c>
      <c r="G219" s="13">
        <f>SQRT((E219-Dashboards!$C$10)^2+(F219-Dashboards!$C$11)^2)</f>
        <v>1.79246868051329E-2</v>
      </c>
      <c r="H219" s="13">
        <f>G219/Dashboards!$C$9</f>
        <v>0.46957856136943277</v>
      </c>
      <c r="N219">
        <v>217</v>
      </c>
      <c r="O219" s="3">
        <f t="shared" si="31"/>
        <v>0.217</v>
      </c>
      <c r="P219" s="3">
        <f>MOD($L$4*(1+SIN(Dashboards!$D$7*O219))+Dashboards!$D$15,2*$L$4)</f>
        <v>3.8179805461340197</v>
      </c>
      <c r="Q219" s="31">
        <f>(O219^Dashboards!$D$5)*((1-O219)^Dashboards!$D$6)</f>
        <v>3.0073779546188556E-3</v>
      </c>
      <c r="R219" s="31">
        <f t="shared" si="26"/>
        <v>-2.3452703435843571E-3</v>
      </c>
      <c r="S219" s="31">
        <f t="shared" si="27"/>
        <v>-1.8825592095419483E-3</v>
      </c>
      <c r="T219" s="13">
        <f>SQRT((R219-Dashboards!$C$10)^2+(S219-Dashboards!$C$11)^2)</f>
        <v>1.3136462077490831E-2</v>
      </c>
      <c r="U219" s="13">
        <f>T219/Dashboards!$D$9</f>
        <v>1.1244089419096237</v>
      </c>
      <c r="W219" s="3">
        <f t="shared" si="28"/>
        <v>2.3546696846652864E-4</v>
      </c>
      <c r="X219" s="3">
        <f t="shared" si="29"/>
        <v>0.65483038054019094</v>
      </c>
      <c r="Z219" s="3">
        <f>(E219-Dashboards!$C$10)/Dashboards!$C$12</f>
        <v>0.60673130719442414</v>
      </c>
      <c r="AA219" s="3">
        <f>(F219-Dashboards!$C$11)/Dashboards!$C$13</f>
        <v>-1.5898451941683787E-2</v>
      </c>
    </row>
    <row r="220" spans="1:27" x14ac:dyDescent="0.35">
      <c r="A220">
        <v>218</v>
      </c>
      <c r="B220" s="3">
        <f t="shared" si="30"/>
        <v>0.218</v>
      </c>
      <c r="C220" s="3">
        <f>MOD($K$4*(1+SIN(Dashboards!$C$7*B220))+Dashboards!$C$15,2*$K$4)</f>
        <v>6.127013254499289</v>
      </c>
      <c r="D220" s="31">
        <f>(B220^Dashboards!$C$5)*((1-B220)^Dashboards!$C$6)</f>
        <v>2.9062066576000002E-2</v>
      </c>
      <c r="E220" s="31">
        <f t="shared" si="24"/>
        <v>2.8708378627248402E-2</v>
      </c>
      <c r="F220" s="31">
        <f t="shared" si="25"/>
        <v>-4.5202555527761607E-3</v>
      </c>
      <c r="G220" s="13">
        <f>SQRT((E220-Dashboards!$C$10)^2+(F220-Dashboards!$C$11)^2)</f>
        <v>1.814524656124376E-2</v>
      </c>
      <c r="H220" s="13">
        <f>G220/Dashboards!$C$9</f>
        <v>0.47535663348285301</v>
      </c>
      <c r="N220">
        <v>218</v>
      </c>
      <c r="O220" s="3">
        <f t="shared" si="31"/>
        <v>0.218</v>
      </c>
      <c r="P220" s="3">
        <f>MOD($L$4*(1+SIN(Dashboards!$D$7*O220))+Dashboards!$D$15,2*$L$4)</f>
        <v>3.8210481226524982</v>
      </c>
      <c r="Q220" s="31">
        <f>(O220^Dashboards!$D$5)*((1-O220)^Dashboards!$D$6)</f>
        <v>3.0297252481113019E-3</v>
      </c>
      <c r="R220" s="31">
        <f t="shared" si="26"/>
        <v>-2.356868718530056E-3</v>
      </c>
      <c r="S220" s="31">
        <f t="shared" si="27"/>
        <v>-1.9037869950857375E-3</v>
      </c>
      <c r="T220" s="13">
        <f>SQRT((R220-Dashboards!$C$10)^2+(S220-Dashboards!$C$11)^2)</f>
        <v>1.3143952044366868E-2</v>
      </c>
      <c r="U220" s="13">
        <f>T220/Dashboards!$D$9</f>
        <v>1.1250500419014131</v>
      </c>
      <c r="W220" s="3">
        <f t="shared" si="28"/>
        <v>2.3850025063420081E-4</v>
      </c>
      <c r="X220" s="3">
        <f t="shared" si="29"/>
        <v>0.64969340841856016</v>
      </c>
      <c r="Z220" s="3">
        <f>(E220-Dashboards!$C$10)/Dashboards!$C$12</f>
        <v>0.61429878720358189</v>
      </c>
      <c r="AA220" s="3">
        <f>(F220-Dashboards!$C$11)/Dashboards!$C$13</f>
        <v>-8.54075266301434E-3</v>
      </c>
    </row>
    <row r="221" spans="1:27" x14ac:dyDescent="0.35">
      <c r="A221">
        <v>219</v>
      </c>
      <c r="B221" s="3">
        <f t="shared" si="30"/>
        <v>0.219</v>
      </c>
      <c r="C221" s="3">
        <f>MOD($K$4*(1+SIN(Dashboards!$C$7*B221))+Dashboards!$C$15,2*$K$4)</f>
        <v>6.1342431096995957</v>
      </c>
      <c r="D221" s="31">
        <f>(B221^Dashboards!$C$5)*((1-B221)^Dashboards!$C$6)</f>
        <v>2.9254339521000001E-2</v>
      </c>
      <c r="E221" s="31">
        <f t="shared" si="24"/>
        <v>2.8930453048336482E-2</v>
      </c>
      <c r="F221" s="31">
        <f t="shared" si="25"/>
        <v>-4.3411135930704284E-3</v>
      </c>
      <c r="G221" s="13">
        <f>SQRT((E221-Dashboards!$C$10)^2+(F221-Dashboards!$C$11)^2)</f>
        <v>1.8366163544407472E-2</v>
      </c>
      <c r="H221" s="13">
        <f>G221/Dashboards!$C$9</f>
        <v>0.48114406398380799</v>
      </c>
      <c r="N221">
        <v>219</v>
      </c>
      <c r="O221" s="3">
        <f t="shared" si="31"/>
        <v>0.219</v>
      </c>
      <c r="P221" s="3">
        <f>MOD($L$4*(1+SIN(Dashboards!$D$7*O221))+Dashboards!$D$15,2*$L$4)</f>
        <v>3.8241150197155647</v>
      </c>
      <c r="Q221" s="31">
        <f>(O221^Dashboards!$D$5)*((1-O221)^Dashboards!$D$6)</f>
        <v>3.0520209744865998E-3</v>
      </c>
      <c r="R221" s="31">
        <f t="shared" si="26"/>
        <v>-2.3683200561707024E-3</v>
      </c>
      <c r="S221" s="31">
        <f t="shared" si="27"/>
        <v>-1.9250693858263227E-3</v>
      </c>
      <c r="T221" s="13">
        <f>SQRT((R221-Dashboards!$C$10)^2+(S221-Dashboards!$C$11)^2)</f>
        <v>1.3151327729032549E-2</v>
      </c>
      <c r="U221" s="13">
        <f>T221/Dashboards!$D$9</f>
        <v>1.1256813599642124</v>
      </c>
      <c r="W221" s="3">
        <f t="shared" si="28"/>
        <v>2.415394358975127E-4</v>
      </c>
      <c r="X221" s="3">
        <f t="shared" si="29"/>
        <v>0.64453729598040432</v>
      </c>
      <c r="Z221" s="3">
        <f>(E221-Dashboards!$C$10)/Dashboards!$C$12</f>
        <v>0.62181750048528428</v>
      </c>
      <c r="AA221" s="3">
        <f>(F221-Dashboards!$C$11)/Dashboards!$C$13</f>
        <v>-1.1414810094623989E-3</v>
      </c>
    </row>
    <row r="222" spans="1:27" x14ac:dyDescent="0.35">
      <c r="A222">
        <v>220</v>
      </c>
      <c r="B222" s="3">
        <f t="shared" si="30"/>
        <v>0.22</v>
      </c>
      <c r="C222" s="3">
        <f>MOD($K$4*(1+SIN(Dashboards!$C$7*B222))+Dashboards!$C$15,2*$K$4)</f>
        <v>6.1414031487839527</v>
      </c>
      <c r="D222" s="31">
        <f>(B222^Dashboards!$C$5)*((1-B222)^Dashboards!$C$6)</f>
        <v>2.944656E-2</v>
      </c>
      <c r="E222" s="31">
        <f t="shared" si="24"/>
        <v>2.9151085440257112E-2</v>
      </c>
      <c r="F222" s="31">
        <f t="shared" si="25"/>
        <v>-4.1610231300041774E-3</v>
      </c>
      <c r="G222" s="13">
        <f>SQRT((E222-Dashboards!$C$10)^2+(F222-Dashboards!$C$11)^2)</f>
        <v>1.8587400371649902E-2</v>
      </c>
      <c r="H222" s="13">
        <f>G222/Dashboards!$C$9</f>
        <v>0.48693987353896789</v>
      </c>
      <c r="N222">
        <v>220</v>
      </c>
      <c r="O222" s="3">
        <f t="shared" si="31"/>
        <v>0.22</v>
      </c>
      <c r="P222" s="3">
        <f>MOD($L$4*(1+SIN(Dashboards!$D$7*O222))+Dashboards!$D$15,2*$L$4)</f>
        <v>3.8271812342563218</v>
      </c>
      <c r="Q222" s="31">
        <f>(O222^Dashboards!$D$5)*((1-O222)^Dashboards!$D$6)</f>
        <v>3.0742632670464004E-3</v>
      </c>
      <c r="R222" s="31">
        <f t="shared" si="26"/>
        <v>-2.3796228260633376E-3</v>
      </c>
      <c r="S222" s="31">
        <f t="shared" si="27"/>
        <v>-1.9464043364083277E-3</v>
      </c>
      <c r="T222" s="13">
        <f>SQRT((R222-Dashboards!$C$10)^2+(S222-Dashboards!$C$11)^2)</f>
        <v>1.3158588067190276E-2</v>
      </c>
      <c r="U222" s="13">
        <f>T222/Dashboards!$D$9</f>
        <v>1.1263028049999975</v>
      </c>
      <c r="W222" s="3">
        <f t="shared" si="28"/>
        <v>2.4458394473048052E-4</v>
      </c>
      <c r="X222" s="3">
        <f t="shared" si="29"/>
        <v>0.63936293146102963</v>
      </c>
      <c r="Z222" s="3">
        <f>(E222-Dashboards!$C$10)/Dashboards!$C$12</f>
        <v>0.62928739137762368</v>
      </c>
      <c r="AA222" s="3">
        <f>(F222-Dashboards!$C$11)/Dashboards!$C$13</f>
        <v>6.2969675853282898E-3</v>
      </c>
    </row>
    <row r="223" spans="1:27" x14ac:dyDescent="0.35">
      <c r="A223">
        <v>221</v>
      </c>
      <c r="B223" s="3">
        <f t="shared" si="30"/>
        <v>0.221</v>
      </c>
      <c r="C223" s="3">
        <f>MOD($K$4*(1+SIN(Dashboards!$C$7*B223))+Dashboards!$C$15,2*$K$4)</f>
        <v>6.1484931927517508</v>
      </c>
      <c r="D223" s="31">
        <f>(B223^Dashboards!$C$5)*((1-B223)^Dashboards!$C$6)</f>
        <v>2.9638721281000004E-2</v>
      </c>
      <c r="E223" s="31">
        <f t="shared" si="24"/>
        <v>2.9370275162156172E-2</v>
      </c>
      <c r="F223" s="31">
        <f t="shared" si="25"/>
        <v>-3.9800422198809603E-3</v>
      </c>
      <c r="G223" s="13">
        <f>SQRT((E223-Dashboards!$C$10)^2+(F223-Dashboards!$C$11)^2)</f>
        <v>1.880892058577039E-2</v>
      </c>
      <c r="H223" s="13">
        <f>G223/Dashboards!$C$9</f>
        <v>0.49274310706777691</v>
      </c>
      <c r="N223">
        <v>221</v>
      </c>
      <c r="O223" s="3">
        <f t="shared" si="31"/>
        <v>0.221</v>
      </c>
      <c r="P223" s="3">
        <f>MOD($L$4*(1+SIN(Dashboards!$D$7*O223))+Dashboards!$D$15,2*$L$4)</f>
        <v>3.8302467632085553</v>
      </c>
      <c r="Q223" s="31">
        <f>(O223^Dashboards!$D$5)*((1-O223)^Dashboards!$D$6)</f>
        <v>3.0964502694824127E-3</v>
      </c>
      <c r="R223" s="31">
        <f t="shared" si="26"/>
        <v>-2.3907755248773498E-3</v>
      </c>
      <c r="S223" s="31">
        <f t="shared" si="27"/>
        <v>-1.9677897908631239E-3</v>
      </c>
      <c r="T223" s="13">
        <f>SQRT((R223-Dashboards!$C$10)^2+(S223-Dashboards!$C$11)^2)</f>
        <v>1.3165732009574284E-2</v>
      </c>
      <c r="U223" s="13">
        <f>T223/Dashboards!$D$9</f>
        <v>1.1269142871973867</v>
      </c>
      <c r="W223" s="3">
        <f t="shared" si="28"/>
        <v>2.4763320782161791E-4</v>
      </c>
      <c r="X223" s="3">
        <f t="shared" si="29"/>
        <v>0.63417118012960982</v>
      </c>
      <c r="Z223" s="3">
        <f>(E223-Dashboards!$C$10)/Dashboards!$C$12</f>
        <v>0.63670843818337652</v>
      </c>
      <c r="AA223" s="3">
        <f>(F223-Dashboards!$C$11)/Dashboards!$C$13</f>
        <v>1.3772195166339853E-2</v>
      </c>
    </row>
    <row r="224" spans="1:27" x14ac:dyDescent="0.35">
      <c r="A224">
        <v>222</v>
      </c>
      <c r="B224" s="3">
        <f t="shared" si="30"/>
        <v>0.222</v>
      </c>
      <c r="C224" s="3">
        <f>MOD($K$4*(1+SIN(Dashboards!$C$7*B224))+Dashboards!$C$15,2*$K$4)</f>
        <v>6.1555130643522649</v>
      </c>
      <c r="D224" s="31">
        <f>(B224^Dashboards!$C$5)*((1-B224)^Dashboards!$C$6)</f>
        <v>2.9830816656000004E-2</v>
      </c>
      <c r="E224" s="31">
        <f t="shared" si="24"/>
        <v>2.958802256183168E-2</v>
      </c>
      <c r="F224" s="31">
        <f t="shared" si="25"/>
        <v>-3.7982289615591412E-3</v>
      </c>
      <c r="G224" s="13">
        <f>SQRT((E224-Dashboards!$C$10)^2+(F224-Dashboards!$C$11)^2)</f>
        <v>1.9030688620986665E-2</v>
      </c>
      <c r="H224" s="13">
        <f>G224/Dashboards!$C$9</f>
        <v>0.49855283284244223</v>
      </c>
      <c r="N224">
        <v>222</v>
      </c>
      <c r="O224" s="3">
        <f t="shared" si="31"/>
        <v>0.222</v>
      </c>
      <c r="P224" s="3">
        <f>MOD($L$4*(1+SIN(Dashboards!$D$7*O224))+Dashboards!$D$15,2*$L$4)</f>
        <v>3.8333116035067372</v>
      </c>
      <c r="Q224" s="31">
        <f>(O224^Dashboards!$D$5)*((1-O224)^Dashboards!$D$6)</f>
        <v>3.1185801360320009E-3</v>
      </c>
      <c r="R224" s="31">
        <f t="shared" si="26"/>
        <v>-2.4017766765336616E-3</v>
      </c>
      <c r="S224" s="31">
        <f t="shared" si="27"/>
        <v>-1.9892236829759224E-3</v>
      </c>
      <c r="T224" s="13">
        <f>SQRT((R224-Dashboards!$C$10)^2+(S224-Dashboards!$C$11)^2)</f>
        <v>1.3172758522009498E-2</v>
      </c>
      <c r="U224" s="13">
        <f>T224/Dashboards!$D$9</f>
        <v>1.1275157180366788</v>
      </c>
      <c r="W224" s="3">
        <f t="shared" si="28"/>
        <v>2.5068666571181127E-4</v>
      </c>
      <c r="X224" s="3">
        <f t="shared" si="29"/>
        <v>0.6289628851942366</v>
      </c>
      <c r="Z224" s="3">
        <f>(E224-Dashboards!$C$10)/Dashboards!$C$12</f>
        <v>0.64408065267784576</v>
      </c>
      <c r="AA224" s="3">
        <f>(F224-Dashboards!$C$11)/Dashboards!$C$13</f>
        <v>2.1281802020872355E-2</v>
      </c>
    </row>
    <row r="225" spans="1:27" x14ac:dyDescent="0.35">
      <c r="A225">
        <v>223</v>
      </c>
      <c r="B225" s="3">
        <f t="shared" si="30"/>
        <v>0.223</v>
      </c>
      <c r="C225" s="3">
        <f>MOD($K$4*(1+SIN(Dashboards!$C$7*B225))+Dashboards!$C$15,2*$K$4)</f>
        <v>6.162462588089066</v>
      </c>
      <c r="D225" s="31">
        <f>(B225^Dashboards!$C$5)*((1-B225)^Dashboards!$C$6)</f>
        <v>3.0022839441000006E-2</v>
      </c>
      <c r="E225" s="31">
        <f t="shared" si="24"/>
        <v>2.9804328960726566E-2</v>
      </c>
      <c r="F225" s="31">
        <f t="shared" si="25"/>
        <v>-3.6156414784739542E-3</v>
      </c>
      <c r="G225" s="13">
        <f>SQRT((E225-Dashboards!$C$10)^2+(F225-Dashboards!$C$11)^2)</f>
        <v>1.9252669770244899E-2</v>
      </c>
      <c r="H225" s="13">
        <f>G225/Dashboards!$C$9</f>
        <v>0.50436814163154564</v>
      </c>
      <c r="N225">
        <v>223</v>
      </c>
      <c r="O225" s="3">
        <f t="shared" si="31"/>
        <v>0.223</v>
      </c>
      <c r="P225" s="3">
        <f>MOD($L$4*(1+SIN(Dashboards!$D$7*O225))+Dashboards!$D$15,2*$L$4)</f>
        <v>3.8363757520860262</v>
      </c>
      <c r="Q225" s="31">
        <f>(O225^Dashboards!$D$5)*((1-O225)^Dashboards!$D$6)</f>
        <v>3.1406510316311703E-3</v>
      </c>
      <c r="R225" s="31">
        <f t="shared" si="26"/>
        <v>-2.4126248323379602E-3</v>
      </c>
      <c r="S225" s="31">
        <f t="shared" si="27"/>
        <v>-2.0107039366530728E-3</v>
      </c>
      <c r="T225" s="13">
        <f>SQRT((R225-Dashboards!$C$10)^2+(S225-Dashboards!$C$11)^2)</f>
        <v>1.3179666585469421E-2</v>
      </c>
      <c r="U225" s="13">
        <f>T225/Dashboards!$D$9</f>
        <v>1.1281070102948072</v>
      </c>
      <c r="W225" s="3">
        <f t="shared" si="28"/>
        <v>2.5374376845197394E-4</v>
      </c>
      <c r="X225" s="3">
        <f t="shared" si="29"/>
        <v>0.62373886866326156</v>
      </c>
      <c r="Z225" s="3">
        <f>(E225-Dashboards!$C$10)/Dashboards!$C$12</f>
        <v>0.65140407960076507</v>
      </c>
      <c r="AA225" s="3">
        <f>(F225-Dashboards!$C$11)/Dashboards!$C$13</f>
        <v>2.8823387421103901E-2</v>
      </c>
    </row>
    <row r="226" spans="1:27" x14ac:dyDescent="0.35">
      <c r="A226">
        <v>224</v>
      </c>
      <c r="B226" s="3">
        <f t="shared" si="30"/>
        <v>0.224</v>
      </c>
      <c r="C226" s="3">
        <f>MOD($K$4*(1+SIN(Dashboards!$C$7*B226))+Dashboards!$C$15,2*$K$4)</f>
        <v>6.169341590224426</v>
      </c>
      <c r="D226" s="31">
        <f>(B226^Dashboards!$C$5)*((1-B226)^Dashboards!$C$6)</f>
        <v>3.0214782976000006E-2</v>
      </c>
      <c r="E226" s="31">
        <f t="shared" si="24"/>
        <v>3.0019196638467111E-2</v>
      </c>
      <c r="F226" s="31">
        <f t="shared" si="25"/>
        <v>-3.4323379011724242E-3</v>
      </c>
      <c r="G226" s="13">
        <f>SQRT((E226-Dashboards!$C$10)^2+(F226-Dashboards!$C$11)^2)</f>
        <v>1.9474830154117932E-2</v>
      </c>
      <c r="H226" s="13">
        <f>G226/Dashboards!$C$9</f>
        <v>0.5101881458852604</v>
      </c>
      <c r="N226">
        <v>224</v>
      </c>
      <c r="O226" s="3">
        <f t="shared" si="31"/>
        <v>0.224</v>
      </c>
      <c r="P226" s="3">
        <f>MOD($L$4*(1+SIN(Dashboards!$D$7*O226))+Dashboards!$D$15,2*$L$4)</f>
        <v>3.8394392058822744</v>
      </c>
      <c r="Q226" s="31">
        <f>(O226^Dashboards!$D$5)*((1-O226)^Dashboards!$D$6)</f>
        <v>3.1626611320649152E-3</v>
      </c>
      <c r="R226" s="31">
        <f t="shared" si="26"/>
        <v>-2.4233185711079581E-3</v>
      </c>
      <c r="S226" s="31">
        <f t="shared" si="27"/>
        <v>-2.0322284662895105E-3</v>
      </c>
      <c r="T226" s="13">
        <f>SQRT((R226-Dashboards!$C$10)^2+(S226-Dashboards!$C$11)^2)</f>
        <v>1.3186455196133005E-2</v>
      </c>
      <c r="U226" s="13">
        <f>T226/Dashboards!$D$9</f>
        <v>1.1286880780502082</v>
      </c>
      <c r="W226" s="3">
        <f t="shared" si="28"/>
        <v>2.5680397527957612E-4</v>
      </c>
      <c r="X226" s="3">
        <f t="shared" si="29"/>
        <v>0.61849993216494781</v>
      </c>
      <c r="Z226" s="3">
        <f>(E226-Dashboards!$C$10)/Dashboards!$C$12</f>
        <v>0.65867879613282188</v>
      </c>
      <c r="AA226" s="3">
        <f>(F226-Dashboards!$C$11)/Dashboards!$C$13</f>
        <v>3.63945503454675E-2</v>
      </c>
    </row>
    <row r="227" spans="1:27" x14ac:dyDescent="0.35">
      <c r="A227">
        <v>225</v>
      </c>
      <c r="B227" s="3">
        <f t="shared" si="30"/>
        <v>0.22500000000000001</v>
      </c>
      <c r="C227" s="3">
        <f>MOD($K$4*(1+SIN(Dashboards!$C$7*B227))+Dashboards!$C$15,2*$K$4)</f>
        <v>6.1761498987836481</v>
      </c>
      <c r="D227" s="31">
        <f>(B227^Dashboards!$C$5)*((1-B227)^Dashboards!$C$6)</f>
        <v>3.0406640625000005E-2</v>
      </c>
      <c r="E227" s="31">
        <f t="shared" si="24"/>
        <v>3.0232628816963373E-2</v>
      </c>
      <c r="F227" s="31">
        <f t="shared" si="25"/>
        <v>-3.2483763503659037E-3</v>
      </c>
      <c r="G227" s="13">
        <f>SQRT((E227-Dashboards!$C$10)^2+(F227-Dashboards!$C$11)^2)</f>
        <v>1.9697136691216487E-2</v>
      </c>
      <c r="H227" s="13">
        <f>G227/Dashboards!$C$9</f>
        <v>0.51601197896020523</v>
      </c>
      <c r="N227">
        <v>225</v>
      </c>
      <c r="O227" s="3">
        <f t="shared" si="31"/>
        <v>0.22500000000000001</v>
      </c>
      <c r="P227" s="3">
        <f>MOD($L$4*(1+SIN(Dashboards!$D$7*O227))+Dashboards!$D$15,2*$L$4)</f>
        <v>3.8425019618320286</v>
      </c>
      <c r="Q227" s="31">
        <f>(O227^Dashboards!$D$5)*((1-O227)^Dashboards!$D$6)</f>
        <v>3.1846086241149913E-3</v>
      </c>
      <c r="R227" s="31">
        <f t="shared" si="26"/>
        <v>-2.4338564992947656E-3</v>
      </c>
      <c r="S227" s="31">
        <f t="shared" si="27"/>
        <v>-2.0537951771362707E-3</v>
      </c>
      <c r="T227" s="13">
        <f>SQRT((R227-Dashboards!$C$10)^2+(S227-Dashboards!$C$11)^2)</f>
        <v>1.3193123365440597E-2</v>
      </c>
      <c r="U227" s="13">
        <f>T227/Dashboards!$D$9</f>
        <v>1.1292588366876095</v>
      </c>
      <c r="W227" s="3">
        <f t="shared" si="28"/>
        <v>2.5986675431316551E-4</v>
      </c>
      <c r="X227" s="3">
        <f t="shared" si="29"/>
        <v>0.61324685772740428</v>
      </c>
      <c r="Z227" s="3">
        <f>(E227-Dashboards!$C$10)/Dashboards!$C$12</f>
        <v>0.66590491135734842</v>
      </c>
      <c r="AA227" s="3">
        <f>(F227-Dashboards!$C$11)/Dashboards!$C$13</f>
        <v>4.3992890178648339E-2</v>
      </c>
    </row>
    <row r="228" spans="1:27" x14ac:dyDescent="0.35">
      <c r="A228">
        <v>226</v>
      </c>
      <c r="B228" s="3">
        <f t="shared" si="30"/>
        <v>0.22600000000000001</v>
      </c>
      <c r="C228" s="3">
        <f>MOD($K$4*(1+SIN(Dashboards!$C$7*B228))+Dashboards!$C$15,2*$K$4)</f>
        <v>6.1828873435593739</v>
      </c>
      <c r="D228" s="31">
        <f>(B228^Dashboards!$C$5)*((1-B228)^Dashboards!$C$6)</f>
        <v>3.0598405776000006E-2</v>
      </c>
      <c r="E228" s="31">
        <f t="shared" si="24"/>
        <v>3.0444629644087742E-2</v>
      </c>
      <c r="F228" s="31">
        <f t="shared" si="25"/>
        <v>-3.0638149205009725E-3</v>
      </c>
      <c r="G228" s="13">
        <f>SQRT((E228-Dashboards!$C$10)^2+(F228-Dashboards!$C$11)^2)</f>
        <v>1.9919557070040624E-2</v>
      </c>
      <c r="H228" s="13">
        <f>G228/Dashboards!$C$9</f>
        <v>0.52183879438202752</v>
      </c>
      <c r="N228">
        <v>226</v>
      </c>
      <c r="O228" s="3">
        <f t="shared" si="31"/>
        <v>0.22600000000000001</v>
      </c>
      <c r="P228" s="3">
        <f>MOD($L$4*(1+SIN(Dashboards!$D$7*O228))+Dashboards!$D$15,2*$L$4)</f>
        <v>3.8455640168725331</v>
      </c>
      <c r="Q228" s="31">
        <f>(O228^Dashboards!$D$5)*((1-O228)^Dashboards!$D$6)</f>
        <v>3.206491705705083E-3</v>
      </c>
      <c r="R228" s="31">
        <f t="shared" si="26"/>
        <v>-2.4442372510983675E-3</v>
      </c>
      <c r="S228" s="31">
        <f t="shared" si="27"/>
        <v>-2.0754019656679975E-3</v>
      </c>
      <c r="T228" s="13">
        <f>SQRT((R228-Dashboards!$C$10)^2+(S228-Dashboards!$C$11)^2)</f>
        <v>1.3199670120148874E-2</v>
      </c>
      <c r="U228" s="13">
        <f>T228/Dashboards!$D$9</f>
        <v>1.129819202902733</v>
      </c>
      <c r="W228" s="3">
        <f t="shared" si="28"/>
        <v>2.6293158226401548E-4</v>
      </c>
      <c r="X228" s="3">
        <f t="shared" si="29"/>
        <v>0.60798040852070545</v>
      </c>
      <c r="Z228" s="3">
        <f>(E228-Dashboards!$C$10)/Dashboards!$C$12</f>
        <v>0.67308256570773251</v>
      </c>
      <c r="AA228" s="3">
        <f>(F228-Dashboards!$C$11)/Dashboards!$C$13</f>
        <v>5.161600739017063E-2</v>
      </c>
    </row>
    <row r="229" spans="1:27" x14ac:dyDescent="0.35">
      <c r="A229">
        <v>227</v>
      </c>
      <c r="B229" s="3">
        <f t="shared" si="30"/>
        <v>0.22700000000000001</v>
      </c>
      <c r="C229" s="3">
        <f>MOD($K$4*(1+SIN(Dashboards!$C$7*B229))+Dashboards!$C$15,2*$K$4)</f>
        <v>6.189553756115834</v>
      </c>
      <c r="D229" s="31">
        <f>(B229^Dashboards!$C$5)*((1-B229)^Dashboards!$C$6)</f>
        <v>3.0790071841000001E-2</v>
      </c>
      <c r="E229" s="31">
        <f t="shared" si="24"/>
        <v>3.0655204176947632E-2</v>
      </c>
      <c r="F229" s="31">
        <f t="shared" si="25"/>
        <v>-2.8787116638513259E-3</v>
      </c>
      <c r="G229" s="13">
        <f>SQRT((E229-Dashboards!$C$10)^2+(F229-Dashboards!$C$11)^2)</f>
        <v>2.0142059722201084E-2</v>
      </c>
      <c r="H229" s="13">
        <f>G229/Dashboards!$C$9</f>
        <v>0.52766776514387492</v>
      </c>
      <c r="N229">
        <v>227</v>
      </c>
      <c r="O229" s="3">
        <f t="shared" si="31"/>
        <v>0.22700000000000001</v>
      </c>
      <c r="P229" s="3">
        <f>MOD($L$4*(1+SIN(Dashboards!$D$7*O229))+Dashboards!$D$15,2*$L$4)</f>
        <v>3.8486253679417328</v>
      </c>
      <c r="Q229" s="31">
        <f>(O229^Dashboards!$D$5)*((1-O229)^Dashboards!$D$6)</f>
        <v>3.2283085860434209E-3</v>
      </c>
      <c r="R229" s="31">
        <f t="shared" si="26"/>
        <v>-2.4544594885772624E-3</v>
      </c>
      <c r="S229" s="31">
        <f t="shared" si="27"/>
        <v>-2.0970467199503962E-3</v>
      </c>
      <c r="T229" s="13">
        <f>SQRT((R229-Dashboards!$C$10)^2+(S229-Dashboards!$C$11)^2)</f>
        <v>1.3206094502384861E-2</v>
      </c>
      <c r="U229" s="13">
        <f>T229/Dashboards!$D$9</f>
        <v>1.1303690947069172</v>
      </c>
      <c r="W229" s="3">
        <f t="shared" si="28"/>
        <v>2.6599794416406726E-4</v>
      </c>
      <c r="X229" s="3">
        <f t="shared" si="29"/>
        <v>0.60270132956304223</v>
      </c>
      <c r="Z229" s="3">
        <f>(E229-Dashboards!$C$10)/Dashboards!$C$12</f>
        <v>0.68021193040108441</v>
      </c>
      <c r="AA229" s="3">
        <f>(F229-Dashboards!$C$11)/Dashboards!$C$13</f>
        <v>5.9261504191465551E-2</v>
      </c>
    </row>
    <row r="230" spans="1:27" x14ac:dyDescent="0.35">
      <c r="A230">
        <v>228</v>
      </c>
      <c r="B230" s="3">
        <f t="shared" si="30"/>
        <v>0.22800000000000001</v>
      </c>
      <c r="C230" s="3">
        <f>MOD($K$4*(1+SIN(Dashboards!$C$7*B230))+Dashboards!$C$15,2*$K$4)</f>
        <v>6.1961489697930618</v>
      </c>
      <c r="D230" s="31">
        <f>(B230^Dashboards!$C$5)*((1-B230)^Dashboards!$C$6)</f>
        <v>3.0981632256000004E-2</v>
      </c>
      <c r="E230" s="31">
        <f t="shared" si="24"/>
        <v>3.0864358364768325E-2</v>
      </c>
      <c r="F230" s="31">
        <f t="shared" si="25"/>
        <v>-2.6931245751311782E-3</v>
      </c>
      <c r="G230" s="13">
        <f>SQRT((E230-Dashboards!$C$10)^2+(F230-Dashboards!$C$11)^2)</f>
        <v>2.0364613796942793E-2</v>
      </c>
      <c r="H230" s="13">
        <f>G230/Dashboards!$C$9</f>
        <v>0.53349808303897983</v>
      </c>
      <c r="N230">
        <v>228</v>
      </c>
      <c r="O230" s="3">
        <f t="shared" si="31"/>
        <v>0.22800000000000001</v>
      </c>
      <c r="P230" s="3">
        <f>MOD($L$4*(1+SIN(Dashboards!$D$7*O230))+Dashboards!$D$15,2*$L$4)</f>
        <v>3.8516860119782774</v>
      </c>
      <c r="Q230" s="31">
        <f>(O230^Dashboards!$D$5)*((1-O230)^Dashboards!$D$6)</f>
        <v>3.2500574857628399E-3</v>
      </c>
      <c r="R230" s="31">
        <f t="shared" si="26"/>
        <v>-2.4645219017522817E-3</v>
      </c>
      <c r="S230" s="31">
        <f t="shared" si="27"/>
        <v>-2.1187273200075534E-3</v>
      </c>
      <c r="T230" s="13">
        <f>SQRT((R230-Dashboards!$C$10)^2+(S230-Dashboards!$C$11)^2)</f>
        <v>1.3212395569698988E-2</v>
      </c>
      <c r="U230" s="13">
        <f>T230/Dashboards!$D$9</f>
        <v>1.1309084314316598</v>
      </c>
      <c r="W230" s="3">
        <f t="shared" si="28"/>
        <v>2.6906533310935783E-4</v>
      </c>
      <c r="X230" s="3">
        <f t="shared" si="29"/>
        <v>0.59741034839267992</v>
      </c>
      <c r="Z230" s="3">
        <f>(E230-Dashboards!$C$10)/Dashboards!$C$12</f>
        <v>0.68729320685870665</v>
      </c>
      <c r="AA230" s="3">
        <f>(F230-Dashboards!$C$11)/Dashboards!$C$13</f>
        <v>6.692698517139857E-2</v>
      </c>
    </row>
    <row r="231" spans="1:27" x14ac:dyDescent="0.35">
      <c r="A231">
        <v>229</v>
      </c>
      <c r="B231" s="3">
        <f t="shared" si="30"/>
        <v>0.22900000000000001</v>
      </c>
      <c r="C231" s="3">
        <f>MOD($K$4*(1+SIN(Dashboards!$C$7*B231))+Dashboards!$C$15,2*$K$4)</f>
        <v>6.2026728197110597</v>
      </c>
      <c r="D231" s="31">
        <f>(B231^Dashboards!$C$5)*((1-B231)^Dashboards!$C$6)</f>
        <v>3.1173080480999999E-2</v>
      </c>
      <c r="E231" s="31">
        <f t="shared" si="24"/>
        <v>3.1072099031401561E-2</v>
      </c>
      <c r="F231" s="31">
        <f t="shared" si="25"/>
        <v>-2.5071115766310188E-3</v>
      </c>
      <c r="G231" s="13">
        <f>SQRT((E231-Dashboards!$C$10)^2+(F231-Dashboards!$C$11)^2)</f>
        <v>2.0587189136905239E-2</v>
      </c>
      <c r="H231" s="13">
        <f>G231/Dashboards!$C$9</f>
        <v>0.53932895802564618</v>
      </c>
      <c r="N231">
        <v>229</v>
      </c>
      <c r="O231" s="3">
        <f t="shared" si="31"/>
        <v>0.22900000000000001</v>
      </c>
      <c r="P231" s="3">
        <f>MOD($L$4*(1+SIN(Dashboards!$D$7*O231))+Dashboards!$D$15,2*$L$4)</f>
        <v>3.8547459459215228</v>
      </c>
      <c r="Q231" s="31">
        <f>(O231^Dashboards!$D$5)*((1-O231)^Dashboards!$D$6)</f>
        <v>3.2717366370582988E-3</v>
      </c>
      <c r="R231" s="31">
        <f t="shared" si="26"/>
        <v>-2.4744232087046351E-3</v>
      </c>
      <c r="S231" s="31">
        <f t="shared" si="27"/>
        <v>-2.1404416381890453E-3</v>
      </c>
      <c r="T231" s="13">
        <f>SQRT((R231-Dashboards!$C$10)^2+(S231-Dashboards!$C$11)^2)</f>
        <v>1.3218572395117213E-2</v>
      </c>
      <c r="U231" s="13">
        <f>T231/Dashboards!$D$9</f>
        <v>1.1314371337330782</v>
      </c>
      <c r="W231" s="3">
        <f t="shared" si="28"/>
        <v>2.7213325001815253E-4</v>
      </c>
      <c r="X231" s="3">
        <f t="shared" si="29"/>
        <v>0.59210817570743202</v>
      </c>
      <c r="Z231" s="3">
        <f>(E231-Dashboards!$C$10)/Dashboards!$C$12</f>
        <v>0.69432662611389195</v>
      </c>
      <c r="AA231" s="3">
        <f>(F231-Dashboards!$C$11)/Dashboards!$C$13</f>
        <v>7.4610057910221517E-2</v>
      </c>
    </row>
    <row r="232" spans="1:27" x14ac:dyDescent="0.35">
      <c r="A232">
        <v>230</v>
      </c>
      <c r="B232" s="3">
        <f t="shared" si="30"/>
        <v>0.23</v>
      </c>
      <c r="C232" s="3">
        <f>MOD($K$4*(1+SIN(Dashboards!$C$7*B232))+Dashboards!$C$15,2*$K$4)</f>
        <v>6.2091251427739191</v>
      </c>
      <c r="D232" s="31">
        <f>(B232^Dashboards!$C$5)*((1-B232)^Dashboards!$C$6)</f>
        <v>3.1364410000000002E-2</v>
      </c>
      <c r="E232" s="31">
        <f t="shared" si="24"/>
        <v>3.1278433857475682E-2</v>
      </c>
      <c r="F232" s="31">
        <f t="shared" si="25"/>
        <v>-2.3207305038757038E-3</v>
      </c>
      <c r="G232" s="13">
        <f>SQRT((E232-Dashboards!$C$10)^2+(F232-Dashboards!$C$11)^2)</f>
        <v>2.0809756255057495E-2</v>
      </c>
      <c r="H232" s="13">
        <f>G232/Dashboards!$C$9</f>
        <v>0.54515961762300935</v>
      </c>
      <c r="N232">
        <v>230</v>
      </c>
      <c r="O232" s="3">
        <f t="shared" si="31"/>
        <v>0.23</v>
      </c>
      <c r="P232" s="3">
        <f>MOD($L$4*(1+SIN(Dashboards!$D$7*O232))+Dashboards!$D$15,2*$L$4)</f>
        <v>3.8578051667115352</v>
      </c>
      <c r="Q232" s="31">
        <f>(O232^Dashboards!$D$5)*((1-O232)^Dashboards!$D$6)</f>
        <v>3.2933442838218997E-3</v>
      </c>
      <c r="R232" s="31">
        <f t="shared" si="26"/>
        <v>-2.4841621556682164E-3</v>
      </c>
      <c r="S232" s="31">
        <f t="shared" si="27"/>
        <v>-2.1621875395368044E-3</v>
      </c>
      <c r="T232" s="13">
        <f>SQRT((R232-Dashboards!$C$10)^2+(S232-Dashboards!$C$11)^2)</f>
        <v>1.3224624067192225E-2</v>
      </c>
      <c r="U232" s="13">
        <f>T232/Dashboards!$D$9</f>
        <v>1.1319551235962932</v>
      </c>
      <c r="W232" s="3">
        <f t="shared" si="28"/>
        <v>2.7520120340303729E-4</v>
      </c>
      <c r="X232" s="3">
        <f t="shared" si="29"/>
        <v>0.58679550597328389</v>
      </c>
      <c r="Z232" s="3">
        <f>(E232-Dashboards!$C$10)/Dashboards!$C$12</f>
        <v>0.70131244820758509</v>
      </c>
      <c r="AA232" s="3">
        <f>(F232-Dashboards!$C$11)/Dashboards!$C$13</f>
        <v>8.230833357195011E-2</v>
      </c>
    </row>
    <row r="233" spans="1:27" x14ac:dyDescent="0.35">
      <c r="A233">
        <v>231</v>
      </c>
      <c r="B233" s="3">
        <f t="shared" si="30"/>
        <v>0.23100000000000001</v>
      </c>
      <c r="C233" s="3">
        <f>MOD($K$4*(1+SIN(Dashboards!$C$7*B233))+Dashboards!$C$15,2*$K$4)</f>
        <v>6.2155057776738989</v>
      </c>
      <c r="D233" s="31">
        <f>(B233^Dashboards!$C$5)*((1-B233)^Dashboards!$C$6)</f>
        <v>3.1555614321000007E-2</v>
      </c>
      <c r="E233" s="31">
        <f t="shared" si="24"/>
        <v>3.1483371362202493E-2</v>
      </c>
      <c r="F233" s="31">
        <f t="shared" si="25"/>
        <v>-2.1340390918042395E-3</v>
      </c>
      <c r="G233" s="13">
        <f>SQRT((E233-Dashboards!$C$10)^2+(F233-Dashboards!$C$11)^2)</f>
        <v>2.1032286312747752E-2</v>
      </c>
      <c r="H233" s="13">
        <f>G233/Dashboards!$C$9</f>
        <v>0.55098930633599286</v>
      </c>
      <c r="N233">
        <v>231</v>
      </c>
      <c r="O233" s="3">
        <f t="shared" si="31"/>
        <v>0.23100000000000001</v>
      </c>
      <c r="P233" s="3">
        <f>MOD($L$4*(1+SIN(Dashboards!$D$7*O233))+Dashboards!$D$15,2*$L$4)</f>
        <v>3.8608636712890938</v>
      </c>
      <c r="Q233" s="31">
        <f>(O233^Dashboards!$D$5)*((1-O233)^Dashboards!$D$6)</f>
        <v>3.3148786817753847E-3</v>
      </c>
      <c r="R233" s="31">
        <f t="shared" si="26"/>
        <v>-2.4937375171161912E-3</v>
      </c>
      <c r="S233" s="31">
        <f t="shared" si="27"/>
        <v>-2.1839628821516371E-3</v>
      </c>
      <c r="T233" s="13">
        <f>SQRT((R233-Dashboards!$C$10)^2+(S233-Dashboards!$C$11)^2)</f>
        <v>1.3230549690053699E-2</v>
      </c>
      <c r="U233" s="13">
        <f>T233/Dashboards!$D$9</f>
        <v>1.1324623243397296</v>
      </c>
      <c r="W233" s="3">
        <f t="shared" si="28"/>
        <v>2.7826870915624542E-4</v>
      </c>
      <c r="X233" s="3">
        <f t="shared" si="29"/>
        <v>0.58147301800373674</v>
      </c>
      <c r="Z233" s="3">
        <f>(E233-Dashboards!$C$10)/Dashboards!$C$12</f>
        <v>0.70825096157242362</v>
      </c>
      <c r="AA233" s="3">
        <f>(F233-Dashboards!$C$11)/Dashboards!$C$13</f>
        <v>9.0019427475193647E-2</v>
      </c>
    </row>
    <row r="234" spans="1:27" x14ac:dyDescent="0.35">
      <c r="A234">
        <v>232</v>
      </c>
      <c r="B234" s="3">
        <f t="shared" si="30"/>
        <v>0.23200000000000001</v>
      </c>
      <c r="C234" s="3">
        <f>MOD($K$4*(1+SIN(Dashboards!$C$7*B234))+Dashboards!$C$15,2*$K$4)</f>
        <v>6.2218145648954604</v>
      </c>
      <c r="D234" s="31">
        <f>(B234^Dashboards!$C$5)*((1-B234)^Dashboards!$C$6)</f>
        <v>3.1746686976000006E-2</v>
      </c>
      <c r="E234" s="31">
        <f t="shared" si="24"/>
        <v>3.1686920884856355E-2</v>
      </c>
      <c r="F234" s="31">
        <f t="shared" si="25"/>
        <v>-1.9470949614701762E-3</v>
      </c>
      <c r="G234" s="13">
        <f>SQRT((E234-Dashboards!$C$10)^2+(F234-Dashboards!$C$11)^2)</f>
        <v>2.1254751098810611E-2</v>
      </c>
      <c r="H234" s="13">
        <f>G234/Dashboards!$C$9</f>
        <v>0.55681728510797579</v>
      </c>
      <c r="N234">
        <v>232</v>
      </c>
      <c r="O234" s="3">
        <f t="shared" si="31"/>
        <v>0.23200000000000001</v>
      </c>
      <c r="P234" s="3">
        <f>MOD($L$4*(1+SIN(Dashboards!$D$7*O234))+Dashboards!$D$15,2*$L$4)</f>
        <v>3.8639214565956954</v>
      </c>
      <c r="Q234" s="31">
        <f>(O234^Dashboards!$D$5)*((1-O234)^Dashboards!$D$6)</f>
        <v>3.3363380986001488E-3</v>
      </c>
      <c r="R234" s="31">
        <f t="shared" si="26"/>
        <v>-2.5031480958419088E-3</v>
      </c>
      <c r="S234" s="31">
        <f t="shared" si="27"/>
        <v>-2.2057655175593532E-3</v>
      </c>
      <c r="T234" s="13">
        <f>SQRT((R234-Dashboards!$C$10)^2+(S234-Dashboards!$C$11)^2)</f>
        <v>1.323634838345766E-2</v>
      </c>
      <c r="U234" s="13">
        <f>T234/Dashboards!$D$9</f>
        <v>1.1329586606193416</v>
      </c>
      <c r="W234" s="3">
        <f t="shared" si="28"/>
        <v>2.8133529034753677E-4</v>
      </c>
      <c r="X234" s="3">
        <f t="shared" si="29"/>
        <v>0.57614137551136579</v>
      </c>
      <c r="Z234" s="3">
        <f>(E234-Dashboards!$C$10)/Dashboards!$C$12</f>
        <v>0.71514248240567968</v>
      </c>
      <c r="AA234" s="3">
        <f>(F234-Dashboards!$C$11)/Dashboards!$C$13</f>
        <v>9.7740959642481265E-2</v>
      </c>
    </row>
    <row r="235" spans="1:27" x14ac:dyDescent="0.35">
      <c r="A235">
        <v>233</v>
      </c>
      <c r="B235" s="3">
        <f t="shared" si="30"/>
        <v>0.23300000000000001</v>
      </c>
      <c r="C235" s="3">
        <f>MOD($K$4*(1+SIN(Dashboards!$C$7*B235))+Dashboards!$C$15,2*$K$4)</f>
        <v>6.2280513467192495</v>
      </c>
      <c r="D235" s="31">
        <f>(B235^Dashboards!$C$5)*((1-B235)^Dashboards!$C$6)</f>
        <v>3.1937621521000006E-2</v>
      </c>
      <c r="E235" s="31">
        <f t="shared" si="24"/>
        <v>3.1889092565940344E-2</v>
      </c>
      <c r="F235" s="31">
        <f t="shared" si="25"/>
        <v>-1.7599556072614515E-3</v>
      </c>
      <c r="G235" s="13">
        <f>SQRT((E235-Dashboards!$C$10)^2+(F235-Dashboards!$C$11)^2)</f>
        <v>2.1477123009677315E-2</v>
      </c>
      <c r="H235" s="13">
        <f>G235/Dashboards!$C$9</f>
        <v>0.56264283079973398</v>
      </c>
      <c r="N235">
        <v>233</v>
      </c>
      <c r="O235" s="3">
        <f t="shared" si="31"/>
        <v>0.23300000000000001</v>
      </c>
      <c r="P235" s="3">
        <f>MOD($L$4*(1+SIN(Dashboards!$D$7*O235))+Dashboards!$D$15,2*$L$4)</f>
        <v>3.866978519573554</v>
      </c>
      <c r="Q235" s="31">
        <f>(O235^Dashboards!$D$5)*((1-O235)^Dashboards!$D$6)</f>
        <v>3.3577208140648028E-3</v>
      </c>
      <c r="R235" s="31">
        <f t="shared" si="26"/>
        <v>-2.5123927230342028E-3</v>
      </c>
      <c r="S235" s="31">
        <f t="shared" si="27"/>
        <v>-2.2275932910764446E-3</v>
      </c>
      <c r="T235" s="13">
        <f>SQRT((R235-Dashboards!$C$10)^2+(S235-Dashboards!$C$11)^2)</f>
        <v>1.3242019282834925E-2</v>
      </c>
      <c r="U235" s="13">
        <f>T235/Dashboards!$D$9</f>
        <v>1.1334440584327599</v>
      </c>
      <c r="W235" s="3">
        <f t="shared" si="28"/>
        <v>2.8440047703396466E-4</v>
      </c>
      <c r="X235" s="3">
        <f t="shared" si="29"/>
        <v>0.57080122763302588</v>
      </c>
      <c r="Z235" s="3">
        <f>(E235-Dashboards!$C$10)/Dashboards!$C$12</f>
        <v>0.72198735403160808</v>
      </c>
      <c r="AA235" s="3">
        <f>(F235-Dashboards!$C$11)/Dashboards!$C$13</f>
        <v>0.10547055532813303</v>
      </c>
    </row>
    <row r="236" spans="1:27" x14ac:dyDescent="0.35">
      <c r="A236">
        <v>234</v>
      </c>
      <c r="B236" s="3">
        <f t="shared" si="30"/>
        <v>0.23400000000000001</v>
      </c>
      <c r="C236" s="3">
        <f>MOD($K$4*(1+SIN(Dashboards!$C$7*B236))+Dashboards!$C$15,2*$K$4)</f>
        <v>6.2342159672260475</v>
      </c>
      <c r="D236" s="31">
        <f>(B236^Dashboards!$C$5)*((1-B236)^Dashboards!$C$6)</f>
        <v>3.2128411536000004E-2</v>
      </c>
      <c r="E236" s="31">
        <f t="shared" si="24"/>
        <v>3.2089897328054416E-2</v>
      </c>
      <c r="F236" s="31">
        <f t="shared" si="25"/>
        <v>-1.5726783846368869E-3</v>
      </c>
      <c r="G236" s="13">
        <f>SQRT((E236-Dashboards!$C$10)^2+(F236-Dashboards!$C$11)^2)</f>
        <v>2.1699375030437177E-2</v>
      </c>
      <c r="H236" s="13">
        <f>G236/Dashboards!$C$9</f>
        <v>0.56846523569330121</v>
      </c>
      <c r="N236">
        <v>234</v>
      </c>
      <c r="O236" s="3">
        <f t="shared" si="31"/>
        <v>0.23400000000000001</v>
      </c>
      <c r="P236" s="3">
        <f>MOD($L$4*(1+SIN(Dashboards!$D$7*O236))+Dashboards!$D$15,2*$L$4)</f>
        <v>3.870034857165606</v>
      </c>
      <c r="Q236" s="31">
        <f>(O236^Dashboards!$D$5)*((1-O236)^Dashboards!$D$6)</f>
        <v>3.3790251201502516E-3</v>
      </c>
      <c r="R236" s="31">
        <f t="shared" si="26"/>
        <v>-2.5214702583470582E-3</v>
      </c>
      <c r="S236" s="31">
        <f t="shared" si="27"/>
        <v>-2.2494440421752309E-3</v>
      </c>
      <c r="T236" s="13">
        <f>SQRT((R236-Dashboards!$C$10)^2+(S236-Dashboards!$C$11)^2)</f>
        <v>1.3247561539338629E-2</v>
      </c>
      <c r="U236" s="13">
        <f>T236/Dashboards!$D$9</f>
        <v>1.1339184451233588</v>
      </c>
      <c r="W236" s="3">
        <f t="shared" si="28"/>
        <v>2.8746380608090456E-4</v>
      </c>
      <c r="X236" s="3">
        <f t="shared" si="29"/>
        <v>0.56545320943005761</v>
      </c>
      <c r="Z236" s="3">
        <f>(E236-Dashboards!$C$10)/Dashboards!$C$12</f>
        <v>0.7287859462537053</v>
      </c>
      <c r="AA236" s="3">
        <f>(F236-Dashboards!$C$11)/Dashboards!$C$13</f>
        <v>0.11320584552479118</v>
      </c>
    </row>
    <row r="237" spans="1:27" x14ac:dyDescent="0.35">
      <c r="A237">
        <v>235</v>
      </c>
      <c r="B237" s="3">
        <f t="shared" si="30"/>
        <v>0.23499999999999999</v>
      </c>
      <c r="C237" s="3">
        <f>MOD($K$4*(1+SIN(Dashboards!$C$7*B237))+Dashboards!$C$15,2*$K$4)</f>
        <v>6.2403082723006618</v>
      </c>
      <c r="D237" s="31">
        <f>(B237^Dashboards!$C$5)*((1-B237)^Dashboards!$C$6)</f>
        <v>3.2319050624999998E-2</v>
      </c>
      <c r="E237" s="31">
        <f t="shared" si="24"/>
        <v>3.2289346856480196E-2</v>
      </c>
      <c r="F237" s="31">
        <f t="shared" si="25"/>
        <v>-1.3853204983776991E-3</v>
      </c>
      <c r="G237" s="13">
        <f>SQRT((E237-Dashboards!$C$10)^2+(F237-Dashboards!$C$11)^2)</f>
        <v>2.192148071680073E-2</v>
      </c>
      <c r="H237" s="13">
        <f>G237/Dashboards!$C$9</f>
        <v>0.57428380701945136</v>
      </c>
      <c r="N237">
        <v>235</v>
      </c>
      <c r="O237" s="3">
        <f t="shared" si="31"/>
        <v>0.23499999999999999</v>
      </c>
      <c r="P237" s="3">
        <f>MOD($L$4*(1+SIN(Dashboards!$D$7*O237))+Dashboards!$D$15,2*$L$4)</f>
        <v>3.8730904663155163</v>
      </c>
      <c r="Q237" s="31">
        <f>(O237^Dashboards!$D$5)*((1-O237)^Dashboards!$D$6)</f>
        <v>3.4002493211723588E-3</v>
      </c>
      <c r="R237" s="31">
        <f t="shared" si="26"/>
        <v>-2.5303795899637321E-3</v>
      </c>
      <c r="S237" s="31">
        <f t="shared" si="27"/>
        <v>-2.2713156048484459E-3</v>
      </c>
      <c r="T237" s="13">
        <f>SQRT((R237-Dashboards!$C$10)^2+(S237-Dashboards!$C$11)^2)</f>
        <v>1.3252974319890852E-2</v>
      </c>
      <c r="U237" s="13">
        <f>T237/Dashboards!$D$9</f>
        <v>1.1343817493842483</v>
      </c>
      <c r="W237" s="3">
        <f t="shared" si="28"/>
        <v>2.9052482099374257E-4</v>
      </c>
      <c r="X237" s="3">
        <f t="shared" si="29"/>
        <v>0.56009794236479693</v>
      </c>
      <c r="Z237" s="3">
        <f>(E237-Dashboards!$C$10)/Dashboards!$C$12</f>
        <v>0.73553865469737334</v>
      </c>
      <c r="AA237" s="3">
        <f>(F237-Dashboards!$C$11)/Dashboards!$C$13</f>
        <v>0.12094446744867904</v>
      </c>
    </row>
    <row r="238" spans="1:27" x14ac:dyDescent="0.35">
      <c r="A238">
        <v>236</v>
      </c>
      <c r="B238" s="3">
        <f t="shared" si="30"/>
        <v>0.23599999999999999</v>
      </c>
      <c r="C238" s="3">
        <f>MOD($K$4*(1+SIN(Dashboards!$C$7*B238))+Dashboards!$C$15,2*$K$4)</f>
        <v>6.2463281096357823</v>
      </c>
      <c r="D238" s="31">
        <f>(B238^Dashboards!$C$5)*((1-B238)^Dashboards!$C$6)</f>
        <v>3.2509532415999999E-2</v>
      </c>
      <c r="E238" s="31">
        <f t="shared" si="24"/>
        <v>3.2487453579496769E-2</v>
      </c>
      <c r="F238" s="31">
        <f t="shared" si="25"/>
        <v>-1.1979389913502169E-3</v>
      </c>
      <c r="G238" s="13">
        <f>SQRT((E238-Dashboards!$C$10)^2+(F238-Dashboards!$C$11)^2)</f>
        <v>2.2143414177917636E-2</v>
      </c>
      <c r="H238" s="13">
        <f>G238/Dashboards!$C$9</f>
        <v>0.58009786650757433</v>
      </c>
      <c r="N238">
        <v>236</v>
      </c>
      <c r="O238" s="3">
        <f t="shared" si="31"/>
        <v>0.23599999999999999</v>
      </c>
      <c r="P238" s="3">
        <f>MOD($L$4*(1+SIN(Dashboards!$D$7*O238))+Dashboards!$D$15,2*$L$4)</f>
        <v>3.8761453439676741</v>
      </c>
      <c r="Q238" s="31">
        <f>(O238^Dashboards!$D$5)*((1-O238)^Dashboards!$D$6)</f>
        <v>3.4213917339021753E-3</v>
      </c>
      <c r="R238" s="31">
        <f t="shared" si="26"/>
        <v>-2.5391196346553594E-3</v>
      </c>
      <c r="S238" s="31">
        <f t="shared" si="27"/>
        <v>-2.2932058079731458E-3</v>
      </c>
      <c r="T238" s="13">
        <f>SQRT((R238-Dashboards!$C$10)^2+(S238-Dashboards!$C$11)^2)</f>
        <v>1.3258256807228369E-2</v>
      </c>
      <c r="U238" s="13">
        <f>T238/Dashboards!$D$9</f>
        <v>1.1348339012621886</v>
      </c>
      <c r="W238" s="3">
        <f t="shared" si="28"/>
        <v>2.9358307175965365E-4</v>
      </c>
      <c r="X238" s="3">
        <f t="shared" si="29"/>
        <v>0.5547360347546143</v>
      </c>
      <c r="Z238" s="3">
        <f>(E238-Dashboards!$C$10)/Dashboards!$C$12</f>
        <v>0.74224590014347747</v>
      </c>
      <c r="AA238" s="3">
        <f>(F238-Dashboards!$C$11)/Dashboards!$C$13</f>
        <v>0.12868406500374546</v>
      </c>
    </row>
    <row r="239" spans="1:27" x14ac:dyDescent="0.35">
      <c r="A239">
        <v>237</v>
      </c>
      <c r="B239" s="3">
        <f t="shared" si="30"/>
        <v>0.23699999999999999</v>
      </c>
      <c r="C239" s="3">
        <f>MOD($K$4*(1+SIN(Dashboards!$C$7*B239))+Dashboards!$C$15,2*$K$4)</f>
        <v>6.2522753287357915</v>
      </c>
      <c r="D239" s="31">
        <f>(B239^Dashboards!$C$5)*((1-B239)^Dashboards!$C$6)</f>
        <v>3.2699850560999999E-2</v>
      </c>
      <c r="E239" s="31">
        <f t="shared" si="24"/>
        <v>3.2684230648441712E-2</v>
      </c>
      <c r="F239" s="31">
        <f t="shared" si="25"/>
        <v>-1.0105907337767095E-3</v>
      </c>
      <c r="G239" s="13">
        <f>SQRT((E239-Dashboards!$C$10)^2+(F239-Dashboards!$C$11)^2)</f>
        <v>2.2365150060004838E-2</v>
      </c>
      <c r="H239" s="13">
        <f>G239/Dashboards!$C$9</f>
        <v>0.58590674995677772</v>
      </c>
      <c r="N239">
        <v>237</v>
      </c>
      <c r="O239" s="3">
        <f t="shared" si="31"/>
        <v>0.23699999999999999</v>
      </c>
      <c r="P239" s="3">
        <f>MOD($L$4*(1+SIN(Dashboards!$D$7*O239))+Dashboards!$D$15,2*$L$4)</f>
        <v>3.8791994870672033</v>
      </c>
      <c r="Q239" s="31">
        <f>(O239^Dashboards!$D$5)*((1-O239)^Dashboards!$D$6)</f>
        <v>3.4424506876837625E-3</v>
      </c>
      <c r="R239" s="31">
        <f t="shared" si="26"/>
        <v>-2.5476893378340438E-3</v>
      </c>
      <c r="S239" s="31">
        <f t="shared" si="27"/>
        <v>-2.3151124756739441E-3</v>
      </c>
      <c r="T239" s="13">
        <f>SQRT((R239-Dashboards!$C$10)^2+(S239-Dashboards!$C$11)^2)</f>
        <v>1.3263408199947445E-2</v>
      </c>
      <c r="U239" s="13">
        <f>T239/Dashboards!$D$9</f>
        <v>1.1352748321614252</v>
      </c>
      <c r="W239" s="3">
        <f t="shared" si="28"/>
        <v>2.9663811469892327E-4</v>
      </c>
      <c r="X239" s="3">
        <f t="shared" si="29"/>
        <v>0.5493680822046475</v>
      </c>
      <c r="Z239" s="3">
        <f>(E239-Dashboards!$C$10)/Dashboards!$C$12</f>
        <v>0.74890812785327743</v>
      </c>
      <c r="AA239" s="3">
        <f>(F239-Dashboards!$C$11)/Dashboards!$C$13</f>
        <v>0.13642228922482191</v>
      </c>
    </row>
    <row r="240" spans="1:27" x14ac:dyDescent="0.35">
      <c r="A240">
        <v>238</v>
      </c>
      <c r="B240" s="3">
        <f t="shared" si="30"/>
        <v>0.23799999999999999</v>
      </c>
      <c r="C240" s="3">
        <f>MOD($K$4*(1+SIN(Dashboards!$C$7*B240))+Dashboards!$C$15,2*$K$4)</f>
        <v>6.258149780920518</v>
      </c>
      <c r="D240" s="31">
        <f>(B240^Dashboards!$C$5)*((1-B240)^Dashboards!$C$6)</f>
        <v>3.2889998736000001E-2</v>
      </c>
      <c r="E240" s="31">
        <f t="shared" si="24"/>
        <v>3.287969191753122E-2</v>
      </c>
      <c r="F240" s="31">
        <f t="shared" si="25"/>
        <v>-8.2333241301065874E-4</v>
      </c>
      <c r="G240" s="13">
        <f>SQRT((E240-Dashboards!$C$10)^2+(F240-Dashboards!$C$11)^2)</f>
        <v>2.2586663530742498E-2</v>
      </c>
      <c r="H240" s="13">
        <f>G240/Dashboards!$C$9</f>
        <v>0.59170980682710217</v>
      </c>
      <c r="N240">
        <v>238</v>
      </c>
      <c r="O240" s="3">
        <f t="shared" si="31"/>
        <v>0.23799999999999999</v>
      </c>
      <c r="P240" s="3">
        <f>MOD($L$4*(1+SIN(Dashboards!$D$7*O240))+Dashboards!$D$15,2*$L$4)</f>
        <v>3.88225289255996</v>
      </c>
      <c r="Q240" s="31">
        <f>(O240^Dashboards!$D$5)*((1-O240)^Dashboards!$D$6)</f>
        <v>3.4634245245496222E-3</v>
      </c>
      <c r="R240" s="31">
        <f t="shared" si="26"/>
        <v>-2.5560876736005255E-3</v>
      </c>
      <c r="S240" s="31">
        <f t="shared" si="27"/>
        <v>-2.3370334276854557E-3</v>
      </c>
      <c r="T240" s="13">
        <f>SQRT((R240-Dashboards!$C$10)^2+(S240-Dashboards!$C$11)^2)</f>
        <v>1.3268427712547801E-2</v>
      </c>
      <c r="U240" s="13">
        <f>T240/Dashboards!$D$9</f>
        <v>1.1357044748474525</v>
      </c>
      <c r="W240" s="3">
        <f t="shared" si="28"/>
        <v>2.9968951232529651E-4</v>
      </c>
      <c r="X240" s="3">
        <f t="shared" si="29"/>
        <v>0.54399466802035035</v>
      </c>
      <c r="Z240" s="3">
        <f>(E240-Dashboards!$C$10)/Dashboards!$C$12</f>
        <v>0.75552580688520343</v>
      </c>
      <c r="AA240" s="3">
        <f>(F240-Dashboards!$C$11)/Dashboards!$C$13</f>
        <v>0.1441567986999443</v>
      </c>
    </row>
    <row r="241" spans="1:27" x14ac:dyDescent="0.35">
      <c r="A241">
        <v>239</v>
      </c>
      <c r="B241" s="3">
        <f t="shared" si="30"/>
        <v>0.23899999999999999</v>
      </c>
      <c r="C241" s="3">
        <f>MOD($K$4*(1+SIN(Dashboards!$C$7*B241))+Dashboards!$C$15,2*$K$4)</f>
        <v>6.2639513193289664</v>
      </c>
      <c r="D241" s="31">
        <f>(B241^Dashboards!$C$5)*((1-B241)^Dashboards!$C$6)</f>
        <v>3.3079970640999996E-2</v>
      </c>
      <c r="E241" s="31">
        <f t="shared" si="24"/>
        <v>3.3073851923453114E-2</v>
      </c>
      <c r="F241" s="31">
        <f t="shared" si="25"/>
        <v>-6.362205238111139E-4</v>
      </c>
      <c r="G241" s="13">
        <f>SQRT((E241-Dashboards!$C$10)^2+(F241-Dashboards!$C$11)^2)</f>
        <v>2.280793026439782E-2</v>
      </c>
      <c r="H241" s="13">
        <f>G241/Dashboards!$C$9</f>
        <v>0.59750639984980569</v>
      </c>
      <c r="N241">
        <v>239</v>
      </c>
      <c r="O241" s="3">
        <f t="shared" si="31"/>
        <v>0.23899999999999999</v>
      </c>
      <c r="P241" s="3">
        <f>MOD($L$4*(1+SIN(Dashboards!$D$7*O241))+Dashboards!$D$15,2*$L$4)</f>
        <v>3.8853055573925404</v>
      </c>
      <c r="Q241" s="31">
        <f>(O241^Dashboards!$D$5)*((1-O241)^Dashboards!$D$6)</f>
        <v>3.4843115993337657E-3</v>
      </c>
      <c r="R241" s="31">
        <f t="shared" si="26"/>
        <v>-2.5643136447864225E-3</v>
      </c>
      <c r="S241" s="31">
        <f t="shared" si="27"/>
        <v>-2.3589664797139436E-3</v>
      </c>
      <c r="T241" s="13">
        <f>SQRT((R241-Dashboards!$C$10)^2+(S241-Dashboards!$C$11)^2)</f>
        <v>1.3273314575475653E-2</v>
      </c>
      <c r="U241" s="13">
        <f>T241/Dashboards!$D$9</f>
        <v>1.1361227634506967</v>
      </c>
      <c r="W241" s="3">
        <f t="shared" si="28"/>
        <v>3.0273683321486387E-4</v>
      </c>
      <c r="X241" s="3">
        <f t="shared" si="29"/>
        <v>0.53861636360089105</v>
      </c>
      <c r="Z241" s="3">
        <f>(E241-Dashboards!$C$10)/Dashboards!$C$12</f>
        <v>0.7620994294039416</v>
      </c>
      <c r="AA241" s="3">
        <f>(F241-Dashboards!$C$11)/Dashboards!$C$13</f>
        <v>0.15188525997206043</v>
      </c>
    </row>
    <row r="242" spans="1:27" x14ac:dyDescent="0.35">
      <c r="A242">
        <v>240</v>
      </c>
      <c r="B242" s="3">
        <f t="shared" si="30"/>
        <v>0.24</v>
      </c>
      <c r="C242" s="3">
        <f>MOD($K$4*(1+SIN(Dashboards!$C$7*B242))+Dashboards!$C$15,2*$K$4)</f>
        <v>6.2696797989229767</v>
      </c>
      <c r="D242" s="31">
        <f>(B242^Dashboards!$C$5)*((1-B242)^Dashboards!$C$6)</f>
        <v>3.3269760000000002E-2</v>
      </c>
      <c r="E242" s="31">
        <f t="shared" si="24"/>
        <v>3.3266725864746181E-2</v>
      </c>
      <c r="F242" s="31">
        <f t="shared" si="25"/>
        <v>-4.4931135911280507E-4</v>
      </c>
      <c r="G242" s="13">
        <f>SQRT((E242-Dashboards!$C$10)^2+(F242-Dashboards!$C$11)^2)</f>
        <v>2.3028926427638669E-2</v>
      </c>
      <c r="H242" s="13">
        <f>G242/Dashboards!$C$9</f>
        <v>0.6032959046557187</v>
      </c>
      <c r="N242">
        <v>240</v>
      </c>
      <c r="O242" s="3">
        <f t="shared" si="31"/>
        <v>0.24</v>
      </c>
      <c r="P242" s="3">
        <f>MOD($L$4*(1+SIN(Dashboards!$D$7*O242))+Dashboards!$D$15,2*$L$4)</f>
        <v>3.8883574785122783</v>
      </c>
      <c r="Q242" s="31">
        <f>(O242^Dashboards!$D$5)*((1-O242)^Dashboards!$D$6)</f>
        <v>3.5051102797824E-3</v>
      </c>
      <c r="R242" s="31">
        <f t="shared" si="26"/>
        <v>-2.5723662829911158E-3</v>
      </c>
      <c r="S242" s="31">
        <f t="shared" si="27"/>
        <v>-2.3809094437980474E-3</v>
      </c>
      <c r="T242" s="13">
        <f>SQRT((R242-Dashboards!$C$10)^2+(S242-Dashboards!$C$11)^2)</f>
        <v>1.3278068035165864E-2</v>
      </c>
      <c r="U242" s="13">
        <f>T242/Dashboards!$D$9</f>
        <v>1.1365296334701245</v>
      </c>
      <c r="W242" s="3">
        <f t="shared" si="28"/>
        <v>3.057796518830154E-4</v>
      </c>
      <c r="X242" s="3">
        <f t="shared" si="29"/>
        <v>0.53323372881440578</v>
      </c>
      <c r="Z242" s="3">
        <f>(E242-Dashboards!$C$10)/Dashboards!$C$12</f>
        <v>0.76862950998228663</v>
      </c>
      <c r="AA242" s="3">
        <f>(F242-Dashboards!$C$11)/Dashboards!$C$13</f>
        <v>0.15960534792026107</v>
      </c>
    </row>
    <row r="243" spans="1:27" x14ac:dyDescent="0.35">
      <c r="A243">
        <v>241</v>
      </c>
      <c r="B243" s="3">
        <f t="shared" si="30"/>
        <v>0.24099999999999999</v>
      </c>
      <c r="C243" s="3">
        <f>MOD($K$4*(1+SIN(Dashboards!$C$7*B243))+Dashboards!$C$15,2*$K$4)</f>
        <v>6.2753350764908582</v>
      </c>
      <c r="D243" s="31">
        <f>(B243^Dashboards!$C$5)*((1-B243)^Dashboards!$C$6)</f>
        <v>3.3459360560999997E-2</v>
      </c>
      <c r="E243" s="31">
        <f t="shared" si="24"/>
        <v>3.3458329580978871E-2</v>
      </c>
      <c r="F243" s="31">
        <f t="shared" si="25"/>
        <v>-2.6266100128531113E-4</v>
      </c>
      <c r="G243" s="13">
        <f>SQRT((E243-Dashboards!$C$10)^2+(F243-Dashboards!$C$11)^2)</f>
        <v>2.3249628666000905E-2</v>
      </c>
      <c r="H243" s="13">
        <f>G243/Dashboards!$C$9</f>
        <v>0.60907770942072437</v>
      </c>
      <c r="N243">
        <v>241</v>
      </c>
      <c r="O243" s="3">
        <f t="shared" si="31"/>
        <v>0.24099999999999999</v>
      </c>
      <c r="P243" s="3">
        <f>MOD($L$4*(1+SIN(Dashboards!$D$7*O243))+Dashboards!$D$15,2*$L$4)</f>
        <v>3.8914086528672529</v>
      </c>
      <c r="Q243" s="31">
        <f>(O243^Dashboards!$D$5)*((1-O243)^Dashboards!$D$6)</f>
        <v>3.5258189466622859E-3</v>
      </c>
      <c r="R243" s="31">
        <f t="shared" si="26"/>
        <v>-2.5802446486132822E-3</v>
      </c>
      <c r="S243" s="31">
        <f t="shared" si="27"/>
        <v>-2.4028601286685976E-3</v>
      </c>
      <c r="T243" s="13">
        <f>SQRT((R243-Dashboards!$C$10)^2+(S243-Dashboards!$C$11)^2)</f>
        <v>1.3282687354083196E-2</v>
      </c>
      <c r="U243" s="13">
        <f>T243/Dashboards!$D$9</f>
        <v>1.1369250217767737</v>
      </c>
      <c r="W243" s="3">
        <f t="shared" si="28"/>
        <v>3.0881754866902039E-4</v>
      </c>
      <c r="X243" s="3">
        <f t="shared" si="29"/>
        <v>0.52784731235604931</v>
      </c>
      <c r="Z243" s="3">
        <f>(E243-Dashboards!$C$10)/Dashboards!$C$12</f>
        <v>0.77511658489619961</v>
      </c>
      <c r="AA243" s="3">
        <f>(F243-Dashboards!$C$11)/Dashboards!$C$13</f>
        <v>0.16731474612081068</v>
      </c>
    </row>
    <row r="244" spans="1:27" x14ac:dyDescent="0.35">
      <c r="A244">
        <v>242</v>
      </c>
      <c r="B244" s="3">
        <f t="shared" si="30"/>
        <v>0.24199999999999999</v>
      </c>
      <c r="C244" s="3">
        <f>MOD($K$4*(1+SIN(Dashboards!$C$7*B244))+Dashboards!$C$15,2*$K$4)</f>
        <v>6.2809170106509669</v>
      </c>
      <c r="D244" s="31">
        <f>(B244^Dashboards!$C$5)*((1-B244)^Dashboards!$C$6)</f>
        <v>3.3648766095999996E-2</v>
      </c>
      <c r="E244" s="31">
        <f t="shared" si="24"/>
        <v>3.3648679531740625E-2</v>
      </c>
      <c r="F244" s="31">
        <f t="shared" si="25"/>
        <v>-7.6325313876742738E-5</v>
      </c>
      <c r="G244" s="13">
        <f>SQRT((E244-Dashboards!$C$10)^2+(F244-Dashboards!$C$11)^2)</f>
        <v>2.3470014090975794E-2</v>
      </c>
      <c r="H244" s="13">
        <f>G244/Dashboards!$C$9</f>
        <v>0.61485121452748392</v>
      </c>
      <c r="N244">
        <v>242</v>
      </c>
      <c r="O244" s="3">
        <f t="shared" si="31"/>
        <v>0.24199999999999999</v>
      </c>
      <c r="P244" s="3">
        <f>MOD($L$4*(1+SIN(Dashboards!$D$7*O244))+Dashboards!$D$15,2*$L$4)</f>
        <v>3.8944590774062919</v>
      </c>
      <c r="Q244" s="31">
        <f>(O244^Dashboards!$D$5)*((1-O244)^Dashboards!$D$6)</f>
        <v>3.546435993866759E-3</v>
      </c>
      <c r="R244" s="31">
        <f t="shared" si="26"/>
        <v>-2.5879478308771502E-3</v>
      </c>
      <c r="S244" s="31">
        <f t="shared" si="27"/>
        <v>-2.4248163401074233E-3</v>
      </c>
      <c r="T244" s="13">
        <f>SQRT((R244-Dashboards!$C$10)^2+(S244-Dashboards!$C$11)^2)</f>
        <v>1.3287171810762709E-2</v>
      </c>
      <c r="U244" s="13">
        <f>T244/Dashboards!$D$9</f>
        <v>1.1373088666172113</v>
      </c>
      <c r="W244" s="3">
        <f t="shared" si="28"/>
        <v>3.1185010962781715E-4</v>
      </c>
      <c r="X244" s="3">
        <f t="shared" si="29"/>
        <v>0.52245765208972739</v>
      </c>
      <c r="Z244" s="3">
        <f>(E244-Dashboards!$C$10)/Dashboards!$C$12</f>
        <v>0.78156121141352441</v>
      </c>
      <c r="AA244" s="3">
        <f>(F244-Dashboards!$C$11)/Dashboards!$C$13</f>
        <v>0.1750111471881661</v>
      </c>
    </row>
    <row r="245" spans="1:27" x14ac:dyDescent="0.35">
      <c r="A245">
        <v>243</v>
      </c>
      <c r="B245" s="3">
        <f t="shared" si="30"/>
        <v>0.24299999999999999</v>
      </c>
      <c r="C245" s="3">
        <f>MOD($K$4*(1+SIN(Dashboards!$C$7*B245))+Dashboards!$C$15,2*$K$4)</f>
        <v>3.2401546756517519E-3</v>
      </c>
      <c r="D245" s="31">
        <f>(B245^Dashboards!$C$5)*((1-B245)^Dashboards!$C$6)</f>
        <v>3.3837970400999999E-2</v>
      </c>
      <c r="E245" s="31">
        <f t="shared" si="24"/>
        <v>3.3837792775458085E-2</v>
      </c>
      <c r="F245" s="31">
        <f t="shared" si="25"/>
        <v>1.0964006616455521E-4</v>
      </c>
      <c r="G245" s="13">
        <f>SQRT((E245-Dashboards!$C$10)^2+(F245-Dashboards!$C$11)^2)</f>
        <v>2.3690060267684797E-2</v>
      </c>
      <c r="H245" s="13">
        <f>G245/Dashboards!$C$9</f>
        <v>0.62061583224254868</v>
      </c>
      <c r="N245">
        <v>243</v>
      </c>
      <c r="O245" s="3">
        <f t="shared" si="31"/>
        <v>0.24299999999999999</v>
      </c>
      <c r="P245" s="3">
        <f>MOD($L$4*(1+SIN(Dashboards!$D$7*O245))+Dashboards!$D$15,2*$L$4)</f>
        <v>3.8975087490789697</v>
      </c>
      <c r="Q245" s="31">
        <f>(O245^Dashboards!$D$5)*((1-O245)^Dashboards!$D$6)</f>
        <v>3.5669598285194516E-3</v>
      </c>
      <c r="R245" s="31">
        <f t="shared" si="26"/>
        <v>-2.5954749478535161E-3</v>
      </c>
      <c r="S245" s="31">
        <f t="shared" si="27"/>
        <v>-2.4467758813050901E-3</v>
      </c>
      <c r="T245" s="13">
        <f>SQRT((R245-Dashboards!$C$10)^2+(S245-Dashboards!$C$11)^2)</f>
        <v>1.329152069984924E-2</v>
      </c>
      <c r="U245" s="13">
        <f>T245/Dashboards!$D$9</f>
        <v>1.1376811076169131</v>
      </c>
      <c r="W245" s="3">
        <f t="shared" si="28"/>
        <v>3.1487692642860854E-4</v>
      </c>
      <c r="X245" s="3">
        <f t="shared" si="29"/>
        <v>0.51706527537436442</v>
      </c>
      <c r="Z245" s="3">
        <f>(E245-Dashboards!$C$10)/Dashboards!$C$12</f>
        <v>0.78796396707677274</v>
      </c>
      <c r="AA245" s="3">
        <f>(F245-Dashboards!$C$11)/Dashboards!$C$13</f>
        <v>0.18269225309625087</v>
      </c>
    </row>
    <row r="246" spans="1:27" x14ac:dyDescent="0.35">
      <c r="A246">
        <v>244</v>
      </c>
      <c r="B246" s="3">
        <f t="shared" si="30"/>
        <v>0.24399999999999999</v>
      </c>
      <c r="C246" s="3">
        <f>MOD($K$4*(1+SIN(Dashboards!$C$7*B246))+Dashboards!$C$15,2*$K$4)</f>
        <v>8.6749852130934002E-3</v>
      </c>
      <c r="D246" s="31">
        <f>(B246^Dashboards!$C$5)*((1-B246)^Dashboards!$C$6)</f>
        <v>3.4026967296000001E-2</v>
      </c>
      <c r="E246" s="31">
        <f t="shared" si="24"/>
        <v>3.4025686948048944E-2</v>
      </c>
      <c r="F246" s="31">
        <f t="shared" si="25"/>
        <v>2.9517973579674435E-4</v>
      </c>
      <c r="G246" s="13">
        <f>SQRT((E246-Dashboards!$C$10)^2+(F246-Dashboards!$C$11)^2)</f>
        <v>2.3909745203111857E-2</v>
      </c>
      <c r="H246" s="13">
        <f>G246/Dashboards!$C$9</f>
        <v>0.62637098640807842</v>
      </c>
      <c r="N246">
        <v>244</v>
      </c>
      <c r="O246" s="3">
        <f t="shared" si="31"/>
        <v>0.24399999999999999</v>
      </c>
      <c r="P246" s="3">
        <f>MOD($L$4*(1+SIN(Dashboards!$D$7*O246))+Dashboards!$D$15,2*$L$4)</f>
        <v>3.9005576648356142</v>
      </c>
      <c r="Q246" s="31">
        <f>(O246^Dashboards!$D$5)*((1-O246)^Dashboards!$D$6)</f>
        <v>3.5873888710756911E-3</v>
      </c>
      <c r="R246" s="31">
        <f t="shared" si="26"/>
        <v>-2.6028251464755244E-3</v>
      </c>
      <c r="S246" s="31">
        <f t="shared" si="27"/>
        <v>-2.468736553217533E-3</v>
      </c>
      <c r="T246" s="13">
        <f>SQRT((R246-Dashboards!$C$10)^2+(S246-Dashboards!$C$11)^2)</f>
        <v>1.3295733332136003E-2</v>
      </c>
      <c r="U246" s="13">
        <f>T246/Dashboards!$D$9</f>
        <v>1.1380416857835665</v>
      </c>
      <c r="W246" s="3">
        <f t="shared" si="28"/>
        <v>3.1789759625989322E-4</v>
      </c>
      <c r="X246" s="3">
        <f t="shared" si="29"/>
        <v>0.51167069937548804</v>
      </c>
      <c r="Z246" s="3">
        <f>(E246-Dashboards!$C$10)/Dashboards!$C$12</f>
        <v>0.79432544898041368</v>
      </c>
      <c r="AA246" s="3">
        <f>(F246-Dashboards!$C$11)/Dashboards!$C$13</f>
        <v>0.19035577548025281</v>
      </c>
    </row>
    <row r="247" spans="1:27" x14ac:dyDescent="0.35">
      <c r="A247">
        <v>245</v>
      </c>
      <c r="B247" s="3">
        <f t="shared" si="30"/>
        <v>0.245</v>
      </c>
      <c r="C247" s="3">
        <f>MOD($K$4*(1+SIN(Dashboards!$C$7*B247))+Dashboards!$C$15,2*$K$4)</f>
        <v>1.4036059213224483E-2</v>
      </c>
      <c r="D247" s="31">
        <f>(B247^Dashboards!$C$5)*((1-B247)^Dashboards!$C$6)</f>
        <v>3.4215750624999999E-2</v>
      </c>
      <c r="E247" s="31">
        <f t="shared" si="24"/>
        <v>3.4212380241425373E-2</v>
      </c>
      <c r="F247" s="31">
        <f t="shared" si="25"/>
        <v>4.8023853272605827E-4</v>
      </c>
      <c r="G247" s="13">
        <f>SQRT((E247-Dashboards!$C$10)^2+(F247-Dashboards!$C$11)^2)</f>
        <v>2.4129047334864078E-2</v>
      </c>
      <c r="H247" s="13">
        <f>G247/Dashboards!$C$9</f>
        <v>0.6321161121474006</v>
      </c>
      <c r="N247">
        <v>245</v>
      </c>
      <c r="O247" s="3">
        <f t="shared" si="31"/>
        <v>0.245</v>
      </c>
      <c r="P247" s="3">
        <f>MOD($L$4*(1+SIN(Dashboards!$D$7*O247))+Dashboards!$D$15,2*$L$4)</f>
        <v>3.9036058216273108</v>
      </c>
      <c r="Q247" s="31">
        <f>(O247^Dashboards!$D$5)*((1-O247)^Dashboards!$D$6)</f>
        <v>3.60772155542164E-3</v>
      </c>
      <c r="R247" s="31">
        <f t="shared" si="26"/>
        <v>-2.6099976025492893E-3</v>
      </c>
      <c r="S247" s="31">
        <f t="shared" si="27"/>
        <v>-2.490696154921531E-3</v>
      </c>
      <c r="T247" s="13">
        <f>SQRT((R247-Dashboards!$C$10)^2+(S247-Dashboards!$C$11)^2)</f>
        <v>1.3299809034602298E-2</v>
      </c>
      <c r="U247" s="13">
        <f>T247/Dashboards!$D$9</f>
        <v>1.1383905435102992</v>
      </c>
      <c r="W247" s="3">
        <f t="shared" si="28"/>
        <v>3.2091172174057177E-4</v>
      </c>
      <c r="X247" s="3">
        <f t="shared" si="29"/>
        <v>0.50627443136289862</v>
      </c>
      <c r="Z247" s="3">
        <f>(E247-Dashboards!$C$10)/Dashboards!$C$12</f>
        <v>0.80064627304307046</v>
      </c>
      <c r="AA247" s="3">
        <f>(F247-Dashboards!$C$11)/Dashboards!$C$13</f>
        <v>0.19799943591920738</v>
      </c>
    </row>
    <row r="248" spans="1:27" x14ac:dyDescent="0.35">
      <c r="A248">
        <v>246</v>
      </c>
      <c r="B248" s="3">
        <f t="shared" si="30"/>
        <v>0.246</v>
      </c>
      <c r="C248" s="3">
        <f>MOD($K$4*(1+SIN(Dashboards!$C$7*B248))+Dashboards!$C$15,2*$K$4)</f>
        <v>1.9323242649473826E-2</v>
      </c>
      <c r="D248" s="31">
        <f>(B248^Dashboards!$C$5)*((1-B248)^Dashboards!$C$6)</f>
        <v>3.4404314256000004E-2</v>
      </c>
      <c r="E248" s="31">
        <f t="shared" si="24"/>
        <v>3.4397891381858878E-2</v>
      </c>
      <c r="F248" s="31">
        <f t="shared" si="25"/>
        <v>6.6476154179068267E-4</v>
      </c>
      <c r="G248" s="13">
        <f>SQRT((E248-Dashboards!$C$10)^2+(F248-Dashboards!$C$11)^2)</f>
        <v>2.4347945520433886E-2</v>
      </c>
      <c r="H248" s="13">
        <f>G248/Dashboards!$C$9</f>
        <v>0.63785065558370846</v>
      </c>
      <c r="N248">
        <v>246</v>
      </c>
      <c r="O248" s="3">
        <f t="shared" si="31"/>
        <v>0.246</v>
      </c>
      <c r="P248" s="3">
        <f>MOD($L$4*(1+SIN(Dashboards!$D$7*O248))+Dashboards!$D$15,2*$L$4)</f>
        <v>3.9066532164059034</v>
      </c>
      <c r="Q248" s="31">
        <f>(O248^Dashboards!$D$5)*((1-O248)^Dashboards!$D$6)</f>
        <v>3.6279563289711631E-3</v>
      </c>
      <c r="R248" s="31">
        <f t="shared" si="26"/>
        <v>-2.6169915207594034E-3</v>
      </c>
      <c r="S248" s="31">
        <f t="shared" si="27"/>
        <v>-2.5126524839689437E-3</v>
      </c>
      <c r="T248" s="13">
        <f>SQRT((R248-Dashboards!$C$10)^2+(S248-Dashboards!$C$11)^2)</f>
        <v>1.3303747150450341E-2</v>
      </c>
      <c r="U248" s="13">
        <f>T248/Dashboards!$D$9</f>
        <v>1.1387276245788316</v>
      </c>
      <c r="W248" s="3">
        <f t="shared" si="28"/>
        <v>3.2391891083679246E-4</v>
      </c>
      <c r="X248" s="3">
        <f t="shared" si="29"/>
        <v>0.50087696899512313</v>
      </c>
      <c r="Z248" s="3">
        <f>(E248-Dashboards!$C$10)/Dashboards!$C$12</f>
        <v>0.80692707327502478</v>
      </c>
      <c r="AA248" s="3">
        <f>(F248-Dashboards!$C$11)/Dashboards!$C$13</f>
        <v>0.2056209661996774</v>
      </c>
    </row>
    <row r="249" spans="1:27" x14ac:dyDescent="0.35">
      <c r="A249">
        <v>247</v>
      </c>
      <c r="B249" s="3">
        <f t="shared" si="30"/>
        <v>0.247</v>
      </c>
      <c r="C249" s="3">
        <f>MOD($K$4*(1+SIN(Dashboards!$C$7*B249))+Dashboards!$C$15,2*$K$4)</f>
        <v>2.4536403342531266E-2</v>
      </c>
      <c r="D249" s="31">
        <f>(B249^Dashboards!$C$5)*((1-B249)^Dashboards!$C$6)</f>
        <v>3.4592652081E-2</v>
      </c>
      <c r="E249" s="31">
        <f t="shared" si="24"/>
        <v>3.4582239608218275E-2</v>
      </c>
      <c r="F249" s="31">
        <f t="shared" si="25"/>
        <v>8.4869410089423631E-4</v>
      </c>
      <c r="G249" s="13">
        <f>SQRT((E249-Dashboards!$C$10)^2+(F249-Dashboards!$C$11)^2)</f>
        <v>2.4566419026937007E-2</v>
      </c>
      <c r="H249" s="13">
        <f>G249/Dashboards!$C$9</f>
        <v>0.64357407357122354</v>
      </c>
      <c r="N249">
        <v>247</v>
      </c>
      <c r="O249" s="3">
        <f t="shared" si="31"/>
        <v>0.247</v>
      </c>
      <c r="P249" s="3">
        <f>MOD($L$4*(1+SIN(Dashboards!$D$7*O249))+Dashboards!$D$15,2*$L$4)</f>
        <v>3.9096998461239969</v>
      </c>
      <c r="Q249" s="31">
        <f>(O249^Dashboards!$D$5)*((1-O249)^Dashboards!$D$6)</f>
        <v>3.6480916527604312E-3</v>
      </c>
      <c r="R249" s="31">
        <f t="shared" si="26"/>
        <v>-2.623806134669344E-3</v>
      </c>
      <c r="S249" s="31">
        <f t="shared" si="27"/>
        <v>-2.5346033367396668E-3</v>
      </c>
      <c r="T249" s="13">
        <f>SQRT((R249-Dashboards!$C$10)^2+(S249-Dashboards!$C$11)^2)</f>
        <v>1.3307547039141211E-2</v>
      </c>
      <c r="U249" s="13">
        <f>T249/Dashboards!$D$9</f>
        <v>1.139052874162553</v>
      </c>
      <c r="W249" s="3">
        <f t="shared" si="28"/>
        <v>3.2691877678421788E-4</v>
      </c>
      <c r="X249" s="3">
        <f t="shared" si="29"/>
        <v>0.49547880059132943</v>
      </c>
      <c r="Z249" s="3">
        <f>(E249-Dashboards!$C$10)/Dashboards!$C$12</f>
        <v>0.81316850104142624</v>
      </c>
      <c r="AA249" s="3">
        <f>(F249-Dashboards!$C$11)/Dashboards!$C$13</f>
        <v>0.21321810856082934</v>
      </c>
    </row>
    <row r="250" spans="1:27" x14ac:dyDescent="0.35">
      <c r="A250">
        <v>248</v>
      </c>
      <c r="B250" s="3">
        <f t="shared" si="30"/>
        <v>0.248</v>
      </c>
      <c r="C250" s="3">
        <f>MOD($K$4*(1+SIN(Dashboards!$C$7*B250))+Dashboards!$C$15,2*$K$4)</f>
        <v>2.9675410963651672E-2</v>
      </c>
      <c r="D250" s="31">
        <f>(B250^Dashboards!$C$5)*((1-B250)^Dashboards!$C$6)</f>
        <v>3.4780758015999995E-2</v>
      </c>
      <c r="E250" s="31">
        <f t="shared" si="24"/>
        <v>3.4765444650091966E-2</v>
      </c>
      <c r="F250" s="31">
        <f t="shared" si="25"/>
        <v>1.0319818064966288E-3</v>
      </c>
      <c r="G250" s="13">
        <f>SQRT((E250-Dashboards!$C$10)^2+(F250-Dashboards!$C$11)^2)</f>
        <v>2.4784447521302082E-2</v>
      </c>
      <c r="H250" s="13">
        <f>G250/Dashboards!$C$9</f>
        <v>0.64928583343818957</v>
      </c>
      <c r="N250">
        <v>248</v>
      </c>
      <c r="O250" s="3">
        <f t="shared" si="31"/>
        <v>0.248</v>
      </c>
      <c r="P250" s="3">
        <f>MOD($L$4*(1+SIN(Dashboards!$D$7*O250))+Dashboards!$D$15,2*$L$4)</f>
        <v>3.912745707734961</v>
      </c>
      <c r="Q250" s="31">
        <f>(O250^Dashboards!$D$5)*((1-O250)^Dashboards!$D$6)</f>
        <v>3.6681260015403072E-3</v>
      </c>
      <c r="R250" s="31">
        <f t="shared" si="26"/>
        <v>-2.6304407067168456E-3</v>
      </c>
      <c r="S250" s="31">
        <f t="shared" si="27"/>
        <v>-2.5565465087932712E-3</v>
      </c>
      <c r="T250" s="13">
        <f>SQRT((R250-Dashboards!$C$10)^2+(S250-Dashboards!$C$11)^2)</f>
        <v>1.331120807642988E-2</v>
      </c>
      <c r="U250" s="13">
        <f>T250/Dashboards!$D$9</f>
        <v>1.1393662388295205</v>
      </c>
      <c r="W250" s="3">
        <f t="shared" si="28"/>
        <v>3.2991093801540877E-4</v>
      </c>
      <c r="X250" s="3">
        <f t="shared" si="29"/>
        <v>0.49008040539133091</v>
      </c>
      <c r="Z250" s="3">
        <f>(E250-Dashboards!$C$10)/Dashboards!$C$12</f>
        <v>0.81937122432158382</v>
      </c>
      <c r="AA250" s="3">
        <f>(F250-Dashboards!$C$11)/Dashboards!$C$13</f>
        <v>0.22078861592122725</v>
      </c>
    </row>
    <row r="251" spans="1:27" x14ac:dyDescent="0.35">
      <c r="A251">
        <v>249</v>
      </c>
      <c r="B251" s="3">
        <f t="shared" si="30"/>
        <v>0.249</v>
      </c>
      <c r="C251" s="3">
        <f>MOD($K$4*(1+SIN(Dashboards!$C$7*B251))+Dashboards!$C$15,2*$K$4)</f>
        <v>3.4740137037911012E-2</v>
      </c>
      <c r="D251" s="31">
        <f>(B251^Dashboards!$C$5)*((1-B251)^Dashboards!$C$6)</f>
        <v>3.4968626001000001E-2</v>
      </c>
      <c r="E251" s="31">
        <f t="shared" si="24"/>
        <v>3.4947526705805525E-2</v>
      </c>
      <c r="F251" s="31">
        <f t="shared" si="25"/>
        <v>1.2145705186703793E-3</v>
      </c>
      <c r="G251" s="13">
        <f>SQRT((E251-Dashboards!$C$10)^2+(F251-Dashboards!$C$11)^2)</f>
        <v>2.5002011060889111E-2</v>
      </c>
      <c r="H251" s="13">
        <f>G251/Dashboards!$C$9</f>
        <v>0.65498541274110178</v>
      </c>
      <c r="N251">
        <v>249</v>
      </c>
      <c r="O251" s="3">
        <f t="shared" si="31"/>
        <v>0.249</v>
      </c>
      <c r="P251" s="3">
        <f>MOD($L$4*(1+SIN(Dashboards!$D$7*O251))+Dashboards!$D$15,2*$L$4)</f>
        <v>3.9157907981929361</v>
      </c>
      <c r="Q251" s="31">
        <f>(O251^Dashboards!$D$5)*((1-O251)^Dashboards!$D$6)</f>
        <v>3.6880578638664964E-3</v>
      </c>
      <c r="R251" s="31">
        <f t="shared" si="26"/>
        <v>-2.6368945282042619E-3</v>
      </c>
      <c r="S251" s="31">
        <f t="shared" si="27"/>
        <v>-2.5784797952192544E-3</v>
      </c>
      <c r="T251" s="13">
        <f>SQRT((R251-Dashboards!$C$10)^2+(S251-Dashboards!$C$11)^2)</f>
        <v>1.3314729654399367E-2</v>
      </c>
      <c r="U251" s="13">
        <f>T251/Dashboards!$D$9</f>
        <v>1.1396676665453822</v>
      </c>
      <c r="W251" s="3">
        <f t="shared" si="28"/>
        <v>3.328950180920412E-4</v>
      </c>
      <c r="X251" s="3">
        <f t="shared" si="29"/>
        <v>0.48468225380428043</v>
      </c>
      <c r="Z251" s="3">
        <f>(E251-Dashboards!$C$10)/Dashboards!$C$12</f>
        <v>0.82553592696471367</v>
      </c>
      <c r="AA251" s="3">
        <f>(F251-Dashboards!$C$11)/Dashboards!$C$13</f>
        <v>0.22833025208767899</v>
      </c>
    </row>
    <row r="252" spans="1:27" x14ac:dyDescent="0.35">
      <c r="A252">
        <v>250</v>
      </c>
      <c r="B252" s="3">
        <f t="shared" si="30"/>
        <v>0.25</v>
      </c>
      <c r="C252" s="3">
        <f>MOD($K$4*(1+SIN(Dashboards!$C$7*B252))+Dashboards!$C$15,2*$K$4)</f>
        <v>3.9730454947422444E-2</v>
      </c>
      <c r="D252" s="31">
        <f>(B252^Dashboards!$C$5)*((1-B252)^Dashboards!$C$6)</f>
        <v>3.515625E-2</v>
      </c>
      <c r="E252" s="31">
        <f t="shared" si="24"/>
        <v>3.5128506420345366E-2</v>
      </c>
      <c r="F252" s="31">
        <f t="shared" si="25"/>
        <v>1.3964063657310993E-3</v>
      </c>
      <c r="G252" s="13">
        <f>SQRT((E252-Dashboards!$C$10)^2+(F252-Dashboards!$C$11)^2)</f>
        <v>2.5219090084515273E-2</v>
      </c>
      <c r="H252" s="13">
        <f>G252/Dashboards!$C$9</f>
        <v>0.66067229902960667</v>
      </c>
      <c r="N252">
        <v>250</v>
      </c>
      <c r="O252" s="3">
        <f t="shared" si="31"/>
        <v>0.25</v>
      </c>
      <c r="P252" s="3">
        <f>MOD($L$4*(1+SIN(Dashboards!$D$7*O252))+Dashboards!$D$15,2*$L$4)</f>
        <v>3.9188351144528308</v>
      </c>
      <c r="Q252" s="31">
        <f>(O252^Dashboards!$D$5)*((1-O252)^Dashboards!$D$6)</f>
        <v>3.7078857421875E-3</v>
      </c>
      <c r="R252" s="31">
        <f t="shared" si="26"/>
        <v>-2.6431669192839898E-3</v>
      </c>
      <c r="S252" s="31">
        <f t="shared" si="27"/>
        <v>-2.6004009909858382E-3</v>
      </c>
      <c r="T252" s="13">
        <f>SQRT((R252-Dashboards!$C$10)^2+(S252-Dashboards!$C$11)^2)</f>
        <v>1.3318111181494022E-2</v>
      </c>
      <c r="U252" s="13">
        <f>T252/Dashboards!$D$9</f>
        <v>1.1399571066762266</v>
      </c>
      <c r="W252" s="3">
        <f t="shared" si="28"/>
        <v>3.3587064564168789E-4</v>
      </c>
      <c r="X252" s="3">
        <f t="shared" si="29"/>
        <v>0.47928480764661996</v>
      </c>
      <c r="Z252" s="3">
        <f>(E252-Dashboards!$C$10)/Dashboards!$C$12</f>
        <v>0.83166330794250631</v>
      </c>
      <c r="AA252" s="3">
        <f>(F252-Dashboards!$C$11)/Dashboards!$C$13</f>
        <v>0.23584079194649321</v>
      </c>
    </row>
    <row r="253" spans="1:27" x14ac:dyDescent="0.35">
      <c r="A253">
        <v>251</v>
      </c>
      <c r="B253" s="3">
        <f t="shared" si="30"/>
        <v>0.251</v>
      </c>
      <c r="C253" s="3">
        <f>MOD($K$4*(1+SIN(Dashboards!$C$7*B253))+Dashboards!$C$15,2*$K$4)</f>
        <v>4.4646239934498233E-2</v>
      </c>
      <c r="D253" s="31">
        <f>(B253^Dashboards!$C$5)*((1-B253)^Dashboards!$C$6)</f>
        <v>3.5343624000999996E-2</v>
      </c>
      <c r="E253" s="31">
        <f t="shared" si="24"/>
        <v>3.5308404863198986E-2</v>
      </c>
      <c r="F253" s="31">
        <f t="shared" si="25"/>
        <v>1.5774357484503601E-3</v>
      </c>
      <c r="G253" s="13">
        <f>SQRT((E253-Dashboards!$C$10)^2+(F253-Dashboards!$C$11)^2)</f>
        <v>2.5435665403867887E-2</v>
      </c>
      <c r="H253" s="13">
        <f>G253/Dashboards!$C$9</f>
        <v>0.66634598962154512</v>
      </c>
      <c r="N253">
        <v>251</v>
      </c>
      <c r="O253" s="3">
        <f t="shared" si="31"/>
        <v>0.251</v>
      </c>
      <c r="P253" s="3">
        <f>MOD($L$4*(1+SIN(Dashboards!$D$7*O253))+Dashboards!$D$15,2*$L$4)</f>
        <v>3.9218786534703294</v>
      </c>
      <c r="Q253" s="31">
        <f>(O253^Dashboards!$D$5)*((1-O253)^Dashboards!$D$6)</f>
        <v>3.7276081529303718E-3</v>
      </c>
      <c r="R253" s="31">
        <f t="shared" si="26"/>
        <v>-2.6492572289389584E-3</v>
      </c>
      <c r="S253" s="31">
        <f t="shared" si="27"/>
        <v>-2.6223078912873E-3</v>
      </c>
      <c r="T253" s="13">
        <f>SQRT((R253-Dashboards!$C$10)^2+(S253-Dashboards!$C$11)^2)</f>
        <v>1.3321352082551864E-2</v>
      </c>
      <c r="U253" s="13">
        <f>T253/Dashboards!$D$9</f>
        <v>1.1402345099913496</v>
      </c>
      <c r="W253" s="3">
        <f t="shared" si="28"/>
        <v>3.3883745429890788E-4</v>
      </c>
      <c r="X253" s="3">
        <f t="shared" si="29"/>
        <v>0.47388852036980444</v>
      </c>
      <c r="Z253" s="3">
        <f>(E253-Dashboards!$C$10)/Dashboards!$C$12</f>
        <v>0.83775408059887002</v>
      </c>
      <c r="AA253" s="3">
        <f>(F253-Dashboards!$C$11)/Dashboards!$C$13</f>
        <v>0.24331802163748764</v>
      </c>
    </row>
    <row r="254" spans="1:27" x14ac:dyDescent="0.35">
      <c r="A254">
        <v>252</v>
      </c>
      <c r="B254" s="3">
        <f t="shared" si="30"/>
        <v>0.252</v>
      </c>
      <c r="C254" s="3">
        <f>MOD($K$4*(1+SIN(Dashboards!$C$7*B254))+Dashboards!$C$15,2*$K$4)</f>
        <v>4.9487369104768142E-2</v>
      </c>
      <c r="D254" s="31">
        <f>(B254^Dashboards!$C$5)*((1-B254)^Dashboards!$C$6)</f>
        <v>3.5530742016000004E-2</v>
      </c>
      <c r="E254" s="31">
        <f t="shared" si="24"/>
        <v>3.5487243506121771E-2</v>
      </c>
      <c r="F254" s="31">
        <f t="shared" si="25"/>
        <v>1.7576053438603182E-3</v>
      </c>
      <c r="G254" s="13">
        <f>SQRT((E254-Dashboards!$C$10)^2+(F254-Dashboards!$C$11)^2)</f>
        <v>2.565171819528524E-2</v>
      </c>
      <c r="H254" s="13">
        <f>G254/Dashboards!$C$9</f>
        <v>0.67200599138763228</v>
      </c>
      <c r="N254">
        <v>252</v>
      </c>
      <c r="O254" s="3">
        <f t="shared" si="31"/>
        <v>0.252</v>
      </c>
      <c r="P254" s="3">
        <f>MOD($L$4*(1+SIN(Dashboards!$D$7*O254))+Dashboards!$D$15,2*$L$4)</f>
        <v>3.9249214122018934</v>
      </c>
      <c r="Q254" s="31">
        <f>(O254^Dashboards!$D$5)*((1-O254)^Dashboards!$D$6)</f>
        <v>3.7472236265843088E-3</v>
      </c>
      <c r="R254" s="31">
        <f t="shared" si="26"/>
        <v>-2.6551648349582651E-3</v>
      </c>
      <c r="S254" s="31">
        <f t="shared" si="27"/>
        <v>-2.6441982918897567E-3</v>
      </c>
      <c r="T254" s="13">
        <f>SQRT((R254-Dashboards!$C$10)^2+(S254-Dashboards!$C$11)^2)</f>
        <v>1.3324451798836078E-2</v>
      </c>
      <c r="U254" s="13">
        <f>T254/Dashboards!$D$9</f>
        <v>1.1404998286659509</v>
      </c>
      <c r="W254" s="3">
        <f t="shared" si="28"/>
        <v>3.4179508265040458E-4</v>
      </c>
      <c r="X254" s="3">
        <f t="shared" si="29"/>
        <v>0.46849383727831861</v>
      </c>
      <c r="Z254" s="3">
        <f>(E254-Dashboards!$C$10)/Dashboards!$C$12</f>
        <v>0.84380897189718773</v>
      </c>
      <c r="AA254" s="3">
        <f>(F254-Dashboards!$C$11)/Dashboards!$C$13</f>
        <v>0.25075973871113516</v>
      </c>
    </row>
    <row r="255" spans="1:27" x14ac:dyDescent="0.35">
      <c r="A255">
        <v>253</v>
      </c>
      <c r="B255" s="3">
        <f t="shared" si="30"/>
        <v>0.253</v>
      </c>
      <c r="C255" s="3">
        <f>MOD($K$4*(1+SIN(Dashboards!$C$7*B255))+Dashboards!$C$15,2*$K$4)</f>
        <v>5.4253721430256974E-2</v>
      </c>
      <c r="D255" s="31">
        <f>(B255^Dashboards!$C$5)*((1-B255)^Dashboards!$C$6)</f>
        <v>3.5717598080999995E-2</v>
      </c>
      <c r="E255" s="31">
        <f t="shared" si="24"/>
        <v>3.5665044200840323E-2</v>
      </c>
      <c r="F255" s="31">
        <f t="shared" si="25"/>
        <v>1.9368621086594598E-3</v>
      </c>
      <c r="G255" s="13">
        <f>SQRT((E255-Dashboards!$C$10)^2+(F255-Dashboards!$C$11)^2)</f>
        <v>2.5867229991887435E-2</v>
      </c>
      <c r="H255" s="13">
        <f>G255/Dashboards!$C$9</f>
        <v>0.67765182054530659</v>
      </c>
      <c r="N255">
        <v>253</v>
      </c>
      <c r="O255" s="3">
        <f t="shared" si="31"/>
        <v>0.253</v>
      </c>
      <c r="P255" s="3">
        <f>MOD($L$4*(1+SIN(Dashboards!$D$7*O255))+Dashboards!$D$15,2*$L$4)</f>
        <v>3.9279633876047639</v>
      </c>
      <c r="Q255" s="31">
        <f>(O255^Dashboards!$D$5)*((1-O255)^Dashboards!$D$6)</f>
        <v>3.7667307077820693E-3</v>
      </c>
      <c r="R255" s="31">
        <f t="shared" si="26"/>
        <v>-2.6608891439079724E-3</v>
      </c>
      <c r="S255" s="31">
        <f t="shared" si="27"/>
        <v>-2.6660699894753529E-3</v>
      </c>
      <c r="T255" s="13">
        <f>SQRT((R255-Dashboards!$C$10)^2+(S255-Dashboards!$C$11)^2)</f>
        <v>1.3327409788065561E-2</v>
      </c>
      <c r="U255" s="13">
        <f>T255/Dashboards!$D$9</f>
        <v>1.1407530162837496</v>
      </c>
      <c r="W255" s="3">
        <f t="shared" si="28"/>
        <v>3.4474317418402365E-4</v>
      </c>
      <c r="X255" s="3">
        <f t="shared" si="29"/>
        <v>0.46310119573844299</v>
      </c>
      <c r="Z255" s="3">
        <f>(E255-Dashboards!$C$10)/Dashboards!$C$12</f>
        <v>0.84982872166542456</v>
      </c>
      <c r="AA255" s="3">
        <f>(F255-Dashboards!$C$11)/Dashboards!$C$13</f>
        <v>0.25816375226923444</v>
      </c>
    </row>
    <row r="256" spans="1:27" x14ac:dyDescent="0.35">
      <c r="A256">
        <v>254</v>
      </c>
      <c r="B256" s="3">
        <f t="shared" si="30"/>
        <v>0.254</v>
      </c>
      <c r="C256" s="3">
        <f>MOD($K$4*(1+SIN(Dashboards!$C$7*B256))+Dashboards!$C$15,2*$K$4)</f>
        <v>5.89451777524026E-2</v>
      </c>
      <c r="D256" s="31">
        <f>(B256^Dashboards!$C$5)*((1-B256)^Dashboards!$C$6)</f>
        <v>3.5904186256000004E-2</v>
      </c>
      <c r="E256" s="31">
        <f t="shared" si="24"/>
        <v>3.584182915670206E-2</v>
      </c>
      <c r="F256" s="31">
        <f t="shared" si="25"/>
        <v>2.1151532822283564E-3</v>
      </c>
      <c r="G256" s="13">
        <f>SQRT((E256-Dashboards!$C$10)^2+(F256-Dashboards!$C$11)^2)</f>
        <v>2.6082182676040282E-2</v>
      </c>
      <c r="H256" s="13">
        <f>G256/Dashboards!$C$9</f>
        <v>0.68328300246130458</v>
      </c>
      <c r="N256">
        <v>254</v>
      </c>
      <c r="O256" s="3">
        <f t="shared" si="31"/>
        <v>0.254</v>
      </c>
      <c r="P256" s="3">
        <f>MOD($L$4*(1+SIN(Dashboards!$D$7*O256))+Dashboards!$D$15,2*$L$4)</f>
        <v>3.9310045766369663</v>
      </c>
      <c r="Q256" s="31">
        <f>(O256^Dashboards!$D$5)*((1-O256)^Dashboards!$D$6)</f>
        <v>3.7861279553792612E-3</v>
      </c>
      <c r="R256" s="31">
        <f t="shared" si="26"/>
        <v>-2.6664295910971332E-3</v>
      </c>
      <c r="S256" s="31">
        <f t="shared" si="27"/>
        <v>-2.6879207819848266E-3</v>
      </c>
      <c r="T256" s="13">
        <f>SQRT((R256-Dashboards!$C$10)^2+(S256-Dashboards!$C$11)^2)</f>
        <v>1.3330225524444603E-2</v>
      </c>
      <c r="U256" s="13">
        <f>T256/Dashboards!$D$9</f>
        <v>1.1409940278395232</v>
      </c>
      <c r="W256" s="3">
        <f t="shared" si="28"/>
        <v>3.47681377241379E-4</v>
      </c>
      <c r="X256" s="3">
        <f t="shared" si="29"/>
        <v>0.45771102537821862</v>
      </c>
      <c r="Z256" s="3">
        <f>(E256-Dashboards!$C$10)/Dashboards!$C$12</f>
        <v>0.85581408183941599</v>
      </c>
      <c r="AA256" s="3">
        <f>(F256-Dashboards!$C$11)/Dashboards!$C$13</f>
        <v>0.26552788308947262</v>
      </c>
    </row>
    <row r="257" spans="1:27" x14ac:dyDescent="0.35">
      <c r="A257">
        <v>255</v>
      </c>
      <c r="B257" s="3">
        <f t="shared" si="30"/>
        <v>0.255</v>
      </c>
      <c r="C257" s="3">
        <f>MOD($K$4*(1+SIN(Dashboards!$C$7*B257))+Dashboards!$C$15,2*$K$4)</f>
        <v>6.3561620785042017E-2</v>
      </c>
      <c r="D257" s="31">
        <f>(B257^Dashboards!$C$5)*((1-B257)^Dashboards!$C$6)</f>
        <v>3.6090500625000001E-2</v>
      </c>
      <c r="E257" s="31">
        <f t="shared" si="24"/>
        <v>3.6017620918280008E-2</v>
      </c>
      <c r="F257" s="31">
        <f t="shared" si="25"/>
        <v>2.2924263892661642E-3</v>
      </c>
      <c r="G257" s="13">
        <f>SQRT((E257-Dashboards!$C$10)^2+(F257-Dashboards!$C$11)^2)</f>
        <v>2.6296558472136033E-2</v>
      </c>
      <c r="H257" s="13">
        <f>G257/Dashboards!$C$9</f>
        <v>0.68889907146253493</v>
      </c>
      <c r="N257">
        <v>255</v>
      </c>
      <c r="O257" s="3">
        <f t="shared" si="31"/>
        <v>0.255</v>
      </c>
      <c r="P257" s="3">
        <f>MOD($L$4*(1+SIN(Dashboards!$D$7*O257))+Dashboards!$D$15,2*$L$4)</f>
        <v>3.9340449762573111</v>
      </c>
      <c r="Q257" s="31">
        <f>(O257^Dashboards!$D$5)*((1-O257)^Dashboards!$D$6)</f>
        <v>3.8054139425314835E-3</v>
      </c>
      <c r="R257" s="31">
        <f t="shared" si="26"/>
        <v>-2.6717856405390743E-3</v>
      </c>
      <c r="S257" s="31">
        <f t="shared" si="27"/>
        <v>-2.7097484689583679E-3</v>
      </c>
      <c r="T257" s="13">
        <f>SQRT((R257-Dashboards!$C$10)^2+(S257-Dashboards!$C$11)^2)</f>
        <v>1.3332898498691657E-2</v>
      </c>
      <c r="U257" s="13">
        <f>T257/Dashboards!$D$9</f>
        <v>1.1412228197415704</v>
      </c>
      <c r="W257" s="3">
        <f t="shared" si="28"/>
        <v>3.5060934497389986E-4</v>
      </c>
      <c r="X257" s="3">
        <f t="shared" si="29"/>
        <v>0.45232374827903543</v>
      </c>
      <c r="Z257" s="3">
        <f>(E257-Dashboards!$C$10)/Dashboards!$C$12</f>
        <v>0.86176581570464017</v>
      </c>
      <c r="AA257" s="3">
        <f>(F257-Dashboards!$C$11)/Dashboards!$C$13</f>
        <v>0.27284996373432308</v>
      </c>
    </row>
    <row r="258" spans="1:27" x14ac:dyDescent="0.35">
      <c r="A258">
        <v>256</v>
      </c>
      <c r="B258" s="3">
        <f t="shared" si="30"/>
        <v>0.25600000000000001</v>
      </c>
      <c r="C258" s="3">
        <f>MOD($K$4*(1+SIN(Dashboards!$C$7*B258))+Dashboards!$C$15,2*$K$4)</f>
        <v>6.8102935117341445E-2</v>
      </c>
      <c r="D258" s="31">
        <f>(B258^Dashboards!$C$5)*((1-B258)^Dashboards!$C$6)</f>
        <v>3.6276535296000001E-2</v>
      </c>
      <c r="E258" s="31">
        <f t="shared" ref="E258:E321" si="32">D258*COS(C258)</f>
        <v>3.6192442342942187E-2</v>
      </c>
      <c r="F258" s="31">
        <f t="shared" ref="F258:F321" si="33">D258*SIN(C258)</f>
        <v>2.4686292420570679E-3</v>
      </c>
      <c r="G258" s="13">
        <f>SQRT((E258-Dashboards!$C$10)^2+(F258-Dashboards!$C$11)^2)</f>
        <v>2.6510339939676227E-2</v>
      </c>
      <c r="H258" s="13">
        <f>G258/Dashboards!$C$9</f>
        <v>0.694499570654868</v>
      </c>
      <c r="N258">
        <v>256</v>
      </c>
      <c r="O258" s="3">
        <f t="shared" si="31"/>
        <v>0.25600000000000001</v>
      </c>
      <c r="P258" s="3">
        <f>MOD($L$4*(1+SIN(Dashboards!$D$7*O258))+Dashboards!$D$15,2*$L$4)</f>
        <v>3.9370845834253987</v>
      </c>
      <c r="Q258" s="31">
        <f>(O258^Dashboards!$D$5)*((1-O258)^Dashboards!$D$6)</f>
        <v>3.8245872567693709E-3</v>
      </c>
      <c r="R258" s="31">
        <f t="shared" ref="R258:R321" si="34">Q258*COS(P258)</f>
        <v>-2.6769567849079887E-3</v>
      </c>
      <c r="S258" s="31">
        <f t="shared" ref="S258:S321" si="35">Q258*SIN(P258)</f>
        <v>-2.7315508518747631E-3</v>
      </c>
      <c r="T258" s="13">
        <f>SQRT((R258-Dashboards!$C$10)^2+(S258-Dashboards!$C$11)^2)</f>
        <v>1.3335428218067184E-2</v>
      </c>
      <c r="U258" s="13">
        <f>T258/Dashboards!$D$9</f>
        <v>1.1414393498140958</v>
      </c>
      <c r="W258" s="3">
        <f t="shared" ref="W258:W321" si="36">G258*T258</f>
        <v>3.5352673530211184E-4</v>
      </c>
      <c r="X258" s="3">
        <f t="shared" ref="X258:X321" si="37">ABS(H258-U258)</f>
        <v>0.44693977915922778</v>
      </c>
      <c r="Z258" s="3">
        <f>(E258-Dashboards!$C$10)/Dashboards!$C$12</f>
        <v>0.86768469713678997</v>
      </c>
      <c r="AA258" s="3">
        <f>(F258-Dashboards!$C$11)/Dashboards!$C$13</f>
        <v>0.28012783864465879</v>
      </c>
    </row>
    <row r="259" spans="1:27" x14ac:dyDescent="0.35">
      <c r="A259">
        <v>257</v>
      </c>
      <c r="B259" s="3">
        <f t="shared" ref="B259:B322" si="38">A259/1000</f>
        <v>0.25700000000000001</v>
      </c>
      <c r="C259" s="3">
        <f>MOD($K$4*(1+SIN(Dashboards!$C$7*B259))+Dashboards!$C$15,2*$K$4)</f>
        <v>7.2569007216678472E-2</v>
      </c>
      <c r="D259" s="31">
        <f>(B259^Dashboards!$C$5)*((1-B259)^Dashboards!$C$6)</f>
        <v>3.6462284401000002E-2</v>
      </c>
      <c r="E259" s="31">
        <f t="shared" si="32"/>
        <v>3.6366316578394134E-2</v>
      </c>
      <c r="F259" s="31">
        <f t="shared" si="33"/>
        <v>2.6437099423771713E-3</v>
      </c>
      <c r="G259" s="13">
        <f>SQRT((E259-Dashboards!$C$10)^2+(F259-Dashboards!$C$11)^2)</f>
        <v>2.672350996664213E-2</v>
      </c>
      <c r="H259" s="13">
        <f>G259/Dashboards!$C$9</f>
        <v>0.7000840517494592</v>
      </c>
      <c r="N259">
        <v>257</v>
      </c>
      <c r="O259" s="3">
        <f t="shared" ref="O259:O322" si="39">N259/1000</f>
        <v>0.25700000000000001</v>
      </c>
      <c r="P259" s="3">
        <f>MOD($L$4*(1+SIN(Dashboards!$D$7*O259))+Dashboards!$D$15,2*$L$4)</f>
        <v>3.9401233951016237</v>
      </c>
      <c r="Q259" s="31">
        <f>(O259^Dashboards!$D$5)*((1-O259)^Dashboards!$D$6)</f>
        <v>3.8436465000715172E-3</v>
      </c>
      <c r="R259" s="31">
        <f t="shared" si="34"/>
        <v>-2.68194254549087E-3</v>
      </c>
      <c r="S259" s="31">
        <f t="shared" si="35"/>
        <v>-2.7533257344887433E-3</v>
      </c>
      <c r="T259" s="13">
        <f>SQRT((R259-Dashboards!$C$10)^2+(S259-Dashboards!$C$11)^2)</f>
        <v>1.3337814206400589E-2</v>
      </c>
      <c r="U259" s="13">
        <f>T259/Dashboards!$D$9</f>
        <v>1.1416435772995135</v>
      </c>
      <c r="W259" s="3">
        <f t="shared" si="36"/>
        <v>3.5643321087796713E-4</v>
      </c>
      <c r="X259" s="3">
        <f t="shared" si="37"/>
        <v>0.44155952555005429</v>
      </c>
      <c r="Z259" s="3">
        <f>(E259-Dashboards!$C$10)/Dashboards!$C$12</f>
        <v>0.87357150984143672</v>
      </c>
      <c r="AA259" s="3">
        <f>(F259-Dashboards!$C$11)/Dashboards!$C$13</f>
        <v>0.28735936421851416</v>
      </c>
    </row>
    <row r="260" spans="1:27" x14ac:dyDescent="0.35">
      <c r="A260">
        <v>258</v>
      </c>
      <c r="B260" s="3">
        <f t="shared" si="38"/>
        <v>0.25800000000000001</v>
      </c>
      <c r="C260" s="3">
        <f>MOD($K$4*(1+SIN(Dashboards!$C$7*B260))+Dashboards!$C$15,2*$K$4)</f>
        <v>7.695972543148244E-2</v>
      </c>
      <c r="D260" s="31">
        <f>(B260^Dashboards!$C$5)*((1-B260)^Dashboards!$C$6)</f>
        <v>3.6647742095999997E-2</v>
      </c>
      <c r="E260" s="31">
        <f t="shared" si="32"/>
        <v>3.6539267040203029E-2</v>
      </c>
      <c r="F260" s="31">
        <f t="shared" si="33"/>
        <v>2.8176168830525436E-3</v>
      </c>
      <c r="G260" s="13">
        <f>SQRT((E260-Dashboards!$C$10)^2+(F260-Dashboards!$C$11)^2)</f>
        <v>2.6936051763139648E-2</v>
      </c>
      <c r="H260" s="13">
        <f>G260/Dashboards!$C$9</f>
        <v>0.70565207489626247</v>
      </c>
      <c r="N260">
        <v>258</v>
      </c>
      <c r="O260" s="3">
        <f t="shared" si="39"/>
        <v>0.25800000000000001</v>
      </c>
      <c r="P260" s="3">
        <f>MOD($L$4*(1+SIN(Dashboards!$D$7*O260))+Dashboards!$D$15,2*$L$4)</f>
        <v>3.9431614082471729</v>
      </c>
      <c r="Q260" s="31">
        <f>(O260^Dashboards!$D$5)*((1-O260)^Dashboards!$D$6)</f>
        <v>3.8625902889353417E-3</v>
      </c>
      <c r="R260" s="31">
        <f t="shared" si="34"/>
        <v>-2.6867424721348765E-3</v>
      </c>
      <c r="S260" s="31">
        <f t="shared" si="35"/>
        <v>-2.7750709231665017E-3</v>
      </c>
      <c r="T260" s="13">
        <f>SQRT((R260-Dashboards!$C$10)^2+(S260-Dashboards!$C$11)^2)</f>
        <v>1.3340056004116278E-2</v>
      </c>
      <c r="U260" s="13">
        <f>T260/Dashboards!$D$9</f>
        <v>1.1418354628606795</v>
      </c>
      <c r="W260" s="3">
        <f t="shared" si="36"/>
        <v>3.5932843905005793E-4</v>
      </c>
      <c r="X260" s="3">
        <f t="shared" si="37"/>
        <v>0.43618338796441702</v>
      </c>
      <c r="Z260" s="3">
        <f>(E260-Dashboards!$C$10)/Dashboards!$C$12</f>
        <v>0.87942704659307069</v>
      </c>
      <c r="AA260" s="3">
        <f>(F260-Dashboards!$C$11)/Dashboards!$C$13</f>
        <v>0.29454240887543853</v>
      </c>
    </row>
    <row r="261" spans="1:27" x14ac:dyDescent="0.35">
      <c r="A261">
        <v>259</v>
      </c>
      <c r="B261" s="3">
        <f t="shared" si="38"/>
        <v>0.25900000000000001</v>
      </c>
      <c r="C261" s="3">
        <f>MOD($K$4*(1+SIN(Dashboards!$C$7*B261))+Dashboards!$C$15,2*$K$4)</f>
        <v>8.1274979994025998E-2</v>
      </c>
      <c r="D261" s="31">
        <f>(B261^Dashboards!$C$5)*((1-B261)^Dashboards!$C$6)</f>
        <v>3.6832902561000004E-2</v>
      </c>
      <c r="E261" s="31">
        <f t="shared" si="32"/>
        <v>3.6711317389311708E-2</v>
      </c>
      <c r="F261" s="31">
        <f t="shared" si="33"/>
        <v>2.9902987491788268E-3</v>
      </c>
      <c r="G261" s="13">
        <f>SQRT((E261-Dashboards!$C$10)^2+(F261-Dashboards!$C$11)^2)</f>
        <v>2.7147948855306043E-2</v>
      </c>
      <c r="H261" s="13">
        <f>G261/Dashboards!$C$9</f>
        <v>0.71120320852440311</v>
      </c>
      <c r="N261">
        <v>259</v>
      </c>
      <c r="O261" s="3">
        <f t="shared" si="39"/>
        <v>0.25900000000000001</v>
      </c>
      <c r="P261" s="3">
        <f>MOD($L$4*(1+SIN(Dashboards!$D$7*O261))+Dashboards!$D$15,2*$L$4)</f>
        <v>3.9461986198240351</v>
      </c>
      <c r="Q261" s="31">
        <f>(O261^Dashboards!$D$5)*((1-O261)^Dashboards!$D$6)</f>
        <v>3.8814172544458588E-3</v>
      </c>
      <c r="R261" s="31">
        <f t="shared" si="34"/>
        <v>-2.6913561431900971E-3</v>
      </c>
      <c r="S261" s="31">
        <f t="shared" si="35"/>
        <v>-2.7967842272193532E-3</v>
      </c>
      <c r="T261" s="13">
        <f>SQRT((R261-Dashboards!$C$10)^2+(S261-Dashboards!$C$11)^2)</f>
        <v>1.3342153168258746E-2</v>
      </c>
      <c r="U261" s="13">
        <f>T261/Dashboards!$D$9</f>
        <v>1.142014968583037</v>
      </c>
      <c r="W261" s="3">
        <f t="shared" si="36"/>
        <v>3.6221209183154795E-4</v>
      </c>
      <c r="X261" s="3">
        <f t="shared" si="37"/>
        <v>0.43081176005863386</v>
      </c>
      <c r="Z261" s="3">
        <f>(E261-Dashboards!$C$10)/Dashboards!$C$12</f>
        <v>0.88525210847379887</v>
      </c>
      <c r="AA261" s="3">
        <f>(F261-Dashboards!$C$11)/Dashboards!$C$13</f>
        <v>0.30167485310687098</v>
      </c>
    </row>
    <row r="262" spans="1:27" x14ac:dyDescent="0.35">
      <c r="A262">
        <v>260</v>
      </c>
      <c r="B262" s="3">
        <f t="shared" si="38"/>
        <v>0.26</v>
      </c>
      <c r="C262" s="3">
        <f>MOD($K$4*(1+SIN(Dashboards!$C$7*B262))+Dashboards!$C$15,2*$K$4)</f>
        <v>8.5514663023172233E-2</v>
      </c>
      <c r="D262" s="31">
        <f>(B262^Dashboards!$C$5)*((1-B262)^Dashboards!$C$6)</f>
        <v>3.7017760000000004E-2</v>
      </c>
      <c r="E262" s="31">
        <f t="shared" si="32"/>
        <v>3.6882491509550308E-2</v>
      </c>
      <c r="F262" s="31">
        <f t="shared" si="33"/>
        <v>3.1617045190134242E-3</v>
      </c>
      <c r="G262" s="13">
        <f>SQRT((E262-Dashboards!$C$10)^2+(F262-Dashboards!$C$11)^2)</f>
        <v>2.7359185079466525E-2</v>
      </c>
      <c r="H262" s="13">
        <f>G262/Dashboards!$C$9</f>
        <v>0.71673702918909588</v>
      </c>
      <c r="N262">
        <v>260</v>
      </c>
      <c r="O262" s="3">
        <f t="shared" si="39"/>
        <v>0.26</v>
      </c>
      <c r="P262" s="3">
        <f>MOD($L$4*(1+SIN(Dashboards!$D$7*O262))+Dashboards!$D$15,2*$L$4)</f>
        <v>3.9492350267949972</v>
      </c>
      <c r="Q262" s="31">
        <f>(O262^Dashboards!$D$5)*((1-O262)^Dashboards!$D$6)</f>
        <v>3.9001260423423998E-3</v>
      </c>
      <c r="R262" s="31">
        <f t="shared" si="34"/>
        <v>-2.6957831654478405E-3</v>
      </c>
      <c r="S262" s="31">
        <f t="shared" si="35"/>
        <v>-2.8184634592354416E-3</v>
      </c>
      <c r="T262" s="13">
        <f>SQRT((R262-Dashboards!$C$10)^2+(S262-Dashboards!$C$11)^2)</f>
        <v>1.3344105272516782E-2</v>
      </c>
      <c r="U262" s="13">
        <f>T262/Dashboards!$D$9</f>
        <v>1.1421820579766901</v>
      </c>
      <c r="W262" s="3">
        <f t="shared" si="36"/>
        <v>3.6508384587067172E-4</v>
      </c>
      <c r="X262" s="3">
        <f t="shared" si="37"/>
        <v>0.42544502878759427</v>
      </c>
      <c r="Z262" s="3">
        <f>(E262-Dashboards!$C$10)/Dashboards!$C$12</f>
        <v>0.89104750411196298</v>
      </c>
      <c r="AA262" s="3">
        <f>(F262-Dashboards!$C$11)/Dashboards!$C$13</f>
        <v>0.30875458951299117</v>
      </c>
    </row>
    <row r="263" spans="1:27" x14ac:dyDescent="0.35">
      <c r="A263">
        <v>261</v>
      </c>
      <c r="B263" s="3">
        <f t="shared" si="38"/>
        <v>0.26100000000000001</v>
      </c>
      <c r="C263" s="3">
        <f>MOD($K$4*(1+SIN(Dashboards!$C$7*B263))+Dashboards!$C$15,2*$K$4)</f>
        <v>8.9678668527064964E-2</v>
      </c>
      <c r="D263" s="31">
        <f>(B263^Dashboards!$C$5)*((1-B263)^Dashboards!$C$6)</f>
        <v>3.7202308641E-2</v>
      </c>
      <c r="E263" s="31">
        <f t="shared" si="32"/>
        <v>3.7052813485153442E-2</v>
      </c>
      <c r="F263" s="31">
        <f t="shared" si="33"/>
        <v>3.3317834645508753E-3</v>
      </c>
      <c r="G263" s="13">
        <f>SQRT((E263-Dashboards!$C$10)^2+(F263-Dashboards!$C$11)^2)</f>
        <v>2.7569744576529776E-2</v>
      </c>
      <c r="H263" s="13">
        <f>G263/Dashboards!$C$9</f>
        <v>0.7222531214248229</v>
      </c>
      <c r="N263">
        <v>261</v>
      </c>
      <c r="O263" s="3">
        <f t="shared" si="39"/>
        <v>0.26100000000000001</v>
      </c>
      <c r="P263" s="3">
        <f>MOD($L$4*(1+SIN(Dashboards!$D$7*O263))+Dashboards!$D$15,2*$L$4)</f>
        <v>3.9522706261236542</v>
      </c>
      <c r="Q263" s="31">
        <f>(O263^Dashboards!$D$5)*((1-O263)^Dashboards!$D$6)</f>
        <v>3.9187153130833142E-3</v>
      </c>
      <c r="R263" s="31">
        <f t="shared" si="34"/>
        <v>-2.7000231740744434E-3</v>
      </c>
      <c r="S263" s="31">
        <f t="shared" si="35"/>
        <v>-2.8401064354095298E-3</v>
      </c>
      <c r="T263" s="13">
        <f>SQRT((R263-Dashboards!$C$10)^2+(S263-Dashboards!$C$11)^2)</f>
        <v>1.3345911907246729E-2</v>
      </c>
      <c r="U263" s="13">
        <f>T263/Dashboards!$D$9</f>
        <v>1.1423366959783936</v>
      </c>
      <c r="W263" s="3">
        <f t="shared" si="36"/>
        <v>3.6794338242365966E-4</v>
      </c>
      <c r="X263" s="3">
        <f t="shared" si="37"/>
        <v>0.4200835745535707</v>
      </c>
      <c r="Z263" s="3">
        <f>(E263-Dashboards!$C$10)/Dashboards!$C$12</f>
        <v>0.89681404892094463</v>
      </c>
      <c r="AA263" s="3">
        <f>(F263-Dashboards!$C$11)/Dashboards!$C$13</f>
        <v>0.31577952282648442</v>
      </c>
    </row>
    <row r="264" spans="1:27" x14ac:dyDescent="0.35">
      <c r="A264">
        <v>262</v>
      </c>
      <c r="B264" s="3">
        <f t="shared" si="38"/>
        <v>0.26200000000000001</v>
      </c>
      <c r="C264" s="3">
        <f>MOD($K$4*(1+SIN(Dashboards!$C$7*B264))+Dashboards!$C$15,2*$K$4)</f>
        <v>9.376689240578262E-2</v>
      </c>
      <c r="D264" s="31">
        <f>(B264^Dashboards!$C$5)*((1-B264)^Dashboards!$C$6)</f>
        <v>3.7386542736000006E-2</v>
      </c>
      <c r="E264" s="31">
        <f t="shared" si="32"/>
        <v>3.7222307578290051E-2</v>
      </c>
      <c r="F264" s="31">
        <f t="shared" si="33"/>
        <v>3.5004851517933711E-3</v>
      </c>
      <c r="G264" s="13">
        <f>SQRT((E264-Dashboards!$C$10)^2+(F264-Dashboards!$C$11)^2)</f>
        <v>2.7779611786611709E-2</v>
      </c>
      <c r="H264" s="13">
        <f>G264/Dashboards!$C$9</f>
        <v>0.72775107760449076</v>
      </c>
      <c r="N264">
        <v>262</v>
      </c>
      <c r="O264" s="3">
        <f t="shared" si="39"/>
        <v>0.26200000000000001</v>
      </c>
      <c r="P264" s="3">
        <f>MOD($L$4*(1+SIN(Dashboards!$D$7*O264))+Dashboards!$D$15,2*$L$4)</f>
        <v>3.9553054147744056</v>
      </c>
      <c r="Q264" s="31">
        <f>(O264^Dashboards!$D$5)*((1-O264)^Dashboards!$D$6)</f>
        <v>3.9371837419086148E-3</v>
      </c>
      <c r="R264" s="31">
        <f t="shared" si="34"/>
        <v>-2.7040758325406738E-3</v>
      </c>
      <c r="S264" s="31">
        <f t="shared" si="35"/>
        <v>-2.8617109758707262E-3</v>
      </c>
      <c r="T264" s="13">
        <f>SQRT((R264-Dashboards!$C$10)^2+(S264-Dashboards!$C$11)^2)</f>
        <v>1.3347572679494818E-2</v>
      </c>
      <c r="U264" s="13">
        <f>T264/Dashboards!$D$9</f>
        <v>1.142478848953465</v>
      </c>
      <c r="W264" s="3">
        <f t="shared" si="36"/>
        <v>3.7079038732995068E-4</v>
      </c>
      <c r="X264" s="3">
        <f t="shared" si="37"/>
        <v>0.41472777134897421</v>
      </c>
      <c r="Z264" s="3">
        <f>(E264-Dashboards!$C$10)/Dashboards!$C$12</f>
        <v>0.90255256433839959</v>
      </c>
      <c r="AA264" s="3">
        <f>(F264-Dashboards!$C$11)/Dashboards!$C$13</f>
        <v>0.32274756992371534</v>
      </c>
    </row>
    <row r="265" spans="1:27" x14ac:dyDescent="0.35">
      <c r="A265">
        <v>263</v>
      </c>
      <c r="B265" s="3">
        <f t="shared" si="38"/>
        <v>0.26300000000000001</v>
      </c>
      <c r="C265" s="3">
        <f>MOD($K$4*(1+SIN(Dashboards!$C$7*B265))+Dashboards!$C$15,2*$K$4)</f>
        <v>9.7779232453941489E-2</v>
      </c>
      <c r="D265" s="31">
        <f>(B265^Dashboards!$C$5)*((1-B265)^Dashboards!$C$6)</f>
        <v>3.7570456561000005E-2</v>
      </c>
      <c r="E265" s="31">
        <f t="shared" si="32"/>
        <v>3.7390998206613103E-2</v>
      </c>
      <c r="F265" s="31">
        <f t="shared" si="33"/>
        <v>3.6677594407272703E-3</v>
      </c>
      <c r="G265" s="13">
        <f>SQRT((E265-Dashboards!$C$10)^2+(F265-Dashboards!$C$11)^2)</f>
        <v>2.7988771443877684E-2</v>
      </c>
      <c r="H265" s="13">
        <f>G265/Dashboards!$C$9</f>
        <v>0.73323049780431004</v>
      </c>
      <c r="N265">
        <v>263</v>
      </c>
      <c r="O265" s="3">
        <f t="shared" si="39"/>
        <v>0.26300000000000001</v>
      </c>
      <c r="P265" s="3">
        <f>MOD($L$4*(1+SIN(Dashboards!$D$7*O265))+Dashboards!$D$15,2*$L$4)</f>
        <v>3.9583393897124637</v>
      </c>
      <c r="Q265" s="31">
        <f>(O265^Dashboards!$D$5)*((1-O265)^Dashboards!$D$6)</f>
        <v>3.955530018900629E-3</v>
      </c>
      <c r="R265" s="31">
        <f t="shared" si="34"/>
        <v>-2.7079408325467432E-3</v>
      </c>
      <c r="S265" s="31">
        <f t="shared" si="35"/>
        <v>-2.8832749050082028E-3</v>
      </c>
      <c r="T265" s="13">
        <f>SQRT((R265-Dashboards!$C$10)^2+(S265-Dashboards!$C$11)^2)</f>
        <v>1.3349087213018574E-2</v>
      </c>
      <c r="U265" s="13">
        <f>T265/Dashboards!$D$9</f>
        <v>1.1426084846976163</v>
      </c>
      <c r="W265" s="3">
        <f t="shared" si="36"/>
        <v>3.7362455098956699E-4</v>
      </c>
      <c r="X265" s="3">
        <f t="shared" si="37"/>
        <v>0.40937798689330629</v>
      </c>
      <c r="Z265" s="3">
        <f>(E265-Dashboards!$C$10)/Dashboards!$C$12</f>
        <v>0.90826387706616385</v>
      </c>
      <c r="AA265" s="3">
        <f>(F265-Dashboards!$C$11)/Dashboards!$C$13</f>
        <v>0.32965665982375758</v>
      </c>
    </row>
    <row r="266" spans="1:27" x14ac:dyDescent="0.35">
      <c r="A266">
        <v>264</v>
      </c>
      <c r="B266" s="3">
        <f t="shared" si="38"/>
        <v>0.26400000000000001</v>
      </c>
      <c r="C266" s="3">
        <f>MOD($K$4*(1+SIN(Dashboards!$C$7*B266))+Dashboards!$C$15,2*$K$4)</f>
        <v>0.10171558836325012</v>
      </c>
      <c r="D266" s="31">
        <f>(B266^Dashboards!$C$5)*((1-B266)^Dashboards!$C$6)</f>
        <v>3.7754044415999999E-2</v>
      </c>
      <c r="E266" s="31">
        <f t="shared" si="32"/>
        <v>3.7558909920836138E-2</v>
      </c>
      <c r="F266" s="31">
        <f t="shared" si="33"/>
        <v>3.8335564850172335E-3</v>
      </c>
      <c r="G266" s="13">
        <f>SQRT((E266-Dashboards!$C$10)^2+(F266-Dashboards!$C$11)^2)</f>
        <v>2.8197208571593909E-2</v>
      </c>
      <c r="H266" s="13">
        <f>G266/Dashboards!$C$9</f>
        <v>0.73869098967415592</v>
      </c>
      <c r="N266">
        <v>264</v>
      </c>
      <c r="O266" s="3">
        <f t="shared" si="39"/>
        <v>0.26400000000000001</v>
      </c>
      <c r="P266" s="3">
        <f>MOD($L$4*(1+SIN(Dashboards!$D$7*O266))+Dashboards!$D$15,2*$L$4)</f>
        <v>3.9613725479038542</v>
      </c>
      <c r="Q266" s="31">
        <f>(O266^Dashboards!$D$5)*((1-O266)^Dashboards!$D$6)</f>
        <v>3.973752849042657E-3</v>
      </c>
      <c r="R266" s="31">
        <f t="shared" si="34"/>
        <v>-2.711617893943022E-3</v>
      </c>
      <c r="S266" s="31">
        <f t="shared" si="35"/>
        <v>-2.9047960517947975E-3</v>
      </c>
      <c r="T266" s="13">
        <f>SQRT((R266-Dashboards!$C$10)^2+(S266-Dashboards!$C$11)^2)</f>
        <v>1.335045514830728E-2</v>
      </c>
      <c r="U266" s="13">
        <f>T266/Dashboards!$D$9</f>
        <v>1.1427255724387071</v>
      </c>
      <c r="W266" s="3">
        <f t="shared" si="36"/>
        <v>3.7644556834253009E-4</v>
      </c>
      <c r="X266" s="3">
        <f t="shared" si="37"/>
        <v>0.40403458276455118</v>
      </c>
      <c r="Z266" s="3">
        <f>(E266-Dashboards!$C$10)/Dashboards!$C$12</f>
        <v>0.91394881831106944</v>
      </c>
      <c r="AA266" s="3">
        <f>(F266-Dashboards!$C$11)/Dashboards!$C$13</f>
        <v>0.33650473367576073</v>
      </c>
    </row>
    <row r="267" spans="1:27" x14ac:dyDescent="0.35">
      <c r="A267">
        <v>265</v>
      </c>
      <c r="B267" s="3">
        <f t="shared" si="38"/>
        <v>0.26500000000000001</v>
      </c>
      <c r="C267" s="3">
        <f>MOD($K$4*(1+SIN(Dashboards!$C$7*B267))+Dashboards!$C$15,2*$K$4)</f>
        <v>0.10557586172501576</v>
      </c>
      <c r="D267" s="31">
        <f>(B267^Dashboards!$C$5)*((1-B267)^Dashboards!$C$6)</f>
        <v>3.7937300625000003E-2</v>
      </c>
      <c r="E267" s="31">
        <f t="shared" si="32"/>
        <v>3.7726067382343097E-2</v>
      </c>
      <c r="F267" s="31">
        <f t="shared" si="33"/>
        <v>3.9978267314296611E-3</v>
      </c>
      <c r="G267" s="13">
        <f>SQRT((E267-Dashboards!$C$10)^2+(F267-Dashboards!$C$11)^2)</f>
        <v>2.8404908477379195E-2</v>
      </c>
      <c r="H267" s="13">
        <f>G267/Dashboards!$C$9</f>
        <v>0.74413216831317641</v>
      </c>
      <c r="N267">
        <v>265</v>
      </c>
      <c r="O267" s="3">
        <f t="shared" si="39"/>
        <v>0.26500000000000001</v>
      </c>
      <c r="P267" s="3">
        <f>MOD($L$4*(1+SIN(Dashboards!$D$7*O267))+Dashboards!$D$15,2*$L$4)</f>
        <v>3.9644048863154184</v>
      </c>
      <c r="Q267" s="31">
        <f>(O267^Dashboards!$D$5)*((1-O267)^Dashboards!$D$6)</f>
        <v>3.9918509522756402E-3</v>
      </c>
      <c r="R267" s="31">
        <f t="shared" si="34"/>
        <v>-2.7151067646464613E-3</v>
      </c>
      <c r="S267" s="31">
        <f t="shared" si="35"/>
        <v>-2.9262722501084827E-3</v>
      </c>
      <c r="T267" s="13">
        <f>SQRT((R267-Dashboards!$C$10)^2+(S267-Dashboards!$C$11)^2)</f>
        <v>1.3351676142601503E-2</v>
      </c>
      <c r="U267" s="13">
        <f>T267/Dashboards!$D$9</f>
        <v>1.1428300828384133</v>
      </c>
      <c r="W267" s="3">
        <f t="shared" si="36"/>
        <v>3.7925313885020301E-4</v>
      </c>
      <c r="X267" s="3">
        <f t="shared" si="37"/>
        <v>0.39869791452523684</v>
      </c>
      <c r="Z267" s="3">
        <f>(E267-Dashboards!$C$10)/Dashboards!$C$12</f>
        <v>0.91960822302688561</v>
      </c>
      <c r="AA267" s="3">
        <f>(F267-Dashboards!$C$11)/Dashboards!$C$13</f>
        <v>0.34328974473513557</v>
      </c>
    </row>
    <row r="268" spans="1:27" x14ac:dyDescent="0.35">
      <c r="A268">
        <v>266</v>
      </c>
      <c r="B268" s="3">
        <f t="shared" si="38"/>
        <v>0.26600000000000001</v>
      </c>
      <c r="C268" s="3">
        <f>MOD($K$4*(1+SIN(Dashboards!$C$7*B268))+Dashboards!$C$15,2*$K$4)</f>
        <v>0.10935995603260462</v>
      </c>
      <c r="D268" s="31">
        <f>(B268^Dashboards!$C$5)*((1-B268)^Dashboards!$C$6)</f>
        <v>3.8120219536000005E-2</v>
      </c>
      <c r="E268" s="31">
        <f t="shared" si="32"/>
        <v>3.7892495340837905E-2</v>
      </c>
      <c r="F268" s="31">
        <f t="shared" si="33"/>
        <v>4.1605209189973184E-3</v>
      </c>
      <c r="G268" s="13">
        <f>SQRT((E268-Dashboards!$C$10)^2+(F268-Dashboards!$C$11)^2)</f>
        <v>2.8611856748648933E-2</v>
      </c>
      <c r="H268" s="13">
        <f>G268/Dashboards!$C$9</f>
        <v>0.74955365615043701</v>
      </c>
      <c r="N268">
        <v>266</v>
      </c>
      <c r="O268" s="3">
        <f t="shared" si="39"/>
        <v>0.26600000000000001</v>
      </c>
      <c r="P268" s="3">
        <f>MOD($L$4*(1+SIN(Dashboards!$D$7*O268))+Dashboards!$D$15,2*$L$4)</f>
        <v>3.9674364019148181</v>
      </c>
      <c r="Q268" s="31">
        <f>(O268^Dashboards!$D$5)*((1-O268)^Dashboards!$D$6)</f>
        <v>4.0098230635528644E-3</v>
      </c>
      <c r="R268" s="31">
        <f t="shared" si="34"/>
        <v>-2.7184072205527891E-3</v>
      </c>
      <c r="S268" s="31">
        <f t="shared" si="35"/>
        <v>-2.9477013390516583E-3</v>
      </c>
      <c r="T268" s="13">
        <f>SQRT((R268-Dashboards!$C$10)^2+(S268-Dashboards!$C$11)^2)</f>
        <v>1.3352749869911669E-2</v>
      </c>
      <c r="U268" s="13">
        <f>T268/Dashboards!$D$9</f>
        <v>1.1429219879938197</v>
      </c>
      <c r="W268" s="3">
        <f t="shared" si="36"/>
        <v>3.8204696647845335E-4</v>
      </c>
      <c r="X268" s="3">
        <f t="shared" si="37"/>
        <v>0.39336833184338271</v>
      </c>
      <c r="Z268" s="3">
        <f>(E268-Dashboards!$C$10)/Dashboards!$C$12</f>
        <v>0.92524292915760742</v>
      </c>
      <c r="AA268" s="3">
        <f>(F268-Dashboards!$C$11)/Dashboards!$C$13</f>
        <v>0.35000965832905001</v>
      </c>
    </row>
    <row r="269" spans="1:27" x14ac:dyDescent="0.35">
      <c r="A269">
        <v>267</v>
      </c>
      <c r="B269" s="3">
        <f t="shared" si="38"/>
        <v>0.26700000000000002</v>
      </c>
      <c r="C269" s="3">
        <f>MOD($K$4*(1+SIN(Dashboards!$C$7*B269))+Dashboards!$C$15,2*$K$4)</f>
        <v>0.11306777668385681</v>
      </c>
      <c r="D269" s="31">
        <f>(B269^Dashboards!$C$5)*((1-B269)^Dashboards!$C$6)</f>
        <v>3.8302795521000001E-2</v>
      </c>
      <c r="E269" s="31">
        <f t="shared" si="32"/>
        <v>3.8058218612039806E-2</v>
      </c>
      <c r="F269" s="31">
        <f t="shared" si="33"/>
        <v>4.3215900779371222E-3</v>
      </c>
      <c r="G269" s="13">
        <f>SQRT((E269-Dashboards!$C$10)^2+(F269-Dashboards!$C$11)^2)</f>
        <v>2.8818039248243443E-2</v>
      </c>
      <c r="H269" s="13">
        <f>G269/Dashboards!$C$9</f>
        <v>0.75495508283039547</v>
      </c>
      <c r="N269">
        <v>267</v>
      </c>
      <c r="O269" s="3">
        <f t="shared" si="39"/>
        <v>0.26700000000000002</v>
      </c>
      <c r="P269" s="3">
        <f>MOD($L$4*(1+SIN(Dashboards!$D$7*O269))+Dashboards!$D$15,2*$L$4)</f>
        <v>3.9704670916705394</v>
      </c>
      <c r="Q269" s="31">
        <f>(O269^Dashboards!$D$5)*((1-O269)^Dashboards!$D$6)</f>
        <v>4.0276679328927097E-3</v>
      </c>
      <c r="R269" s="31">
        <f t="shared" si="34"/>
        <v>-2.7215190654445165E-3</v>
      </c>
      <c r="S269" s="31">
        <f t="shared" si="35"/>
        <v>-2.9690811632682316E-3</v>
      </c>
      <c r="T269" s="13">
        <f>SQRT((R269-Dashboards!$C$10)^2+(S269-Dashboards!$C$11)^2)</f>
        <v>1.3353676021035673E-2</v>
      </c>
      <c r="U269" s="13">
        <f>T269/Dashboards!$D$9</f>
        <v>1.143001261438926</v>
      </c>
      <c r="W269" s="3">
        <f t="shared" si="36"/>
        <v>3.8482675968253336E-4</v>
      </c>
      <c r="X269" s="3">
        <f t="shared" si="37"/>
        <v>0.38804617860853052</v>
      </c>
      <c r="Z269" s="3">
        <f>(E269-Dashboards!$C$10)/Dashboards!$C$12</f>
        <v>0.93085377688229287</v>
      </c>
      <c r="AA269" s="3">
        <f>(F269-Dashboards!$C$11)/Dashboards!$C$13</f>
        <v>0.35666245181172951</v>
      </c>
    </row>
    <row r="270" spans="1:27" x14ac:dyDescent="0.35">
      <c r="A270">
        <v>268</v>
      </c>
      <c r="B270" s="3">
        <f t="shared" si="38"/>
        <v>0.26800000000000002</v>
      </c>
      <c r="C270" s="3">
        <f>MOD($K$4*(1+SIN(Dashboards!$C$7*B270))+Dashboards!$C$15,2*$K$4)</f>
        <v>0.11669923098344892</v>
      </c>
      <c r="D270" s="31">
        <f>(B270^Dashboards!$C$5)*((1-B270)^Dashboards!$C$6)</f>
        <v>3.8485022976000004E-2</v>
      </c>
      <c r="E270" s="31">
        <f t="shared" si="32"/>
        <v>3.8223262055430585E-2</v>
      </c>
      <c r="F270" s="31">
        <f t="shared" si="33"/>
        <v>4.4809855283328573E-3</v>
      </c>
      <c r="G270" s="13">
        <f>SQRT((E270-Dashboards!$C$10)^2+(F270-Dashboards!$C$11)^2)</f>
        <v>2.902344211023361E-2</v>
      </c>
      <c r="H270" s="13">
        <f>G270/Dashboards!$C$9</f>
        <v>0.7603360851030202</v>
      </c>
      <c r="N270">
        <v>268</v>
      </c>
      <c r="O270" s="3">
        <f t="shared" si="39"/>
        <v>0.26800000000000002</v>
      </c>
      <c r="P270" s="3">
        <f>MOD($L$4*(1+SIN(Dashboards!$D$7*O270))+Dashboards!$D$15,2*$L$4)</f>
        <v>3.9734969525518906</v>
      </c>
      <c r="Q270" s="31">
        <f>(O270^Dashboards!$D$5)*((1-O270)^Dashboards!$D$6)</f>
        <v>4.0453843254294689E-3</v>
      </c>
      <c r="R270" s="31">
        <f t="shared" si="34"/>
        <v>-2.7244421308948419E-3</v>
      </c>
      <c r="S270" s="31">
        <f t="shared" si="35"/>
        <v>-2.9904095732584206E-3</v>
      </c>
      <c r="T270" s="13">
        <f>SQRT((R270-Dashboards!$C$10)^2+(S270-Dashboards!$C$11)^2)</f>
        <v>1.3354454303575581E-2</v>
      </c>
      <c r="U270" s="13">
        <f>T270/Dashboards!$D$9</f>
        <v>1.1430678781460761</v>
      </c>
      <c r="W270" s="3">
        <f t="shared" si="36"/>
        <v>3.8759223139358601E-4</v>
      </c>
      <c r="X270" s="3">
        <f t="shared" si="37"/>
        <v>0.38273179304305593</v>
      </c>
      <c r="Z270" s="3">
        <f>(E270-Dashboards!$C$10)/Dashboards!$C$12</f>
        <v>0.9364416078616562</v>
      </c>
      <c r="AA270" s="3">
        <f>(F270-Dashboards!$C$11)/Dashboards!$C$13</f>
        <v>0.36324611451004807</v>
      </c>
    </row>
    <row r="271" spans="1:27" x14ac:dyDescent="0.35">
      <c r="A271">
        <v>269</v>
      </c>
      <c r="B271" s="3">
        <f t="shared" si="38"/>
        <v>0.26900000000000002</v>
      </c>
      <c r="C271" s="3">
        <f>MOD($K$4*(1+SIN(Dashboards!$C$7*B271))+Dashboards!$C$15,2*$K$4)</f>
        <v>0.12025422814521214</v>
      </c>
      <c r="D271" s="31">
        <f>(B271^Dashboards!$C$5)*((1-B271)^Dashboards!$C$6)</f>
        <v>3.8666896321000004E-2</v>
      </c>
      <c r="E271" s="31">
        <f t="shared" si="32"/>
        <v>3.8387650552058963E-2</v>
      </c>
      <c r="F271" s="31">
        <f t="shared" si="33"/>
        <v>4.6386588785952646E-3</v>
      </c>
      <c r="G271" s="13">
        <f>SQRT((E271-Dashboards!$C$10)^2+(F271-Dashboards!$C$11)^2)</f>
        <v>2.9228051735896633E-2</v>
      </c>
      <c r="H271" s="13">
        <f>G271/Dashboards!$C$9</f>
        <v>0.76569630671836619</v>
      </c>
      <c r="N271">
        <v>269</v>
      </c>
      <c r="O271" s="3">
        <f t="shared" si="39"/>
        <v>0.26900000000000002</v>
      </c>
      <c r="P271" s="3">
        <f>MOD($L$4*(1+SIN(Dashboards!$D$7*O271))+Dashboards!$D$15,2*$L$4)</f>
        <v>3.9765259815290124</v>
      </c>
      <c r="Q271" s="31">
        <f>(O271^Dashboards!$D$5)*((1-O271)^Dashboards!$D$6)</f>
        <v>4.0629710214622394E-3</v>
      </c>
      <c r="R271" s="31">
        <f t="shared" si="34"/>
        <v>-2.727176276167424E-3</v>
      </c>
      <c r="S271" s="31">
        <f t="shared" si="35"/>
        <v>-3.0116844256912927E-3</v>
      </c>
      <c r="T271" s="13">
        <f>SQRT((R271-Dashboards!$C$10)^2+(S271-Dashboards!$C$11)^2)</f>
        <v>1.3355084441953304E-2</v>
      </c>
      <c r="U271" s="13">
        <f>T271/Dashboards!$D$9</f>
        <v>1.1431218145273006</v>
      </c>
      <c r="W271" s="3">
        <f t="shared" si="36"/>
        <v>3.9034309900667935E-4</v>
      </c>
      <c r="X271" s="3">
        <f t="shared" si="37"/>
        <v>0.37742550780893436</v>
      </c>
      <c r="Z271" s="3">
        <f>(E271-Dashboards!$C$10)/Dashboards!$C$12</f>
        <v>0.94200726448659755</v>
      </c>
      <c r="AA271" s="3">
        <f>(F271-Dashboards!$C$11)/Dashboards!$C$13</f>
        <v>0.36975864765992339</v>
      </c>
    </row>
    <row r="272" spans="1:27" x14ac:dyDescent="0.35">
      <c r="A272">
        <v>270</v>
      </c>
      <c r="B272" s="3">
        <f t="shared" si="38"/>
        <v>0.27</v>
      </c>
      <c r="C272" s="3">
        <f>MOD($K$4*(1+SIN(Dashboards!$C$7*B272))+Dashboards!$C$15,2*$K$4)</f>
        <v>0.12373267929440424</v>
      </c>
      <c r="D272" s="31">
        <f>(B272^Dashboards!$C$5)*((1-B272)^Dashboards!$C$6)</f>
        <v>3.884841E-2</v>
      </c>
      <c r="E272" s="31">
        <f t="shared" si="32"/>
        <v>3.8551408982407914E-2</v>
      </c>
      <c r="F272" s="31">
        <f t="shared" si="33"/>
        <v>4.794562023711698E-3</v>
      </c>
      <c r="G272" s="13">
        <f>SQRT((E272-Dashboards!$C$10)^2+(F272-Dashboards!$C$11)^2)</f>
        <v>2.9431854789855834E-2</v>
      </c>
      <c r="H272" s="13">
        <f>G272/Dashboards!$C$9</f>
        <v>0.77103539832544821</v>
      </c>
      <c r="N272">
        <v>270</v>
      </c>
      <c r="O272" s="3">
        <f t="shared" si="39"/>
        <v>0.27</v>
      </c>
      <c r="P272" s="3">
        <f>MOD($L$4*(1+SIN(Dashboards!$D$7*O272))+Dashboards!$D$15,2*$L$4)</f>
        <v>3.9795541755728761</v>
      </c>
      <c r="Q272" s="31">
        <f>(O272^Dashboards!$D$5)*((1-O272)^Dashboards!$D$6)</f>
        <v>4.0804268165018989E-3</v>
      </c>
      <c r="R272" s="31">
        <f t="shared" si="34"/>
        <v>-2.7297213881121514E-3</v>
      </c>
      <c r="S272" s="31">
        <f t="shared" si="35"/>
        <v>-3.032903583714934E-3</v>
      </c>
      <c r="T272" s="13">
        <f>SQRT((R272-Dashboards!$C$10)^2+(S272-Dashboards!$C$11)^2)</f>
        <v>1.3355566177425358E-2</v>
      </c>
      <c r="U272" s="13">
        <f>T272/Dashboards!$D$9</f>
        <v>1.1431630484355795</v>
      </c>
      <c r="W272" s="3">
        <f t="shared" si="36"/>
        <v>3.930790843702931E-4</v>
      </c>
      <c r="X272" s="3">
        <f t="shared" si="37"/>
        <v>0.37212765011013127</v>
      </c>
      <c r="Z272" s="3">
        <f>(E272-Dashboards!$C$10)/Dashboards!$C$12</f>
        <v>0.9475515891288625</v>
      </c>
      <c r="AA272" s="3">
        <f>(F272-Dashboards!$C$11)/Dashboards!$C$13</f>
        <v>0.37619806433402092</v>
      </c>
    </row>
    <row r="273" spans="1:27" x14ac:dyDescent="0.35">
      <c r="A273">
        <v>271</v>
      </c>
      <c r="B273" s="3">
        <f t="shared" si="38"/>
        <v>0.27100000000000002</v>
      </c>
      <c r="C273" s="3">
        <f>MOD($K$4*(1+SIN(Dashboards!$C$7*B273))+Dashboards!$C$15,2*$K$4)</f>
        <v>0.12713449746992556</v>
      </c>
      <c r="D273" s="31">
        <f>(B273^Dashboards!$C$5)*((1-B273)^Dashboards!$C$6)</f>
        <v>3.9029558480999996E-2</v>
      </c>
      <c r="E273" s="31">
        <f t="shared" si="32"/>
        <v>3.8714562204329964E-2</v>
      </c>
      <c r="F273" s="31">
        <f t="shared" si="33"/>
        <v>4.9486471432972877E-3</v>
      </c>
      <c r="G273" s="13">
        <f>SQRT((E273-Dashboards!$C$10)^2+(F273-Dashboards!$C$11)^2)</f>
        <v>2.9634838196378098E-2</v>
      </c>
      <c r="H273" s="13">
        <f>G273/Dashboards!$C$9</f>
        <v>0.77635301737524365</v>
      </c>
      <c r="N273">
        <v>271</v>
      </c>
      <c r="O273" s="3">
        <f t="shared" si="39"/>
        <v>0.27100000000000002</v>
      </c>
      <c r="P273" s="3">
        <f>MOD($L$4*(1+SIN(Dashboards!$D$7*O273))+Dashboards!$D$15,2*$L$4)</f>
        <v>3.9825815316552875</v>
      </c>
      <c r="Q273" s="31">
        <f>(O273^Dashboards!$D$5)*((1-O273)^Dashboards!$D$6)</f>
        <v>4.0977505213162053E-3</v>
      </c>
      <c r="R273" s="31">
        <f t="shared" si="34"/>
        <v>-2.7320773810569163E-3</v>
      </c>
      <c r="S273" s="31">
        <f t="shared" si="35"/>
        <v>-3.0540649172642697E-3</v>
      </c>
      <c r="T273" s="13">
        <f>SQRT((R273-Dashboards!$C$10)^2+(S273-Dashboards!$C$11)^2)</f>
        <v>1.3355899268096645E-2</v>
      </c>
      <c r="U273" s="13">
        <f>T273/Dashboards!$D$9</f>
        <v>1.143191559166022</v>
      </c>
      <c r="W273" s="3">
        <f t="shared" si="36"/>
        <v>3.9579991377716874E-4</v>
      </c>
      <c r="X273" s="3">
        <f t="shared" si="37"/>
        <v>0.36683854179077835</v>
      </c>
      <c r="Z273" s="3">
        <f>(E273-Dashboards!$C$10)/Dashboards!$C$12</f>
        <v>0.95307542339400431</v>
      </c>
      <c r="AA273" s="3">
        <f>(F273-Dashboards!$C$11)/Dashboards!$C$13</f>
        <v>0.38256238936125986</v>
      </c>
    </row>
    <row r="274" spans="1:27" x14ac:dyDescent="0.35">
      <c r="A274">
        <v>272</v>
      </c>
      <c r="B274" s="3">
        <f t="shared" si="38"/>
        <v>0.27200000000000002</v>
      </c>
      <c r="C274" s="3">
        <f>MOD($K$4*(1+SIN(Dashboards!$C$7*B274))+Dashboards!$C$15,2*$K$4)</f>
        <v>0.13045959762650039</v>
      </c>
      <c r="D274" s="31">
        <f>(B274^Dashboards!$C$5)*((1-B274)^Dashboards!$C$6)</f>
        <v>3.9210336256000004E-2</v>
      </c>
      <c r="E274" s="31">
        <f t="shared" si="32"/>
        <v>3.8877135031055464E-2</v>
      </c>
      <c r="F274" s="31">
        <f t="shared" si="33"/>
        <v>5.100866699460839E-3</v>
      </c>
      <c r="G274" s="13">
        <f>SQRT((E274-Dashboards!$C$10)^2+(F274-Dashboards!$C$11)^2)</f>
        <v>2.98369891358236E-2</v>
      </c>
      <c r="H274" s="13">
        <f>G274/Dashboards!$C$9</f>
        <v>0.78164882802768498</v>
      </c>
      <c r="N274">
        <v>272</v>
      </c>
      <c r="O274" s="3">
        <f t="shared" si="39"/>
        <v>0.27200000000000002</v>
      </c>
      <c r="P274" s="3">
        <f>MOD($L$4*(1+SIN(Dashboards!$D$7*O274))+Dashboards!$D$15,2*$L$4)</f>
        <v>3.985608046748891</v>
      </c>
      <c r="Q274" s="31">
        <f>(O274^Dashboards!$D$5)*((1-O274)^Dashboards!$D$6)</f>
        <v>4.1149409619729866E-3</v>
      </c>
      <c r="R274" s="31">
        <f t="shared" si="34"/>
        <v>-2.7342441966954328E-3</v>
      </c>
      <c r="S274" s="31">
        <f t="shared" si="35"/>
        <v>-3.0751663033664568E-3</v>
      </c>
      <c r="T274" s="13">
        <f>SQRT((R274-Dashboards!$C$10)^2+(S274-Dashboards!$C$11)^2)</f>
        <v>1.3356083488933227E-2</v>
      </c>
      <c r="U274" s="13">
        <f>T274/Dashboards!$D$9</f>
        <v>1.1432073274569605</v>
      </c>
      <c r="W274" s="3">
        <f t="shared" si="36"/>
        <v>3.9850531795645365E-4</v>
      </c>
      <c r="X274" s="3">
        <f t="shared" si="37"/>
        <v>0.36155849942927554</v>
      </c>
      <c r="Z274" s="3">
        <f>(E274-Dashboards!$C$10)/Dashboards!$C$12</f>
        <v>0.95857960737681469</v>
      </c>
      <c r="AA274" s="3">
        <f>(F274-Dashboards!$C$11)/Dashboards!$C$13</f>
        <v>0.38884965923866521</v>
      </c>
    </row>
    <row r="275" spans="1:27" x14ac:dyDescent="0.35">
      <c r="A275">
        <v>273</v>
      </c>
      <c r="B275" s="3">
        <f t="shared" si="38"/>
        <v>0.27300000000000002</v>
      </c>
      <c r="C275" s="3">
        <f>MOD($K$4*(1+SIN(Dashboards!$C$7*B275))+Dashboards!$C$15,2*$K$4)</f>
        <v>0.13370789663679705</v>
      </c>
      <c r="D275" s="31">
        <f>(B275^Dashboards!$C$5)*((1-B275)^Dashboards!$C$6)</f>
        <v>3.9390737841000001E-2</v>
      </c>
      <c r="E275" s="31">
        <f t="shared" si="32"/>
        <v>3.9039152209278616E-2</v>
      </c>
      <c r="F275" s="31">
        <f t="shared" si="33"/>
        <v>5.2511734344969059E-3</v>
      </c>
      <c r="G275" s="13">
        <f>SQRT((E275-Dashboards!$C$10)^2+(F275-Dashboards!$C$11)^2)</f>
        <v>3.0038295041242051E-2</v>
      </c>
      <c r="H275" s="13">
        <f>G275/Dashboards!$C$9</f>
        <v>0.78692250106249073</v>
      </c>
      <c r="N275">
        <v>273</v>
      </c>
      <c r="O275" s="3">
        <f t="shared" si="39"/>
        <v>0.27300000000000002</v>
      </c>
      <c r="P275" s="3">
        <f>MOD($L$4*(1+SIN(Dashboards!$D$7*O275))+Dashboards!$D$15,2*$L$4)</f>
        <v>3.9886337178271716</v>
      </c>
      <c r="Q275" s="31">
        <f>(O275^Dashboards!$D$5)*((1-O275)^Dashboards!$D$6)</f>
        <v>4.1319969798814986E-3</v>
      </c>
      <c r="R275" s="31">
        <f t="shared" si="34"/>
        <v>-2.7362218039711813E-3</v>
      </c>
      <c r="S275" s="31">
        <f t="shared" si="35"/>
        <v>-3.0962056264438446E-3</v>
      </c>
      <c r="T275" s="13">
        <f>SQRT((R275-Dashboards!$C$10)^2+(S275-Dashboards!$C$11)^2)</f>
        <v>1.3356118631774157E-2</v>
      </c>
      <c r="U275" s="13">
        <f>T275/Dashboards!$D$9</f>
        <v>1.1432103354909617</v>
      </c>
      <c r="W275" s="3">
        <f t="shared" si="36"/>
        <v>4.0119503206706225E-4</v>
      </c>
      <c r="X275" s="3">
        <f t="shared" si="37"/>
        <v>0.35628783442847101</v>
      </c>
      <c r="Z275" s="3">
        <f>(E275-Dashboards!$C$10)/Dashboards!$C$12</f>
        <v>0.96406497891938958</v>
      </c>
      <c r="AA275" s="3">
        <f>(F275-Dashboards!$C$11)/Dashboards!$C$13</f>
        <v>0.39505792203604229</v>
      </c>
    </row>
    <row r="276" spans="1:27" x14ac:dyDescent="0.35">
      <c r="A276">
        <v>274</v>
      </c>
      <c r="B276" s="3">
        <f t="shared" si="38"/>
        <v>0.27400000000000002</v>
      </c>
      <c r="C276" s="3">
        <f>MOD($K$4*(1+SIN(Dashboards!$C$7*B276))+Dashboards!$C$15,2*$K$4)</f>
        <v>0.13687931329350977</v>
      </c>
      <c r="D276" s="31">
        <f>(B276^Dashboards!$C$5)*((1-B276)^Dashboards!$C$6)</f>
        <v>3.9570757776000005E-2</v>
      </c>
      <c r="E276" s="31">
        <f t="shared" si="32"/>
        <v>3.9200638397326001E-2</v>
      </c>
      <c r="F276" s="31">
        <f t="shared" si="33"/>
        <v>5.3995203684174863E-3</v>
      </c>
      <c r="G276" s="13">
        <f>SQRT((E276-Dashboards!$C$10)^2+(F276-Dashboards!$C$11)^2)</f>
        <v>3.02387435951109E-2</v>
      </c>
      <c r="H276" s="13">
        <f>G276/Dashboards!$C$9</f>
        <v>0.79217371379371471</v>
      </c>
      <c r="N276">
        <v>274</v>
      </c>
      <c r="O276" s="3">
        <f t="shared" si="39"/>
        <v>0.27400000000000002</v>
      </c>
      <c r="P276" s="3">
        <f>MOD($L$4*(1+SIN(Dashboards!$D$7*O276))+Dashboards!$D$15,2*$L$4)</f>
        <v>3.9916585418644583</v>
      </c>
      <c r="Q276" s="31">
        <f>(O276^Dashboards!$D$5)*((1-O276)^Dashboards!$D$6)</f>
        <v>4.1489174318319116E-3</v>
      </c>
      <c r="R276" s="31">
        <f t="shared" si="34"/>
        <v>-2.7380101989575058E-3</v>
      </c>
      <c r="S276" s="31">
        <f t="shared" si="35"/>
        <v>-3.1171807786144492E-3</v>
      </c>
      <c r="T276" s="13">
        <f>SQRT((R276-Dashboards!$C$10)^2+(S276-Dashboards!$C$11)^2)</f>
        <v>1.3356004505342316E-2</v>
      </c>
      <c r="U276" s="13">
        <f>T276/Dashboards!$D$9</f>
        <v>1.1432005668957561</v>
      </c>
      <c r="W276" s="3">
        <f t="shared" si="36"/>
        <v>4.038687956921923E-4</v>
      </c>
      <c r="X276" s="3">
        <f t="shared" si="37"/>
        <v>0.3510268531020414</v>
      </c>
      <c r="Z276" s="3">
        <f>(E276-Dashboards!$C$10)/Dashboards!$C$12</f>
        <v>0.96953237287198624</v>
      </c>
      <c r="AA276" s="3">
        <f>(F276-Dashboards!$C$11)/Dashboards!$C$13</f>
        <v>0.40118523729402522</v>
      </c>
    </row>
    <row r="277" spans="1:27" x14ac:dyDescent="0.35">
      <c r="A277">
        <v>275</v>
      </c>
      <c r="B277" s="3">
        <f t="shared" si="38"/>
        <v>0.27500000000000002</v>
      </c>
      <c r="C277" s="3">
        <f>MOD($K$4*(1+SIN(Dashboards!$C$7*B277))+Dashboards!$C$15,2*$K$4)</f>
        <v>0.13997376831138642</v>
      </c>
      <c r="D277" s="31">
        <f>(B277^Dashboards!$C$5)*((1-B277)^Dashboards!$C$6)</f>
        <v>3.9750390625000007E-2</v>
      </c>
      <c r="E277" s="31">
        <f t="shared" si="32"/>
        <v>3.9361618143411735E-2</v>
      </c>
      <c r="F277" s="31">
        <f t="shared" si="33"/>
        <v>5.54586079633527E-3</v>
      </c>
      <c r="G277" s="13">
        <f>SQRT((E277-Dashboards!$C$10)^2+(F277-Dashboards!$C$11)^2)</f>
        <v>3.0438322726210276E-2</v>
      </c>
      <c r="H277" s="13">
        <f>G277/Dashboards!$C$9</f>
        <v>0.79740214998787851</v>
      </c>
      <c r="N277">
        <v>275</v>
      </c>
      <c r="O277" s="3">
        <f t="shared" si="39"/>
        <v>0.27500000000000002</v>
      </c>
      <c r="P277" s="3">
        <f>MOD($L$4*(1+SIN(Dashboards!$D$7*O277))+Dashboards!$D$15,2*$L$4)</f>
        <v>3.9946825158359283</v>
      </c>
      <c r="Q277" s="31">
        <f>(O277^Dashboards!$D$5)*((1-O277)^Dashboards!$D$6)</f>
        <v>4.1657011900329598E-3</v>
      </c>
      <c r="R277" s="31">
        <f t="shared" si="34"/>
        <v>-2.7396094047339044E-3</v>
      </c>
      <c r="S277" s="31">
        <f t="shared" si="35"/>
        <v>-3.1380896599899053E-3</v>
      </c>
      <c r="T277" s="13">
        <f>SQRT((R277-Dashboards!$C$10)^2+(S277-Dashboards!$C$11)^2)</f>
        <v>1.3355740935254235E-2</v>
      </c>
      <c r="U277" s="13">
        <f>T277/Dashboards!$D$9</f>
        <v>1.143178006745077</v>
      </c>
      <c r="W277" s="3">
        <f t="shared" si="36"/>
        <v>4.0652635283492587E-4</v>
      </c>
      <c r="X277" s="3">
        <f t="shared" si="37"/>
        <v>0.34577585675719846</v>
      </c>
      <c r="Z277" s="3">
        <f>(E277-Dashboards!$C$10)/Dashboards!$C$12</f>
        <v>0.97498262035681393</v>
      </c>
      <c r="AA277" s="3">
        <f>(F277-Dashboards!$C$11)/Dashboards!$C$13</f>
        <v>0.40722967591599524</v>
      </c>
    </row>
    <row r="278" spans="1:27" x14ac:dyDescent="0.35">
      <c r="A278">
        <v>276</v>
      </c>
      <c r="B278" s="3">
        <f t="shared" si="38"/>
        <v>0.27600000000000002</v>
      </c>
      <c r="C278" s="3">
        <f>MOD($K$4*(1+SIN(Dashboards!$C$7*B278))+Dashboards!$C$15,2*$K$4)</f>
        <v>0.14299118432921532</v>
      </c>
      <c r="D278" s="31">
        <f>(B278^Dashboards!$C$5)*((1-B278)^Dashboards!$C$6)</f>
        <v>3.9929630976000004E-2</v>
      </c>
      <c r="E278" s="31">
        <f t="shared" si="32"/>
        <v>3.9522115863983701E-2</v>
      </c>
      <c r="F278" s="31">
        <f t="shared" si="33"/>
        <v>5.6901482857116149E-3</v>
      </c>
      <c r="G278" s="13">
        <f>SQRT((E278-Dashboards!$C$10)^2+(F278-Dashboards!$C$11)^2)</f>
        <v>3.0637020606630615E-2</v>
      </c>
      <c r="H278" s="13">
        <f>G278/Dashboards!$C$9</f>
        <v>0.80260749978557877</v>
      </c>
      <c r="N278">
        <v>276</v>
      </c>
      <c r="O278" s="3">
        <f t="shared" si="39"/>
        <v>0.27600000000000002</v>
      </c>
      <c r="P278" s="3">
        <f>MOD($L$4*(1+SIN(Dashboards!$D$7*O278))+Dashboards!$D$15,2*$L$4)</f>
        <v>3.9977056367176065</v>
      </c>
      <c r="Q278" s="31">
        <f>(O278^Dashboards!$D$5)*((1-O278)^Dashboards!$D$6)</f>
        <v>4.1823471421477756E-3</v>
      </c>
      <c r="R278" s="31">
        <f t="shared" si="34"/>
        <v>-2.7410194712585967E-3</v>
      </c>
      <c r="S278" s="31">
        <f t="shared" si="35"/>
        <v>-3.1589301789708662E-3</v>
      </c>
      <c r="T278" s="13">
        <f>SQRT((R278-Dashboards!$C$10)^2+(S278-Dashboards!$C$11)^2)</f>
        <v>1.3355327764028948E-2</v>
      </c>
      <c r="U278" s="13">
        <f>T278/Dashboards!$D$9</f>
        <v>1.1431426415594195</v>
      </c>
      <c r="W278" s="3">
        <f t="shared" si="36"/>
        <v>4.0916745191486083E-4</v>
      </c>
      <c r="X278" s="3">
        <f t="shared" si="37"/>
        <v>0.3405351417738407</v>
      </c>
      <c r="Z278" s="3">
        <f>(E278-Dashboards!$C$10)/Dashboards!$C$12</f>
        <v>0.98041654803490874</v>
      </c>
      <c r="AA278" s="3">
        <f>(F278-Dashboards!$C$11)/Dashboards!$C$13</f>
        <v>0.41318932005441089</v>
      </c>
    </row>
    <row r="279" spans="1:27" x14ac:dyDescent="0.35">
      <c r="A279">
        <v>277</v>
      </c>
      <c r="B279" s="3">
        <f t="shared" si="38"/>
        <v>0.27700000000000002</v>
      </c>
      <c r="C279" s="3">
        <f>MOD($K$4*(1+SIN(Dashboards!$C$7*B279))+Dashboards!$C$15,2*$K$4)</f>
        <v>0.14593148591175087</v>
      </c>
      <c r="D279" s="31">
        <f>(B279^Dashboards!$C$5)*((1-B279)^Dashboards!$C$6)</f>
        <v>4.0108473441000013E-2</v>
      </c>
      <c r="E279" s="31">
        <f t="shared" si="32"/>
        <v>3.968215582216484E-2</v>
      </c>
      <c r="F279" s="31">
        <f t="shared" si="33"/>
        <v>5.8323366734810934E-3</v>
      </c>
      <c r="G279" s="13">
        <f>SQRT((E279-Dashboards!$C$10)^2+(F279-Dashboards!$C$11)^2)</f>
        <v>3.0834825648908451E-2</v>
      </c>
      <c r="H279" s="13">
        <f>G279/Dashboards!$C$9</f>
        <v>0.80778945962645288</v>
      </c>
      <c r="N279">
        <v>277</v>
      </c>
      <c r="O279" s="3">
        <f t="shared" si="39"/>
        <v>0.27700000000000002</v>
      </c>
      <c r="P279" s="3">
        <f>MOD($L$4*(1+SIN(Dashboards!$D$7*O279))+Dashboards!$D$15,2*$L$4)</f>
        <v>4.000727901486373</v>
      </c>
      <c r="Q279" s="31">
        <f>(O279^Dashboards!$D$5)*((1-O279)^Dashboards!$D$6)</f>
        <v>4.1988541913279146E-3</v>
      </c>
      <c r="R279" s="31">
        <f t="shared" si="34"/>
        <v>-2.742240475237375E-3</v>
      </c>
      <c r="S279" s="31">
        <f t="shared" si="35"/>
        <v>-3.1797002525398351E-3</v>
      </c>
      <c r="T279" s="13">
        <f>SQRT((R279-Dashboards!$C$10)^2+(S279-Dashboards!$C$11)^2)</f>
        <v>1.3354764851095833E-2</v>
      </c>
      <c r="U279" s="13">
        <f>T279/Dashboards!$D$9</f>
        <v>1.1430944593067112</v>
      </c>
      <c r="W279" s="3">
        <f t="shared" si="36"/>
        <v>4.1179184576571083E-4</v>
      </c>
      <c r="X279" s="3">
        <f t="shared" si="37"/>
        <v>0.33530499968025829</v>
      </c>
      <c r="Z279" s="3">
        <f>(E279-Dashboards!$C$10)/Dashboards!$C$12</f>
        <v>0.98583497737622561</v>
      </c>
      <c r="AA279" s="3">
        <f>(F279-Dashboards!$C$11)/Dashboards!$C$13</f>
        <v>0.41906226299204075</v>
      </c>
    </row>
    <row r="280" spans="1:27" x14ac:dyDescent="0.35">
      <c r="A280">
        <v>278</v>
      </c>
      <c r="B280" s="3">
        <f t="shared" si="38"/>
        <v>0.27800000000000002</v>
      </c>
      <c r="C280" s="3">
        <f>MOD($K$4*(1+SIN(Dashboards!$C$7*B280))+Dashboards!$C$15,2*$K$4)</f>
        <v>0.14879459955160712</v>
      </c>
      <c r="D280" s="31">
        <f>(B280^Dashboards!$C$5)*((1-B280)^Dashboards!$C$6)</f>
        <v>4.0286912656000005E-2</v>
      </c>
      <c r="E280" s="31">
        <f t="shared" si="32"/>
        <v>3.9841762106293185E-2</v>
      </c>
      <c r="F280" s="31">
        <f t="shared" si="33"/>
        <v>5.9723800630664516E-3</v>
      </c>
      <c r="G280" s="13">
        <f>SQRT((E280-Dashboards!$C$10)^2+(F280-Dashboards!$C$11)^2)</f>
        <v>3.103172650328662E-2</v>
      </c>
      <c r="H280" s="13">
        <f>G280/Dashboards!$C$9</f>
        <v>0.81294773217740401</v>
      </c>
      <c r="N280">
        <v>278</v>
      </c>
      <c r="O280" s="3">
        <f t="shared" si="39"/>
        <v>0.27800000000000002</v>
      </c>
      <c r="P280" s="3">
        <f>MOD($L$4*(1+SIN(Dashboards!$D$7*O280))+Dashboards!$D$15,2*$L$4)</f>
        <v>4.0037493071199632</v>
      </c>
      <c r="Q280" s="31">
        <f>(O280^Dashboards!$D$5)*((1-O280)^Dashboards!$D$6)</f>
        <v>4.2152212562455724E-3</v>
      </c>
      <c r="R280" s="31">
        <f t="shared" si="34"/>
        <v>-2.7432725199888208E-3</v>
      </c>
      <c r="S280" s="31">
        <f t="shared" si="35"/>
        <v>-3.2003978065513489E-3</v>
      </c>
      <c r="T280" s="13">
        <f>SQRT((R280-Dashboards!$C$10)^2+(S280-Dashboards!$C$11)^2)</f>
        <v>1.335405207280144E-2</v>
      </c>
      <c r="U280" s="13">
        <f>T280/Dashboards!$D$9</f>
        <v>1.1430334494028964</v>
      </c>
      <c r="W280" s="3">
        <f t="shared" si="36"/>
        <v>4.1439929163382205E-4</v>
      </c>
      <c r="X280" s="3">
        <f t="shared" si="37"/>
        <v>0.3300857172254924</v>
      </c>
      <c r="Z280" s="3">
        <f>(E280-Dashboards!$C$10)/Dashboards!$C$12</f>
        <v>0.99123872393307466</v>
      </c>
      <c r="AA280" s="3">
        <f>(F280-Dashboards!$C$11)/Dashboards!$C$13</f>
        <v>0.42484660901866911</v>
      </c>
    </row>
    <row r="281" spans="1:27" x14ac:dyDescent="0.35">
      <c r="A281">
        <v>279</v>
      </c>
      <c r="B281" s="3">
        <f t="shared" si="38"/>
        <v>0.27900000000000003</v>
      </c>
      <c r="C281" s="3">
        <f>MOD($K$4*(1+SIN(Dashboards!$C$7*B281))+Dashboards!$C$15,2*$K$4)</f>
        <v>0.15158045367109185</v>
      </c>
      <c r="D281" s="31">
        <f>(B281^Dashboards!$C$5)*((1-B281)^Dashboards!$C$6)</f>
        <v>4.0464943281000011E-2</v>
      </c>
      <c r="E281" s="31">
        <f t="shared" si="32"/>
        <v>4.0000958608564736E-2</v>
      </c>
      <c r="F281" s="31">
        <f t="shared" si="33"/>
        <v>6.1102328212956237E-3</v>
      </c>
      <c r="G281" s="13">
        <f>SQRT((E281-Dashboards!$C$10)^2+(F281-Dashboards!$C$11)^2)</f>
        <v>3.1227712055095246E-2</v>
      </c>
      <c r="H281" s="13">
        <f>G281/Dashboards!$C$9</f>
        <v>0.8180820262639894</v>
      </c>
      <c r="N281">
        <v>279</v>
      </c>
      <c r="O281" s="3">
        <f t="shared" si="39"/>
        <v>0.27900000000000003</v>
      </c>
      <c r="P281" s="3">
        <f>MOD($L$4*(1+SIN(Dashboards!$D$7*O281))+Dashboards!$D$15,2*$L$4)</f>
        <v>4.0067698505969718</v>
      </c>
      <c r="Q281" s="31">
        <f>(O281^Dashboards!$D$5)*((1-O281)^Dashboards!$D$6)</f>
        <v>4.2314472711240461E-3</v>
      </c>
      <c r="R281" s="31">
        <f t="shared" si="34"/>
        <v>-2.7441157353059269E-3</v>
      </c>
      <c r="S281" s="31">
        <f t="shared" si="35"/>
        <v>-3.2210207760195444E-3</v>
      </c>
      <c r="T281" s="13">
        <f>SQRT((R281-Dashboards!$C$10)^2+(S281-Dashboards!$C$11)^2)</f>
        <v>1.3353189322415323E-2</v>
      </c>
      <c r="U281" s="13">
        <f>T281/Dashboards!$D$9</f>
        <v>1.1429596027124356</v>
      </c>
      <c r="W281" s="3">
        <f t="shared" si="36"/>
        <v>4.1698955117755812E-4</v>
      </c>
      <c r="X281" s="3">
        <f t="shared" si="37"/>
        <v>0.32487757644844617</v>
      </c>
      <c r="Z281" s="3">
        <f>(E281-Dashboards!$C$10)/Dashboards!$C$12</f>
        <v>0.99662859661703829</v>
      </c>
      <c r="AA281" s="3">
        <f>(F281-Dashboards!$C$11)/Dashboards!$C$13</f>
        <v>0.43054047330375672</v>
      </c>
    </row>
    <row r="282" spans="1:27" x14ac:dyDescent="0.35">
      <c r="A282">
        <v>280</v>
      </c>
      <c r="B282" s="3">
        <f t="shared" si="38"/>
        <v>0.28000000000000003</v>
      </c>
      <c r="C282" s="3">
        <f>MOD($K$4*(1+SIN(Dashboards!$C$7*B282))+Dashboards!$C$15,2*$K$4)</f>
        <v>0.15428897862399982</v>
      </c>
      <c r="D282" s="31">
        <f>(B282^Dashboards!$C$5)*((1-B282)^Dashboards!$C$6)</f>
        <v>4.0642560000000001E-2</v>
      </c>
      <c r="E282" s="31">
        <f t="shared" si="32"/>
        <v>4.0159769003782216E-2</v>
      </c>
      <c r="F282" s="31">
        <f t="shared" si="33"/>
        <v>6.2458495752342148E-3</v>
      </c>
      <c r="G282" s="13">
        <f>SQRT((E282-Dashboards!$C$10)^2+(F282-Dashboards!$C$11)^2)</f>
        <v>3.1422771422249654E-2</v>
      </c>
      <c r="H282" s="13">
        <f>G282/Dashboards!$C$9</f>
        <v>0.82319205680487284</v>
      </c>
      <c r="N282">
        <v>280</v>
      </c>
      <c r="O282" s="3">
        <f t="shared" si="39"/>
        <v>0.28000000000000003</v>
      </c>
      <c r="P282" s="3">
        <f>MOD($L$4*(1+SIN(Dashboards!$D$7*O282))+Dashboards!$D$15,2*$L$4)</f>
        <v>4.0097895288968548</v>
      </c>
      <c r="Q282" s="31">
        <f>(O282^Dashboards!$D$5)*((1-O282)^Dashboards!$D$6)</f>
        <v>4.2475311857664002E-3</v>
      </c>
      <c r="R282" s="31">
        <f t="shared" si="34"/>
        <v>-2.7447702773141609E-3</v>
      </c>
      <c r="S282" s="31">
        <f t="shared" si="35"/>
        <v>-3.2415671054030126E-3</v>
      </c>
      <c r="T282" s="13">
        <f>SQRT((R282-Dashboards!$C$10)^2+(S282-Dashboards!$C$11)^2)</f>
        <v>1.3352176510134829E-2</v>
      </c>
      <c r="U282" s="13">
        <f>T282/Dashboards!$D$9</f>
        <v>1.1428729115487155</v>
      </c>
      <c r="W282" s="3">
        <f t="shared" si="36"/>
        <v>4.195623904674978E-4</v>
      </c>
      <c r="X282" s="3">
        <f t="shared" si="37"/>
        <v>0.31968085474384267</v>
      </c>
      <c r="Z282" s="3">
        <f>(E282-Dashboards!$C$10)/Dashboards!$C$12</f>
        <v>1.0020053969794738</v>
      </c>
      <c r="AA282" s="3">
        <f>(F282-Dashboards!$C$11)/Dashboards!$C$13</f>
        <v>0.43614198176560942</v>
      </c>
    </row>
    <row r="283" spans="1:27" x14ac:dyDescent="0.35">
      <c r="A283">
        <v>281</v>
      </c>
      <c r="B283" s="3">
        <f t="shared" si="38"/>
        <v>0.28100000000000003</v>
      </c>
      <c r="C283" s="3">
        <f>MOD($K$4*(1+SIN(Dashboards!$C$7*B283))+Dashboards!$C$15,2*$K$4)</f>
        <v>0.1569201066973438</v>
      </c>
      <c r="D283" s="31">
        <f>(B283^Dashboards!$C$5)*((1-B283)^Dashboards!$C$6)</f>
        <v>4.0819757521000012E-2</v>
      </c>
      <c r="E283" s="31">
        <f t="shared" si="32"/>
        <v>4.0318216728213681E-2</v>
      </c>
      <c r="F283" s="31">
        <f t="shared" si="33"/>
        <v>6.3791852089453904E-3</v>
      </c>
      <c r="G283" s="13">
        <f>SQRT((E283-Dashboards!$C$10)^2+(F283-Dashboards!$C$11)^2)</f>
        <v>3.1616893952862331E-2</v>
      </c>
      <c r="H283" s="13">
        <f>G283/Dashboards!$C$9</f>
        <v>0.82827754474926418</v>
      </c>
      <c r="N283">
        <v>281</v>
      </c>
      <c r="O283" s="3">
        <f t="shared" si="39"/>
        <v>0.28100000000000003</v>
      </c>
      <c r="P283" s="3">
        <f>MOD($L$4*(1+SIN(Dashboards!$D$7*O283))+Dashboards!$D$15,2*$L$4)</f>
        <v>4.0128083389999363</v>
      </c>
      <c r="Q283" s="31">
        <f>(O283^Dashboards!$D$5)*((1-O283)^Dashboards!$D$6)</f>
        <v>4.2634719655824096E-3</v>
      </c>
      <c r="R283" s="31">
        <f t="shared" si="34"/>
        <v>-2.7452363283260385E-3</v>
      </c>
      <c r="S283" s="31">
        <f t="shared" si="35"/>
        <v>-3.262034748886975E-3</v>
      </c>
      <c r="T283" s="13">
        <f>SQRT((R283-Dashboards!$C$10)^2+(S283-Dashboards!$C$11)^2)</f>
        <v>1.3351013563088873E-2</v>
      </c>
      <c r="U283" s="13">
        <f>T283/Dashboards!$D$9</f>
        <v>1.1427733696743716</v>
      </c>
      <c r="W283" s="3">
        <f t="shared" si="36"/>
        <v>4.2211757998740756E-4</v>
      </c>
      <c r="X283" s="3">
        <f t="shared" si="37"/>
        <v>0.31449582492510741</v>
      </c>
      <c r="Z283" s="3">
        <f>(E283-Dashboards!$C$10)/Dashboards!$C$12</f>
        <v>1.0073699184957357</v>
      </c>
      <c r="AA283" s="3">
        <f>(F283-Dashboards!$C$11)/Dashboards!$C$13</f>
        <v>0.44164927093754941</v>
      </c>
    </row>
    <row r="284" spans="1:27" x14ac:dyDescent="0.35">
      <c r="A284">
        <v>282</v>
      </c>
      <c r="B284" s="3">
        <f t="shared" si="38"/>
        <v>0.28199999999999997</v>
      </c>
      <c r="C284" s="3">
        <f>MOD($K$4*(1+SIN(Dashboards!$C$7*B284))+Dashboards!$C$15,2*$K$4)</f>
        <v>0.15947377211306257</v>
      </c>
      <c r="D284" s="31">
        <f>(B284^Dashboards!$C$5)*((1-B284)^Dashboards!$C$6)</f>
        <v>4.0996530575999987E-2</v>
      </c>
      <c r="E284" s="31">
        <f t="shared" si="32"/>
        <v>4.0476324958563611E-2</v>
      </c>
      <c r="F284" s="31">
        <f t="shared" si="33"/>
        <v>6.5101948601913725E-3</v>
      </c>
      <c r="G284" s="13">
        <f>SQRT((E284-Dashboards!$C$10)^2+(F284-Dashboards!$C$11)^2)</f>
        <v>3.1810069222965608E-2</v>
      </c>
      <c r="H284" s="13">
        <f>G284/Dashboards!$C$9</f>
        <v>0.83333821701726007</v>
      </c>
      <c r="N284">
        <v>282</v>
      </c>
      <c r="O284" s="3">
        <f t="shared" si="39"/>
        <v>0.28199999999999997</v>
      </c>
      <c r="P284" s="3">
        <f>MOD($L$4*(1+SIN(Dashboards!$D$7*O284))+Dashboards!$D$15,2*$L$4)</f>
        <v>4.0158262778874043</v>
      </c>
      <c r="Q284" s="31">
        <f>(O284^Dashboards!$D$5)*((1-O284)^Dashboards!$D$6)</f>
        <v>4.2792685916137295E-3</v>
      </c>
      <c r="R284" s="31">
        <f t="shared" si="34"/>
        <v>-2.7455140966922585E-3</v>
      </c>
      <c r="S284" s="31">
        <f t="shared" si="35"/>
        <v>-3.2824216706626593E-3</v>
      </c>
      <c r="T284" s="13">
        <f>SQRT((R284-Dashboards!$C$10)^2+(S284-Dashboards!$C$11)^2)</f>
        <v>1.334970042534071E-2</v>
      </c>
      <c r="U284" s="13">
        <f>T284/Dashboards!$D$9</f>
        <v>1.1426609723015262</v>
      </c>
      <c r="W284" s="3">
        <f t="shared" si="36"/>
        <v>4.246548946359414E-4</v>
      </c>
      <c r="X284" s="3">
        <f t="shared" si="37"/>
        <v>0.30932275528426612</v>
      </c>
      <c r="Z284" s="3">
        <f>(E284-Dashboards!$C$10)/Dashboards!$C$12</f>
        <v>1.0127229458532041</v>
      </c>
      <c r="AA284" s="3">
        <f>(F284-Dashboards!$C$11)/Dashboards!$C$13</f>
        <v>0.44706048783167329</v>
      </c>
    </row>
    <row r="285" spans="1:27" x14ac:dyDescent="0.35">
      <c r="A285">
        <v>283</v>
      </c>
      <c r="B285" s="3">
        <f t="shared" si="38"/>
        <v>0.28299999999999997</v>
      </c>
      <c r="C285" s="3">
        <f>MOD($K$4*(1+SIN(Dashboards!$C$7*B285))+Dashboards!$C$15,2*$K$4)</f>
        <v>0.16194991102965162</v>
      </c>
      <c r="D285" s="31">
        <f>(B285^Dashboards!$C$5)*((1-B285)^Dashboards!$C$6)</f>
        <v>4.1172873920999997E-2</v>
      </c>
      <c r="E285" s="31">
        <f t="shared" si="32"/>
        <v>4.0634116591060455E-2</v>
      </c>
      <c r="F285" s="31">
        <f t="shared" si="33"/>
        <v>6.6388339170871955E-3</v>
      </c>
      <c r="G285" s="13">
        <f>SQRT((E285-Dashboards!$C$10)^2+(F285-Dashboards!$C$11)^2)</f>
        <v>3.2002287034342339E-2</v>
      </c>
      <c r="H285" s="13">
        <f>G285/Dashboards!$C$9</f>
        <v>0.8383738064430134</v>
      </c>
      <c r="N285">
        <v>283</v>
      </c>
      <c r="O285" s="3">
        <f t="shared" si="39"/>
        <v>0.28299999999999997</v>
      </c>
      <c r="P285" s="3">
        <f>MOD($L$4*(1+SIN(Dashboards!$D$7*O285))+Dashboards!$D$15,2*$L$4)</f>
        <v>4.0188433425413201</v>
      </c>
      <c r="Q285" s="31">
        <f>(O285^Dashboards!$D$5)*((1-O285)^Dashboards!$D$6)</f>
        <v>4.2949200605573896E-3</v>
      </c>
      <c r="R285" s="31">
        <f t="shared" si="34"/>
        <v>-2.74560381664943E-3</v>
      </c>
      <c r="S285" s="31">
        <f t="shared" si="35"/>
        <v>-3.3027258452039848E-3</v>
      </c>
      <c r="T285" s="13">
        <f>SQRT((R285-Dashboards!$C$10)^2+(S285-Dashboards!$C$11)^2)</f>
        <v>1.3348237057889626E-2</v>
      </c>
      <c r="U285" s="13">
        <f>T285/Dashboards!$D$9</f>
        <v>1.1425357160919325</v>
      </c>
      <c r="W285" s="3">
        <f t="shared" si="36"/>
        <v>4.2717411372902912E-4</v>
      </c>
      <c r="X285" s="3">
        <f t="shared" si="37"/>
        <v>0.30416190964891909</v>
      </c>
      <c r="Z285" s="3">
        <f>(E285-Dashboards!$C$10)/Dashboards!$C$12</f>
        <v>1.0180652542432593</v>
      </c>
      <c r="AA285" s="3">
        <f>(F285-Dashboards!$C$11)/Dashboards!$C$13</f>
        <v>0.45237378980063941</v>
      </c>
    </row>
    <row r="286" spans="1:27" x14ac:dyDescent="0.35">
      <c r="A286">
        <v>284</v>
      </c>
      <c r="B286" s="3">
        <f t="shared" si="38"/>
        <v>0.28399999999999997</v>
      </c>
      <c r="C286" s="3">
        <f>MOD($K$4*(1+SIN(Dashboards!$C$7*B286))+Dashboards!$C$15,2*$K$4)</f>
        <v>0.16434846154376803</v>
      </c>
      <c r="D286" s="31">
        <f>(B286^Dashboards!$C$5)*((1-B286)^Dashboards!$C$6)</f>
        <v>4.1348782335999992E-2</v>
      </c>
      <c r="E286" s="31">
        <f t="shared" si="32"/>
        <v>4.0791614220662555E-2</v>
      </c>
      <c r="F286" s="31">
        <f t="shared" si="33"/>
        <v>6.7650580147213335E-3</v>
      </c>
      <c r="G286" s="13">
        <f>SQRT((E286-Dashboards!$C$10)^2+(F286-Dashboards!$C$11)^2)</f>
        <v>3.2193537412461365E-2</v>
      </c>
      <c r="H286" s="13">
        <f>G286/Dashboards!$C$9</f>
        <v>0.84338405172064779</v>
      </c>
      <c r="N286">
        <v>284</v>
      </c>
      <c r="O286" s="3">
        <f t="shared" si="39"/>
        <v>0.28399999999999997</v>
      </c>
      <c r="P286" s="3">
        <f>MOD($L$4*(1+SIN(Dashboards!$D$7*O286))+Dashboards!$D$15,2*$L$4)</f>
        <v>4.0218595299446207</v>
      </c>
      <c r="Q286" s="31">
        <f>(O286^Dashboards!$D$5)*((1-O286)^Dashboards!$D$6)</f>
        <v>4.310425384787508E-3</v>
      </c>
      <c r="R286" s="31">
        <f t="shared" si="34"/>
        <v>-2.7455057481644311E-3</v>
      </c>
      <c r="S286" s="31">
        <f t="shared" si="35"/>
        <v>-3.3229452575413584E-3</v>
      </c>
      <c r="T286" s="13">
        <f>SQRT((R286-Dashboards!$C$10)^2+(S286-Dashboards!$C$11)^2)</f>
        <v>1.3346623438671604E-2</v>
      </c>
      <c r="U286" s="13">
        <f>T286/Dashboards!$D$9</f>
        <v>1.1423975991570319</v>
      </c>
      <c r="W286" s="3">
        <f t="shared" si="36"/>
        <v>4.2967502100290804E-4</v>
      </c>
      <c r="X286" s="3">
        <f t="shared" si="37"/>
        <v>0.29901354743638409</v>
      </c>
      <c r="Z286" s="3">
        <f>(E286-Dashboards!$C$10)/Dashboards!$C$12</f>
        <v>1.0233976086572614</v>
      </c>
      <c r="AA286" s="3">
        <f>(F286-Dashboards!$C$11)/Dashboards!$C$13</f>
        <v>0.45758734439808624</v>
      </c>
    </row>
    <row r="287" spans="1:27" x14ac:dyDescent="0.35">
      <c r="A287">
        <v>285</v>
      </c>
      <c r="B287" s="3">
        <f t="shared" si="38"/>
        <v>0.28499999999999998</v>
      </c>
      <c r="C287" s="3">
        <f>MOD($K$4*(1+SIN(Dashboards!$C$7*B287))+Dashboards!$C$15,2*$K$4)</f>
        <v>0.16666936369177421</v>
      </c>
      <c r="D287" s="31">
        <f>(B287^Dashboards!$C$5)*((1-B287)^Dashboards!$C$6)</f>
        <v>4.1524250625000009E-2</v>
      </c>
      <c r="E287" s="31">
        <f t="shared" si="32"/>
        <v>4.0948840120386569E-2</v>
      </c>
      <c r="F287" s="31">
        <f t="shared" si="33"/>
        <v>6.8888230317546073E-3</v>
      </c>
      <c r="G287" s="13">
        <f>SQRT((E287-Dashboards!$C$10)^2+(F287-Dashboards!$C$11)^2)</f>
        <v>3.2383810604516033E-2</v>
      </c>
      <c r="H287" s="13">
        <f>G287/Dashboards!$C$9</f>
        <v>0.84836869735287246</v>
      </c>
      <c r="N287">
        <v>285</v>
      </c>
      <c r="O287" s="3">
        <f t="shared" si="39"/>
        <v>0.28499999999999998</v>
      </c>
      <c r="P287" s="3">
        <f>MOD($L$4*(1+SIN(Dashboards!$D$7*O287))+Dashboards!$D$15,2*$L$4)</f>
        <v>4.0248748370811187</v>
      </c>
      <c r="Q287" s="31">
        <f>(O287^Dashboards!$D$5)*((1-O287)^Dashboards!$D$6)</f>
        <v>4.3257835923753932E-3</v>
      </c>
      <c r="R287" s="31">
        <f t="shared" si="34"/>
        <v>-2.7452201767755278E-3</v>
      </c>
      <c r="S287" s="31">
        <f t="shared" si="35"/>
        <v>-3.3430779035327168E-3</v>
      </c>
      <c r="T287" s="13">
        <f>SQRT((R287-Dashboards!$C$10)^2+(S287-Dashboards!$C$11)^2)</f>
        <v>1.3344859562558969E-2</v>
      </c>
      <c r="U287" s="13">
        <f>T287/Dashboards!$D$9</f>
        <v>1.1422466210579236</v>
      </c>
      <c r="W287" s="3">
        <f t="shared" si="36"/>
        <v>4.3215740461777431E-4</v>
      </c>
      <c r="X287" s="3">
        <f t="shared" si="37"/>
        <v>0.29387792370505117</v>
      </c>
      <c r="Z287" s="3">
        <f>(E287-Dashboards!$C$10)/Dashboards!$C$12</f>
        <v>1.0287207631866777</v>
      </c>
      <c r="AA287" s="3">
        <f>(F287-Dashboards!$C$11)/Dashboards!$C$13</f>
        <v>0.46269932923815366</v>
      </c>
    </row>
    <row r="288" spans="1:27" x14ac:dyDescent="0.35">
      <c r="A288">
        <v>286</v>
      </c>
      <c r="B288" s="3">
        <f t="shared" si="38"/>
        <v>0.28599999999999998</v>
      </c>
      <c r="C288" s="3">
        <f>MOD($K$4*(1+SIN(Dashboards!$C$7*B288))+Dashboards!$C$15,2*$K$4)</f>
        <v>0.16891255945123618</v>
      </c>
      <c r="D288" s="31">
        <f>(B288^Dashboards!$C$5)*((1-B288)^Dashboards!$C$6)</f>
        <v>4.1699273615999982E-2</v>
      </c>
      <c r="E288" s="31">
        <f t="shared" si="32"/>
        <v>4.1105816220760115E-2</v>
      </c>
      <c r="F288" s="31">
        <f t="shared" si="33"/>
        <v>7.0100850870104987E-3</v>
      </c>
      <c r="G288" s="13">
        <f>SQRT((E288-Dashboards!$C$10)^2+(F288-Dashboards!$C$11)^2)</f>
        <v>3.2573097077562278E-2</v>
      </c>
      <c r="H288" s="13">
        <f>G288/Dashboards!$C$9</f>
        <v>0.85332749360220472</v>
      </c>
      <c r="N288">
        <v>286</v>
      </c>
      <c r="O288" s="3">
        <f t="shared" si="39"/>
        <v>0.28599999999999998</v>
      </c>
      <c r="P288" s="3">
        <f>MOD($L$4*(1+SIN(Dashboards!$D$7*O288))+Dashboards!$D$15,2*$L$4)</f>
        <v>4.0278892609355061</v>
      </c>
      <c r="Q288" s="31">
        <f>(O288^Dashboards!$D$5)*((1-O288)^Dashboards!$D$6)</f>
        <v>4.3409937271078709E-3</v>
      </c>
      <c r="R288" s="31">
        <f t="shared" si="34"/>
        <v>-2.7447474134301808E-3</v>
      </c>
      <c r="S288" s="31">
        <f t="shared" si="35"/>
        <v>-3.3631217901316356E-3</v>
      </c>
      <c r="T288" s="13">
        <f>SQRT((R288-Dashboards!$C$10)^2+(S288-Dashboards!$C$11)^2)</f>
        <v>1.3342945441358936E-2</v>
      </c>
      <c r="U288" s="13">
        <f>T288/Dashboards!$D$9</f>
        <v>1.1420827828052402</v>
      </c>
      <c r="W288" s="3">
        <f t="shared" si="36"/>
        <v>4.3462105716200169E-4</v>
      </c>
      <c r="X288" s="3">
        <f t="shared" si="37"/>
        <v>0.2887552892030355</v>
      </c>
      <c r="Z288" s="3">
        <f>(E288-Dashboards!$C$10)/Dashboards!$C$12</f>
        <v>1.0340354603274182</v>
      </c>
      <c r="AA288" s="3">
        <f>(F288-Dashboards!$C$11)/Dashboards!$C$13</f>
        <v>0.46770793185464971</v>
      </c>
    </row>
    <row r="289" spans="1:27" x14ac:dyDescent="0.35">
      <c r="A289">
        <v>287</v>
      </c>
      <c r="B289" s="3">
        <f t="shared" si="38"/>
        <v>0.28699999999999998</v>
      </c>
      <c r="C289" s="3">
        <f>MOD($K$4*(1+SIN(Dashboards!$C$7*B289))+Dashboards!$C$15,2*$K$4)</f>
        <v>0.17107799274237845</v>
      </c>
      <c r="D289" s="31">
        <f>(B289^Dashboards!$C$5)*((1-B289)^Dashboards!$C$6)</f>
        <v>4.1873846160999997E-2</v>
      </c>
      <c r="E289" s="31">
        <f t="shared" si="32"/>
        <v>4.126256408940223E-2</v>
      </c>
      <c r="F289" s="31">
        <f t="shared" si="33"/>
        <v>7.1288005360696958E-3</v>
      </c>
      <c r="G289" s="13">
        <f>SQRT((E289-Dashboards!$C$10)^2+(F289-Dashboards!$C$11)^2)</f>
        <v>3.2761387516755086E-2</v>
      </c>
      <c r="H289" s="13">
        <f>G289/Dashboards!$C$9</f>
        <v>0.85826019644477036</v>
      </c>
      <c r="N289">
        <v>287</v>
      </c>
      <c r="O289" s="3">
        <f t="shared" si="39"/>
        <v>0.28699999999999998</v>
      </c>
      <c r="P289" s="3">
        <f>MOD($L$4*(1+SIN(Dashboards!$D$7*O289))+Dashboards!$D$15,2*$L$4)</f>
        <v>4.0309027984933614</v>
      </c>
      <c r="Q289" s="31">
        <f>(O289^Dashboards!$D$5)*((1-O289)^Dashboards!$D$6)</f>
        <v>4.3560548485040498E-3</v>
      </c>
      <c r="R289" s="31">
        <f t="shared" si="34"/>
        <v>-2.7440877943197104E-3</v>
      </c>
      <c r="S289" s="31">
        <f t="shared" si="35"/>
        <v>-3.3830749356526567E-3</v>
      </c>
      <c r="T289" s="13">
        <f>SQRT((R289-Dashboards!$C$10)^2+(S289-Dashboards!$C$11)^2)</f>
        <v>1.3340881103811141E-2</v>
      </c>
      <c r="U289" s="13">
        <f>T289/Dashboards!$D$9</f>
        <v>1.141906086858937</v>
      </c>
      <c r="W289" s="3">
        <f t="shared" si="36"/>
        <v>4.3706577565691212E-4</v>
      </c>
      <c r="X289" s="3">
        <f t="shared" si="37"/>
        <v>0.28364589041416666</v>
      </c>
      <c r="Z289" s="3">
        <f>(E289-Dashboards!$C$10)/Dashboards!$C$12</f>
        <v>1.0393424302884953</v>
      </c>
      <c r="AA289" s="3">
        <f>(F289-Dashboards!$C$11)/Dashboards!$C$13</f>
        <v>0.47261134956039175</v>
      </c>
    </row>
    <row r="290" spans="1:27" x14ac:dyDescent="0.35">
      <c r="A290">
        <v>288</v>
      </c>
      <c r="B290" s="3">
        <f t="shared" si="38"/>
        <v>0.28799999999999998</v>
      </c>
      <c r="C290" s="3">
        <f>MOD($K$4*(1+SIN(Dashboards!$C$7*B290))+Dashboards!$C$15,2*$K$4)</f>
        <v>0.17316560942948023</v>
      </c>
      <c r="D290" s="31">
        <f>(B290^Dashboards!$C$5)*((1-B290)^Dashboards!$C$6)</f>
        <v>4.204796313599999E-2</v>
      </c>
      <c r="E290" s="31">
        <f t="shared" si="32"/>
        <v>4.1419104910733438E-2</v>
      </c>
      <c r="F290" s="31">
        <f t="shared" si="33"/>
        <v>7.2449259678806456E-3</v>
      </c>
      <c r="G290" s="13">
        <f>SQRT((E290-Dashboards!$C$10)^2+(F290-Dashboards!$C$11)^2)</f>
        <v>3.2948672823680032E-2</v>
      </c>
      <c r="H290" s="13">
        <f>G290/Dashboards!$C$9</f>
        <v>0.86316656752659393</v>
      </c>
      <c r="N290">
        <v>288</v>
      </c>
      <c r="O290" s="3">
        <f t="shared" si="39"/>
        <v>0.28799999999999998</v>
      </c>
      <c r="P290" s="3">
        <f>MOD($L$4*(1+SIN(Dashboards!$D$7*O290))+Dashboards!$D$15,2*$L$4)</f>
        <v>4.033915446741144</v>
      </c>
      <c r="Q290" s="31">
        <f>(O290^Dashboards!$D$5)*((1-O290)^Dashboards!$D$6)</f>
        <v>4.370966031830301E-3</v>
      </c>
      <c r="R290" s="31">
        <f t="shared" si="34"/>
        <v>-2.7432416807107716E-3</v>
      </c>
      <c r="S290" s="31">
        <f t="shared" si="35"/>
        <v>-3.4029353700335638E-3</v>
      </c>
      <c r="T290" s="13">
        <f>SQRT((R290-Dashboards!$C$10)^2+(S290-Dashboards!$C$11)^2)</f>
        <v>1.3338666595584072E-2</v>
      </c>
      <c r="U290" s="13">
        <f>T290/Dashboards!$D$9</f>
        <v>1.1417165371279849</v>
      </c>
      <c r="W290" s="3">
        <f t="shared" si="36"/>
        <v>4.3949136156204958E-4</v>
      </c>
      <c r="X290" s="3">
        <f t="shared" si="37"/>
        <v>0.278549969601391</v>
      </c>
      <c r="Z290" s="3">
        <f>(E290-Dashboards!$C$10)/Dashboards!$C$12</f>
        <v>1.0446423903050732</v>
      </c>
      <c r="AA290" s="3">
        <f>(F290-Dashboards!$C$11)/Dashboards!$C$13</f>
        <v>0.47740778930720862</v>
      </c>
    </row>
    <row r="291" spans="1:27" x14ac:dyDescent="0.35">
      <c r="A291">
        <v>289</v>
      </c>
      <c r="B291" s="3">
        <f t="shared" si="38"/>
        <v>0.28899999999999998</v>
      </c>
      <c r="C291" s="3">
        <f>MOD($K$4*(1+SIN(Dashboards!$C$7*B291))+Dashboards!$C$15,2*$K$4)</f>
        <v>0.17517535732223344</v>
      </c>
      <c r="D291" s="31">
        <f>(B291^Dashboards!$C$5)*((1-B291)^Dashboards!$C$6)</f>
        <v>4.2221619441000002E-2</v>
      </c>
      <c r="E291" s="31">
        <f t="shared" si="32"/>
        <v>4.1575459465818775E-2</v>
      </c>
      <c r="F291" s="31">
        <f t="shared" si="33"/>
        <v>7.3584182013996411E-3</v>
      </c>
      <c r="G291" s="13">
        <f>SQRT((E291-Dashboards!$C$10)^2+(F291-Dashboards!$C$11)^2)</f>
        <v>3.3134944114778894E-2</v>
      </c>
      <c r="H291" s="13">
        <f>G291/Dashboards!$C$9</f>
        <v>0.86804637412235452</v>
      </c>
      <c r="N291">
        <v>289</v>
      </c>
      <c r="O291" s="3">
        <f t="shared" si="39"/>
        <v>0.28899999999999998</v>
      </c>
      <c r="P291" s="3">
        <f>MOD($L$4*(1+SIN(Dashboards!$D$7*O291))+Dashboards!$D$15,2*$L$4)</f>
        <v>4.0369272026662086</v>
      </c>
      <c r="Q291" s="31">
        <f>(O291^Dashboards!$D$5)*((1-O291)^Dashboards!$D$6)</f>
        <v>4.3857263681137282E-3</v>
      </c>
      <c r="R291" s="31">
        <f t="shared" si="34"/>
        <v>-2.7422094587737562E-3</v>
      </c>
      <c r="S291" s="31">
        <f t="shared" si="35"/>
        <v>-3.4227011350948791E-3</v>
      </c>
      <c r="T291" s="13">
        <f>SQRT((R291-Dashboards!$C$10)^2+(S291-Dashboards!$C$11)^2)</f>
        <v>1.3336301979270446E-2</v>
      </c>
      <c r="U291" s="13">
        <f>T291/Dashboards!$D$9</f>
        <v>1.141514138969977</v>
      </c>
      <c r="W291" s="3">
        <f t="shared" si="36"/>
        <v>4.4189762078094137E-4</v>
      </c>
      <c r="X291" s="3">
        <f t="shared" si="37"/>
        <v>0.27346776484762247</v>
      </c>
      <c r="Z291" s="3">
        <f>(E291-Dashboards!$C$10)/Dashboards!$C$12</f>
        <v>1.0499360439560199</v>
      </c>
      <c r="AA291" s="3">
        <f>(F291-Dashboards!$C$11)/Dashboards!$C$13</f>
        <v>0.48209546754716331</v>
      </c>
    </row>
    <row r="292" spans="1:27" x14ac:dyDescent="0.35">
      <c r="A292">
        <v>290</v>
      </c>
      <c r="B292" s="3">
        <f t="shared" si="38"/>
        <v>0.28999999999999998</v>
      </c>
      <c r="C292" s="3">
        <f>MOD($K$4*(1+SIN(Dashboards!$C$7*B292))+Dashboards!$C$15,2*$K$4)</f>
        <v>0.1771071861770448</v>
      </c>
      <c r="D292" s="31">
        <f>(B292^Dashboards!$C$5)*((1-B292)^Dashboards!$C$6)</f>
        <v>4.2394809999999998E-2</v>
      </c>
      <c r="E292" s="31">
        <f t="shared" si="32"/>
        <v>4.1731648112345539E-2</v>
      </c>
      <c r="F292" s="31">
        <f t="shared" si="33"/>
        <v>7.469234282272E-3</v>
      </c>
      <c r="G292" s="13">
        <f>SQRT((E292-Dashboards!$C$10)^2+(F292-Dashboards!$C$11)^2)</f>
        <v>3.3320192719866595E-2</v>
      </c>
      <c r="H292" s="13">
        <f>G292/Dashboards!$C$9</f>
        <v>0.87289938909653342</v>
      </c>
      <c r="N292">
        <v>290</v>
      </c>
      <c r="O292" s="3">
        <f t="shared" si="39"/>
        <v>0.28999999999999998</v>
      </c>
      <c r="P292" s="3">
        <f>MOD($L$4*(1+SIN(Dashboards!$D$7*O292))+Dashboards!$D$15,2*$L$4)</f>
        <v>4.0399380632567992</v>
      </c>
      <c r="Q292" s="31">
        <f>(O292^Dashboards!$D$5)*((1-O292)^Dashboards!$D$6)</f>
        <v>4.4003349641538987E-3</v>
      </c>
      <c r="R292" s="31">
        <f t="shared" si="34"/>
        <v>-2.7409915394081413E-3</v>
      </c>
      <c r="S292" s="31">
        <f t="shared" si="35"/>
        <v>-3.4423702847962596E-3</v>
      </c>
      <c r="T292" s="13">
        <f>SQRT((R292-Dashboards!$C$10)^2+(S292-Dashboards!$C$11)^2)</f>
        <v>1.3333787334381501E-2</v>
      </c>
      <c r="U292" s="13">
        <f>T292/Dashboards!$D$9</f>
        <v>1.1412988991906379</v>
      </c>
      <c r="W292" s="3">
        <f t="shared" si="36"/>
        <v>4.4428436366730794E-4</v>
      </c>
      <c r="X292" s="3">
        <f t="shared" si="37"/>
        <v>0.26839951009410445</v>
      </c>
      <c r="Z292" s="3">
        <f>(E292-Dashboards!$C$10)/Dashboards!$C$12</f>
        <v>1.0552240804860178</v>
      </c>
      <c r="AA292" s="3">
        <f>(F292-Dashboards!$C$11)/Dashboards!$C$13</f>
        <v>0.4866726100954723</v>
      </c>
    </row>
    <row r="293" spans="1:27" x14ac:dyDescent="0.35">
      <c r="A293">
        <v>291</v>
      </c>
      <c r="B293" s="3">
        <f t="shared" si="38"/>
        <v>0.29099999999999998</v>
      </c>
      <c r="C293" s="3">
        <f>MOD($K$4*(1+SIN(Dashboards!$C$7*B293))+Dashboards!$C$15,2*$K$4)</f>
        <v>0.17896104769829435</v>
      </c>
      <c r="D293" s="31">
        <f>(B293^Dashboards!$C$5)*((1-B293)^Dashboards!$C$6)</f>
        <v>4.2567529761000013E-2</v>
      </c>
      <c r="E293" s="31">
        <f t="shared" si="32"/>
        <v>4.1887690764738743E-2</v>
      </c>
      <c r="F293" s="31">
        <f t="shared" si="33"/>
        <v>7.5773314795673785E-3</v>
      </c>
      <c r="G293" s="13">
        <f>SQRT((E293-Dashboards!$C$10)^2+(F293-Dashboards!$C$11)^2)</f>
        <v>3.3504410180738228E-2</v>
      </c>
      <c r="H293" s="13">
        <f>G293/Dashboards!$C$9</f>
        <v>0.87772539086692203</v>
      </c>
      <c r="N293">
        <v>291</v>
      </c>
      <c r="O293" s="3">
        <f t="shared" si="39"/>
        <v>0.29099999999999998</v>
      </c>
      <c r="P293" s="3">
        <f>MOD($L$4*(1+SIN(Dashboards!$D$7*O293))+Dashboards!$D$15,2*$L$4)</f>
        <v>4.0429480255020547</v>
      </c>
      <c r="Q293" s="31">
        <f>(O293^Dashboards!$D$5)*((1-O293)^Dashboards!$D$6)</f>
        <v>4.4147909425330508E-3</v>
      </c>
      <c r="R293" s="31">
        <f t="shared" si="34"/>
        <v>-2.7395883580648632E-3</v>
      </c>
      <c r="S293" s="31">
        <f t="shared" si="35"/>
        <v>-3.4619408854900066E-3</v>
      </c>
      <c r="T293" s="13">
        <f>SQRT((R293-Dashboards!$C$10)^2+(S293-Dashboards!$C$11)^2)</f>
        <v>1.3331122757340226E-2</v>
      </c>
      <c r="U293" s="13">
        <f>T293/Dashboards!$D$9</f>
        <v>1.1410708260432452</v>
      </c>
      <c r="W293" s="3">
        <f t="shared" si="36"/>
        <v>4.4665140503170094E-4</v>
      </c>
      <c r="X293" s="3">
        <f t="shared" si="37"/>
        <v>0.26334543517632314</v>
      </c>
      <c r="Z293" s="3">
        <f>(E293-Dashboards!$C$10)/Dashboards!$C$12</f>
        <v>1.0605071741323389</v>
      </c>
      <c r="AA293" s="3">
        <f>(F293-Dashboards!$C$11)/Dashboards!$C$13</f>
        <v>0.49113745199566117</v>
      </c>
    </row>
    <row r="294" spans="1:27" x14ac:dyDescent="0.35">
      <c r="A294">
        <v>292</v>
      </c>
      <c r="B294" s="3">
        <f t="shared" si="38"/>
        <v>0.29199999999999998</v>
      </c>
      <c r="C294" s="3">
        <f>MOD($K$4*(1+SIN(Dashboards!$C$7*B294))+Dashboards!$C$15,2*$K$4)</f>
        <v>0.18073689553954075</v>
      </c>
      <c r="D294" s="31">
        <f>(B294^Dashboards!$C$5)*((1-B294)^Dashboards!$C$6)</f>
        <v>4.2739773695999989E-2</v>
      </c>
      <c r="E294" s="31">
        <f t="shared" si="32"/>
        <v>4.2043606874416141E-2</v>
      </c>
      <c r="F294" s="31">
        <f t="shared" si="33"/>
        <v>7.6826672825810079E-3</v>
      </c>
      <c r="G294" s="13">
        <f>SQRT((E294-Dashboards!$C$10)^2+(F294-Dashboards!$C$11)^2)</f>
        <v>3.368758824986396E-2</v>
      </c>
      <c r="H294" s="13">
        <f>G294/Dashboards!$C$9</f>
        <v>0.88252416337043149</v>
      </c>
      <c r="N294">
        <v>292</v>
      </c>
      <c r="O294" s="3">
        <f t="shared" si="39"/>
        <v>0.29199999999999998</v>
      </c>
      <c r="P294" s="3">
        <f>MOD($L$4*(1+SIN(Dashboards!$D$7*O294))+Dashboards!$D$15,2*$L$4)</f>
        <v>4.0459570863920131</v>
      </c>
      <c r="Q294" s="31">
        <f>(O294^Dashboards!$D$5)*((1-O294)^Dashboards!$D$6)</f>
        <v>4.4290934416246139E-3</v>
      </c>
      <c r="R294" s="31">
        <f t="shared" si="34"/>
        <v>-2.7380003745656975E-3</v>
      </c>
      <c r="S294" s="31">
        <f t="shared" si="35"/>
        <v>-3.4814110161714988E-3</v>
      </c>
      <c r="T294" s="13">
        <f>SQRT((R294-Dashboards!$C$10)^2+(S294-Dashboards!$C$11)^2)</f>
        <v>1.3328308361473452E-2</v>
      </c>
      <c r="U294" s="13">
        <f>T294/Dashboards!$D$9</f>
        <v>1.1408299292279531</v>
      </c>
      <c r="W294" s="3">
        <f t="shared" si="36"/>
        <v>4.4899856414853663E-4</v>
      </c>
      <c r="X294" s="3">
        <f t="shared" si="37"/>
        <v>0.25830576585752163</v>
      </c>
      <c r="Z294" s="3">
        <f>(E294-Dashboards!$C$10)/Dashboards!$C$12</f>
        <v>1.0657859834563441</v>
      </c>
      <c r="AA294" s="3">
        <f>(F294-Dashboards!$C$11)/Dashboards!$C$13</f>
        <v>0.49548823738744308</v>
      </c>
    </row>
    <row r="295" spans="1:27" x14ac:dyDescent="0.35">
      <c r="A295">
        <v>293</v>
      </c>
      <c r="B295" s="3">
        <f t="shared" si="38"/>
        <v>0.29299999999999998</v>
      </c>
      <c r="C295" s="3">
        <f>MOD($K$4*(1+SIN(Dashboards!$C$7*B295))+Dashboards!$C$15,2*$K$4)</f>
        <v>0.18243468530468032</v>
      </c>
      <c r="D295" s="31">
        <f>(B295^Dashboards!$C$5)*((1-B295)^Dashboards!$C$6)</f>
        <v>4.2911536801000003E-2</v>
      </c>
      <c r="E295" s="31">
        <f t="shared" si="32"/>
        <v>4.2199415410185702E-2</v>
      </c>
      <c r="F295" s="31">
        <f t="shared" si="33"/>
        <v>7.7851993977135422E-3</v>
      </c>
      <c r="G295" s="13">
        <f>SQRT((E295-Dashboards!$C$10)^2+(F295-Dashboards!$C$11)^2)</f>
        <v>3.3869718889170661E-2</v>
      </c>
      <c r="H295" s="13">
        <f>G295/Dashboards!$C$9</f>
        <v>0.88729549603117541</v>
      </c>
      <c r="N295">
        <v>293</v>
      </c>
      <c r="O295" s="3">
        <f t="shared" si="39"/>
        <v>0.29299999999999998</v>
      </c>
      <c r="P295" s="3">
        <f>MOD($L$4*(1+SIN(Dashboards!$D$7*O295))+Dashboards!$D$15,2*$L$4)</f>
        <v>4.0489652429176139</v>
      </c>
      <c r="Q295" s="31">
        <f>(O295^Dashboards!$D$5)*((1-O295)^Dashboards!$D$6)</f>
        <v>4.443241615600238E-3</v>
      </c>
      <c r="R295" s="31">
        <f t="shared" si="34"/>
        <v>-2.7362280729198115E-3</v>
      </c>
      <c r="S295" s="31">
        <f t="shared" si="35"/>
        <v>-3.5007787687266595E-3</v>
      </c>
      <c r="T295" s="13">
        <f>SQRT((R295-Dashboards!$C$10)^2+(S295-Dashboards!$C$11)^2)</f>
        <v>1.3325344277002923E-2</v>
      </c>
      <c r="U295" s="13">
        <f>T295/Dashboards!$D$9</f>
        <v>1.1405762198910268</v>
      </c>
      <c r="W295" s="3">
        <f t="shared" si="36"/>
        <v>4.5132566476350805E-4</v>
      </c>
      <c r="X295" s="3">
        <f t="shared" si="37"/>
        <v>0.25328072385985134</v>
      </c>
      <c r="Z295" s="3">
        <f>(E295-Dashboards!$C$10)/Dashboards!$C$12</f>
        <v>1.0710611506798062</v>
      </c>
      <c r="AA295" s="3">
        <f>(F295-Dashboards!$C$11)/Dashboards!$C$13</f>
        <v>0.49972321937784386</v>
      </c>
    </row>
    <row r="296" spans="1:27" x14ac:dyDescent="0.35">
      <c r="A296">
        <v>294</v>
      </c>
      <c r="B296" s="3">
        <f t="shared" si="38"/>
        <v>0.29399999999999998</v>
      </c>
      <c r="C296" s="3">
        <f>MOD($K$4*(1+SIN(Dashboards!$C$7*B296))+Dashboards!$C$15,2*$K$4)</f>
        <v>0.18405437454905638</v>
      </c>
      <c r="D296" s="31">
        <f>(B296^Dashboards!$C$5)*((1-B296)^Dashboards!$C$6)</f>
        <v>4.308281409599999E-2</v>
      </c>
      <c r="E296" s="31">
        <f t="shared" si="32"/>
        <v>4.2355134838787029E-2</v>
      </c>
      <c r="F296" s="31">
        <f t="shared" si="33"/>
        <v>7.8848857454413661E-3</v>
      </c>
      <c r="G296" s="13">
        <f>SQRT((E296-Dashboards!$C$10)^2+(F296-Dashboards!$C$11)^2)</f>
        <v>3.4050794268908016E-2</v>
      </c>
      <c r="H296" s="13">
        <f>G296/Dashboards!$C$9</f>
        <v>0.89203918373076418</v>
      </c>
      <c r="N296">
        <v>294</v>
      </c>
      <c r="O296" s="3">
        <f t="shared" si="39"/>
        <v>0.29399999999999998</v>
      </c>
      <c r="P296" s="3">
        <f>MOD($L$4*(1+SIN(Dashboards!$D$7*O296))+Dashboards!$D$15,2*$L$4)</f>
        <v>4.0519724920707016</v>
      </c>
      <c r="Q296" s="31">
        <f>(O296^Dashboards!$D$5)*((1-O296)^Dashboards!$D$6)</f>
        <v>4.4572346344351347E-3</v>
      </c>
      <c r="R296" s="31">
        <f t="shared" si="34"/>
        <v>-2.7342719611373979E-3</v>
      </c>
      <c r="S296" s="31">
        <f t="shared" si="35"/>
        <v>-3.5200422481762856E-3</v>
      </c>
      <c r="T296" s="13">
        <f>SQRT((R296-Dashboards!$C$10)^2+(S296-Dashboards!$C$11)^2)</f>
        <v>1.3322230651035162E-2</v>
      </c>
      <c r="U296" s="13">
        <f>T296/Dashboards!$D$9</f>
        <v>1.1403097106239759</v>
      </c>
      <c r="W296" s="3">
        <f t="shared" si="36"/>
        <v>4.5363253510133882E-4</v>
      </c>
      <c r="X296" s="3">
        <f t="shared" si="37"/>
        <v>0.24827052689321172</v>
      </c>
      <c r="Z296" s="3">
        <f>(E296-Dashboards!$C$10)/Dashboards!$C$12</f>
        <v>1.0763333010261062</v>
      </c>
      <c r="AA296" s="3">
        <f>(F296-Dashboards!$C$11)/Dashboards!$C$13</f>
        <v>0.50384065991606419</v>
      </c>
    </row>
    <row r="297" spans="1:27" x14ac:dyDescent="0.35">
      <c r="A297">
        <v>295</v>
      </c>
      <c r="B297" s="3">
        <f t="shared" si="38"/>
        <v>0.29499999999999998</v>
      </c>
      <c r="C297" s="3">
        <f>MOD($K$4*(1+SIN(Dashboards!$C$7*B297))+Dashboards!$C$15,2*$K$4)</f>
        <v>0.18559592278052417</v>
      </c>
      <c r="D297" s="31">
        <f>(B297^Dashboards!$C$5)*((1-B297)^Dashboards!$C$6)</f>
        <v>4.3253600625000006E-2</v>
      </c>
      <c r="E297" s="31">
        <f t="shared" si="32"/>
        <v>4.2510783105579958E-2</v>
      </c>
      <c r="F297" s="31">
        <f t="shared" si="33"/>
        <v>7.9816844573898597E-3</v>
      </c>
      <c r="G297" s="13">
        <f>SQRT((E297-Dashboards!$C$10)^2+(F297-Dashboards!$C$11)^2)</f>
        <v>3.42308067665986E-2</v>
      </c>
      <c r="H297" s="13">
        <f>G297/Dashboards!$C$9</f>
        <v>0.89675502678080043</v>
      </c>
      <c r="N297">
        <v>295</v>
      </c>
      <c r="O297" s="3">
        <f t="shared" si="39"/>
        <v>0.29499999999999998</v>
      </c>
      <c r="P297" s="3">
        <f>MOD($L$4*(1+SIN(Dashboards!$D$7*O297))+Dashboards!$D$15,2*$L$4)</f>
        <v>4.0549788308440267</v>
      </c>
      <c r="Q297" s="31">
        <f>(O297^Dashboards!$D$5)*((1-O297)^Dashboards!$D$6)</f>
        <v>4.4710716839119853E-3</v>
      </c>
      <c r="R297" s="31">
        <f t="shared" si="34"/>
        <v>-2.7321325710405985E-3</v>
      </c>
      <c r="S297" s="31">
        <f t="shared" si="35"/>
        <v>-3.5391995729173909E-3</v>
      </c>
      <c r="T297" s="13">
        <f>SQRT((R297-Dashboards!$C$10)^2+(S297-Dashboards!$C$11)^2)</f>
        <v>1.3318967647550341E-2</v>
      </c>
      <c r="U297" s="13">
        <f>T297/Dashboards!$D$9</f>
        <v>1.140030415462602</v>
      </c>
      <c r="W297" s="3">
        <f t="shared" si="36"/>
        <v>4.5591900787387402E-4</v>
      </c>
      <c r="X297" s="3">
        <f t="shared" si="37"/>
        <v>0.24327538868180154</v>
      </c>
      <c r="Z297" s="3">
        <f>(E297-Dashboards!$C$10)/Dashboards!$C$12</f>
        <v>1.0816030420664118</v>
      </c>
      <c r="AA297" s="3">
        <f>(F297-Dashboards!$C$11)/Dashboards!$C$13</f>
        <v>0.50783882967259342</v>
      </c>
    </row>
    <row r="298" spans="1:27" x14ac:dyDescent="0.35">
      <c r="A298">
        <v>296</v>
      </c>
      <c r="B298" s="3">
        <f t="shared" si="38"/>
        <v>0.29599999999999999</v>
      </c>
      <c r="C298" s="3">
        <f>MOD($K$4*(1+SIN(Dashboards!$C$7*B298))+Dashboards!$C$15,2*$K$4)</f>
        <v>0.18705929146045541</v>
      </c>
      <c r="D298" s="31">
        <f>(B298^Dashboards!$C$5)*((1-B298)^Dashboards!$C$6)</f>
        <v>4.3423891455999987E-2</v>
      </c>
      <c r="E298" s="31">
        <f t="shared" si="32"/>
        <v>4.2666377615381557E-2</v>
      </c>
      <c r="F298" s="31">
        <f t="shared" si="33"/>
        <v>8.0755538735207515E-3</v>
      </c>
      <c r="G298" s="13">
        <f>SQRT((E298-Dashboards!$C$10)^2+(F298-Dashboards!$C$11)^2)</f>
        <v>3.4409748966069305E-2</v>
      </c>
      <c r="H298" s="13">
        <f>G298/Dashboards!$C$9</f>
        <v>0.90144283089750465</v>
      </c>
      <c r="N298">
        <v>296</v>
      </c>
      <c r="O298" s="3">
        <f t="shared" si="39"/>
        <v>0.29599999999999999</v>
      </c>
      <c r="P298" s="3">
        <f>MOD($L$4*(1+SIN(Dashboards!$D$7*O298))+Dashboards!$D$15,2*$L$4)</f>
        <v>4.0579842562312507</v>
      </c>
      <c r="Q298" s="31">
        <f>(O298^Dashboards!$D$5)*((1-O298)^Dashboards!$D$6)</f>
        <v>4.4847519656231695E-3</v>
      </c>
      <c r="R298" s="31">
        <f t="shared" si="34"/>
        <v>-2.7298104580715972E-3</v>
      </c>
      <c r="S298" s="31">
        <f t="shared" si="35"/>
        <v>-3.5582488749613646E-3</v>
      </c>
      <c r="T298" s="13">
        <f>SQRT((R298-Dashboards!$C$10)^2+(S298-Dashboards!$C$11)^2)</f>
        <v>1.3315555447389937E-2</v>
      </c>
      <c r="U298" s="13">
        <f>T298/Dashboards!$D$9</f>
        <v>1.1397383498859412</v>
      </c>
      <c r="W298" s="3">
        <f t="shared" si="36"/>
        <v>4.581849202884644E-4</v>
      </c>
      <c r="X298" s="3">
        <f t="shared" si="37"/>
        <v>0.23829551898843659</v>
      </c>
      <c r="Z298" s="3">
        <f>(E298-Dashboards!$C$10)/Dashboards!$C$12</f>
        <v>1.086870963070881</v>
      </c>
      <c r="AA298" s="3">
        <f>(F298-Dashboards!$C$11)/Dashboards!$C$13</f>
        <v>0.51171600792303618</v>
      </c>
    </row>
    <row r="299" spans="1:27" x14ac:dyDescent="0.35">
      <c r="A299">
        <v>297</v>
      </c>
      <c r="B299" s="3">
        <f t="shared" si="38"/>
        <v>0.29699999999999999</v>
      </c>
      <c r="C299" s="3">
        <f>MOD($K$4*(1+SIN(Dashboards!$C$7*B299))+Dashboards!$C$15,2*$K$4)</f>
        <v>0.18844444400471172</v>
      </c>
      <c r="D299" s="31">
        <f>(B299^Dashboards!$C$5)*((1-B299)^Dashboards!$C$6)</f>
        <v>4.3593681681000009E-2</v>
      </c>
      <c r="E299" s="31">
        <f t="shared" si="32"/>
        <v>4.2821935213454766E-2</v>
      </c>
      <c r="F299" s="31">
        <f t="shared" si="33"/>
        <v>8.1664525394468824E-3</v>
      </c>
      <c r="G299" s="13">
        <f>SQRT((E299-Dashboards!$C$10)^2+(F299-Dashboards!$C$11)^2)</f>
        <v>3.458761365656416E-2</v>
      </c>
      <c r="H299" s="13">
        <f>G299/Dashboards!$C$9</f>
        <v>0.90610240717847357</v>
      </c>
      <c r="N299">
        <v>297</v>
      </c>
      <c r="O299" s="3">
        <f t="shared" si="39"/>
        <v>0.29699999999999999</v>
      </c>
      <c r="P299" s="3">
        <f>MOD($L$4*(1+SIN(Dashboards!$D$7*O299))+Dashboards!$D$15,2*$L$4)</f>
        <v>4.0609887652269485</v>
      </c>
      <c r="Q299" s="31">
        <f>(O299^Dashboards!$D$5)*((1-O299)^Dashboards!$D$6)</f>
        <v>4.4982746969715907E-3</v>
      </c>
      <c r="R299" s="31">
        <f t="shared" si="34"/>
        <v>-2.7273062010981044E-3</v>
      </c>
      <c r="S299" s="31">
        <f t="shared" si="35"/>
        <v>-3.5771883001690982E-3</v>
      </c>
      <c r="T299" s="13">
        <f>SQRT((R299-Dashboards!$C$10)^2+(S299-Dashboards!$C$11)^2)</f>
        <v>1.3311994248243341E-2</v>
      </c>
      <c r="U299" s="13">
        <f>T299/Dashboards!$D$9</f>
        <v>1.1394335308151189</v>
      </c>
      <c r="W299" s="3">
        <f t="shared" si="36"/>
        <v>4.6043011405664494E-4</v>
      </c>
      <c r="X299" s="3">
        <f t="shared" si="37"/>
        <v>0.23333112363664532</v>
      </c>
      <c r="Z299" s="3">
        <f>(E299-Dashboards!$C$10)/Dashboards!$C$12</f>
        <v>1.0921376343650004</v>
      </c>
      <c r="AA299" s="3">
        <f>(F299-Dashboards!$C$11)/Dashboards!$C$13</f>
        <v>0.51547048243720217</v>
      </c>
    </row>
    <row r="300" spans="1:27" x14ac:dyDescent="0.35">
      <c r="A300">
        <v>298</v>
      </c>
      <c r="B300" s="3">
        <f t="shared" si="38"/>
        <v>0.29799999999999999</v>
      </c>
      <c r="C300" s="3">
        <f>MOD($K$4*(1+SIN(Dashboards!$C$7*B300))+Dashboards!$C$15,2*$K$4)</f>
        <v>0.18975134578455055</v>
      </c>
      <c r="D300" s="31">
        <f>(B300^Dashboards!$C$5)*((1-B300)^Dashboards!$C$6)</f>
        <v>4.3762966415999992E-2</v>
      </c>
      <c r="E300" s="31">
        <f t="shared" si="32"/>
        <v>4.2977472166649815E-2</v>
      </c>
      <c r="F300" s="31">
        <f t="shared" si="33"/>
        <v>8.2543392038844209E-3</v>
      </c>
      <c r="G300" s="13">
        <f>SQRT((E300-Dashboards!$C$10)^2+(F300-Dashboards!$C$11)^2)</f>
        <v>3.4764393831935643E-2</v>
      </c>
      <c r="H300" s="13">
        <f>G300/Dashboards!$C$9</f>
        <v>0.91073357208149464</v>
      </c>
      <c r="N300">
        <v>298</v>
      </c>
      <c r="O300" s="3">
        <f t="shared" si="39"/>
        <v>0.29799999999999999</v>
      </c>
      <c r="P300" s="3">
        <f>MOD($L$4*(1+SIN(Dashboards!$D$7*O300))+Dashboards!$D$15,2*$L$4)</f>
        <v>4.0639923548266106</v>
      </c>
      <c r="Q300" s="31">
        <f>(O300^Dashboards!$D$5)*((1-O300)^Dashboards!$D$6)</f>
        <v>4.5116391111698533E-3</v>
      </c>
      <c r="R300" s="31">
        <f t="shared" si="34"/>
        <v>-2.7246204022161233E-3</v>
      </c>
      <c r="S300" s="31">
        <f t="shared" si="35"/>
        <v>-3.5960160084828811E-3</v>
      </c>
      <c r="T300" s="13">
        <f>SQRT((R300-Dashboards!$C$10)^2+(S300-Dashboards!$C$11)^2)</f>
        <v>1.3308284264633272E-2</v>
      </c>
      <c r="U300" s="13">
        <f>T300/Dashboards!$D$9</f>
        <v>1.1391159766121004</v>
      </c>
      <c r="W300" s="3">
        <f t="shared" si="36"/>
        <v>4.6265443540306311E-4</v>
      </c>
      <c r="X300" s="3">
        <f t="shared" si="37"/>
        <v>0.22838240453060576</v>
      </c>
      <c r="Z300" s="3">
        <f>(E300-Dashboards!$C$10)/Dashboards!$C$12</f>
        <v>1.0974036066910942</v>
      </c>
      <c r="AA300" s="3">
        <f>(F300-Dashboards!$C$11)/Dashboards!$C$13</f>
        <v>0.5191005493738714</v>
      </c>
    </row>
    <row r="301" spans="1:27" x14ac:dyDescent="0.35">
      <c r="A301">
        <v>299</v>
      </c>
      <c r="B301" s="3">
        <f t="shared" si="38"/>
        <v>0.29899999999999999</v>
      </c>
      <c r="C301" s="3">
        <f>MOD($K$4*(1+SIN(Dashboards!$C$7*B301))+Dashboards!$C$15,2*$K$4)</f>
        <v>0.19097996412749652</v>
      </c>
      <c r="D301" s="31">
        <f>(B301^Dashboards!$C$5)*((1-B301)^Dashboards!$C$6)</f>
        <v>4.3931740801000006E-2</v>
      </c>
      <c r="E301" s="31">
        <f t="shared" si="32"/>
        <v>4.3133004144701864E-2</v>
      </c>
      <c r="F301" s="31">
        <f t="shared" si="33"/>
        <v>8.33917281625585E-3</v>
      </c>
      <c r="G301" s="13">
        <f>SQRT((E301-Dashboards!$C$10)^2+(F301-Dashboards!$C$11)^2)</f>
        <v>3.4940082689915032E-2</v>
      </c>
      <c r="H301" s="13">
        <f>G301/Dashboards!$C$9</f>
        <v>0.91533614740543146</v>
      </c>
      <c r="N301">
        <v>299</v>
      </c>
      <c r="O301" s="3">
        <f t="shared" si="39"/>
        <v>0.29899999999999999</v>
      </c>
      <c r="P301" s="3">
        <f>MOD($L$4*(1+SIN(Dashboards!$D$7*O301))+Dashboards!$D$15,2*$L$4)</f>
        <v>4.0669950220266484</v>
      </c>
      <c r="Q301" s="31">
        <f>(O301^Dashboards!$D$5)*((1-O301)^Dashboards!$D$6)</f>
        <v>4.5248444572380626E-3</v>
      </c>
      <c r="R301" s="31">
        <f t="shared" si="34"/>
        <v>-2.7217536865501951E-3</v>
      </c>
      <c r="S301" s="31">
        <f t="shared" si="35"/>
        <v>-3.6147301741552493E-3</v>
      </c>
      <c r="T301" s="13">
        <f>SQRT((R301-Dashboards!$C$10)^2+(S301-Dashboards!$C$11)^2)</f>
        <v>1.330442572790012E-2</v>
      </c>
      <c r="U301" s="13">
        <f>T301/Dashboards!$D$9</f>
        <v>1.1387857070783516</v>
      </c>
      <c r="W301" s="3">
        <f t="shared" si="36"/>
        <v>4.6485773507466319E-4</v>
      </c>
      <c r="X301" s="3">
        <f t="shared" si="37"/>
        <v>0.22344955967292013</v>
      </c>
      <c r="Z301" s="3">
        <f>(E301-Dashboards!$C$10)/Dashboards!$C$12</f>
        <v>1.1026694105751245</v>
      </c>
      <c r="AA301" s="3">
        <f>(F301-Dashboards!$C$11)/Dashboards!$C$13</f>
        <v>0.52260451318178902</v>
      </c>
    </row>
    <row r="302" spans="1:27" x14ac:dyDescent="0.35">
      <c r="A302">
        <v>300</v>
      </c>
      <c r="B302" s="3">
        <f t="shared" si="38"/>
        <v>0.3</v>
      </c>
      <c r="C302" s="3">
        <f>MOD($K$4*(1+SIN(Dashboards!$C$7*B302))+Dashboards!$C$15,2*$K$4)</f>
        <v>0.19213026831815405</v>
      </c>
      <c r="D302" s="31">
        <f>(B302^Dashboards!$C$5)*((1-B302)^Dashboards!$C$6)</f>
        <v>4.4099999999999993E-2</v>
      </c>
      <c r="E302" s="31">
        <f t="shared" si="32"/>
        <v>4.3288546201685874E-2</v>
      </c>
      <c r="F302" s="31">
        <f t="shared" si="33"/>
        <v>8.420912524454021E-3</v>
      </c>
      <c r="G302" s="13">
        <f>SQRT((E302-Dashboards!$C$10)^2+(F302-Dashboards!$C$11)^2)</f>
        <v>3.5114673631458801E-2</v>
      </c>
      <c r="H302" s="13">
        <f>G302/Dashboards!$C$9</f>
        <v>0.91990996027310068</v>
      </c>
      <c r="N302">
        <v>300</v>
      </c>
      <c r="O302" s="3">
        <f t="shared" si="39"/>
        <v>0.3</v>
      </c>
      <c r="P302" s="3">
        <f>MOD($L$4*(1+SIN(Dashboards!$D$7*O302))+Dashboards!$D$15,2*$L$4)</f>
        <v>4.0699967638243955</v>
      </c>
      <c r="Q302" s="31">
        <f>(O302^Dashboards!$D$5)*((1-O302)^Dashboards!$D$6)</f>
        <v>4.5378899999999984E-3</v>
      </c>
      <c r="R302" s="31">
        <f t="shared" si="34"/>
        <v>-2.7187067020510336E-3</v>
      </c>
      <c r="S302" s="31">
        <f t="shared" si="35"/>
        <v>-3.6333289859745398E-3</v>
      </c>
      <c r="T302" s="13">
        <f>SQRT((R302-Dashboards!$C$10)^2+(S302-Dashboards!$C$11)^2)</f>
        <v>1.3300418886185087E-2</v>
      </c>
      <c r="U302" s="13">
        <f>T302/Dashboards!$D$9</f>
        <v>1.138442743453395</v>
      </c>
      <c r="W302" s="3">
        <f t="shared" si="36"/>
        <v>4.6703986835008009E-4</v>
      </c>
      <c r="X302" s="3">
        <f t="shared" si="37"/>
        <v>0.21853278318029434</v>
      </c>
      <c r="Z302" s="3">
        <f>(E302-Dashboards!$C$10)/Dashboards!$C$12</f>
        <v>1.1079355556988131</v>
      </c>
      <c r="AA302" s="3">
        <f>(F302-Dashboards!$C$11)/Dashboards!$C$13</f>
        <v>0.52598068650731156</v>
      </c>
    </row>
    <row r="303" spans="1:27" x14ac:dyDescent="0.35">
      <c r="A303">
        <v>301</v>
      </c>
      <c r="B303" s="3">
        <f t="shared" si="38"/>
        <v>0.30099999999999999</v>
      </c>
      <c r="C303" s="3">
        <f>MOD($K$4*(1+SIN(Dashboards!$C$7*B303))+Dashboards!$C$15,2*$K$4)</f>
        <v>0.19320222959897748</v>
      </c>
      <c r="D303" s="31">
        <f>(B303^Dashboards!$C$5)*((1-B303)^Dashboards!$C$6)</f>
        <v>4.4267739201000002E-2</v>
      </c>
      <c r="E303" s="31">
        <f t="shared" si="32"/>
        <v>4.3444112757632172E-2</v>
      </c>
      <c r="F303" s="31">
        <f t="shared" si="33"/>
        <v>8.4995176727796617E-3</v>
      </c>
      <c r="G303" s="13">
        <f>SQRT((E303-Dashboards!$C$10)^2+(F303-Dashboards!$C$11)^2)</f>
        <v>3.5288160260171557E-2</v>
      </c>
      <c r="H303" s="13">
        <f>G303/Dashboards!$C$9</f>
        <v>0.92445484311615489</v>
      </c>
      <c r="N303">
        <v>301</v>
      </c>
      <c r="O303" s="3">
        <f t="shared" si="39"/>
        <v>0.30099999999999999</v>
      </c>
      <c r="P303" s="3">
        <f>MOD($L$4*(1+SIN(Dashboards!$D$7*O303))+Dashboards!$D$15,2*$L$4)</f>
        <v>4.0729975772181088</v>
      </c>
      <c r="Q303" s="31">
        <f>(O303^Dashboards!$D$5)*((1-O303)^Dashboards!$D$6)</f>
        <v>4.5507750200779384E-3</v>
      </c>
      <c r="R303" s="31">
        <f t="shared" si="34"/>
        <v>-2.7154801192907523E-3</v>
      </c>
      <c r="S303" s="31">
        <f t="shared" si="35"/>
        <v>-3.6518106474873586E-3</v>
      </c>
      <c r="T303" s="13">
        <f>SQRT((R303-Dashboards!$C$10)^2+(S303-Dashboards!$C$11)^2)</f>
        <v>1.3296264004412242E-2</v>
      </c>
      <c r="U303" s="13">
        <f>T303/Dashboards!$D$9</f>
        <v>1.1380871084132751</v>
      </c>
      <c r="W303" s="3">
        <f t="shared" si="36"/>
        <v>4.6920069504924962E-4</v>
      </c>
      <c r="X303" s="3">
        <f t="shared" si="37"/>
        <v>0.21363226529712021</v>
      </c>
      <c r="Z303" s="3">
        <f>(E303-Dashboards!$C$10)/Dashboards!$C$12</f>
        <v>1.1132025302772055</v>
      </c>
      <c r="AA303" s="3">
        <f>(F303-Dashboards!$C$11)/Dashboards!$C$13</f>
        <v>0.52922739010921804</v>
      </c>
    </row>
    <row r="304" spans="1:27" x14ac:dyDescent="0.35">
      <c r="A304">
        <v>302</v>
      </c>
      <c r="B304" s="3">
        <f t="shared" si="38"/>
        <v>0.30199999999999999</v>
      </c>
      <c r="C304" s="3">
        <f>MOD($K$4*(1+SIN(Dashboards!$C$7*B304))+Dashboards!$C$15,2*$K$4)</f>
        <v>0.19419582117099221</v>
      </c>
      <c r="D304" s="31">
        <f>(B304^Dashboards!$C$5)*((1-B304)^Dashboards!$C$6)</f>
        <v>4.4434953615999986E-2</v>
      </c>
      <c r="E304" s="31">
        <f t="shared" si="32"/>
        <v>4.3599717580303912E-2</v>
      </c>
      <c r="F304" s="31">
        <f t="shared" si="33"/>
        <v>8.5749478000631853E-3</v>
      </c>
      <c r="G304" s="13">
        <f>SQRT((E304-Dashboards!$C$10)^2+(F304-Dashboards!$C$11)^2)</f>
        <v>3.5460536381803083E-2</v>
      </c>
      <c r="H304" s="13">
        <f>G304/Dashboards!$C$9</f>
        <v>0.92897063366190635</v>
      </c>
      <c r="N304">
        <v>302</v>
      </c>
      <c r="O304" s="3">
        <f t="shared" si="39"/>
        <v>0.30199999999999999</v>
      </c>
      <c r="P304" s="3">
        <f>MOD($L$4*(1+SIN(Dashboards!$D$7*O304))+Dashboards!$D$15,2*$L$4)</f>
        <v>4.0759974592069765</v>
      </c>
      <c r="Q304" s="31">
        <f>(O304^Dashboards!$D$5)*((1-O304)^Dashboards!$D$6)</f>
        <v>4.5634988138858849E-3</v>
      </c>
      <c r="R304" s="31">
        <f t="shared" si="34"/>
        <v>-2.7120746312555501E-3</v>
      </c>
      <c r="S304" s="31">
        <f t="shared" si="35"/>
        <v>-3.6701733772177506E-3</v>
      </c>
      <c r="T304" s="13">
        <f>SQRT((R304-Dashboards!$C$10)^2+(S304-Dashboards!$C$11)^2)</f>
        <v>1.3291961364269337E-2</v>
      </c>
      <c r="U304" s="13">
        <f>T304/Dashboards!$D$9</f>
        <v>1.1377188260689144</v>
      </c>
      <c r="W304" s="3">
        <f t="shared" si="36"/>
        <v>4.7134007954319375E-4</v>
      </c>
      <c r="X304" s="3">
        <f t="shared" si="37"/>
        <v>0.20874819240700804</v>
      </c>
      <c r="Z304" s="3">
        <f>(E304-Dashboards!$C$10)/Dashboards!$C$12</f>
        <v>1.1184708004417145</v>
      </c>
      <c r="AA304" s="3">
        <f>(F304-Dashboards!$C$11)/Dashboards!$C$13</f>
        <v>0.53234295278113242</v>
      </c>
    </row>
    <row r="305" spans="1:27" x14ac:dyDescent="0.35">
      <c r="A305">
        <v>303</v>
      </c>
      <c r="B305" s="3">
        <f t="shared" si="38"/>
        <v>0.30299999999999999</v>
      </c>
      <c r="C305" s="3">
        <f>MOD($K$4*(1+SIN(Dashboards!$C$7*B305))+Dashboards!$C$15,2*$K$4)</f>
        <v>0.19511101819445997</v>
      </c>
      <c r="D305" s="31">
        <f>(B305^Dashboards!$C$5)*((1-B305)^Dashboards!$C$6)</f>
        <v>4.460163848100001E-2</v>
      </c>
      <c r="E305" s="31">
        <f t="shared" si="32"/>
        <v>4.3755373767139866E-2</v>
      </c>
      <c r="F305" s="31">
        <f t="shared" si="33"/>
        <v>8.6471626379818738E-3</v>
      </c>
      <c r="G305" s="13">
        <f>SQRT((E305-Dashboards!$C$10)^2+(F305-Dashboards!$C$11)^2)</f>
        <v>3.5631796003819431E-2</v>
      </c>
      <c r="H305" s="13">
        <f>G305/Dashboards!$C$9</f>
        <v>0.93345717492209068</v>
      </c>
      <c r="N305">
        <v>303</v>
      </c>
      <c r="O305" s="3">
        <f t="shared" si="39"/>
        <v>0.30299999999999999</v>
      </c>
      <c r="P305" s="3">
        <f>MOD($L$4*(1+SIN(Dashboards!$D$7*O305))+Dashboards!$D$15,2*$L$4)</f>
        <v>4.0789964067911164</v>
      </c>
      <c r="Q305" s="31">
        <f>(O305^Dashboards!$D$5)*((1-O305)^Dashboards!$D$6)</f>
        <v>4.5760606936214691E-3</v>
      </c>
      <c r="R305" s="31">
        <f t="shared" si="34"/>
        <v>-2.7084909531361156E-3</v>
      </c>
      <c r="S305" s="31">
        <f t="shared" si="35"/>
        <v>-3.6884154088832263E-3</v>
      </c>
      <c r="T305" s="13">
        <f>SQRT((R305-Dashboards!$C$10)^2+(S305-Dashboards!$C$11)^2)</f>
        <v>1.3287511264187563E-2</v>
      </c>
      <c r="U305" s="13">
        <f>T305/Dashboards!$D$9</f>
        <v>1.1373379219643829</v>
      </c>
      <c r="W305" s="3">
        <f t="shared" si="36"/>
        <v>4.7345789076398405E-4</v>
      </c>
      <c r="X305" s="3">
        <f t="shared" si="37"/>
        <v>0.2038807470422922</v>
      </c>
      <c r="Z305" s="3">
        <f>(E305-Dashboards!$C$10)/Dashboards!$C$12</f>
        <v>1.1237408096287629</v>
      </c>
      <c r="AA305" s="3">
        <f>(F305-Dashboards!$C$11)/Dashboards!$C$13</f>
        <v>0.53532571128201822</v>
      </c>
    </row>
    <row r="306" spans="1:27" x14ac:dyDescent="0.35">
      <c r="A306">
        <v>304</v>
      </c>
      <c r="B306" s="3">
        <f t="shared" si="38"/>
        <v>0.30399999999999999</v>
      </c>
      <c r="C306" s="3">
        <f>MOD($K$4*(1+SIN(Dashboards!$C$7*B306))+Dashboards!$C$15,2*$K$4)</f>
        <v>0.19594779778950322</v>
      </c>
      <c r="D306" s="31">
        <f>(B306^Dashboards!$C$5)*((1-B306)^Dashboards!$C$6)</f>
        <v>4.4767789055999999E-2</v>
      </c>
      <c r="E306" s="31">
        <f t="shared" si="32"/>
        <v>4.3911093727363869E-2</v>
      </c>
      <c r="F306" s="31">
        <f t="shared" si="33"/>
        <v>8.7161221095839857E-3</v>
      </c>
      <c r="G306" s="13">
        <f>SQRT((E306-Dashboards!$C$10)^2+(F306-Dashboards!$C$11)^2)</f>
        <v>3.5801933335046124E-2</v>
      </c>
      <c r="H306" s="13">
        <f>G306/Dashboards!$C$9</f>
        <v>0.93791431518351975</v>
      </c>
      <c r="N306">
        <v>304</v>
      </c>
      <c r="O306" s="3">
        <f t="shared" si="39"/>
        <v>0.30399999999999999</v>
      </c>
      <c r="P306" s="3">
        <f>MOD($L$4*(1+SIN(Dashboards!$D$7*O306))+Dashboards!$D$15,2*$L$4)</f>
        <v>4.0819944169715816</v>
      </c>
      <c r="Q306" s="31">
        <f>(O306^Dashboards!$D$5)*((1-O306)^Dashboards!$D$6)</f>
        <v>4.5884599872562798E-3</v>
      </c>
      <c r="R306" s="31">
        <f t="shared" si="34"/>
        <v>-2.7047298221155925E-3</v>
      </c>
      <c r="S306" s="31">
        <f t="shared" si="35"/>
        <v>-3.706534991607452E-3</v>
      </c>
      <c r="T306" s="13">
        <f>SQRT((R306-Dashboards!$C$10)^2+(S306-Dashboards!$C$11)^2)</f>
        <v>1.3282914019320028E-2</v>
      </c>
      <c r="U306" s="13">
        <f>T306/Dashboards!$D$9</f>
        <v>1.1369444230750541</v>
      </c>
      <c r="W306" s="3">
        <f t="shared" si="36"/>
        <v>4.7555400221484522E-4</v>
      </c>
      <c r="X306" s="3">
        <f t="shared" si="37"/>
        <v>0.1990301078915343</v>
      </c>
      <c r="Z306" s="3">
        <f>(E306-Dashboards!$C$10)/Dashboards!$C$12</f>
        <v>1.1290129779740674</v>
      </c>
      <c r="AA306" s="3">
        <f>(F306-Dashboards!$C$11)/Dashboards!$C$13</f>
        <v>0.53817401027521661</v>
      </c>
    </row>
    <row r="307" spans="1:27" x14ac:dyDescent="0.35">
      <c r="A307">
        <v>305</v>
      </c>
      <c r="B307" s="3">
        <f t="shared" si="38"/>
        <v>0.30499999999999999</v>
      </c>
      <c r="C307" s="3">
        <f>MOD($K$4*(1+SIN(Dashboards!$C$7*B307))+Dashboards!$C$15,2*$K$4)</f>
        <v>0.19670613903667533</v>
      </c>
      <c r="D307" s="31">
        <f>(B307^Dashboards!$C$5)*((1-B307)^Dashboards!$C$6)</f>
        <v>4.4933400625000008E-2</v>
      </c>
      <c r="E307" s="31">
        <f t="shared" si="32"/>
        <v>4.4066889164264482E-2</v>
      </c>
      <c r="F307" s="31">
        <f t="shared" si="33"/>
        <v>8.781786328030344E-3</v>
      </c>
      <c r="G307" s="13">
        <f>SQRT((E307-Dashboards!$C$10)^2+(F307-Dashboards!$C$11)^2)</f>
        <v>3.5970942785383458E-2</v>
      </c>
      <c r="H307" s="13">
        <f>G307/Dashboards!$C$9</f>
        <v>0.94234190800062367</v>
      </c>
      <c r="N307">
        <v>305</v>
      </c>
      <c r="O307" s="3">
        <f t="shared" si="39"/>
        <v>0.30499999999999999</v>
      </c>
      <c r="P307" s="3">
        <f>MOD($L$4*(1+SIN(Dashboards!$D$7*O307))+Dashboards!$D$15,2*$L$4)</f>
        <v>4.0849914867503614</v>
      </c>
      <c r="Q307" s="31">
        <f>(O307^Dashboards!$D$5)*((1-O307)^Dashboards!$D$6)</f>
        <v>4.6006960385248921E-3</v>
      </c>
      <c r="R307" s="31">
        <f t="shared" si="34"/>
        <v>-2.7007919971553454E-3</v>
      </c>
      <c r="S307" s="31">
        <f t="shared" si="35"/>
        <v>-3.7245303901297781E-3</v>
      </c>
      <c r="T307" s="13">
        <f>SQRT((R307-Dashboards!$C$10)^2+(S307-Dashboards!$C$11)^2)</f>
        <v>1.3278169961519162E-2</v>
      </c>
      <c r="U307" s="13">
        <f>T307/Dashboards!$D$9</f>
        <v>1.1365383578056716</v>
      </c>
      <c r="W307" s="3">
        <f t="shared" si="36"/>
        <v>4.7762829198040309E-4</v>
      </c>
      <c r="X307" s="3">
        <f t="shared" si="37"/>
        <v>0.19419644980504791</v>
      </c>
      <c r="Z307" s="3">
        <f>(E307-Dashboards!$C$10)/Dashboards!$C$12</f>
        <v>1.134287701712686</v>
      </c>
      <c r="AA307" s="3">
        <f>(F307-Dashboards!$C$11)/Dashboards!$C$13</f>
        <v>0.54088620227647022</v>
      </c>
    </row>
    <row r="308" spans="1:27" x14ac:dyDescent="0.35">
      <c r="A308">
        <v>306</v>
      </c>
      <c r="B308" s="3">
        <f t="shared" si="38"/>
        <v>0.30599999999999999</v>
      </c>
      <c r="C308" s="3">
        <f>MOD($K$4*(1+SIN(Dashboards!$C$7*B308))+Dashboards!$C$15,2*$K$4)</f>
        <v>0.19738602297748464</v>
      </c>
      <c r="D308" s="31">
        <f>(B308^Dashboards!$C$5)*((1-B308)^Dashboards!$C$6)</f>
        <v>4.5098468495999994E-2</v>
      </c>
      <c r="E308" s="31">
        <f t="shared" si="32"/>
        <v>4.4222771057646312E-2</v>
      </c>
      <c r="F308" s="31">
        <f t="shared" si="33"/>
        <v>8.8441155955642919E-3</v>
      </c>
      <c r="G308" s="13">
        <f>SQRT((E308-Dashboards!$C$10)^2+(F308-Dashboards!$C$11)^2)</f>
        <v>3.613881896559179E-2</v>
      </c>
      <c r="H308" s="13">
        <f>G308/Dashboards!$C$9</f>
        <v>0.9467398121898255</v>
      </c>
      <c r="N308">
        <v>306</v>
      </c>
      <c r="O308" s="3">
        <f t="shared" si="39"/>
        <v>0.30599999999999999</v>
      </c>
      <c r="P308" s="3">
        <f>MOD($L$4*(1+SIN(Dashboards!$D$7*O308))+Dashboards!$D$15,2*$L$4)</f>
        <v>4.0879876131303874</v>
      </c>
      <c r="Q308" s="31">
        <f>(O308^Dashboards!$D$5)*((1-O308)^Dashboards!$D$6)</f>
        <v>4.6127682069123672E-3</v>
      </c>
      <c r="R308" s="31">
        <f t="shared" si="34"/>
        <v>-2.696678258778402E-3</v>
      </c>
      <c r="S308" s="31">
        <f t="shared" si="35"/>
        <v>-3.7423998850114105E-3</v>
      </c>
      <c r="T308" s="13">
        <f>SQRT((R308-Dashboards!$C$10)^2+(S308-Dashboards!$C$11)^2)</f>
        <v>1.327327943931284E-2</v>
      </c>
      <c r="U308" s="13">
        <f>T308/Dashboards!$D$9</f>
        <v>1.1361197559883056</v>
      </c>
      <c r="W308" s="3">
        <f t="shared" si="36"/>
        <v>4.7968064273703841E-4</v>
      </c>
      <c r="X308" s="3">
        <f t="shared" si="37"/>
        <v>0.18937994379848011</v>
      </c>
      <c r="Z308" s="3">
        <f>(E308-Dashboards!$C$10)/Dashboards!$C$12</f>
        <v>1.1395653525848772</v>
      </c>
      <c r="AA308" s="3">
        <f>(F308-Dashboards!$C$11)/Dashboards!$C$13</f>
        <v>0.54346064761137758</v>
      </c>
    </row>
    <row r="309" spans="1:27" x14ac:dyDescent="0.35">
      <c r="A309">
        <v>307</v>
      </c>
      <c r="B309" s="3">
        <f t="shared" si="38"/>
        <v>0.307</v>
      </c>
      <c r="C309" s="3">
        <f>MOD($K$4*(1+SIN(Dashboards!$C$7*B309))+Dashboards!$C$15,2*$K$4)</f>
        <v>0.19798743261486784</v>
      </c>
      <c r="D309" s="31">
        <f>(B309^Dashboards!$C$5)*((1-B309)^Dashboards!$C$6)</f>
        <v>4.526298800100001E-2</v>
      </c>
      <c r="E309" s="31">
        <f t="shared" si="32"/>
        <v>4.4378749646456578E-2</v>
      </c>
      <c r="F309" s="31">
        <f t="shared" si="33"/>
        <v>8.9030704027207013E-3</v>
      </c>
      <c r="G309" s="13">
        <f>SQRT((E309-Dashboards!$C$10)^2+(F309-Dashboards!$C$11)^2)</f>
        <v>3.6305556687146946E-2</v>
      </c>
      <c r="H309" s="13">
        <f>G309/Dashboards!$C$9</f>
        <v>0.95110789182575339</v>
      </c>
      <c r="N309">
        <v>307</v>
      </c>
      <c r="O309" s="3">
        <f t="shared" si="39"/>
        <v>0.307</v>
      </c>
      <c r="P309" s="3">
        <f>MOD($L$4*(1+SIN(Dashboards!$D$7*O309))+Dashboards!$D$15,2*$L$4)</f>
        <v>4.0909827931155318</v>
      </c>
      <c r="Q309" s="31">
        <f>(O309^Dashboards!$D$5)*((1-O309)^Dashboards!$D$6)</f>
        <v>4.6246758676404534E-3</v>
      </c>
      <c r="R309" s="31">
        <f t="shared" si="34"/>
        <v>-2.6923894088507982E-3</v>
      </c>
      <c r="S309" s="31">
        <f t="shared" si="35"/>
        <v>-3.7601417728383634E-3</v>
      </c>
      <c r="T309" s="13">
        <f>SQRT((R309-Dashboards!$C$10)^2+(S309-Dashboards!$C$11)^2)</f>
        <v>1.3268242817879404E-2</v>
      </c>
      <c r="U309" s="13">
        <f>T309/Dashboards!$D$9</f>
        <v>1.1356886488802149</v>
      </c>
      <c r="W309" s="3">
        <f t="shared" si="36"/>
        <v>4.8171094176335105E-4</v>
      </c>
      <c r="X309" s="3">
        <f t="shared" si="37"/>
        <v>0.18458075705446153</v>
      </c>
      <c r="Z309" s="3">
        <f>(E309-Dashboards!$C$10)/Dashboards!$C$12</f>
        <v>1.1448462772478927</v>
      </c>
      <c r="AA309" s="3">
        <f>(F309-Dashboards!$C$11)/Dashboards!$C$13</f>
        <v>0.54589571438272255</v>
      </c>
    </row>
    <row r="310" spans="1:27" x14ac:dyDescent="0.35">
      <c r="A310">
        <v>308</v>
      </c>
      <c r="B310" s="3">
        <f t="shared" si="38"/>
        <v>0.308</v>
      </c>
      <c r="C310" s="3">
        <f>MOD($K$4*(1+SIN(Dashboards!$C$7*B310))+Dashboards!$C$15,2*$K$4)</f>
        <v>0.19851035291361629</v>
      </c>
      <c r="D310" s="31">
        <f>(B310^Dashboards!$C$5)*((1-B310)^Dashboards!$C$6)</f>
        <v>4.5426954495999997E-2</v>
      </c>
      <c r="E310" s="31">
        <f t="shared" si="32"/>
        <v>4.4534834411588689E-2</v>
      </c>
      <c r="F310" s="31">
        <f t="shared" si="33"/>
        <v>8.9586114277844554E-3</v>
      </c>
      <c r="G310" s="13">
        <f>SQRT((E310-Dashboards!$C$10)^2+(F310-Dashboards!$C$11)^2)</f>
        <v>3.6471150962163731E-2</v>
      </c>
      <c r="H310" s="13">
        <f>G310/Dashboards!$C$9</f>
        <v>0.95544601623923708</v>
      </c>
      <c r="N310">
        <v>308</v>
      </c>
      <c r="O310" s="3">
        <f t="shared" si="39"/>
        <v>0.308</v>
      </c>
      <c r="P310" s="3">
        <f>MOD($L$4*(1+SIN(Dashboards!$D$7*O310))+Dashboards!$D$15,2*$L$4)</f>
        <v>4.0939770237106163</v>
      </c>
      <c r="Q310" s="31">
        <f>(O310^Dashboards!$D$5)*((1-O310)^Dashboards!$D$6)</f>
        <v>4.6364184116522876E-3</v>
      </c>
      <c r="R310" s="31">
        <f t="shared" si="34"/>
        <v>-2.6879262703606763E-3</v>
      </c>
      <c r="S310" s="31">
        <f t="shared" si="35"/>
        <v>-3.777754366421044E-3</v>
      </c>
      <c r="T310" s="13">
        <f>SQRT((R310-Dashboards!$C$10)^2+(S310-Dashboards!$C$11)^2)</f>
        <v>1.3263060479021394E-2</v>
      </c>
      <c r="U310" s="13">
        <f>T310/Dashboards!$D$9</f>
        <v>1.1352450691615983</v>
      </c>
      <c r="W310" s="3">
        <f t="shared" si="36"/>
        <v>4.8371908095069685E-4</v>
      </c>
      <c r="X310" s="3">
        <f t="shared" si="37"/>
        <v>0.1797990529223612</v>
      </c>
      <c r="Z310" s="3">
        <f>(E310-Dashboards!$C$10)/Dashboards!$C$12</f>
        <v>1.1501307966937624</v>
      </c>
      <c r="AA310" s="3">
        <f>(F310-Dashboards!$C$11)/Dashboards!$C$13</f>
        <v>0.5481897784481069</v>
      </c>
    </row>
    <row r="311" spans="1:27" x14ac:dyDescent="0.35">
      <c r="A311">
        <v>309</v>
      </c>
      <c r="B311" s="3">
        <f t="shared" si="38"/>
        <v>0.309</v>
      </c>
      <c r="C311" s="3">
        <f>MOD($K$4*(1+SIN(Dashboards!$C$7*B311))+Dashboards!$C$15,2*$K$4)</f>
        <v>0.19895477080074908</v>
      </c>
      <c r="D311" s="31">
        <f>(B311^Dashboards!$C$5)*((1-B311)^Dashboards!$C$6)</f>
        <v>4.5590363361000009E-2</v>
      </c>
      <c r="E311" s="31">
        <f t="shared" si="32"/>
        <v>4.4691034058866611E-2</v>
      </c>
      <c r="F311" s="31">
        <f t="shared" si="33"/>
        <v>9.0106995365086314E-3</v>
      </c>
      <c r="G311" s="13">
        <f>SQRT((E311-Dashboards!$C$10)^2+(F311-Dashboards!$C$11)^2)</f>
        <v>3.6635597003387678E-2</v>
      </c>
      <c r="H311" s="13">
        <f>G311/Dashboards!$C$9</f>
        <v>0.9597540600170914</v>
      </c>
      <c r="N311">
        <v>309</v>
      </c>
      <c r="O311" s="3">
        <f t="shared" si="39"/>
        <v>0.309</v>
      </c>
      <c r="P311" s="3">
        <f>MOD($L$4*(1+SIN(Dashboards!$D$7*O311))+Dashboards!$D$15,2*$L$4)</f>
        <v>4.0969703019214094</v>
      </c>
      <c r="Q311" s="31">
        <f>(O311^Dashboards!$D$5)*((1-O311)^Dashboards!$D$6)</f>
        <v>4.647995245595846E-3</v>
      </c>
      <c r="R311" s="31">
        <f t="shared" si="34"/>
        <v>-2.6832896871954179E-3</v>
      </c>
      <c r="S311" s="31">
        <f t="shared" si="35"/>
        <v>-3.7952359949906017E-3</v>
      </c>
      <c r="T311" s="13">
        <f>SQRT((R311-Dashboards!$C$10)^2+(S311-Dashboards!$C$11)^2)</f>
        <v>1.3257732821138174E-2</v>
      </c>
      <c r="U311" s="13">
        <f>T311/Dashboards!$D$9</f>
        <v>1.134789050933251</v>
      </c>
      <c r="W311" s="3">
        <f t="shared" si="36"/>
        <v>4.8570495681380418E-4</v>
      </c>
      <c r="X311" s="3">
        <f t="shared" si="37"/>
        <v>0.17503499091615959</v>
      </c>
      <c r="Z311" s="3">
        <f>(E311-Dashboards!$C$10)/Dashboards!$C$12</f>
        <v>1.1554192056732004</v>
      </c>
      <c r="AA311" s="3">
        <f>(F311-Dashboards!$C$11)/Dashboards!$C$13</f>
        <v>0.55034122340831071</v>
      </c>
    </row>
    <row r="312" spans="1:27" x14ac:dyDescent="0.35">
      <c r="A312">
        <v>310</v>
      </c>
      <c r="B312" s="3">
        <f t="shared" si="38"/>
        <v>0.31</v>
      </c>
      <c r="C312" s="3">
        <f>MOD($K$4*(1+SIN(Dashboards!$C$7*B312))+Dashboards!$C$15,2*$K$4)</f>
        <v>0.19932067516584073</v>
      </c>
      <c r="D312" s="31">
        <f>(B312^Dashboards!$C$5)*((1-B312)^Dashboards!$C$6)</f>
        <v>4.5753209999999996E-2</v>
      </c>
      <c r="E312" s="31">
        <f t="shared" si="32"/>
        <v>4.4847356502211756E-2</v>
      </c>
      <c r="F312" s="31">
        <f t="shared" si="33"/>
        <v>9.0592957821027335E-3</v>
      </c>
      <c r="G312" s="13">
        <f>SQRT((E312-Dashboards!$C$10)^2+(F312-Dashboards!$C$11)^2)</f>
        <v>3.6798890224252957E-2</v>
      </c>
      <c r="H312" s="13">
        <f>G312/Dashboards!$C$9</f>
        <v>0.96403190300363328</v>
      </c>
      <c r="N312">
        <v>310</v>
      </c>
      <c r="O312" s="3">
        <f t="shared" si="39"/>
        <v>0.31</v>
      </c>
      <c r="P312" s="3">
        <f>MOD($L$4*(1+SIN(Dashboards!$D$7*O312))+Dashboards!$D$15,2*$L$4)</f>
        <v>4.0999626247546352</v>
      </c>
      <c r="Q312" s="31">
        <f>(O312^Dashboards!$D$5)*((1-O312)^Dashboards!$D$6)</f>
        <v>4.6594057918058979E-3</v>
      </c>
      <c r="R312" s="31">
        <f t="shared" si="34"/>
        <v>-2.6784805239166137E-3</v>
      </c>
      <c r="S312" s="31">
        <f t="shared" si="35"/>
        <v>-3.8125850043918669E-3</v>
      </c>
      <c r="T312" s="13">
        <f>SQRT((R312-Dashboards!$C$10)^2+(S312-Dashboards!$C$11)^2)</f>
        <v>1.325226025919724E-2</v>
      </c>
      <c r="U312" s="13">
        <f>T312/Dashboards!$D$9</f>
        <v>1.1343206297141097</v>
      </c>
      <c r="W312" s="3">
        <f t="shared" si="36"/>
        <v>4.8766847050142929E-4</v>
      </c>
      <c r="X312" s="3">
        <f t="shared" si="37"/>
        <v>0.17028872671047646</v>
      </c>
      <c r="Z312" s="3">
        <f>(E312-Dashboards!$C$10)/Dashboards!$C$12</f>
        <v>1.1607117721256923</v>
      </c>
      <c r="AA312" s="3">
        <f>(F312-Dashboards!$C$11)/Dashboards!$C$13</f>
        <v>0.55234844060680599</v>
      </c>
    </row>
    <row r="313" spans="1:27" x14ac:dyDescent="0.35">
      <c r="A313">
        <v>311</v>
      </c>
      <c r="B313" s="3">
        <f t="shared" si="38"/>
        <v>0.311</v>
      </c>
      <c r="C313" s="3">
        <f>MOD($K$4*(1+SIN(Dashboards!$C$7*B313))+Dashboards!$C$15,2*$K$4)</f>
        <v>0.19960805686130367</v>
      </c>
      <c r="D313" s="31">
        <f>(B313^Dashboards!$C$5)*((1-B313)^Dashboards!$C$6)</f>
        <v>4.591548984100001E-2</v>
      </c>
      <c r="E313" s="31">
        <f t="shared" si="32"/>
        <v>4.5003808846996465E-2</v>
      </c>
      <c r="F313" s="31">
        <f t="shared" si="33"/>
        <v>9.104361405501105E-3</v>
      </c>
      <c r="G313" s="13">
        <f>SQRT((E313-Dashboards!$C$10)^2+(F313-Dashboards!$C$11)^2)</f>
        <v>3.6961026239006697E-2</v>
      </c>
      <c r="H313" s="13">
        <f>G313/Dashboards!$C$9</f>
        <v>0.96827943030393926</v>
      </c>
      <c r="N313">
        <v>311</v>
      </c>
      <c r="O313" s="3">
        <f t="shared" si="39"/>
        <v>0.311</v>
      </c>
      <c r="P313" s="3">
        <f>MOD($L$4*(1+SIN(Dashboards!$D$7*O313))+Dashboards!$D$15,2*$L$4)</f>
        <v>4.1029539892179683</v>
      </c>
      <c r="Q313" s="31">
        <f>(O313^Dashboards!$D$5)*((1-O313)^Dashboards!$D$6)</f>
        <v>4.670649488284738E-3</v>
      </c>
      <c r="R313" s="31">
        <f t="shared" si="34"/>
        <v>-2.6734996655331709E-3</v>
      </c>
      <c r="S313" s="31">
        <f t="shared" si="35"/>
        <v>-3.8297997572730234E-3</v>
      </c>
      <c r="T313" s="13">
        <f>SQRT((R313-Dashboards!$C$10)^2+(S313-Dashboards!$C$11)^2)</f>
        <v>1.3246643224704409E-2</v>
      </c>
      <c r="U313" s="13">
        <f>T313/Dashboards!$D$9</f>
        <v>1.1338398424387004</v>
      </c>
      <c r="W313" s="3">
        <f t="shared" si="36"/>
        <v>4.8960952780705989E-4</v>
      </c>
      <c r="X313" s="3">
        <f t="shared" si="37"/>
        <v>0.16556041213476114</v>
      </c>
      <c r="Z313" s="3">
        <f>(E313-Dashboards!$C$10)/Dashboards!$C$12</f>
        <v>1.1660087366158967</v>
      </c>
      <c r="AA313" s="3">
        <f>(F313-Dashboards!$C$11)/Dashboards!$C$13</f>
        <v>0.55420982914084327</v>
      </c>
    </row>
    <row r="314" spans="1:27" x14ac:dyDescent="0.35">
      <c r="A314">
        <v>312</v>
      </c>
      <c r="B314" s="3">
        <f t="shared" si="38"/>
        <v>0.312</v>
      </c>
      <c r="C314" s="3">
        <f>MOD($K$4*(1+SIN(Dashboards!$C$7*B314))+Dashboards!$C$15,2*$K$4)</f>
        <v>0.19981690870260937</v>
      </c>
      <c r="D314" s="31">
        <f>(B314^Dashboards!$C$5)*((1-B314)^Dashboards!$C$6)</f>
        <v>4.6077198335999991E-2</v>
      </c>
      <c r="E314" s="31">
        <f t="shared" si="32"/>
        <v>4.5160397373586215E-2</v>
      </c>
      <c r="F314" s="31">
        <f t="shared" si="33"/>
        <v>9.1458578359204738E-3</v>
      </c>
      <c r="G314" s="13">
        <f>SQRT((E314-Dashboards!$C$10)^2+(F314-Dashboards!$C$11)^2)</f>
        <v>3.7122000862897513E-2</v>
      </c>
      <c r="H314" s="13">
        <f>G314/Dashboards!$C$9</f>
        <v>0.9724965322887833</v>
      </c>
      <c r="N314">
        <v>312</v>
      </c>
      <c r="O314" s="3">
        <f t="shared" si="39"/>
        <v>0.312</v>
      </c>
      <c r="P314" s="3">
        <f>MOD($L$4*(1+SIN(Dashboards!$D$7*O314))+Dashboards!$D$15,2*$L$4)</f>
        <v>4.1059443923200458</v>
      </c>
      <c r="Q314" s="31">
        <f>(O314^Dashboards!$D$5)*((1-O314)^Dashboards!$D$6)</f>
        <v>4.6817257886814598E-3</v>
      </c>
      <c r="R314" s="31">
        <f t="shared" si="34"/>
        <v>-2.6683480172723533E-3</v>
      </c>
      <c r="S314" s="31">
        <f t="shared" si="35"/>
        <v>-3.8468786332718817E-3</v>
      </c>
      <c r="T314" s="13">
        <f>SQRT((R314-Dashboards!$C$10)^2+(S314-Dashboards!$C$11)^2)</f>
        <v>1.3240882165672666E-2</v>
      </c>
      <c r="U314" s="13">
        <f>T314/Dashboards!$D$9</f>
        <v>1.133346727454472</v>
      </c>
      <c r="W314" s="3">
        <f t="shared" si="36"/>
        <v>4.9152803917962501E-4</v>
      </c>
      <c r="X314" s="3">
        <f t="shared" si="37"/>
        <v>0.16085019516568866</v>
      </c>
      <c r="Z314" s="3">
        <f>(E314-Dashboards!$C$10)/Dashboards!$C$12</f>
        <v>1.1713103117764398</v>
      </c>
      <c r="AA314" s="3">
        <f>(F314-Dashboards!$C$11)/Dashboards!$C$13</f>
        <v>0.55592379588448049</v>
      </c>
    </row>
    <row r="315" spans="1:27" x14ac:dyDescent="0.35">
      <c r="A315">
        <v>313</v>
      </c>
      <c r="B315" s="3">
        <f t="shared" si="38"/>
        <v>0.313</v>
      </c>
      <c r="C315" s="3">
        <f>MOD($K$4*(1+SIN(Dashboards!$C$7*B315))+Dashboards!$C$15,2*$K$4)</f>
        <v>0.1999472254684731</v>
      </c>
      <c r="D315" s="31">
        <f>(B315^Dashboards!$C$5)*((1-B315)^Dashboards!$C$6)</f>
        <v>4.623833096100001E-2</v>
      </c>
      <c r="E315" s="31">
        <f t="shared" si="32"/>
        <v>4.5317127521074627E-2</v>
      </c>
      <c r="F315" s="31">
        <f t="shared" si="33"/>
        <v>9.1837466917175335E-3</v>
      </c>
      <c r="G315" s="13">
        <f>SQRT((E315-Dashboards!$C$10)^2+(F315-Dashboards!$C$11)^2)</f>
        <v>3.7281810112428704E-2</v>
      </c>
      <c r="H315" s="13">
        <f>G315/Dashboards!$C$9</f>
        <v>0.97668310460127117</v>
      </c>
      <c r="N315">
        <v>313</v>
      </c>
      <c r="O315" s="3">
        <f t="shared" si="39"/>
        <v>0.313</v>
      </c>
      <c r="P315" s="3">
        <f>MOD($L$4*(1+SIN(Dashboards!$D$7*O315))+Dashboards!$D$15,2*$L$4)</f>
        <v>4.1089338310704662</v>
      </c>
      <c r="Q315" s="31">
        <f>(O315^Dashboards!$D$5)*((1-O315)^Dashboards!$D$6)</f>
        <v>4.6926341622700119E-3</v>
      </c>
      <c r="R315" s="31">
        <f t="shared" si="34"/>
        <v>-2.663026504349038E-3</v>
      </c>
      <c r="S315" s="31">
        <f t="shared" si="35"/>
        <v>-3.8638200291988395E-3</v>
      </c>
      <c r="T315" s="13">
        <f>SQRT((R315-Dashboards!$C$10)^2+(S315-Dashboards!$C$11)^2)</f>
        <v>1.3234977546589886E-2</v>
      </c>
      <c r="U315" s="13">
        <f>T315/Dashboards!$D$9</f>
        <v>1.132841324519033</v>
      </c>
      <c r="W315" s="3">
        <f t="shared" si="36"/>
        <v>4.9342391973422161E-4</v>
      </c>
      <c r="X315" s="3">
        <f t="shared" si="37"/>
        <v>0.1561582199177618</v>
      </c>
      <c r="Z315" s="3">
        <f>(E315-Dashboards!$C$10)/Dashboards!$C$12</f>
        <v>1.1766166817572352</v>
      </c>
      <c r="AA315" s="3">
        <f>(F315-Dashboards!$C$11)/Dashboards!$C$13</f>
        <v>0.55748875552400434</v>
      </c>
    </row>
    <row r="316" spans="1:27" x14ac:dyDescent="0.35">
      <c r="A316">
        <v>314</v>
      </c>
      <c r="B316" s="3">
        <f t="shared" si="38"/>
        <v>0.314</v>
      </c>
      <c r="C316" s="3">
        <f>MOD($K$4*(1+SIN(Dashboards!$C$7*B316))+Dashboards!$C$15,2*$K$4)</f>
        <v>0.19999900390098091</v>
      </c>
      <c r="D316" s="31">
        <f>(B316^Dashboards!$C$5)*((1-B316)^Dashboards!$C$6)</f>
        <v>4.6398883215999991E-2</v>
      </c>
      <c r="E316" s="31">
        <f t="shared" si="32"/>
        <v>4.5474003871213677E-2</v>
      </c>
      <c r="F316" s="31">
        <f t="shared" si="33"/>
        <v>9.2179897815548393E-3</v>
      </c>
      <c r="G316" s="13">
        <f>SQRT((E316-Dashboards!$C$10)^2+(F316-Dashboards!$C$11)^2)</f>
        <v>3.7440450205673714E-2</v>
      </c>
      <c r="H316" s="13">
        <f>G316/Dashboards!$C$9</f>
        <v>0.98083904816510359</v>
      </c>
      <c r="N316">
        <v>314</v>
      </c>
      <c r="O316" s="3">
        <f t="shared" si="39"/>
        <v>0.314</v>
      </c>
      <c r="P316" s="3">
        <f>MOD($L$4*(1+SIN(Dashboards!$D$7*O316))+Dashboards!$D$15,2*$L$4)</f>
        <v>4.1119223024797886</v>
      </c>
      <c r="Q316" s="31">
        <f>(O316^Dashboards!$D$5)*((1-O316)^Dashboards!$D$6)</f>
        <v>4.703374093925846E-3</v>
      </c>
      <c r="R316" s="31">
        <f t="shared" si="34"/>
        <v>-2.6575360717330816E-3</v>
      </c>
      <c r="S316" s="31">
        <f t="shared" si="35"/>
        <v>-3.8806223592164021E-3</v>
      </c>
      <c r="T316" s="13">
        <f>SQRT((R316-Dashboards!$C$10)^2+(S316-Dashboards!$C$11)^2)</f>
        <v>1.3228929848385248E-2</v>
      </c>
      <c r="U316" s="13">
        <f>T316/Dashboards!$D$9</f>
        <v>1.1323236747972774</v>
      </c>
      <c r="W316" s="3">
        <f t="shared" si="36"/>
        <v>4.9529708926281861E-4</v>
      </c>
      <c r="X316" s="3">
        <f t="shared" si="37"/>
        <v>0.15148462663217377</v>
      </c>
      <c r="Z316" s="3">
        <f>(E316-Dashboards!$C$10)/Dashboards!$C$12</f>
        <v>1.1819280016814133</v>
      </c>
      <c r="AA316" s="3">
        <f>(F316-Dashboards!$C$11)/Dashboards!$C$13</f>
        <v>0.55890313060608687</v>
      </c>
    </row>
    <row r="317" spans="1:27" x14ac:dyDescent="0.35">
      <c r="A317">
        <v>315</v>
      </c>
      <c r="B317" s="3">
        <f t="shared" si="38"/>
        <v>0.315</v>
      </c>
      <c r="C317" s="3">
        <f>MOD($K$4*(1+SIN(Dashboards!$C$7*B317))+Dashboards!$C$15,2*$K$4)</f>
        <v>0.19997224270567671</v>
      </c>
      <c r="D317" s="31">
        <f>(B317^Dashboards!$C$5)*((1-B317)^Dashboards!$C$6)</f>
        <v>4.6558850625000009E-2</v>
      </c>
      <c r="E317" s="31">
        <f t="shared" si="32"/>
        <v>4.5631030132543486E-2</v>
      </c>
      <c r="F317" s="31">
        <f t="shared" si="33"/>
        <v>9.2485491058853196E-3</v>
      </c>
      <c r="G317" s="13">
        <f>SQRT((E317-Dashboards!$C$10)^2+(F317-Dashboards!$C$11)^2)</f>
        <v>3.7597917562654348E-2</v>
      </c>
      <c r="H317" s="13">
        <f>G317/Dashboards!$C$9</f>
        <v>0.98496426919448521</v>
      </c>
      <c r="N317">
        <v>315</v>
      </c>
      <c r="O317" s="3">
        <f t="shared" si="39"/>
        <v>0.315</v>
      </c>
      <c r="P317" s="3">
        <f>MOD($L$4*(1+SIN(Dashboards!$D$7*O317))+Dashboards!$D$15,2*$L$4)</f>
        <v>4.1149098035595433</v>
      </c>
      <c r="Q317" s="31">
        <f>(O317^Dashboards!$D$5)*((1-O317)^Dashboards!$D$6)</f>
        <v>4.7139450841013611E-3</v>
      </c>
      <c r="R317" s="31">
        <f t="shared" si="34"/>
        <v>-2.6518776839149043E-3</v>
      </c>
      <c r="S317" s="31">
        <f t="shared" si="35"/>
        <v>-3.8972840550154297E-3</v>
      </c>
      <c r="T317" s="13">
        <f>SQRT((R317-Dashboards!$C$10)^2+(S317-Dashboards!$C$11)^2)</f>
        <v>1.322273956839439E-2</v>
      </c>
      <c r="U317" s="13">
        <f>T317/Dashboards!$D$9</f>
        <v>1.131793820858402</v>
      </c>
      <c r="W317" s="3">
        <f t="shared" si="36"/>
        <v>4.9714747224493996E-4</v>
      </c>
      <c r="X317" s="3">
        <f t="shared" si="37"/>
        <v>0.14682955166391676</v>
      </c>
      <c r="Z317" s="3">
        <f>(E317-Dashboards!$C$10)/Dashboards!$C$12</f>
        <v>1.1872443971080089</v>
      </c>
      <c r="AA317" s="3">
        <f>(F317-Dashboards!$C$11)/Dashboards!$C$13</f>
        <v>0.56016535159910075</v>
      </c>
    </row>
    <row r="318" spans="1:27" x14ac:dyDescent="0.35">
      <c r="A318">
        <v>316</v>
      </c>
      <c r="B318" s="3">
        <f t="shared" si="38"/>
        <v>0.316</v>
      </c>
      <c r="C318" s="3">
        <f>MOD($K$4*(1+SIN(Dashboards!$C$7*B318))+Dashboards!$C$15,2*$K$4)</f>
        <v>0.19986694255158799</v>
      </c>
      <c r="D318" s="31">
        <f>(B318^Dashboards!$C$5)*((1-B318)^Dashboards!$C$6)</f>
        <v>4.6718228735999991E-2</v>
      </c>
      <c r="E318" s="31">
        <f t="shared" si="32"/>
        <v>4.5788209124724429E-2</v>
      </c>
      <c r="F318" s="31">
        <f t="shared" si="33"/>
        <v>9.2753868587632481E-3</v>
      </c>
      <c r="G318" s="13">
        <f>SQRT((E318-Dashboards!$C$10)^2+(F318-Dashboards!$C$11)^2)</f>
        <v>3.7754208805779454E-2</v>
      </c>
      <c r="H318" s="13">
        <f>G318/Dashboards!$C$9</f>
        <v>0.98905867920561641</v>
      </c>
      <c r="N318">
        <v>316</v>
      </c>
      <c r="O318" s="3">
        <f t="shared" si="39"/>
        <v>0.316</v>
      </c>
      <c r="P318" s="3">
        <f>MOD($L$4*(1+SIN(Dashboards!$D$7*O318))+Dashboards!$D$15,2*$L$4)</f>
        <v>4.1178963313222301</v>
      </c>
      <c r="Q318" s="31">
        <f>(O318^Dashboards!$D$5)*((1-O318)^Dashboards!$D$6)</f>
        <v>4.7243466487999477E-3</v>
      </c>
      <c r="R318" s="31">
        <f t="shared" si="34"/>
        <v>-2.6460523246693173E-3</v>
      </c>
      <c r="S318" s="31">
        <f t="shared" si="35"/>
        <v>-3.9138035659878742E-3</v>
      </c>
      <c r="T318" s="13">
        <f>SQRT((R318-Dashboards!$C$10)^2+(S318-Dashboards!$C$11)^2)</f>
        <v>1.321640722032332E-2</v>
      </c>
      <c r="U318" s="13">
        <f>T318/Dashboards!$D$9</f>
        <v>1.1312518066728172</v>
      </c>
      <c r="W318" s="3">
        <f t="shared" si="36"/>
        <v>4.9897499785829785E-4</v>
      </c>
      <c r="X318" s="3">
        <f t="shared" si="37"/>
        <v>0.14219312746720081</v>
      </c>
      <c r="Z318" s="3">
        <f>(E318-Dashboards!$C$10)/Dashboards!$C$12</f>
        <v>1.192565963501496</v>
      </c>
      <c r="AA318" s="3">
        <f>(F318-Dashboards!$C$11)/Dashboards!$C$13</f>
        <v>0.56127385696792043</v>
      </c>
    </row>
    <row r="319" spans="1:27" x14ac:dyDescent="0.35">
      <c r="A319">
        <v>317</v>
      </c>
      <c r="B319" s="3">
        <f t="shared" si="38"/>
        <v>0.317</v>
      </c>
      <c r="C319" s="3">
        <f>MOD($K$4*(1+SIN(Dashboards!$C$7*B319))+Dashboards!$C$15,2*$K$4)</f>
        <v>0.19968310607121342</v>
      </c>
      <c r="D319" s="31">
        <f>(B319^Dashboards!$C$5)*((1-B319)^Dashboards!$C$6)</f>
        <v>4.6877013121000011E-2</v>
      </c>
      <c r="E319" s="31">
        <f t="shared" si="32"/>
        <v>4.5945542763076108E-2</v>
      </c>
      <c r="F319" s="31">
        <f t="shared" si="33"/>
        <v>9.2984654299917788E-3</v>
      </c>
      <c r="G319" s="13">
        <f>SQRT((E319-Dashboards!$C$10)^2+(F319-Dashboards!$C$11)^2)</f>
        <v>3.7909320760344312E-2</v>
      </c>
      <c r="H319" s="13">
        <f>G319/Dashboards!$C$9</f>
        <v>0.99312219502977628</v>
      </c>
      <c r="N319">
        <v>317</v>
      </c>
      <c r="O319" s="3">
        <f t="shared" si="39"/>
        <v>0.317</v>
      </c>
      <c r="P319" s="3">
        <f>MOD($L$4*(1+SIN(Dashboards!$D$7*O319))+Dashboards!$D$15,2*$L$4)</f>
        <v>4.120881882781319</v>
      </c>
      <c r="Q319" s="31">
        <f>(O319^Dashboards!$D$5)*((1-O319)^Dashboards!$D$6)</f>
        <v>4.7345783195488836E-3</v>
      </c>
      <c r="R319" s="31">
        <f t="shared" si="34"/>
        <v>-2.6400609968177239E-3</v>
      </c>
      <c r="S319" s="31">
        <f t="shared" si="35"/>
        <v>-3.930179359396227E-3</v>
      </c>
      <c r="T319" s="13">
        <f>SQRT((R319-Dashboards!$C$10)^2+(S319-Dashboards!$C$11)^2)</f>
        <v>1.3209933334211098E-2</v>
      </c>
      <c r="U319" s="13">
        <f>T319/Dashboards!$D$9</f>
        <v>1.1306976776089532</v>
      </c>
      <c r="W319" s="3">
        <f t="shared" si="36"/>
        <v>5.007795999893731E-4</v>
      </c>
      <c r="X319" s="3">
        <f t="shared" si="37"/>
        <v>0.13757548257917696</v>
      </c>
      <c r="Z319" s="3">
        <f>(E319-Dashboards!$C$10)/Dashboards!$C$12</f>
        <v>1.1978927657083298</v>
      </c>
      <c r="AA319" s="3">
        <f>(F319-Dashboards!$C$11)/Dashboards!$C$13</f>
        <v>0.56222709326262366</v>
      </c>
    </row>
    <row r="320" spans="1:27" x14ac:dyDescent="0.35">
      <c r="A320">
        <v>318</v>
      </c>
      <c r="B320" s="3">
        <f t="shared" si="38"/>
        <v>0.318</v>
      </c>
      <c r="C320" s="3">
        <f>MOD($K$4*(1+SIN(Dashboards!$C$7*B320))+Dashboards!$C$15,2*$K$4)</f>
        <v>0.19942073786045533</v>
      </c>
      <c r="D320" s="31">
        <f>(B320^Dashboards!$C$5)*((1-B320)^Dashboards!$C$6)</f>
        <v>4.7035199375999995E-2</v>
      </c>
      <c r="E320" s="31">
        <f t="shared" si="32"/>
        <v>4.6103032043326157E-2</v>
      </c>
      <c r="F320" s="31">
        <f t="shared" si="33"/>
        <v>9.317747407614773E-3</v>
      </c>
      <c r="G320" s="13">
        <f>SQRT((E320-Dashboards!$C$10)^2+(F320-Dashboards!$C$11)^2)</f>
        <v>3.8063250455088606E-2</v>
      </c>
      <c r="H320" s="13">
        <f>G320/Dashboards!$C$9</f>
        <v>0.9971547388279397</v>
      </c>
      <c r="N320">
        <v>318</v>
      </c>
      <c r="O320" s="3">
        <f t="shared" si="39"/>
        <v>0.318</v>
      </c>
      <c r="P320" s="3">
        <f>MOD($L$4*(1+SIN(Dashboards!$D$7*O320))+Dashboards!$D$15,2*$L$4)</f>
        <v>4.1238664549512611</v>
      </c>
      <c r="Q320" s="31">
        <f>(O320^Dashboards!$D$5)*((1-O320)^Dashboards!$D$6)</f>
        <v>4.7446396433708411E-3</v>
      </c>
      <c r="R320" s="31">
        <f t="shared" si="34"/>
        <v>-2.6339047219885643E-3</v>
      </c>
      <c r="S320" s="31">
        <f t="shared" si="35"/>
        <v>-3.9464099205394924E-3</v>
      </c>
      <c r="T320" s="13">
        <f>SQRT((R320-Dashboards!$C$10)^2+(S320-Dashboards!$C$11)^2)</f>
        <v>1.3203318456391137E-2</v>
      </c>
      <c r="U320" s="13">
        <f>T320/Dashboards!$D$9</f>
        <v>1.1301314804299465</v>
      </c>
      <c r="W320" s="3">
        <f t="shared" si="36"/>
        <v>5.0256121724390971E-4</v>
      </c>
      <c r="X320" s="3">
        <f t="shared" si="37"/>
        <v>0.13297674160200679</v>
      </c>
      <c r="Z320" s="3">
        <f>(E320-Dashboards!$C$10)/Dashboards!$C$12</f>
        <v>1.2032248374405901</v>
      </c>
      <c r="AA320" s="3">
        <f>(F320-Dashboards!$C$11)/Dashboards!$C$13</f>
        <v>0.56302351522141314</v>
      </c>
    </row>
    <row r="321" spans="1:27" x14ac:dyDescent="0.35">
      <c r="A321">
        <v>319</v>
      </c>
      <c r="B321" s="3">
        <f t="shared" si="38"/>
        <v>0.31900000000000001</v>
      </c>
      <c r="C321" s="3">
        <f>MOD($K$4*(1+SIN(Dashboards!$C$7*B321))+Dashboards!$C$15,2*$K$4)</f>
        <v>0.19907984447850513</v>
      </c>
      <c r="D321" s="31">
        <f>(B321^Dashboards!$C$5)*((1-B321)^Dashboards!$C$6)</f>
        <v>4.7192783121000011E-2</v>
      </c>
      <c r="E321" s="31">
        <f t="shared" si="32"/>
        <v>4.6260677026573993E-2</v>
      </c>
      <c r="F321" s="31">
        <f t="shared" si="33"/>
        <v>9.3331955807618525E-3</v>
      </c>
      <c r="G321" s="13">
        <f>SQRT((E321-Dashboards!$C$10)^2+(F321-Dashboards!$C$11)^2)</f>
        <v>3.8215995122813137E-2</v>
      </c>
      <c r="H321" s="13">
        <f>G321/Dashboards!$C$9</f>
        <v>1.0011562381069339</v>
      </c>
      <c r="N321">
        <v>319</v>
      </c>
      <c r="O321" s="3">
        <f t="shared" si="39"/>
        <v>0.31900000000000001</v>
      </c>
      <c r="P321" s="3">
        <f>MOD($L$4*(1+SIN(Dashboards!$D$7*O321))+Dashboards!$D$15,2*$L$4)</f>
        <v>4.1268500448474841</v>
      </c>
      <c r="Q321" s="31">
        <f>(O321^Dashboards!$D$5)*((1-O321)^Dashboards!$D$6)</f>
        <v>4.7545301827542673E-3</v>
      </c>
      <c r="R321" s="31">
        <f t="shared" si="34"/>
        <v>-2.6275845403762985E-3</v>
      </c>
      <c r="S321" s="31">
        <f t="shared" si="35"/>
        <v>-3.9624937529158079E-3</v>
      </c>
      <c r="T321" s="13">
        <f>SQRT((R321-Dashboards!$C$10)^2+(S321-Dashboards!$C$11)^2)</f>
        <v>1.3196563149451333E-2</v>
      </c>
      <c r="U321" s="13">
        <f>T321/Dashboards!$D$9</f>
        <v>1.1295532632902285</v>
      </c>
      <c r="W321" s="3">
        <f t="shared" si="36"/>
        <v>5.0431979295732776E-4</v>
      </c>
      <c r="X321" s="3">
        <f t="shared" si="37"/>
        <v>0.12839702518329466</v>
      </c>
      <c r="Z321" s="3">
        <f>(E321-Dashboards!$C$10)/Dashboards!$C$12</f>
        <v>1.2085621807669027</v>
      </c>
      <c r="AA321" s="3">
        <f>(F321-Dashboards!$C$11)/Dashboards!$C$13</f>
        <v>0.56366158588812976</v>
      </c>
    </row>
    <row r="322" spans="1:27" x14ac:dyDescent="0.35">
      <c r="A322">
        <v>320</v>
      </c>
      <c r="B322" s="3">
        <f t="shared" si="38"/>
        <v>0.32</v>
      </c>
      <c r="C322" s="3">
        <f>MOD($K$4*(1+SIN(Dashboards!$C$7*B322))+Dashboards!$C$15,2*$K$4)</f>
        <v>0.198660434447679</v>
      </c>
      <c r="D322" s="31">
        <f>(B322^Dashboards!$C$5)*((1-B322)^Dashboards!$C$6)</f>
        <v>4.7349759999999998E-2</v>
      </c>
      <c r="E322" s="31">
        <f t="shared" ref="E322:E385" si="40">D322*COS(C322)</f>
        <v>4.6418476824472511E-2</v>
      </c>
      <c r="F322" s="31">
        <f t="shared" ref="F322:F385" si="41">D322*SIN(C322)</f>
        <v>9.3447729428546202E-3</v>
      </c>
      <c r="G322" s="13">
        <f>SQRT((E322-Dashboards!$C$10)^2+(F322-Dashboards!$C$11)^2)</f>
        <v>3.8367552201053076E-2</v>
      </c>
      <c r="H322" s="13">
        <f>G322/Dashboards!$C$9</f>
        <v>1.0051266257370757</v>
      </c>
      <c r="N322">
        <v>320</v>
      </c>
      <c r="O322" s="3">
        <f t="shared" si="39"/>
        <v>0.32</v>
      </c>
      <c r="P322" s="3">
        <f>MOD($L$4*(1+SIN(Dashboards!$D$7*O322))+Dashboards!$D$15,2*$L$4)</f>
        <v>4.1298326494863966</v>
      </c>
      <c r="Q322" s="31">
        <f>(O322^Dashboards!$D$5)*((1-O322)^Dashboards!$D$6)</f>
        <v>4.7642495156223997E-3</v>
      </c>
      <c r="R322" s="31">
        <f t="shared" ref="R322:R385" si="42">Q322*COS(P322)</f>
        <v>-2.6211015104987347E-3</v>
      </c>
      <c r="S322" s="31">
        <f t="shared" ref="S322:S385" si="43">Q322*SIN(P322)</f>
        <v>-3.9784293783815643E-3</v>
      </c>
      <c r="T322" s="13">
        <f>SQRT((R322-Dashboards!$C$10)^2+(S322-Dashboards!$C$11)^2)</f>
        <v>1.318966799219282E-2</v>
      </c>
      <c r="U322" s="13">
        <f>T322/Dashboards!$D$9</f>
        <v>1.1289630757319946</v>
      </c>
      <c r="W322" s="3">
        <f t="shared" ref="W322:W385" si="44">G322*T322</f>
        <v>5.0605527520501692E-4</v>
      </c>
      <c r="X322" s="3">
        <f t="shared" ref="X322:X385" si="45">ABS(H322-U322)</f>
        <v>0.12383644999491894</v>
      </c>
      <c r="Z322" s="3">
        <f>(E322-Dashboards!$C$10)/Dashboards!$C$12</f>
        <v>1.213904765610742</v>
      </c>
      <c r="AA322" s="3">
        <f>(F322-Dashboards!$C$11)/Dashboards!$C$13</f>
        <v>0.56413977674468085</v>
      </c>
    </row>
    <row r="323" spans="1:27" x14ac:dyDescent="0.35">
      <c r="A323">
        <v>321</v>
      </c>
      <c r="B323" s="3">
        <f t="shared" ref="B323:B386" si="46">A323/1000</f>
        <v>0.32100000000000001</v>
      </c>
      <c r="C323" s="3">
        <f>MOD($K$4*(1+SIN(Dashboards!$C$7*B323))+Dashboards!$C$15,2*$K$4)</f>
        <v>0.19816251825320741</v>
      </c>
      <c r="D323" s="31">
        <f>(B323^Dashboards!$C$5)*((1-B323)^Dashboards!$C$6)</f>
        <v>4.750612568100001E-2</v>
      </c>
      <c r="E323" s="31">
        <f t="shared" si="40"/>
        <v>4.6576429584633233E-2</v>
      </c>
      <c r="F323" s="31">
        <f t="shared" si="41"/>
        <v>9.3524426951823916E-3</v>
      </c>
      <c r="G323" s="13">
        <f>SQRT((E323-Dashboards!$C$10)^2+(F323-Dashboards!$C$11)^2)</f>
        <v>3.8517919332807855E-2</v>
      </c>
      <c r="H323" s="13">
        <f>G323/Dashboards!$C$9</f>
        <v>1.0090658399712926</v>
      </c>
      <c r="N323">
        <v>321</v>
      </c>
      <c r="O323" s="3">
        <f t="shared" ref="O323:O386" si="47">N323/1000</f>
        <v>0.32100000000000001</v>
      </c>
      <c r="P323" s="3">
        <f>MOD($L$4*(1+SIN(Dashboards!$D$7*O323))+Dashboards!$D$15,2*$L$4)</f>
        <v>4.132814265885397</v>
      </c>
      <c r="Q323" s="31">
        <f>(O323^Dashboards!$D$5)*((1-O323)^Dashboards!$D$6)</f>
        <v>4.7737972353011837E-3</v>
      </c>
      <c r="R323" s="31">
        <f t="shared" si="42"/>
        <v>-2.6144567089529209E-3</v>
      </c>
      <c r="S323" s="31">
        <f t="shared" si="43"/>
        <v>-3.994215337307227E-3</v>
      </c>
      <c r="T323" s="13">
        <f>SQRT((R323-Dashboards!$C$10)^2+(S323-Dashboards!$C$11)^2)</f>
        <v>1.3182633579587445E-2</v>
      </c>
      <c r="U323" s="13">
        <f>T323/Dashboards!$D$9</f>
        <v>1.1283609686815645</v>
      </c>
      <c r="W323" s="3">
        <f t="shared" si="44"/>
        <v>5.0776761681251329E-4</v>
      </c>
      <c r="X323" s="3">
        <f t="shared" si="45"/>
        <v>0.11929512871027192</v>
      </c>
      <c r="Z323" s="3">
        <f>(E323-Dashboards!$C$10)/Dashboards!$C$12</f>
        <v>1.2192525292562946</v>
      </c>
      <c r="AA323" s="3">
        <f>(F323-Dashboards!$C$11)/Dashboards!$C$13</f>
        <v>0.56445656785873288</v>
      </c>
    </row>
    <row r="324" spans="1:27" x14ac:dyDescent="0.35">
      <c r="A324">
        <v>322</v>
      </c>
      <c r="B324" s="3">
        <f t="shared" si="46"/>
        <v>0.32200000000000001</v>
      </c>
      <c r="C324" s="3">
        <f>MOD($K$4*(1+SIN(Dashboards!$C$7*B324))+Dashboards!$C$15,2*$K$4)</f>
        <v>0.19758610834296952</v>
      </c>
      <c r="D324" s="31">
        <f>(B324^Dashboards!$C$5)*((1-B324)^Dashboards!$C$6)</f>
        <v>4.7661875855999999E-2</v>
      </c>
      <c r="E324" s="31">
        <f t="shared" si="40"/>
        <v>4.6734532476258452E-2</v>
      </c>
      <c r="F324" s="31">
        <f t="shared" si="41"/>
        <v>9.3561682508546008E-3</v>
      </c>
      <c r="G324" s="13">
        <f>SQRT((E324-Dashboards!$C$10)^2+(F324-Dashboards!$C$11)^2)</f>
        <v>3.866709436732553E-2</v>
      </c>
      <c r="H324" s="13">
        <f>G324/Dashboards!$C$9</f>
        <v>1.0129738244656707</v>
      </c>
      <c r="N324">
        <v>322</v>
      </c>
      <c r="O324" s="3">
        <f t="shared" si="47"/>
        <v>0.32200000000000001</v>
      </c>
      <c r="P324" s="3">
        <f>MOD($L$4*(1+SIN(Dashboards!$D$7*O324))+Dashboards!$D$15,2*$L$4)</f>
        <v>4.1357948910628668</v>
      </c>
      <c r="Q324" s="31">
        <f>(O324^Dashboards!$D$5)*((1-O324)^Dashboards!$D$6)</f>
        <v>4.7831729504858641E-3</v>
      </c>
      <c r="R324" s="31">
        <f t="shared" si="42"/>
        <v>-2.6076512301695838E-3</v>
      </c>
      <c r="S324" s="31">
        <f t="shared" si="43"/>
        <v>-4.0098501887295872E-3</v>
      </c>
      <c r="T324" s="13">
        <f>SQRT((R324-Dashboards!$C$10)^2+(S324-Dashboards!$C$11)^2)</f>
        <v>1.3175460522733946E-2</v>
      </c>
      <c r="U324" s="13">
        <f>T324/Dashboards!$D$9</f>
        <v>1.1277469944456309</v>
      </c>
      <c r="W324" s="3">
        <f t="shared" si="44"/>
        <v>5.0945677536552562E-4</v>
      </c>
      <c r="X324" s="3">
        <f t="shared" si="45"/>
        <v>0.11477316997996012</v>
      </c>
      <c r="Z324" s="3">
        <f>(E324-Dashboards!$C$10)/Dashboards!$C$12</f>
        <v>1.2246053758620123</v>
      </c>
      <c r="AA324" s="3">
        <f>(F324-Dashboards!$C$11)/Dashboards!$C$13</f>
        <v>0.56461044804696114</v>
      </c>
    </row>
    <row r="325" spans="1:27" x14ac:dyDescent="0.35">
      <c r="A325">
        <v>323</v>
      </c>
      <c r="B325" s="3">
        <f t="shared" si="46"/>
        <v>0.32300000000000001</v>
      </c>
      <c r="C325" s="3">
        <f>MOD($K$4*(1+SIN(Dashboards!$C$7*B325))+Dashboards!$C$15,2*$K$4)</f>
        <v>0.19693121912718059</v>
      </c>
      <c r="D325" s="31">
        <f>(B325^Dashboards!$C$5)*((1-B325)^Dashboards!$C$6)</f>
        <v>4.7817006241000007E-2</v>
      </c>
      <c r="E325" s="31">
        <f t="shared" si="40"/>
        <v>4.6892781676005926E-2</v>
      </c>
      <c r="F325" s="31">
        <f t="shared" si="41"/>
        <v>9.3559132391379529E-3</v>
      </c>
      <c r="G325" s="13">
        <f>SQRT((E325-Dashboards!$C$10)^2+(F325-Dashboards!$C$11)^2)</f>
        <v>3.8815075360941517E-2</v>
      </c>
      <c r="H325" s="13">
        <f>G325/Dashboards!$C$9</f>
        <v>1.0168505283014284</v>
      </c>
      <c r="N325">
        <v>323</v>
      </c>
      <c r="O325" s="3">
        <f t="shared" si="47"/>
        <v>0.32300000000000001</v>
      </c>
      <c r="P325" s="3">
        <f>MOD($L$4*(1+SIN(Dashboards!$D$7*O325))+Dashboards!$D$15,2*$L$4)</f>
        <v>4.1387745220381822</v>
      </c>
      <c r="Q325" s="31">
        <f>(O325^Dashboards!$D$5)*((1-O325)^Dashboards!$D$6)</f>
        <v>4.7923762852064749E-3</v>
      </c>
      <c r="R325" s="31">
        <f t="shared" si="42"/>
        <v>-2.6006861861661507E-3</v>
      </c>
      <c r="S325" s="31">
        <f t="shared" si="43"/>
        <v>-4.0253325105007133E-3</v>
      </c>
      <c r="T325" s="13">
        <f>SQRT((R325-Dashboards!$C$10)^2+(S325-Dashboards!$C$11)^2)</f>
        <v>1.3168149448812796E-2</v>
      </c>
      <c r="U325" s="13">
        <f>T325/Dashboards!$D$9</f>
        <v>1.1271212067073944</v>
      </c>
      <c r="W325" s="3">
        <f t="shared" si="44"/>
        <v>5.111227132198092E-4</v>
      </c>
      <c r="X325" s="3">
        <f t="shared" si="45"/>
        <v>0.11027067840596594</v>
      </c>
      <c r="Z325" s="3">
        <f>(E325-Dashboards!$C$10)/Dashboards!$C$12</f>
        <v>1.2299631759820369</v>
      </c>
      <c r="AA325" s="3">
        <f>(F325-Dashboards!$C$11)/Dashboards!$C$13</f>
        <v>0.56459991505419149</v>
      </c>
    </row>
    <row r="326" spans="1:27" x14ac:dyDescent="0.35">
      <c r="A326">
        <v>324</v>
      </c>
      <c r="B326" s="3">
        <f t="shared" si="46"/>
        <v>0.32400000000000001</v>
      </c>
      <c r="C326" s="3">
        <f>MOD($K$4*(1+SIN(Dashboards!$C$7*B326))+Dashboards!$C$15,2*$K$4)</f>
        <v>0.19619786697803931</v>
      </c>
      <c r="D326" s="31">
        <f>(B326^Dashboards!$C$5)*((1-B326)^Dashboards!$C$6)</f>
        <v>4.7971512575999992E-2</v>
      </c>
      <c r="E326" s="31">
        <f t="shared" si="40"/>
        <v>4.7051172354090127E-2</v>
      </c>
      <c r="F326" s="31">
        <f t="shared" si="41"/>
        <v>9.3516415101858111E-3</v>
      </c>
      <c r="G326" s="13">
        <f>SQRT((E326-Dashboards!$C$10)^2+(F326-Dashboards!$C$11)^2)</f>
        <v>3.8961860577969812E-2</v>
      </c>
      <c r="H326" s="13">
        <f>G326/Dashboards!$C$9</f>
        <v>1.0206959060082628</v>
      </c>
      <c r="N326">
        <v>324</v>
      </c>
      <c r="O326" s="3">
        <f t="shared" si="47"/>
        <v>0.32400000000000001</v>
      </c>
      <c r="P326" s="3">
        <f>MOD($L$4*(1+SIN(Dashboards!$D$7*O326))+Dashboards!$D$15,2*$L$4)</f>
        <v>4.1417531558317124</v>
      </c>
      <c r="Q326" s="31">
        <f>(O326^Dashboards!$D$5)*((1-O326)^Dashboards!$D$6)</f>
        <v>4.8014068787920498E-3</v>
      </c>
      <c r="R326" s="31">
        <f t="shared" si="42"/>
        <v>-2.5935627062984271E-3</v>
      </c>
      <c r="S326" s="31">
        <f t="shared" si="43"/>
        <v>-4.0406608994333574E-3</v>
      </c>
      <c r="T326" s="13">
        <f>SQRT((R326-Dashboards!$C$10)^2+(S326-Dashboards!$C$11)^2)</f>
        <v>1.31607010010397E-2</v>
      </c>
      <c r="U326" s="13">
        <f>T326/Dashboards!$D$9</f>
        <v>1.1264836605225834</v>
      </c>
      <c r="W326" s="3">
        <f t="shared" si="44"/>
        <v>5.1276539751085658E-4</v>
      </c>
      <c r="X326" s="3">
        <f t="shared" si="45"/>
        <v>0.10578775451432065</v>
      </c>
      <c r="Z326" s="3">
        <f>(E326-Dashboards!$C$10)/Dashboards!$C$12</f>
        <v>1.2353257660956332</v>
      </c>
      <c r="AA326" s="3">
        <f>(F326-Dashboards!$C$11)/Dashboards!$C$13</f>
        <v>0.56442347574874252</v>
      </c>
    </row>
    <row r="327" spans="1:27" x14ac:dyDescent="0.35">
      <c r="A327">
        <v>325</v>
      </c>
      <c r="B327" s="3">
        <f t="shared" si="46"/>
        <v>0.32500000000000001</v>
      </c>
      <c r="C327" s="3">
        <f>MOD($K$4*(1+SIN(Dashboards!$C$7*B327))+Dashboards!$C$15,2*$K$4)</f>
        <v>0.19538607022931043</v>
      </c>
      <c r="D327" s="31">
        <f>(B327^Dashboards!$C$5)*((1-B327)^Dashboards!$C$6)</f>
        <v>4.8125390625000014E-2</v>
      </c>
      <c r="E327" s="31">
        <f t="shared" si="40"/>
        <v>4.7209698660626111E-2</v>
      </c>
      <c r="F327" s="31">
        <f t="shared" si="41"/>
        <v>9.3433171401658289E-3</v>
      </c>
      <c r="G327" s="13">
        <f>SQRT((E327-Dashboards!$C$10)^2+(F327-Dashboards!$C$11)^2)</f>
        <v>3.9107448491646053E-2</v>
      </c>
      <c r="H327" s="13">
        <f>G327/Dashboards!$C$9</f>
        <v>1.024509917589056</v>
      </c>
      <c r="N327">
        <v>325</v>
      </c>
      <c r="O327" s="3">
        <f t="shared" si="47"/>
        <v>0.32500000000000001</v>
      </c>
      <c r="P327" s="3">
        <f>MOD($L$4*(1+SIN(Dashboards!$D$7*O327))+Dashboards!$D$15,2*$L$4)</f>
        <v>4.1447307894648233</v>
      </c>
      <c r="Q327" s="31">
        <f>(O327^Dashboards!$D$5)*((1-O327)^Dashboards!$D$6)</f>
        <v>4.8102643858337433E-3</v>
      </c>
      <c r="R327" s="31">
        <f t="shared" si="42"/>
        <v>-2.586281937010992E-3</v>
      </c>
      <c r="S327" s="31">
        <f t="shared" si="43"/>
        <v>-4.0558339714430068E-3</v>
      </c>
      <c r="T327" s="13">
        <f>SQRT((R327-Dashboards!$C$10)^2+(S327-Dashboards!$C$11)^2)</f>
        <v>1.3153115838617781E-2</v>
      </c>
      <c r="U327" s="13">
        <f>T327/Dashboards!$D$9</f>
        <v>1.1258344123153621</v>
      </c>
      <c r="W327" s="3">
        <f t="shared" si="44"/>
        <v>5.1438480016339876E-4</v>
      </c>
      <c r="X327" s="3">
        <f t="shared" si="45"/>
        <v>0.10132449472630611</v>
      </c>
      <c r="Z327" s="3">
        <f>(E327-Dashboards!$C$10)/Dashboards!$C$12</f>
        <v>1.2406929481448372</v>
      </c>
      <c r="AA327" s="3">
        <f>(F327-Dashboards!$C$11)/Dashboards!$C$13</f>
        <v>0.56407964633421737</v>
      </c>
    </row>
    <row r="328" spans="1:27" x14ac:dyDescent="0.35">
      <c r="A328">
        <v>326</v>
      </c>
      <c r="B328" s="3">
        <f t="shared" si="46"/>
        <v>0.32600000000000001</v>
      </c>
      <c r="C328" s="3">
        <f>MOD($K$4*(1+SIN(Dashboards!$C$7*B328))+Dashboards!$C$15,2*$K$4)</f>
        <v>0.19449584917586904</v>
      </c>
      <c r="D328" s="31">
        <f>(B328^Dashboards!$C$5)*((1-B328)^Dashboards!$C$6)</f>
        <v>4.8278636175999992E-2</v>
      </c>
      <c r="E328" s="31">
        <f t="shared" si="40"/>
        <v>4.7368353712220132E-2</v>
      </c>
      <c r="F328" s="31">
        <f t="shared" si="41"/>
        <v>9.3309044367937133E-3</v>
      </c>
      <c r="G328" s="13">
        <f>SQRT((E328-Dashboards!$C$10)^2+(F328-Dashboards!$C$11)^2)</f>
        <v>3.9251837785120688E-2</v>
      </c>
      <c r="H328" s="13">
        <f>G328/Dashboards!$C$9</f>
        <v>1.028292528545893</v>
      </c>
      <c r="N328">
        <v>326</v>
      </c>
      <c r="O328" s="3">
        <f t="shared" si="47"/>
        <v>0.32600000000000001</v>
      </c>
      <c r="P328" s="3">
        <f>MOD($L$4*(1+SIN(Dashboards!$D$7*O328))+Dashboards!$D$15,2*$L$4)</f>
        <v>4.1477074199598825</v>
      </c>
      <c r="Q328" s="31">
        <f>(O328^Dashboards!$D$5)*((1-O328)^Dashboards!$D$6)</f>
        <v>4.8189484761466976E-3</v>
      </c>
      <c r="R328" s="31">
        <f t="shared" si="42"/>
        <v>-2.578845041586288E-3</v>
      </c>
      <c r="S328" s="31">
        <f t="shared" si="43"/>
        <v>-4.0708503616864126E-3</v>
      </c>
      <c r="T328" s="13">
        <f>SQRT((R328-Dashboards!$C$10)^2+(S328-Dashboards!$C$11)^2)</f>
        <v>1.3145394636688377E-2</v>
      </c>
      <c r="U328" s="13">
        <f>T328/Dashboards!$D$9</f>
        <v>1.1251735198741173</v>
      </c>
      <c r="W328" s="3">
        <f t="shared" si="44"/>
        <v>5.159808979006877E-4</v>
      </c>
      <c r="X328" s="3">
        <f t="shared" si="45"/>
        <v>9.6880991328224253E-2</v>
      </c>
      <c r="Z328" s="3">
        <f>(E328-Dashboards!$C$10)/Dashboards!$C$12</f>
        <v>1.2460644890804589</v>
      </c>
      <c r="AA328" s="3">
        <f>(F328-Dashboards!$C$11)/Dashboards!$C$13</f>
        <v>0.56356695257806932</v>
      </c>
    </row>
    <row r="329" spans="1:27" x14ac:dyDescent="0.35">
      <c r="A329">
        <v>327</v>
      </c>
      <c r="B329" s="3">
        <f t="shared" si="46"/>
        <v>0.32700000000000001</v>
      </c>
      <c r="C329" s="3">
        <f>MOD($K$4*(1+SIN(Dashboards!$C$7*B329))+Dashboards!$C$15,2*$K$4)</f>
        <v>0.19352722607319706</v>
      </c>
      <c r="D329" s="31">
        <f>(B329^Dashboards!$C$5)*((1-B329)^Dashboards!$C$6)</f>
        <v>4.8431245041000014E-2</v>
      </c>
      <c r="E329" s="31">
        <f t="shared" si="40"/>
        <v>4.7527129578813609E-2</v>
      </c>
      <c r="F329" s="31">
        <f t="shared" si="41"/>
        <v>9.3143679452794351E-3</v>
      </c>
      <c r="G329" s="13">
        <f>SQRT((E329-Dashboards!$C$10)^2+(F329-Dashboards!$C$11)^2)</f>
        <v>3.9395027352501902E-2</v>
      </c>
      <c r="H329" s="13">
        <f>G329/Dashboards!$C$9</f>
        <v>1.0320437099073843</v>
      </c>
      <c r="N329">
        <v>327</v>
      </c>
      <c r="O329" s="3">
        <f t="shared" si="47"/>
        <v>0.32700000000000001</v>
      </c>
      <c r="P329" s="3">
        <f>MOD($L$4*(1+SIN(Dashboards!$D$7*O329))+Dashboards!$D$15,2*$L$4)</f>
        <v>4.1506830443402585</v>
      </c>
      <c r="Q329" s="31">
        <f>(O329^Dashboards!$D$5)*((1-O329)^Dashboards!$D$6)</f>
        <v>4.8274588347308692E-3</v>
      </c>
      <c r="R329" s="31">
        <f t="shared" si="42"/>
        <v>-2.5712531998925868E-3</v>
      </c>
      <c r="S329" s="31">
        <f t="shared" si="43"/>
        <v>-4.0857087246967639E-3</v>
      </c>
      <c r="T329" s="13">
        <f>SQRT((R329-Dashboards!$C$10)^2+(S329-Dashboards!$C$11)^2)</f>
        <v>1.3137538086280558E-2</v>
      </c>
      <c r="U329" s="13">
        <f>T329/Dashboards!$D$9</f>
        <v>1.1245010423471391</v>
      </c>
      <c r="W329" s="3">
        <f t="shared" si="44"/>
        <v>5.1755367225355807E-4</v>
      </c>
      <c r="X329" s="3">
        <f t="shared" si="45"/>
        <v>9.2457332439754847E-2</v>
      </c>
      <c r="Z329" s="3">
        <f>(E329-Dashboards!$C$10)/Dashboards!$C$12</f>
        <v>1.2514401204166619</v>
      </c>
      <c r="AA329" s="3">
        <f>(F329-Dashboards!$C$11)/Dashboards!$C$13</f>
        <v>0.56288393005720483</v>
      </c>
    </row>
    <row r="330" spans="1:27" x14ac:dyDescent="0.35">
      <c r="A330">
        <v>328</v>
      </c>
      <c r="B330" s="3">
        <f t="shared" si="46"/>
        <v>0.32800000000000001</v>
      </c>
      <c r="C330" s="3">
        <f>MOD($K$4*(1+SIN(Dashboards!$C$7*B330))+Dashboards!$C$15,2*$K$4)</f>
        <v>0.19248022513682095</v>
      </c>
      <c r="D330" s="31">
        <f>(B330^Dashboards!$C$5)*((1-B330)^Dashboards!$C$6)</f>
        <v>4.8583213055999996E-2</v>
      </c>
      <c r="E330" s="31">
        <f t="shared" si="40"/>
        <v>4.768601727078494E-2</v>
      </c>
      <c r="F330" s="31">
        <f t="shared" si="41"/>
        <v>9.2936724546913499E-3</v>
      </c>
      <c r="G330" s="13">
        <f>SQRT((E330-Dashboards!$C$10)^2+(F330-Dashboards!$C$11)^2)</f>
        <v>3.9537016299945757E-2</v>
      </c>
      <c r="H330" s="13">
        <f>G330/Dashboards!$C$9</f>
        <v>1.0357634382572236</v>
      </c>
      <c r="N330">
        <v>328</v>
      </c>
      <c r="O330" s="3">
        <f t="shared" si="47"/>
        <v>0.32800000000000001</v>
      </c>
      <c r="P330" s="3">
        <f>MOD($L$4*(1+SIN(Dashboards!$D$7*O330))+Dashboards!$D$15,2*$L$4)</f>
        <v>4.153657659630329</v>
      </c>
      <c r="Q330" s="31">
        <f>(O330^Dashboards!$D$5)*((1-O330)^Dashboards!$D$6)</f>
        <v>4.8357951617305807E-3</v>
      </c>
      <c r="R330" s="31">
        <f t="shared" si="42"/>
        <v>-2.5635076081306869E-3</v>
      </c>
      <c r="S330" s="31">
        <f t="shared" si="43"/>
        <v>-4.10040773451531E-3</v>
      </c>
      <c r="T330" s="13">
        <f>SQRT((R330-Dashboards!$C$10)^2+(S330-Dashboards!$C$11)^2)</f>
        <v>1.3129546894259141E-2</v>
      </c>
      <c r="U330" s="13">
        <f>T330/Dashboards!$D$9</f>
        <v>1.1238170402381698</v>
      </c>
      <c r="W330" s="3">
        <f t="shared" si="44"/>
        <v>5.1910310956922591E-4</v>
      </c>
      <c r="X330" s="3">
        <f t="shared" si="45"/>
        <v>8.8053601980946139E-2</v>
      </c>
      <c r="Z330" s="3">
        <f>(E330-Dashboards!$C$10)/Dashboards!$C$12</f>
        <v>1.2568195377942717</v>
      </c>
      <c r="AA330" s="3">
        <f>(F330-Dashboards!$C$11)/Dashboards!$C$13</f>
        <v>0.5620291244208464</v>
      </c>
    </row>
    <row r="331" spans="1:27" x14ac:dyDescent="0.35">
      <c r="A331">
        <v>329</v>
      </c>
      <c r="B331" s="3">
        <f t="shared" si="46"/>
        <v>0.32900000000000001</v>
      </c>
      <c r="C331" s="3">
        <f>MOD($K$4*(1+SIN(Dashboards!$C$7*B331))+Dashboards!$C$15,2*$K$4)</f>
        <v>0.19135487254170869</v>
      </c>
      <c r="D331" s="31">
        <f>(B331^Dashboards!$C$5)*((1-B331)^Dashboards!$C$6)</f>
        <v>4.8734536081000007E-2</v>
      </c>
      <c r="E331" s="31">
        <f t="shared" si="40"/>
        <v>4.7845006726316114E-2</v>
      </c>
      <c r="F331" s="31">
        <f t="shared" si="41"/>
        <v>9.2687830047454237E-3</v>
      </c>
      <c r="G331" s="13">
        <f>SQRT((E331-Dashboards!$C$10)^2+(F331-Dashboards!$C$11)^2)</f>
        <v>3.9677803946793669E-2</v>
      </c>
      <c r="H331" s="13">
        <f>G331/Dashboards!$C$9</f>
        <v>1.0394516957639879</v>
      </c>
      <c r="N331">
        <v>329</v>
      </c>
      <c r="O331" s="3">
        <f t="shared" si="47"/>
        <v>0.32900000000000001</v>
      </c>
      <c r="P331" s="3">
        <f>MOD($L$4*(1+SIN(Dashboards!$D$7*O331))+Dashboards!$D$15,2*$L$4)</f>
        <v>4.1566312628554769</v>
      </c>
      <c r="Q331" s="31">
        <f>(O331^Dashboards!$D$5)*((1-O331)^Dashboards!$D$6)</f>
        <v>4.8439571723930879E-3</v>
      </c>
      <c r="R331" s="31">
        <f t="shared" si="42"/>
        <v>-2.5556094785796238E-3</v>
      </c>
      <c r="S331" s="31">
        <f t="shared" si="43"/>
        <v>-4.1149460848196326E-3</v>
      </c>
      <c r="T331" s="13">
        <f>SQRT((R331-Dashboards!$C$10)^2+(S331-Dashboards!$C$11)^2)</f>
        <v>1.3121421783271485E-2</v>
      </c>
      <c r="U331" s="13">
        <f>T331/Dashboards!$D$9</f>
        <v>1.1231215754018511</v>
      </c>
      <c r="W331" s="3">
        <f t="shared" si="44"/>
        <v>5.206292010198338E-4</v>
      </c>
      <c r="X331" s="3">
        <f t="shared" si="45"/>
        <v>8.3669879637863209E-2</v>
      </c>
      <c r="Z331" s="3">
        <f>(E331-Dashboards!$C$10)/Dashboards!$C$12</f>
        <v>1.2622024005530526</v>
      </c>
      <c r="AA331" s="3">
        <f>(F331-Dashboards!$C$11)/Dashboards!$C$13</f>
        <v>0.56100109167095402</v>
      </c>
    </row>
    <row r="332" spans="1:27" x14ac:dyDescent="0.35">
      <c r="A332">
        <v>330</v>
      </c>
      <c r="B332" s="3">
        <f t="shared" si="46"/>
        <v>0.33</v>
      </c>
      <c r="C332" s="3">
        <f>MOD($K$4*(1+SIN(Dashboards!$C$7*B332))+Dashboards!$C$15,2*$K$4)</f>
        <v>0.19015119642161871</v>
      </c>
      <c r="D332" s="31">
        <f>(B332^Dashboards!$C$5)*((1-B332)^Dashboards!$C$6)</f>
        <v>4.8885209999999998E-2</v>
      </c>
      <c r="E332" s="31">
        <f t="shared" si="40"/>
        <v>4.8004086799028976E-2</v>
      </c>
      <c r="F332" s="31">
        <f t="shared" si="41"/>
        <v>9.2396648930246315E-3</v>
      </c>
      <c r="G332" s="13">
        <f>SQRT((E332-Dashboards!$C$10)^2+(F332-Dashboards!$C$11)^2)</f>
        <v>3.9817389826754555E-2</v>
      </c>
      <c r="H332" s="13">
        <f>G332/Dashboards!$C$9</f>
        <v>1.0431084702121054</v>
      </c>
      <c r="N332">
        <v>330</v>
      </c>
      <c r="O332" s="3">
        <f t="shared" si="47"/>
        <v>0.33</v>
      </c>
      <c r="P332" s="3">
        <f>MOD($L$4*(1+SIN(Dashboards!$D$7*O332))+Dashboards!$D$15,2*$L$4)</f>
        <v>4.1596038510421005</v>
      </c>
      <c r="Q332" s="31">
        <f>(O332^Dashboards!$D$5)*((1-O332)^Dashboards!$D$6)</f>
        <v>4.8519445970258979E-3</v>
      </c>
      <c r="R332" s="31">
        <f t="shared" si="42"/>
        <v>-2.5475600393411856E-3</v>
      </c>
      <c r="S332" s="31">
        <f t="shared" si="43"/>
        <v>-4.1293224890483829E-3</v>
      </c>
      <c r="T332" s="13">
        <f>SQRT((R332-Dashboards!$C$10)^2+(S332-Dashboards!$C$11)^2)</f>
        <v>1.311316349169275E-2</v>
      </c>
      <c r="U332" s="13">
        <f>T332/Dashboards!$D$9</f>
        <v>1.1224147110390379</v>
      </c>
      <c r="W332" s="3">
        <f t="shared" si="44"/>
        <v>5.221319426106961E-4</v>
      </c>
      <c r="X332" s="3">
        <f t="shared" si="45"/>
        <v>7.9306240826932495E-2</v>
      </c>
      <c r="Z332" s="3">
        <f>(E332-Dashboards!$C$10)/Dashboards!$C$12</f>
        <v>1.2675883313131107</v>
      </c>
      <c r="AA332" s="3">
        <f>(F332-Dashboards!$C$11)/Dashboards!$C$13</f>
        <v>0.55979839846041568</v>
      </c>
    </row>
    <row r="333" spans="1:27" x14ac:dyDescent="0.35">
      <c r="A333">
        <v>331</v>
      </c>
      <c r="B333" s="3">
        <f t="shared" si="46"/>
        <v>0.33100000000000002</v>
      </c>
      <c r="C333" s="3">
        <f>MOD($K$4*(1+SIN(Dashboards!$C$7*B333))+Dashboards!$C$15,2*$K$4)</f>
        <v>0.18886922686838936</v>
      </c>
      <c r="D333" s="31">
        <f>(B333^Dashboards!$C$5)*((1-B333)^Dashboards!$C$6)</f>
        <v>4.9035230721000009E-2</v>
      </c>
      <c r="E333" s="31">
        <f t="shared" si="40"/>
        <v>4.8163245245898614E-2</v>
      </c>
      <c r="F333" s="31">
        <f t="shared" si="41"/>
        <v>9.2062836826337091E-3</v>
      </c>
      <c r="G333" s="13">
        <f>SQRT((E333-Dashboards!$C$10)^2+(F333-Dashboards!$C$11)^2)</f>
        <v>3.9955773689131294E-2</v>
      </c>
      <c r="H333" s="13">
        <f>G333/Dashboards!$C$9</f>
        <v>1.0467337550339861</v>
      </c>
      <c r="N333">
        <v>331</v>
      </c>
      <c r="O333" s="3">
        <f t="shared" si="47"/>
        <v>0.33100000000000002</v>
      </c>
      <c r="P333" s="3">
        <f>MOD($L$4*(1+SIN(Dashboards!$D$7*O333))+Dashboards!$D$15,2*$L$4)</f>
        <v>4.1625754212176114</v>
      </c>
      <c r="Q333" s="31">
        <f>(O333^Dashboards!$D$5)*((1-O333)^Dashboards!$D$6)</f>
        <v>4.8597571809531094E-3</v>
      </c>
      <c r="R333" s="31">
        <f t="shared" si="42"/>
        <v>-2.5393605340835314E-3</v>
      </c>
      <c r="S333" s="31">
        <f t="shared" si="43"/>
        <v>-4.1435356805226515E-3</v>
      </c>
      <c r="T333" s="13">
        <f>SQRT((R333-Dashboards!$C$10)^2+(S333-Dashboards!$C$11)^2)</f>
        <v>1.3104772773569874E-2</v>
      </c>
      <c r="U333" s="13">
        <f>T333/Dashboards!$D$9</f>
        <v>1.1216965116920028</v>
      </c>
      <c r="W333" s="3">
        <f t="shared" si="44"/>
        <v>5.2361133518824727E-4</v>
      </c>
      <c r="X333" s="3">
        <f t="shared" si="45"/>
        <v>7.496275665801666E-2</v>
      </c>
      <c r="Z333" s="3">
        <f>(E333-Dashboards!$C$10)/Dashboards!$C$12</f>
        <v>1.2729769155656809</v>
      </c>
      <c r="AA333" s="3">
        <f>(F333-Dashboards!$C$11)/Dashboards!$C$13</f>
        <v>0.55841962240921839</v>
      </c>
    </row>
    <row r="334" spans="1:27" x14ac:dyDescent="0.35">
      <c r="A334">
        <v>332</v>
      </c>
      <c r="B334" s="3">
        <f t="shared" si="46"/>
        <v>0.33200000000000002</v>
      </c>
      <c r="C334" s="3">
        <f>MOD($K$4*(1+SIN(Dashboards!$C$7*B334))+Dashboards!$C$15,2*$K$4)</f>
        <v>0.18750899593119374</v>
      </c>
      <c r="D334" s="31">
        <f>(B334^Dashboards!$C$5)*((1-B334)^Dashboards!$C$6)</f>
        <v>4.9184594175999997E-2</v>
      </c>
      <c r="E334" s="31">
        <f t="shared" si="40"/>
        <v>4.8322468715449096E-2</v>
      </c>
      <c r="F334" s="31">
        <f t="shared" si="41"/>
        <v>9.1686052102954024E-3</v>
      </c>
      <c r="G334" s="13">
        <f>SQRT((E334-Dashboards!$C$10)^2+(F334-Dashboards!$C$11)^2)</f>
        <v>4.0092955500089289E-2</v>
      </c>
      <c r="H334" s="13">
        <f>G334/Dashboards!$C$9</f>
        <v>1.0503275493432549</v>
      </c>
      <c r="N334">
        <v>332</v>
      </c>
      <c r="O334" s="3">
        <f t="shared" si="47"/>
        <v>0.33200000000000002</v>
      </c>
      <c r="P334" s="3">
        <f>MOD($L$4*(1+SIN(Dashboards!$D$7*O334))+Dashboards!$D$15,2*$L$4)</f>
        <v>4.1655459704104389</v>
      </c>
      <c r="Q334" s="31">
        <f>(O334^Dashboards!$D$5)*((1-O334)^Dashboards!$D$6)</f>
        <v>4.867394684470539E-3</v>
      </c>
      <c r="R334" s="31">
        <f t="shared" si="42"/>
        <v>-2.5310122217837407E-3</v>
      </c>
      <c r="S334" s="31">
        <f t="shared" si="43"/>
        <v>-4.1575844125637893E-3</v>
      </c>
      <c r="T334" s="13">
        <f>SQRT((R334-Dashboards!$C$10)^2+(S334-Dashboards!$C$11)^2)</f>
        <v>1.3096250398564045E-2</v>
      </c>
      <c r="U334" s="13">
        <f>T334/Dashboards!$D$9</f>
        <v>1.1209670432395127</v>
      </c>
      <c r="W334" s="3">
        <f t="shared" si="44"/>
        <v>5.2506738444765486E-4</v>
      </c>
      <c r="X334" s="3">
        <f t="shared" si="45"/>
        <v>7.0639493896257788E-2</v>
      </c>
      <c r="Z334" s="3">
        <f>(E334-Dashboards!$C$10)/Dashboards!$C$12</f>
        <v>1.2783677012734735</v>
      </c>
      <c r="AA334" s="3">
        <f>(F334-Dashboards!$C$11)/Dashboards!$C$13</f>
        <v>0.55686335243885565</v>
      </c>
    </row>
    <row r="335" spans="1:27" x14ac:dyDescent="0.35">
      <c r="A335">
        <v>333</v>
      </c>
      <c r="B335" s="3">
        <f t="shared" si="46"/>
        <v>0.33300000000000002</v>
      </c>
      <c r="C335" s="3">
        <f>MOD($K$4*(1+SIN(Dashboards!$C$7*B335))+Dashboards!$C$15,2*$K$4)</f>
        <v>0.18607053761573322</v>
      </c>
      <c r="D335" s="31">
        <f>(B335^Dashboards!$C$5)*((1-B335)^Dashboards!$C$6)</f>
        <v>4.933329632100001E-2</v>
      </c>
      <c r="E335" s="31">
        <f t="shared" si="40"/>
        <v>4.8481742736239293E-2</v>
      </c>
      <c r="F335" s="31">
        <f t="shared" si="41"/>
        <v>9.126595594891965E-3</v>
      </c>
      <c r="G335" s="13">
        <f>SQRT((E335-Dashboards!$C$10)^2+(F335-Dashboards!$C$11)^2)</f>
        <v>4.022893544396626E-2</v>
      </c>
      <c r="H335" s="13">
        <f>G335/Dashboards!$C$9</f>
        <v>1.0538898579690634</v>
      </c>
      <c r="N335">
        <v>333</v>
      </c>
      <c r="O335" s="3">
        <f t="shared" si="47"/>
        <v>0.33300000000000002</v>
      </c>
      <c r="P335" s="3">
        <f>MOD($L$4*(1+SIN(Dashboards!$D$7*O335))+Dashboards!$D$15,2*$L$4)</f>
        <v>4.1685154956500359</v>
      </c>
      <c r="Q335" s="31">
        <f>(O335^Dashboards!$D$5)*((1-O335)^Dashboards!$D$6)</f>
        <v>4.8748568827998813E-3</v>
      </c>
      <c r="R335" s="31">
        <f t="shared" si="42"/>
        <v>-2.5225163764695025E-3</v>
      </c>
      <c r="S335" s="31">
        <f t="shared" si="43"/>
        <v>-4.1714674586078877E-3</v>
      </c>
      <c r="T335" s="13">
        <f>SQRT((R335-Dashboards!$C$10)^2+(S335-Dashboards!$C$11)^2)</f>
        <v>1.3087597151891839E-2</v>
      </c>
      <c r="U335" s="13">
        <f>T335/Dashboards!$D$9</f>
        <v>1.1202263728917903</v>
      </c>
      <c r="W335" s="3">
        <f t="shared" si="44"/>
        <v>5.2650010094009347E-4</v>
      </c>
      <c r="X335" s="3">
        <f t="shared" si="45"/>
        <v>6.6336514922726852E-2</v>
      </c>
      <c r="Z335" s="3">
        <f>(E335-Dashboards!$C$10)/Dashboards!$C$12</f>
        <v>1.2837601984808418</v>
      </c>
      <c r="AA335" s="3">
        <f>(F335-Dashboards!$C$11)/Dashboards!$C$13</f>
        <v>0.55512818912512463</v>
      </c>
    </row>
    <row r="336" spans="1:27" x14ac:dyDescent="0.35">
      <c r="A336">
        <v>334</v>
      </c>
      <c r="B336" s="3">
        <f t="shared" si="46"/>
        <v>0.33400000000000002</v>
      </c>
      <c r="C336" s="3">
        <f>MOD($K$4*(1+SIN(Dashboards!$C$7*B336))+Dashboards!$C$15,2*$K$4)</f>
        <v>0.184553887883391</v>
      </c>
      <c r="D336" s="31">
        <f>(B336^Dashboards!$C$5)*((1-B336)^Dashboards!$C$6)</f>
        <v>4.9481333135999998E-2</v>
      </c>
      <c r="E336" s="31">
        <f t="shared" si="40"/>
        <v>4.8641051705644638E-2</v>
      </c>
      <c r="F336" s="31">
        <f t="shared" si="41"/>
        <v>9.0802212464573939E-3</v>
      </c>
      <c r="G336" s="13">
        <f>SQRT((E336-Dashboards!$C$10)^2+(F336-Dashboards!$C$11)^2)</f>
        <v>4.0363713924621084E-2</v>
      </c>
      <c r="H336" s="13">
        <f>G336/Dashboards!$C$9</f>
        <v>1.0574206914914281</v>
      </c>
      <c r="N336">
        <v>334</v>
      </c>
      <c r="O336" s="3">
        <f t="shared" si="47"/>
        <v>0.33400000000000002</v>
      </c>
      <c r="P336" s="3">
        <f>MOD($L$4*(1+SIN(Dashboards!$D$7*O336))+Dashboards!$D$15,2*$L$4)</f>
        <v>4.1714839939668762</v>
      </c>
      <c r="Q336" s="31">
        <f>(O336^Dashboards!$D$5)*((1-O336)^Dashboards!$D$6)</f>
        <v>4.8821435660417068E-3</v>
      </c>
      <c r="R336" s="31">
        <f t="shared" si="42"/>
        <v>-2.513874286959897E-3</v>
      </c>
      <c r="S336" s="31">
        <f t="shared" si="43"/>
        <v>-4.1851836123167046E-3</v>
      </c>
      <c r="T336" s="13">
        <f>SQRT((R336-Dashboards!$C$10)^2+(S336-Dashboards!$C$11)^2)</f>
        <v>1.3078813834264853E-2</v>
      </c>
      <c r="U336" s="13">
        <f>T336/Dashboards!$D$9</f>
        <v>1.1194745691853465</v>
      </c>
      <c r="W336" s="3">
        <f t="shared" si="44"/>
        <v>5.2790950007964308E-4</v>
      </c>
      <c r="X336" s="3">
        <f t="shared" si="45"/>
        <v>6.2053877693918347E-2</v>
      </c>
      <c r="Z336" s="3">
        <f>(E336-Dashboards!$C$10)/Dashboards!$C$12</f>
        <v>1.2891538789339687</v>
      </c>
      <c r="AA336" s="3">
        <f>(F336-Dashboards!$C$11)/Dashboards!$C$13</f>
        <v>0.55321274506954143</v>
      </c>
    </row>
    <row r="337" spans="1:27" x14ac:dyDescent="0.35">
      <c r="A337">
        <v>335</v>
      </c>
      <c r="B337" s="3">
        <f t="shared" si="46"/>
        <v>0.33500000000000002</v>
      </c>
      <c r="C337" s="3">
        <f>MOD($K$4*(1+SIN(Dashboards!$C$7*B337))+Dashboards!$C$15,2*$K$4)</f>
        <v>0.18295908465033328</v>
      </c>
      <c r="D337" s="31">
        <f>(B337^Dashboards!$C$5)*((1-B337)^Dashboards!$C$6)</f>
        <v>4.9628700625000015E-2</v>
      </c>
      <c r="E337" s="31">
        <f t="shared" si="40"/>
        <v>4.8800378878942799E-2</v>
      </c>
      <c r="F337" s="31">
        <f t="shared" si="41"/>
        <v>9.0294488756241641E-3</v>
      </c>
      <c r="G337" s="13">
        <f>SQRT((E337-Dashboards!$C$10)^2+(F337-Dashboards!$C$11)^2)</f>
        <v>4.0497291566820803E-2</v>
      </c>
      <c r="H337" s="13">
        <f>G337/Dashboards!$C$9</f>
        <v>1.060920066277564</v>
      </c>
      <c r="N337">
        <v>335</v>
      </c>
      <c r="O337" s="3">
        <f t="shared" si="47"/>
        <v>0.33500000000000002</v>
      </c>
      <c r="P337" s="3">
        <f>MOD($L$4*(1+SIN(Dashboards!$D$7*O337))+Dashboards!$D$15,2*$L$4)</f>
        <v>4.1744514623924625</v>
      </c>
      <c r="Q337" s="31">
        <f>(O337^Dashboards!$D$5)*((1-O337)^Dashboards!$D$6)</f>
        <v>4.8892545391274866E-3</v>
      </c>
      <c r="R337" s="31">
        <f t="shared" si="42"/>
        <v>-2.5050872566053589E-3</v>
      </c>
      <c r="S337" s="31">
        <f t="shared" si="43"/>
        <v>-4.1987316876852428E-3</v>
      </c>
      <c r="T337" s="13">
        <f>SQRT((R337-Dashboards!$C$10)^2+(S337-Dashboards!$C$11)^2)</f>
        <v>1.3069901261827955E-2</v>
      </c>
      <c r="U337" s="13">
        <f>T337/Dashboards!$D$9</f>
        <v>1.1187117019776958</v>
      </c>
      <c r="W337" s="3">
        <f t="shared" si="44"/>
        <v>5.2929560214980587E-4</v>
      </c>
      <c r="X337" s="3">
        <f t="shared" si="45"/>
        <v>5.7791635700131794E-2</v>
      </c>
      <c r="Z337" s="3">
        <f>(E337-Dashboards!$C$10)/Dashboards!$C$12</f>
        <v>1.2945481757113444</v>
      </c>
      <c r="AA337" s="3">
        <f>(F337-Dashboards!$C$11)/Dashboards!$C$13</f>
        <v>0.55111564528952872</v>
      </c>
    </row>
    <row r="338" spans="1:27" x14ac:dyDescent="0.35">
      <c r="A338">
        <v>336</v>
      </c>
      <c r="B338" s="3">
        <f t="shared" si="46"/>
        <v>0.33600000000000002</v>
      </c>
      <c r="C338" s="3">
        <f>MOD($K$4*(1+SIN(Dashboards!$C$7*B338))+Dashboards!$C$15,2*$K$4)</f>
        <v>0.18128616778655626</v>
      </c>
      <c r="D338" s="31">
        <f>(B338^Dashboards!$C$5)*((1-B338)^Dashboards!$C$6)</f>
        <v>4.977539481599999E-2</v>
      </c>
      <c r="E338" s="31">
        <f t="shared" si="40"/>
        <v>4.8959706358709734E-2</v>
      </c>
      <c r="F338" s="31">
        <f t="shared" si="41"/>
        <v>8.9742455035282248E-3</v>
      </c>
      <c r="G338" s="13">
        <f>SQRT((E338-Dashboards!$C$10)^2+(F338-Dashboards!$C$11)^2)</f>
        <v>4.0629669217663311E-2</v>
      </c>
      <c r="H338" s="13">
        <f>G338/Dashboards!$C$9</f>
        <v>1.0643880045191565</v>
      </c>
      <c r="N338">
        <v>336</v>
      </c>
      <c r="O338" s="3">
        <f t="shared" si="47"/>
        <v>0.33600000000000002</v>
      </c>
      <c r="P338" s="3">
        <f>MOD($L$4*(1+SIN(Dashboards!$D$7*O338))+Dashboards!$D$15,2*$L$4)</f>
        <v>4.1774178979593248</v>
      </c>
      <c r="Q338" s="31">
        <f>(O338^Dashboards!$D$5)*((1-O338)^Dashboards!$D$6)</f>
        <v>4.8961896217704836E-3</v>
      </c>
      <c r="R338" s="31">
        <f t="shared" si="42"/>
        <v>-2.4961566030268409E-3</v>
      </c>
      <c r="S338" s="31">
        <f t="shared" si="43"/>
        <v>-4.2121105191457757E-3</v>
      </c>
      <c r="T338" s="13">
        <f>SQRT((R338-Dashboards!$C$10)^2+(S338-Dashboards!$C$11)^2)</f>
        <v>1.3060860266096042E-2</v>
      </c>
      <c r="U338" s="13">
        <f>T338/Dashboards!$D$9</f>
        <v>1.1179378424419424</v>
      </c>
      <c r="W338" s="3">
        <f t="shared" si="44"/>
        <v>5.3065843230960417E-4</v>
      </c>
      <c r="X338" s="3">
        <f t="shared" si="45"/>
        <v>5.3549837922785892E-2</v>
      </c>
      <c r="Z338" s="3">
        <f>(E338-Dashboards!$C$10)/Dashboards!$C$12</f>
        <v>1.2999424828647499</v>
      </c>
      <c r="AA338" s="3">
        <f>(F338-Dashboards!$C$11)/Dashboards!$C$13</f>
        <v>0.54883552762753074</v>
      </c>
    </row>
    <row r="339" spans="1:27" x14ac:dyDescent="0.35">
      <c r="A339">
        <v>337</v>
      </c>
      <c r="B339" s="3">
        <f t="shared" si="46"/>
        <v>0.33700000000000002</v>
      </c>
      <c r="C339" s="3">
        <f>MOD($K$4*(1+SIN(Dashboards!$C$7*B339))+Dashboards!$C$15,2*$K$4)</f>
        <v>0.17953517911489403</v>
      </c>
      <c r="D339" s="31">
        <f>(B339^Dashboards!$C$5)*((1-B339)^Dashboards!$C$6)</f>
        <v>4.9921411761000012E-2</v>
      </c>
      <c r="E339" s="31">
        <f t="shared" si="40"/>
        <v>4.911901508453434E-2</v>
      </c>
      <c r="F339" s="31">
        <f t="shared" si="41"/>
        <v>8.9145784721767953E-3</v>
      </c>
      <c r="G339" s="13">
        <f>SQRT((E339-Dashboards!$C$10)^2+(F339-Dashboards!$C$11)^2)</f>
        <v>4.0760847948035035E-2</v>
      </c>
      <c r="H339" s="13">
        <f>G339/Dashboards!$C$9</f>
        <v>1.0678245342705486</v>
      </c>
      <c r="N339">
        <v>337</v>
      </c>
      <c r="O339" s="3">
        <f t="shared" si="47"/>
        <v>0.33700000000000002</v>
      </c>
      <c r="P339" s="3">
        <f>MOD($L$4*(1+SIN(Dashboards!$D$7*O339))+Dashboards!$D$15,2*$L$4)</f>
        <v>4.18038329770103</v>
      </c>
      <c r="Q339" s="31">
        <f>(O339^Dashboards!$D$5)*((1-O339)^Dashboards!$D$6)</f>
        <v>4.9029486484157229E-3</v>
      </c>
      <c r="R339" s="31">
        <f t="shared" si="42"/>
        <v>-2.4870836578542465E-3</v>
      </c>
      <c r="S339" s="31">
        <f t="shared" si="43"/>
        <v>-4.225318961668563E-3</v>
      </c>
      <c r="T339" s="13">
        <f>SQRT((R339-Dashboards!$C$10)^2+(S339-Dashboards!$C$11)^2)</f>
        <v>1.3051691693889346E-2</v>
      </c>
      <c r="U339" s="13">
        <f>T339/Dashboards!$D$9</f>
        <v>1.117153063061243</v>
      </c>
      <c r="W339" s="3">
        <f t="shared" si="44"/>
        <v>5.3199802059925548E-4</v>
      </c>
      <c r="X339" s="3">
        <f t="shared" si="45"/>
        <v>4.9328528790694381E-2</v>
      </c>
      <c r="Z339" s="3">
        <f>(E339-Dashboards!$C$10)/Dashboards!$C$12</f>
        <v>1.3053361550710301</v>
      </c>
      <c r="AA339" s="3">
        <f>(F339-Dashboards!$C$11)/Dashboards!$C$13</f>
        <v>0.5463710431792449</v>
      </c>
    </row>
    <row r="340" spans="1:27" x14ac:dyDescent="0.35">
      <c r="A340">
        <v>338</v>
      </c>
      <c r="B340" s="3">
        <f t="shared" si="46"/>
        <v>0.33800000000000002</v>
      </c>
      <c r="C340" s="3">
        <f>MOD($K$4*(1+SIN(Dashboards!$C$7*B340))+Dashboards!$C$15,2*$K$4)</f>
        <v>0.17770616240997317</v>
      </c>
      <c r="D340" s="31">
        <f>(B340^Dashboards!$C$5)*((1-B340)^Dashboards!$C$6)</f>
        <v>5.0066747535999996E-2</v>
      </c>
      <c r="E340" s="31">
        <f t="shared" si="40"/>
        <v>4.9278284823058509E-2</v>
      </c>
      <c r="F340" s="31">
        <f t="shared" si="41"/>
        <v>8.8504154552813651E-3</v>
      </c>
      <c r="G340" s="13">
        <f>SQRT((E340-Dashboards!$C$10)^2+(F340-Dashboards!$C$11)^2)</f>
        <v>4.0890829054100644E-2</v>
      </c>
      <c r="H340" s="13">
        <f>G340/Dashboards!$C$9</f>
        <v>1.0712296894877666</v>
      </c>
      <c r="N340">
        <v>338</v>
      </c>
      <c r="O340" s="3">
        <f t="shared" si="47"/>
        <v>0.33800000000000002</v>
      </c>
      <c r="P340" s="3">
        <f>MOD($L$4*(1+SIN(Dashboards!$D$7*O340))+Dashboards!$D$15,2*$L$4)</f>
        <v>4.1833476586521776</v>
      </c>
      <c r="Q340" s="31">
        <f>(O340^Dashboards!$D$5)*((1-O340)^Dashboards!$D$6)</f>
        <v>4.909531468188808E-3</v>
      </c>
      <c r="R340" s="31">
        <f t="shared" si="42"/>
        <v>-2.4778697664641618E-3</v>
      </c>
      <c r="S340" s="31">
        <f t="shared" si="43"/>
        <v>-4.2383558908589769E-3</v>
      </c>
      <c r="T340" s="13">
        <f>SQRT((R340-Dashboards!$C$10)^2+(S340-Dashboards!$C$11)^2)</f>
        <v>1.3042396407267277E-2</v>
      </c>
      <c r="U340" s="13">
        <f>T340/Dashboards!$D$9</f>
        <v>1.1163574376231447</v>
      </c>
      <c r="W340" s="3">
        <f t="shared" si="44"/>
        <v>5.3331440194538259E-4</v>
      </c>
      <c r="X340" s="3">
        <f t="shared" si="45"/>
        <v>4.512774813537801E-2</v>
      </c>
      <c r="Z340" s="3">
        <f>(E340-Dashboards!$C$10)/Dashboards!$C$12</f>
        <v>1.310728507294882</v>
      </c>
      <c r="AA340" s="3">
        <f>(F340-Dashboards!$C$11)/Dashboards!$C$13</f>
        <v>0.54372085674106707</v>
      </c>
    </row>
    <row r="341" spans="1:27" x14ac:dyDescent="0.35">
      <c r="A341">
        <v>339</v>
      </c>
      <c r="B341" s="3">
        <f t="shared" si="46"/>
        <v>0.33900000000000002</v>
      </c>
      <c r="C341" s="3">
        <f>MOD($K$4*(1+SIN(Dashboards!$C$7*B341))+Dashboards!$C$15,2*$K$4)</f>
        <v>0.17579916339711499</v>
      </c>
      <c r="D341" s="31">
        <f>(B341^Dashboards!$C$5)*((1-B341)^Dashboards!$C$6)</f>
        <v>5.0211398241000009E-2</v>
      </c>
      <c r="E341" s="31">
        <f t="shared" si="40"/>
        <v>4.943749415835156E-2</v>
      </c>
      <c r="F341" s="31">
        <f t="shared" si="41"/>
        <v>8.7817244695591688E-3</v>
      </c>
      <c r="G341" s="13">
        <f>SQRT((E341-Dashboards!$C$10)^2+(F341-Dashboards!$C$11)^2)</f>
        <v>4.1019614058824171E-2</v>
      </c>
      <c r="H341" s="13">
        <f>G341/Dashboards!$C$9</f>
        <v>1.07460351006837</v>
      </c>
      <c r="N341">
        <v>339</v>
      </c>
      <c r="O341" s="3">
        <f t="shared" si="47"/>
        <v>0.33900000000000002</v>
      </c>
      <c r="P341" s="3">
        <f>MOD($L$4*(1+SIN(Dashboards!$D$7*O341))+Dashboards!$D$15,2*$L$4)</f>
        <v>4.1863109778484064</v>
      </c>
      <c r="Q341" s="31">
        <f>(O341^Dashboards!$D$5)*((1-O341)^Dashboards!$D$6)</f>
        <v>4.9159379448438754E-3</v>
      </c>
      <c r="R341" s="31">
        <f t="shared" si="42"/>
        <v>-2.4685162877169644E-3</v>
      </c>
      <c r="S341" s="31">
        <f t="shared" si="43"/>
        <v>-4.2512202030513405E-3</v>
      </c>
      <c r="T341" s="13">
        <f>SQRT((R341-Dashboards!$C$10)^2+(S341-Dashboards!$C$11)^2)</f>
        <v>1.3032975283460776E-2</v>
      </c>
      <c r="U341" s="13">
        <f>T341/Dashboards!$D$9</f>
        <v>1.1155510412137934</v>
      </c>
      <c r="W341" s="3">
        <f t="shared" si="44"/>
        <v>5.3460761616575556E-4</v>
      </c>
      <c r="X341" s="3">
        <f t="shared" si="45"/>
        <v>4.0947531145423488E-2</v>
      </c>
      <c r="Z341" s="3">
        <f>(E341-Dashboards!$C$10)/Dashboards!$C$12</f>
        <v>1.3161188144629645</v>
      </c>
      <c r="AA341" s="3">
        <f>(F341-Dashboards!$C$11)/Dashboards!$C$13</f>
        <v>0.54088364727688754</v>
      </c>
    </row>
    <row r="342" spans="1:27" x14ac:dyDescent="0.35">
      <c r="A342">
        <v>340</v>
      </c>
      <c r="B342" s="3">
        <f t="shared" si="46"/>
        <v>0.34</v>
      </c>
      <c r="C342" s="3">
        <f>MOD($K$4*(1+SIN(Dashboards!$C$7*B342))+Dashboards!$C$15,2*$K$4)</f>
        <v>0.17381422975119687</v>
      </c>
      <c r="D342" s="31">
        <f>(B342^Dashboards!$C$5)*((1-B342)^Dashboards!$C$6)</f>
        <v>5.0355359999999995E-2</v>
      </c>
      <c r="E342" s="31">
        <f t="shared" si="40"/>
        <v>4.9596620482626037E-2</v>
      </c>
      <c r="F342" s="31">
        <f t="shared" si="41"/>
        <v>8.7084738865061198E-3</v>
      </c>
      <c r="G342" s="13">
        <f>SQRT((E342-Dashboards!$C$10)^2+(F342-Dashboards!$C$11)^2)</f>
        <v>4.1147204713518591E-2</v>
      </c>
      <c r="H342" s="13">
        <f>G342/Dashboards!$C$9</f>
        <v>1.0779460418920466</v>
      </c>
      <c r="N342">
        <v>340</v>
      </c>
      <c r="O342" s="3">
        <f t="shared" si="47"/>
        <v>0.34</v>
      </c>
      <c r="P342" s="3">
        <f>MOD($L$4*(1+SIN(Dashboards!$D$7*O342))+Dashboards!$D$15,2*$L$4)</f>
        <v>4.189273252326398</v>
      </c>
      <c r="Q342" s="31">
        <f>(O342^Dashboards!$D$5)*((1-O342)^Dashboards!$D$6)</f>
        <v>4.9221679567103983E-3</v>
      </c>
      <c r="R342" s="31">
        <f t="shared" si="42"/>
        <v>-2.4590245936932653E-3</v>
      </c>
      <c r="S342" s="31">
        <f t="shared" si="43"/>
        <v>-4.2639108153992022E-3</v>
      </c>
      <c r="T342" s="13">
        <f>SQRT((R342-Dashboards!$C$10)^2+(S342-Dashboards!$C$11)^2)</f>
        <v>1.302342921480313E-2</v>
      </c>
      <c r="U342" s="13">
        <f>T342/Dashboards!$D$9</f>
        <v>1.1147339502120135</v>
      </c>
      <c r="W342" s="3">
        <f t="shared" si="44"/>
        <v>5.3587770797352305E-4</v>
      </c>
      <c r="X342" s="3">
        <f t="shared" si="45"/>
        <v>3.6787908319966922E-2</v>
      </c>
      <c r="Z342" s="3">
        <f>(E342-Dashboards!$C$10)/Dashboards!$C$12</f>
        <v>1.321506311149566</v>
      </c>
      <c r="AA342" s="3">
        <f>(F342-Dashboards!$C$11)/Dashboards!$C$13</f>
        <v>0.53785810840435921</v>
      </c>
    </row>
    <row r="343" spans="1:27" x14ac:dyDescent="0.35">
      <c r="A343">
        <v>341</v>
      </c>
      <c r="B343" s="3">
        <f t="shared" si="46"/>
        <v>0.34100000000000003</v>
      </c>
      <c r="C343" s="3">
        <f>MOD($K$4*(1+SIN(Dashboards!$C$7*B343))+Dashboards!$C$15,2*$K$4)</f>
        <v>0.17175141109545589</v>
      </c>
      <c r="D343" s="31">
        <f>(B343^Dashboards!$C$5)*((1-B343)^Dashboards!$C$6)</f>
        <v>5.0498628961000012E-2</v>
      </c>
      <c r="E343" s="31">
        <f t="shared" si="40"/>
        <v>4.9755639987304222E-2</v>
      </c>
      <c r="F343" s="31">
        <f t="shared" si="41"/>
        <v>8.6306324446428842E-3</v>
      </c>
      <c r="G343" s="13">
        <f>SQRT((E343-Dashboards!$C$10)^2+(F343-Dashboards!$C$11)^2)</f>
        <v>4.127360299942278E-2</v>
      </c>
      <c r="H343" s="13">
        <f>G343/Dashboards!$C$9</f>
        <v>1.0812573368619232</v>
      </c>
      <c r="N343">
        <v>341</v>
      </c>
      <c r="O343" s="3">
        <f t="shared" si="47"/>
        <v>0.34100000000000003</v>
      </c>
      <c r="P343" s="3">
        <f>MOD($L$4*(1+SIN(Dashboards!$D$7*O343))+Dashboards!$D$15,2*$L$4)</f>
        <v>4.1922344791238784</v>
      </c>
      <c r="Q343" s="31">
        <f>(O343^Dashboards!$D$5)*((1-O343)^Dashboards!$D$6)</f>
        <v>4.9282213966391607E-3</v>
      </c>
      <c r="R343" s="31">
        <f t="shared" si="42"/>
        <v>-2.4493960694298746E-3</v>
      </c>
      <c r="S343" s="31">
        <f t="shared" si="43"/>
        <v>-4.2764266659623103E-3</v>
      </c>
      <c r="T343" s="13">
        <f>SQRT((R343-Dashboards!$C$10)^2+(S343-Dashboards!$C$11)^2)</f>
        <v>1.3013759108659363E-2</v>
      </c>
      <c r="U343" s="13">
        <f>T343/Dashboards!$D$9</f>
        <v>1.1139062422832631</v>
      </c>
      <c r="W343" s="3">
        <f t="shared" si="44"/>
        <v>5.3712472698092862E-4</v>
      </c>
      <c r="X343" s="3">
        <f t="shared" si="45"/>
        <v>3.2648905421339913E-2</v>
      </c>
      <c r="Z343" s="3">
        <f>(E343-Dashboards!$C$10)/Dashboards!$C$12</f>
        <v>1.3268901912741455</v>
      </c>
      <c r="AA343" s="3">
        <f>(F343-Dashboards!$C$11)/Dashboards!$C$13</f>
        <v>0.53464294890070985</v>
      </c>
    </row>
    <row r="344" spans="1:27" x14ac:dyDescent="0.35">
      <c r="A344">
        <v>342</v>
      </c>
      <c r="B344" s="3">
        <f t="shared" si="46"/>
        <v>0.34200000000000003</v>
      </c>
      <c r="C344" s="3">
        <f>MOD($K$4*(1+SIN(Dashboards!$C$7*B344))+Dashboards!$C$15,2*$K$4)</f>
        <v>0.16961075900025158</v>
      </c>
      <c r="D344" s="31">
        <f>(B344^Dashboards!$C$5)*((1-B344)^Dashboards!$C$6)</f>
        <v>5.0641201295999992E-2</v>
      </c>
      <c r="E344" s="31">
        <f t="shared" si="40"/>
        <v>4.9914527654442882E-2</v>
      </c>
      <c r="F344" s="31">
        <f t="shared" si="41"/>
        <v>8.5481692622366816E-3</v>
      </c>
      <c r="G344" s="13">
        <f>SQRT((E344-Dashboards!$C$10)^2+(F344-Dashboards!$C$11)^2)</f>
        <v>4.1398811129303041E-2</v>
      </c>
      <c r="H344" s="13">
        <f>G344/Dashboards!$C$9</f>
        <v>1.084537452946523</v>
      </c>
      <c r="N344">
        <v>342</v>
      </c>
      <c r="O344" s="3">
        <f t="shared" si="47"/>
        <v>0.34200000000000003</v>
      </c>
      <c r="P344" s="3">
        <f>MOD($L$4*(1+SIN(Dashboards!$D$7*O344))+Dashboards!$D$15,2*$L$4)</f>
        <v>4.1951946552796207</v>
      </c>
      <c r="Q344" s="31">
        <f>(O344^Dashboards!$D$5)*((1-O344)^Dashboards!$D$6)</f>
        <v>4.9340981719471055E-3</v>
      </c>
      <c r="R344" s="31">
        <f t="shared" si="42"/>
        <v>-2.4396321126551757E-3</v>
      </c>
      <c r="S344" s="31">
        <f t="shared" si="43"/>
        <v>-4.2887667137900395E-3</v>
      </c>
      <c r="T344" s="13">
        <f>SQRT((R344-Dashboards!$C$10)^2+(S344-Dashboards!$C$11)^2)</f>
        <v>1.3003965887354E-2</v>
      </c>
      <c r="U344" s="13">
        <f>T344/Dashboards!$D$9</f>
        <v>1.1130679963734518</v>
      </c>
      <c r="W344" s="3">
        <f t="shared" si="44"/>
        <v>5.3834872770246785E-4</v>
      </c>
      <c r="X344" s="3">
        <f t="shared" si="45"/>
        <v>2.8530543426928734E-2</v>
      </c>
      <c r="Z344" s="3">
        <f>(E344-Dashboards!$C$10)/Dashboards!$C$12</f>
        <v>1.3322696078110023</v>
      </c>
      <c r="AA344" s="3">
        <f>(F344-Dashboards!$C$11)/Dashboards!$C$13</f>
        <v>0.53123689322820189</v>
      </c>
    </row>
    <row r="345" spans="1:27" x14ac:dyDescent="0.35">
      <c r="A345">
        <v>343</v>
      </c>
      <c r="B345" s="3">
        <f t="shared" si="46"/>
        <v>0.34300000000000003</v>
      </c>
      <c r="C345" s="3">
        <f>MOD($K$4*(1+SIN(Dashboards!$C$7*B345))+Dashboards!$C$15,2*$K$4)</f>
        <v>0.16739232698177275</v>
      </c>
      <c r="D345" s="31">
        <f>(B345^Dashboards!$C$5)*((1-B345)^Dashboards!$C$6)</f>
        <v>5.0783073201000013E-2</v>
      </c>
      <c r="E345" s="31">
        <f t="shared" si="40"/>
        <v>5.0073257248526057E-2</v>
      </c>
      <c r="F345" s="31">
        <f t="shared" si="41"/>
        <v>8.4610538504998698E-3</v>
      </c>
      <c r="G345" s="13">
        <f>SQRT((E345-Dashboards!$C$10)^2+(F345-Dashboards!$C$11)^2)</f>
        <v>4.1522831549077981E-2</v>
      </c>
      <c r="H345" s="13">
        <f>G345/Dashboards!$C$9</f>
        <v>1.0877864542223317</v>
      </c>
      <c r="N345">
        <v>343</v>
      </c>
      <c r="O345" s="3">
        <f t="shared" si="47"/>
        <v>0.34300000000000003</v>
      </c>
      <c r="P345" s="3">
        <f>MOD($L$4*(1+SIN(Dashboards!$D$7*O345))+Dashboards!$D$15,2*$L$4)</f>
        <v>4.1981537778334497</v>
      </c>
      <c r="Q345" s="31">
        <f>(O345^Dashboards!$D$5)*((1-O345)^Dashboards!$D$6)</f>
        <v>4.939798204361366E-3</v>
      </c>
      <c r="R345" s="31">
        <f t="shared" si="42"/>
        <v>-2.42973413352409E-3</v>
      </c>
      <c r="S345" s="31">
        <f t="shared" si="43"/>
        <v>-4.3009299390015313E-3</v>
      </c>
      <c r="T345" s="13">
        <f>SQRT((R345-Dashboards!$C$10)^2+(S345-Dashboards!$C$11)^2)</f>
        <v>1.2994050488097396E-2</v>
      </c>
      <c r="U345" s="13">
        <f>T345/Dashboards!$D$9</f>
        <v>1.1122192927026335</v>
      </c>
      <c r="W345" s="3">
        <f t="shared" si="44"/>
        <v>5.3954976955748269E-4</v>
      </c>
      <c r="X345" s="3">
        <f t="shared" si="45"/>
        <v>2.4432838480301866E-2</v>
      </c>
      <c r="Z345" s="3">
        <f>(E345-Dashboards!$C$10)/Dashboards!$C$12</f>
        <v>1.3376436725114076</v>
      </c>
      <c r="AA345" s="3">
        <f>(F345-Dashboards!$C$11)/Dashboards!$C$13</f>
        <v>0.52763868207928666</v>
      </c>
    </row>
    <row r="346" spans="1:27" x14ac:dyDescent="0.35">
      <c r="A346">
        <v>344</v>
      </c>
      <c r="B346" s="3">
        <f t="shared" si="46"/>
        <v>0.34399999999999997</v>
      </c>
      <c r="C346" s="3">
        <f>MOD($K$4*(1+SIN(Dashboards!$C$7*B346))+Dashboards!$C$15,2*$K$4)</f>
        <v>0.16509617050070613</v>
      </c>
      <c r="D346" s="31">
        <f>(B346^Dashboards!$C$5)*((1-B346)^Dashboards!$C$6)</f>
        <v>5.0924240895999999E-2</v>
      </c>
      <c r="E346" s="31">
        <f t="shared" si="40"/>
        <v>5.0231801308633549E-2</v>
      </c>
      <c r="F346" s="31">
        <f t="shared" si="41"/>
        <v>8.369256127267197E-3</v>
      </c>
      <c r="G346" s="13">
        <f>SQRT((E346-Dashboards!$C$10)^2+(F346-Dashboards!$C$11)^2)</f>
        <v>4.164566693946354E-2</v>
      </c>
      <c r="H346" s="13">
        <f>G346/Dashboards!$C$9</f>
        <v>1.0910044109168937</v>
      </c>
      <c r="N346">
        <v>344</v>
      </c>
      <c r="O346" s="3">
        <f t="shared" si="47"/>
        <v>0.34399999999999997</v>
      </c>
      <c r="P346" s="3">
        <f>MOD($L$4*(1+SIN(Dashboards!$D$7*O346))+Dashboards!$D$15,2*$L$4)</f>
        <v>4.2011118438262418</v>
      </c>
      <c r="Q346" s="31">
        <f>(O346^Dashboards!$D$5)*((1-O346)^Dashboards!$D$6)</f>
        <v>4.9453214299622046E-3</v>
      </c>
      <c r="R346" s="31">
        <f t="shared" si="42"/>
        <v>-2.4197035543525678E-3</v>
      </c>
      <c r="S346" s="31">
        <f t="shared" si="43"/>
        <v>-4.3129153428622937E-3</v>
      </c>
      <c r="T346" s="13">
        <f>SQRT((R346-Dashboards!$C$10)^2+(S346-Dashboards!$C$11)^2)</f>
        <v>1.2984013862910435E-2</v>
      </c>
      <c r="U346" s="13">
        <f>T346/Dashboards!$D$9</f>
        <v>1.1113602127585631</v>
      </c>
      <c r="W346" s="3">
        <f t="shared" si="44"/>
        <v>5.4072791687214533E-4</v>
      </c>
      <c r="X346" s="3">
        <f t="shared" si="45"/>
        <v>2.0355801841669408E-2</v>
      </c>
      <c r="Z346" s="3">
        <f>(E346-Dashboards!$C$10)/Dashboards!$C$12</f>
        <v>1.3430114556384543</v>
      </c>
      <c r="AA346" s="3">
        <f>(F346-Dashboards!$C$11)/Dashboards!$C$13</f>
        <v>0.52384707294152877</v>
      </c>
    </row>
    <row r="347" spans="1:27" x14ac:dyDescent="0.35">
      <c r="A347">
        <v>345</v>
      </c>
      <c r="B347" s="3">
        <f t="shared" si="46"/>
        <v>0.34499999999999997</v>
      </c>
      <c r="C347" s="3">
        <f>MOD($K$4*(1+SIN(Dashboards!$C$7*B347))+Dashboards!$C$15,2*$K$4)</f>
        <v>0.16272234696084453</v>
      </c>
      <c r="D347" s="31">
        <f>(B347^Dashboards!$C$5)*((1-B347)^Dashboards!$C$6)</f>
        <v>5.1064700624999994E-2</v>
      </c>
      <c r="E347" s="31">
        <f t="shared" si="40"/>
        <v>5.0390131140995664E-2</v>
      </c>
      <c r="F347" s="31">
        <f t="shared" si="41"/>
        <v>8.2727464311517299E-3</v>
      </c>
      <c r="G347" s="13">
        <f>SQRT((E347-Dashboards!$C$10)^2+(F347-Dashboards!$C$11)^2)</f>
        <v>4.1767320217637106E-2</v>
      </c>
      <c r="H347" s="13">
        <f>G347/Dashboards!$C$9</f>
        <v>1.0941913994524066</v>
      </c>
      <c r="N347">
        <v>345</v>
      </c>
      <c r="O347" s="3">
        <f t="shared" si="47"/>
        <v>0.34499999999999997</v>
      </c>
      <c r="P347" s="3">
        <f>MOD($L$4*(1+SIN(Dashboards!$D$7*O347))+Dashboards!$D$15,2*$L$4)</f>
        <v>4.2040688502999322</v>
      </c>
      <c r="Q347" s="31">
        <f>(O347^Dashboards!$D$5)*((1-O347)^Dashboards!$D$6)</f>
        <v>4.9506677991251408E-3</v>
      </c>
      <c r="R347" s="31">
        <f t="shared" si="42"/>
        <v>-2.4095418093517279E-3</v>
      </c>
      <c r="S347" s="31">
        <f t="shared" si="43"/>
        <v>-4.3247219478575235E-3</v>
      </c>
      <c r="T347" s="13">
        <f>SQRT((R347-Dashboards!$C$10)^2+(S347-Dashboards!$C$11)^2)</f>
        <v>1.2973856978547733E-2</v>
      </c>
      <c r="U347" s="13">
        <f>T347/Dashboards!$D$9</f>
        <v>1.1104908392901212</v>
      </c>
      <c r="W347" s="3">
        <f t="shared" si="44"/>
        <v>5.4188323888082902E-4</v>
      </c>
      <c r="X347" s="3">
        <f t="shared" si="45"/>
        <v>1.6299439837714536E-2</v>
      </c>
      <c r="Z347" s="3">
        <f>(E347-Dashboards!$C$10)/Dashboards!$C$12</f>
        <v>1.3483719857149847</v>
      </c>
      <c r="AA347" s="3">
        <f>(F347-Dashboards!$C$11)/Dashboards!$C$13</f>
        <v>0.51986084068230198</v>
      </c>
    </row>
    <row r="348" spans="1:27" x14ac:dyDescent="0.35">
      <c r="A348">
        <v>346</v>
      </c>
      <c r="B348" s="3">
        <f t="shared" si="46"/>
        <v>0.34599999999999997</v>
      </c>
      <c r="C348" s="3">
        <f>MOD($K$4*(1+SIN(Dashboards!$C$7*B348))+Dashboards!$C$15,2*$K$4)</f>
        <v>0.16027091570765162</v>
      </c>
      <c r="D348" s="31">
        <f>(B348^Dashboards!$C$5)*((1-B348)^Dashboards!$C$6)</f>
        <v>5.1204448655999997E-2</v>
      </c>
      <c r="E348" s="31">
        <f t="shared" si="40"/>
        <v>5.0548216811942256E-2</v>
      </c>
      <c r="F348" s="31">
        <f t="shared" si="41"/>
        <v>8.17149553618054E-3</v>
      </c>
      <c r="G348" s="13">
        <f>SQRT((E348-Dashboards!$C$10)^2+(F348-Dashboards!$C$11)^2)</f>
        <v>4.1887794538917326E-2</v>
      </c>
      <c r="H348" s="13">
        <f>G348/Dashboards!$C$9</f>
        <v>1.0973475024897286</v>
      </c>
      <c r="N348">
        <v>346</v>
      </c>
      <c r="O348" s="3">
        <f t="shared" si="47"/>
        <v>0.34599999999999997</v>
      </c>
      <c r="P348" s="3">
        <f>MOD($L$4*(1+SIN(Dashboards!$D$7*O348))+Dashboards!$D$15,2*$L$4)</f>
        <v>4.2070247942975145</v>
      </c>
      <c r="Q348" s="31">
        <f>(O348^Dashboards!$D$5)*((1-O348)^Dashboards!$D$6)</f>
        <v>4.9558372764620549E-3</v>
      </c>
      <c r="R348" s="31">
        <f t="shared" si="42"/>
        <v>-2.3992503443616394E-3</v>
      </c>
      <c r="S348" s="31">
        <f t="shared" si="43"/>
        <v>-4.3363487977619367E-3</v>
      </c>
      <c r="T348" s="13">
        <f>SQRT((R348-Dashboards!$C$10)^2+(S348-Dashboards!$C$11)^2)</f>
        <v>1.2963580816419226E-2</v>
      </c>
      <c r="U348" s="13">
        <f>T348/Dashboards!$D$9</f>
        <v>1.1096112563006035</v>
      </c>
      <c r="W348" s="3">
        <f t="shared" si="44"/>
        <v>5.4301580972681868E-4</v>
      </c>
      <c r="X348" s="3">
        <f t="shared" si="45"/>
        <v>1.2263753810874967E-2</v>
      </c>
      <c r="Z348" s="3">
        <f>(E348-Dashboards!$C$10)/Dashboards!$C$12</f>
        <v>1.3537242492848693</v>
      </c>
      <c r="AA348" s="3">
        <f>(F348-Dashboards!$C$11)/Dashboards!$C$13</f>
        <v>0.51567877815330132</v>
      </c>
    </row>
    <row r="349" spans="1:27" x14ac:dyDescent="0.35">
      <c r="A349">
        <v>347</v>
      </c>
      <c r="B349" s="3">
        <f t="shared" si="46"/>
        <v>0.34699999999999998</v>
      </c>
      <c r="C349" s="3">
        <f>MOD($K$4*(1+SIN(Dashboards!$C$7*B349))+Dashboards!$C$15,2*$K$4)</f>
        <v>0.15774193802678216</v>
      </c>
      <c r="D349" s="31">
        <f>(B349^Dashboards!$C$5)*((1-B349)^Dashboards!$C$6)</f>
        <v>5.1343481280999997E-2</v>
      </c>
      <c r="E349" s="31">
        <f t="shared" si="40"/>
        <v>5.0706027141256334E-2</v>
      </c>
      <c r="F349" s="31">
        <f t="shared" si="41"/>
        <v>8.0654746669103824E-3</v>
      </c>
      <c r="G349" s="13">
        <f>SQRT((E349-Dashboards!$C$10)^2+(F349-Dashboards!$C$11)^2)</f>
        <v>4.2007093298458011E-2</v>
      </c>
      <c r="H349" s="13">
        <f>G349/Dashboards!$C$9</f>
        <v>1.1004728089727533</v>
      </c>
      <c r="N349">
        <v>347</v>
      </c>
      <c r="O349" s="3">
        <f t="shared" si="47"/>
        <v>0.34699999999999998</v>
      </c>
      <c r="P349" s="3">
        <f>MOD($L$4*(1+SIN(Dashboards!$D$7*O349))+Dashboards!$D$15,2*$L$4)</f>
        <v>4.209979672863045</v>
      </c>
      <c r="Q349" s="31">
        <f>(O349^Dashboards!$D$5)*((1-O349)^Dashboards!$D$6)</f>
        <v>4.9608298407614283E-3</v>
      </c>
      <c r="R349" s="31">
        <f t="shared" si="42"/>
        <v>-2.3888306165848233E-3</v>
      </c>
      <c r="S349" s="31">
        <f t="shared" si="43"/>
        <v>-4.3477949577062662E-3</v>
      </c>
      <c r="T349" s="13">
        <f>SQRT((R349-Dashboards!$C$10)^2+(S349-Dashboards!$C$11)^2)</f>
        <v>1.2953186372510203E-2</v>
      </c>
      <c r="U349" s="13">
        <f>T349/Dashboards!$D$9</f>
        <v>1.1087215490408757</v>
      </c>
      <c r="W349" s="3">
        <f t="shared" si="44"/>
        <v>5.4412570846235097E-4</v>
      </c>
      <c r="X349" s="3">
        <f t="shared" si="45"/>
        <v>8.2487400681223733E-3</v>
      </c>
      <c r="Z349" s="3">
        <f>(E349-Dashboards!$C$10)/Dashboards!$C$12</f>
        <v>1.3590671906879812</v>
      </c>
      <c r="AA349" s="3">
        <f>(F349-Dashboards!$C$11)/Dashboards!$C$13</f>
        <v>0.51129969681487997</v>
      </c>
    </row>
    <row r="350" spans="1:27" x14ac:dyDescent="0.35">
      <c r="A350">
        <v>348</v>
      </c>
      <c r="B350" s="3">
        <f t="shared" si="46"/>
        <v>0.34799999999999998</v>
      </c>
      <c r="C350" s="3">
        <f>MOD($K$4*(1+SIN(Dashboards!$C$7*B350))+Dashboards!$C$15,2*$K$4)</f>
        <v>0.1551354771425455</v>
      </c>
      <c r="D350" s="31">
        <f>(B350^Dashboards!$C$5)*((1-B350)^Dashboards!$C$6)</f>
        <v>5.1481794816000001E-2</v>
      </c>
      <c r="E350" s="31">
        <f t="shared" si="40"/>
        <v>5.086352969594185E-2</v>
      </c>
      <c r="F350" s="31">
        <f t="shared" si="41"/>
        <v>7.9546555140223556E-3</v>
      </c>
      <c r="G350" s="13">
        <f>SQRT((E350-Dashboards!$C$10)^2+(F350-Dashboards!$C$11)^2)</f>
        <v>4.212522013295332E-2</v>
      </c>
      <c r="H350" s="13">
        <f>G350/Dashboards!$C$9</f>
        <v>1.1035674141730825</v>
      </c>
      <c r="N350">
        <v>348</v>
      </c>
      <c r="O350" s="3">
        <f t="shared" si="47"/>
        <v>0.34799999999999998</v>
      </c>
      <c r="P350" s="3">
        <f>MOD($L$4*(1+SIN(Dashboards!$D$7*O350))+Dashboards!$D$15,2*$L$4)</f>
        <v>4.2129334830416454</v>
      </c>
      <c r="Q350" s="31">
        <f>(O350^Dashboards!$D$5)*((1-O350)^Dashboards!$D$6)</f>
        <v>4.9656454849276556E-3</v>
      </c>
      <c r="R350" s="31">
        <f t="shared" si="42"/>
        <v>-2.3782840943194872E-3</v>
      </c>
      <c r="S350" s="31">
        <f t="shared" si="43"/>
        <v>-4.3590595142403536E-3</v>
      </c>
      <c r="T350" s="13">
        <f>SQRT((R350-Dashboards!$C$10)^2+(S350-Dashboards!$C$11)^2)</f>
        <v>1.2942674657299719E-2</v>
      </c>
      <c r="U350" s="13">
        <f>T350/Dashboards!$D$9</f>
        <v>1.1078218040023902</v>
      </c>
      <c r="W350" s="3">
        <f t="shared" si="44"/>
        <v>5.4521301904794683E-4</v>
      </c>
      <c r="X350" s="3">
        <f t="shared" si="45"/>
        <v>4.2543898293077032E-3</v>
      </c>
      <c r="Z350" s="3">
        <f>(E350-Dashboards!$C$10)/Dashboards!$C$12</f>
        <v>1.3643997118491928</v>
      </c>
      <c r="AA350" s="3">
        <f>(F350-Dashboards!$C$11)/Dashboards!$C$13</f>
        <v>0.50672242738017037</v>
      </c>
    </row>
    <row r="351" spans="1:27" x14ac:dyDescent="0.35">
      <c r="A351">
        <v>349</v>
      </c>
      <c r="B351" s="3">
        <f t="shared" si="46"/>
        <v>0.34899999999999998</v>
      </c>
      <c r="C351" s="3">
        <f>MOD($K$4*(1+SIN(Dashboards!$C$7*B351))+Dashboards!$C$15,2*$K$4)</f>
        <v>0.15245159821632814</v>
      </c>
      <c r="D351" s="31">
        <f>(B351^Dashboards!$C$5)*((1-B351)^Dashboards!$C$6)</f>
        <v>5.1619385600999997E-2</v>
      </c>
      <c r="E351" s="31">
        <f t="shared" si="40"/>
        <v>5.1020690784415262E-2</v>
      </c>
      <c r="F351" s="31">
        <f t="shared" si="41"/>
        <v>7.8390102503957029E-3</v>
      </c>
      <c r="G351" s="13">
        <f>SQRT((E351-Dashboards!$C$10)^2+(F351-Dashboards!$C$11)^2)</f>
        <v>4.2242178922351818E-2</v>
      </c>
      <c r="H351" s="13">
        <f>G351/Dashboards!$C$9</f>
        <v>1.1066314197349274</v>
      </c>
      <c r="N351">
        <v>349</v>
      </c>
      <c r="O351" s="3">
        <f t="shared" si="47"/>
        <v>0.34899999999999998</v>
      </c>
      <c r="P351" s="3">
        <f>MOD($L$4*(1+SIN(Dashboards!$D$7*O351))+Dashboards!$D$15,2*$L$4)</f>
        <v>4.2158862218795052</v>
      </c>
      <c r="Q351" s="31">
        <f>(O351^Dashboards!$D$5)*((1-O351)^Dashboards!$D$6)</f>
        <v>4.9702842159194752E-3</v>
      </c>
      <c r="R351" s="31">
        <f t="shared" si="42"/>
        <v>-2.3676122566925624E-3</v>
      </c>
      <c r="S351" s="31">
        <f t="shared" si="43"/>
        <v>-4.3701415753928871E-3</v>
      </c>
      <c r="T351" s="13">
        <f>SQRT((R351-Dashboards!$C$10)^2+(S351-Dashboards!$C$11)^2)</f>
        <v>1.2932046695677411E-2</v>
      </c>
      <c r="U351" s="13">
        <f>T351/Dashboards!$D$9</f>
        <v>1.106912108910066</v>
      </c>
      <c r="W351" s="3">
        <f t="shared" si="44"/>
        <v>5.4627783035101382E-4</v>
      </c>
      <c r="X351" s="3">
        <f t="shared" si="45"/>
        <v>2.8068917513857095E-4</v>
      </c>
      <c r="Z351" s="3">
        <f>(E351-Dashboards!$C$10)/Dashboards!$C$12</f>
        <v>1.3697206720817232</v>
      </c>
      <c r="AA351" s="3">
        <f>(F351-Dashboards!$C$11)/Dashboards!$C$13</f>
        <v>0.50194582047899639</v>
      </c>
    </row>
    <row r="352" spans="1:27" x14ac:dyDescent="0.35">
      <c r="A352">
        <v>350</v>
      </c>
      <c r="B352" s="3">
        <f t="shared" si="46"/>
        <v>0.35</v>
      </c>
      <c r="C352" s="3">
        <f>MOD($K$4*(1+SIN(Dashboards!$C$7*B352))+Dashboards!$C$15,2*$K$4)</f>
        <v>0.14969036834496396</v>
      </c>
      <c r="D352" s="31">
        <f>(B352^Dashboards!$C$5)*((1-B352)^Dashboards!$C$6)</f>
        <v>5.1756249999999997E-2</v>
      </c>
      <c r="E352" s="31">
        <f t="shared" si="40"/>
        <v>5.1177475451131361E-2</v>
      </c>
      <c r="F352" s="31">
        <f t="shared" si="41"/>
        <v>7.7185115476590665E-3</v>
      </c>
      <c r="G352" s="13">
        <f>SQRT((E352-Dashboards!$C$10)^2+(F352-Dashboards!$C$11)^2)</f>
        <v>4.235797379157677E-2</v>
      </c>
      <c r="H352" s="13">
        <f>G352/Dashboards!$C$9</f>
        <v>1.1096649337201785</v>
      </c>
      <c r="N352">
        <v>350</v>
      </c>
      <c r="O352" s="3">
        <f t="shared" si="47"/>
        <v>0.35</v>
      </c>
      <c r="P352" s="3">
        <f>MOD($L$4*(1+SIN(Dashboards!$D$7*O352))+Dashboards!$D$15,2*$L$4)</f>
        <v>4.2188378864238869</v>
      </c>
      <c r="Q352" s="31">
        <f>(O352^Dashboards!$D$5)*((1-O352)^Dashboards!$D$6)</f>
        <v>4.9747460546874997E-3</v>
      </c>
      <c r="R352" s="31">
        <f t="shared" si="42"/>
        <v>-2.356816593392555E-3</v>
      </c>
      <c r="S352" s="31">
        <f t="shared" si="43"/>
        <v>-4.3810402707277589E-3</v>
      </c>
      <c r="T352" s="13">
        <f>SQRT((R352-Dashboards!$C$10)^2+(S352-Dashboards!$C$11)^2)</f>
        <v>1.2921303526858677E-2</v>
      </c>
      <c r="U352" s="13">
        <f>T352/Dashboards!$D$9</f>
        <v>1.1059925527150287</v>
      </c>
      <c r="W352" s="3">
        <f t="shared" si="44"/>
        <v>5.4732023614368827E-4</v>
      </c>
      <c r="X352" s="3">
        <f t="shared" si="45"/>
        <v>3.6723810051497718E-3</v>
      </c>
      <c r="Z352" s="3">
        <f>(E352-Dashboards!$C$10)/Dashboards!$C$12</f>
        <v>1.3750288879051837</v>
      </c>
      <c r="AA352" s="3">
        <f>(F352-Dashboards!$C$11)/Dashboards!$C$13</f>
        <v>0.49696874734150498</v>
      </c>
    </row>
    <row r="353" spans="1:27" x14ac:dyDescent="0.35">
      <c r="A353">
        <v>351</v>
      </c>
      <c r="B353" s="3">
        <f t="shared" si="46"/>
        <v>0.35099999999999998</v>
      </c>
      <c r="C353" s="3">
        <f>MOD($K$4*(1+SIN(Dashboards!$C$7*B353))+Dashboards!$C$15,2*$K$4)</f>
        <v>0.14685185655905553</v>
      </c>
      <c r="D353" s="31">
        <f>(B353^Dashboards!$C$5)*((1-B353)^Dashboards!$C$6)</f>
        <v>5.1892384401000004E-2</v>
      </c>
      <c r="E353" s="31">
        <f t="shared" si="40"/>
        <v>5.1333847471653253E-2</v>
      </c>
      <c r="F353" s="31">
        <f t="shared" si="41"/>
        <v>7.593132593217841E-3</v>
      </c>
      <c r="G353" s="13">
        <f>SQRT((E353-Dashboards!$C$10)^2+(F353-Dashboards!$C$11)^2)</f>
        <v>4.2472609112249926E-2</v>
      </c>
      <c r="H353" s="13">
        <f>G353/Dashboards!$C$9</f>
        <v>1.1126680706535619</v>
      </c>
      <c r="N353">
        <v>351</v>
      </c>
      <c r="O353" s="3">
        <f t="shared" si="47"/>
        <v>0.35099999999999998</v>
      </c>
      <c r="P353" s="3">
        <f>MOD($L$4*(1+SIN(Dashboards!$D$7*O353))+Dashboards!$D$15,2*$L$4)</f>
        <v>4.2217884737231239</v>
      </c>
      <c r="Q353" s="31">
        <f>(O353^Dashboards!$D$5)*((1-O353)^Dashboards!$D$6)</f>
        <v>4.9790310361108982E-3</v>
      </c>
      <c r="R353" s="31">
        <f t="shared" si="42"/>
        <v>-2.3458986044023094E-3</v>
      </c>
      <c r="S353" s="31">
        <f t="shared" si="43"/>
        <v>-4.3917547513970838E-3</v>
      </c>
      <c r="T353" s="13">
        <f>SQRT((R353-Dashboards!$C$10)^2+(S353-Dashboards!$C$11)^2)</f>
        <v>1.2910446204298249E-2</v>
      </c>
      <c r="U353" s="13">
        <f>T353/Dashboards!$D$9</f>
        <v>1.1050632255872124</v>
      </c>
      <c r="W353" s="3">
        <f t="shared" si="44"/>
        <v>5.4834033509989024E-4</v>
      </c>
      <c r="X353" s="3">
        <f t="shared" si="45"/>
        <v>7.6048450663495082E-3</v>
      </c>
      <c r="Z353" s="3">
        <f>(E353-Dashboards!$C$10)/Dashboards!$C$12</f>
        <v>1.3803231328786663</v>
      </c>
      <c r="AA353" s="3">
        <f>(F353-Dashboards!$C$11)/Dashboards!$C$13</f>
        <v>0.49179010050146338</v>
      </c>
    </row>
    <row r="354" spans="1:27" x14ac:dyDescent="0.35">
      <c r="A354">
        <v>352</v>
      </c>
      <c r="B354" s="3">
        <f t="shared" si="46"/>
        <v>0.35199999999999998</v>
      </c>
      <c r="C354" s="3">
        <f>MOD($K$4*(1+SIN(Dashboards!$C$7*B354))+Dashboards!$C$15,2*$K$4)</f>
        <v>0.14393613382124837</v>
      </c>
      <c r="D354" s="31">
        <f>(B354^Dashboards!$C$5)*((1-B354)^Dashboards!$C$6)</f>
        <v>5.2027785215999996E-2</v>
      </c>
      <c r="E354" s="31">
        <f t="shared" si="40"/>
        <v>5.14897693481772E-2</v>
      </c>
      <c r="F354" s="31">
        <f t="shared" si="41"/>
        <v>7.4628471077558415E-3</v>
      </c>
      <c r="G354" s="13">
        <f>SQRT((E354-Dashboards!$C$10)^2+(F354-Dashboards!$C$11)^2)</f>
        <v>4.2586089504416176E-2</v>
      </c>
      <c r="H354" s="13">
        <f>G354/Dashboards!$C$9</f>
        <v>1.1156409515678218</v>
      </c>
      <c r="N354">
        <v>352</v>
      </c>
      <c r="O354" s="3">
        <f t="shared" si="47"/>
        <v>0.35199999999999998</v>
      </c>
      <c r="P354" s="3">
        <f>MOD($L$4*(1+SIN(Dashboards!$D$7*O354))+Dashboards!$D$15,2*$L$4)</f>
        <v>4.2247379808266325</v>
      </c>
      <c r="Q354" s="31">
        <f>(O354^Dashboards!$D$5)*((1-O354)^Dashboards!$D$6)</f>
        <v>4.9831392089331929E-3</v>
      </c>
      <c r="R354" s="31">
        <f t="shared" si="42"/>
        <v>-2.334859799731622E-3</v>
      </c>
      <c r="S354" s="31">
        <f t="shared" si="43"/>
        <v>-4.4022841901908763E-3</v>
      </c>
      <c r="T354" s="13">
        <f>SQRT((R354-Dashboards!$C$10)^2+(S354-Dashboards!$C$11)^2)</f>
        <v>1.2899475795602052E-2</v>
      </c>
      <c r="U354" s="13">
        <f>T354/Dashboards!$D$9</f>
        <v>1.1041242189078155</v>
      </c>
      <c r="W354" s="3">
        <f t="shared" si="44"/>
        <v>5.4933823079155906E-4</v>
      </c>
      <c r="X354" s="3">
        <f t="shared" si="45"/>
        <v>1.1516732660006301E-2</v>
      </c>
      <c r="Z354" s="3">
        <f>(E354-Dashboards!$C$10)/Dashboards!$C$12</f>
        <v>1.3856021374492267</v>
      </c>
      <c r="AA354" s="3">
        <f>(F354-Dashboards!$C$11)/Dashboards!$C$13</f>
        <v>0.48640879451914759</v>
      </c>
    </row>
    <row r="355" spans="1:27" x14ac:dyDescent="0.35">
      <c r="A355">
        <v>353</v>
      </c>
      <c r="B355" s="3">
        <f t="shared" si="46"/>
        <v>0.35299999999999998</v>
      </c>
      <c r="C355" s="3">
        <f>MOD($K$4*(1+SIN(Dashboards!$C$7*B355))+Dashboards!$C$15,2*$K$4)</f>
        <v>0.14094327302446263</v>
      </c>
      <c r="D355" s="31">
        <f>(B355^Dashboards!$C$5)*((1-B355)^Dashboards!$C$6)</f>
        <v>5.2162448880999995E-2</v>
      </c>
      <c r="E355" s="31">
        <f t="shared" si="40"/>
        <v>5.1645202305522754E-2</v>
      </c>
      <c r="F355" s="31">
        <f t="shared" si="41"/>
        <v>7.327629363209162E-3</v>
      </c>
      <c r="G355" s="13">
        <f>SQRT((E355-Dashboards!$C$10)^2+(F355-Dashboards!$C$11)^2)</f>
        <v>4.2698419838266159E-2</v>
      </c>
      <c r="H355" s="13">
        <f>G355/Dashboards!$C$9</f>
        <v>1.118583704048848</v>
      </c>
      <c r="N355">
        <v>353</v>
      </c>
      <c r="O355" s="3">
        <f t="shared" si="47"/>
        <v>0.35299999999999998</v>
      </c>
      <c r="P355" s="3">
        <f>MOD($L$4*(1+SIN(Dashboards!$D$7*O355))+Dashboards!$D$15,2*$L$4)</f>
        <v>4.2276864047849037</v>
      </c>
      <c r="Q355" s="31">
        <f>(O355^Dashboards!$D$5)*((1-O355)^Dashboards!$D$6)</f>
        <v>4.9870706356972255E-3</v>
      </c>
      <c r="R355" s="31">
        <f t="shared" si="42"/>
        <v>-2.3237016991499038E-3</v>
      </c>
      <c r="S355" s="31">
        <f t="shared" si="43"/>
        <v>-4.4126277815833706E-3</v>
      </c>
      <c r="T355" s="13">
        <f>SQRT((R355-Dashboards!$C$10)^2+(S355-Dashboards!$C$11)^2)</f>
        <v>1.2888393382437462E-2</v>
      </c>
      <c r="U355" s="13">
        <f>T355/Dashboards!$D$9</f>
        <v>1.1031756252616196</v>
      </c>
      <c r="W355" s="3">
        <f t="shared" si="44"/>
        <v>5.50314031684046E-4</v>
      </c>
      <c r="X355" s="3">
        <f t="shared" si="45"/>
        <v>1.5408078787228385E-2</v>
      </c>
      <c r="Z355" s="3">
        <f>(E355-Dashboards!$C$10)/Dashboards!$C$12</f>
        <v>1.3908645888161257</v>
      </c>
      <c r="AA355" s="3">
        <f>(F355-Dashboards!$C$11)/Dashboards!$C$13</f>
        <v>0.4808237667237335</v>
      </c>
    </row>
    <row r="356" spans="1:27" x14ac:dyDescent="0.35">
      <c r="A356">
        <v>354</v>
      </c>
      <c r="B356" s="3">
        <f t="shared" si="46"/>
        <v>0.35399999999999998</v>
      </c>
      <c r="C356" s="3">
        <f>MOD($K$4*(1+SIN(Dashboards!$C$7*B356))+Dashboards!$C$15,2*$K$4)</f>
        <v>0.1378733489900581</v>
      </c>
      <c r="D356" s="31">
        <f>(B356^Dashboards!$C$5)*((1-B356)^Dashboards!$C$6)</f>
        <v>5.2296371855999994E-2</v>
      </c>
      <c r="E356" s="31">
        <f t="shared" si="40"/>
        <v>5.1800106287599103E-2</v>
      </c>
      <c r="F356" s="31">
        <f t="shared" si="41"/>
        <v>7.1874542012081528E-3</v>
      </c>
      <c r="G356" s="13">
        <f>SQRT((E356-Dashboards!$C$10)^2+(F356-Dashboards!$C$11)^2)</f>
        <v>4.2809605235853747E-2</v>
      </c>
      <c r="H356" s="13">
        <f>G356/Dashboards!$C$9</f>
        <v>1.1214964622806691</v>
      </c>
      <c r="N356">
        <v>354</v>
      </c>
      <c r="O356" s="3">
        <f t="shared" si="47"/>
        <v>0.35399999999999998</v>
      </c>
      <c r="P356" s="3">
        <f>MOD($L$4*(1+SIN(Dashboards!$D$7*O356))+Dashboards!$D$15,2*$L$4)</f>
        <v>4.2306337426495144</v>
      </c>
      <c r="Q356" s="31">
        <f>(O356^Dashboards!$D$5)*((1-O356)^Dashboards!$D$6)</f>
        <v>4.9908253926792788E-3</v>
      </c>
      <c r="R356" s="31">
        <f t="shared" si="42"/>
        <v>-2.3124258319187603E-3</v>
      </c>
      <c r="S356" s="31">
        <f t="shared" si="43"/>
        <v>-4.4227847417760572E-3</v>
      </c>
      <c r="T356" s="13">
        <f>SQRT((R356-Dashboards!$C$10)^2+(S356-Dashboards!$C$11)^2)</f>
        <v>1.2877200060441855E-2</v>
      </c>
      <c r="U356" s="13">
        <f>T356/Dashboards!$D$9</f>
        <v>1.102217538429161</v>
      </c>
      <c r="W356" s="3">
        <f t="shared" si="44"/>
        <v>5.5126785113062782E-4</v>
      </c>
      <c r="X356" s="3">
        <f t="shared" si="45"/>
        <v>1.927892385150809E-2</v>
      </c>
      <c r="Z356" s="3">
        <f>(E356-Dashboards!$C$10)/Dashboards!$C$12</f>
        <v>1.3961091308111901</v>
      </c>
      <c r="AA356" s="3">
        <f>(F356-Dashboards!$C$11)/Dashboards!$C$13</f>
        <v>0.47503397797502345</v>
      </c>
    </row>
    <row r="357" spans="1:27" x14ac:dyDescent="0.35">
      <c r="A357">
        <v>355</v>
      </c>
      <c r="B357" s="3">
        <f t="shared" si="46"/>
        <v>0.35499999999999998</v>
      </c>
      <c r="C357" s="3">
        <f>MOD($K$4*(1+SIN(Dashboards!$C$7*B357))+Dashboards!$C$15,2*$K$4)</f>
        <v>0.13472643846597965</v>
      </c>
      <c r="D357" s="31">
        <f>(B357^Dashboards!$C$5)*((1-B357)^Dashboards!$C$6)</f>
        <v>5.2429550625000002E-2</v>
      </c>
      <c r="E357" s="31">
        <f t="shared" si="40"/>
        <v>5.1954439954358236E-2</v>
      </c>
      <c r="F357" s="31">
        <f t="shared" si="41"/>
        <v>7.0422970519868136E-3</v>
      </c>
      <c r="G357" s="13">
        <f>SQRT((E357-Dashboards!$C$10)^2+(F357-Dashboards!$C$11)^2)</f>
        <v>4.2919651072805737E-2</v>
      </c>
      <c r="H357" s="13">
        <f>G357/Dashboards!$C$9</f>
        <v>1.1243793670902424</v>
      </c>
      <c r="N357">
        <v>355</v>
      </c>
      <c r="O357" s="3">
        <f t="shared" si="47"/>
        <v>0.35499999999999998</v>
      </c>
      <c r="P357" s="3">
        <f>MOD($L$4*(1+SIN(Dashboards!$D$7*O357))+Dashboards!$D$15,2*$L$4)</f>
        <v>4.2335799914731265</v>
      </c>
      <c r="Q357" s="31">
        <f>(O357^Dashboards!$D$5)*((1-O357)^Dashboards!$D$6)</f>
        <v>4.99440356982236E-3</v>
      </c>
      <c r="R357" s="31">
        <f t="shared" si="42"/>
        <v>-2.301033736524659E-3</v>
      </c>
      <c r="S357" s="31">
        <f t="shared" si="43"/>
        <v>-4.4327543087373678E-3</v>
      </c>
      <c r="T357" s="13">
        <f>SQRT((R357-Dashboards!$C$10)^2+(S357-Dashboards!$C$11)^2)</f>
        <v>1.2865896939129456E-2</v>
      </c>
      <c r="U357" s="13">
        <f>T357/Dashboards!$D$9</f>
        <v>1.1012500533787586</v>
      </c>
      <c r="W357" s="3">
        <f t="shared" si="44"/>
        <v>5.5219980736611566E-4</v>
      </c>
      <c r="X357" s="3">
        <f t="shared" si="45"/>
        <v>2.3129313711483857E-2</v>
      </c>
      <c r="Z357" s="3">
        <f>(E357-Dashboards!$C$10)/Dashboards!$C$12</f>
        <v>1.4013343637956566</v>
      </c>
      <c r="AA357" s="3">
        <f>(F357-Dashboards!$C$11)/Dashboards!$C$13</f>
        <v>0.46903841344447922</v>
      </c>
    </row>
    <row r="358" spans="1:27" x14ac:dyDescent="0.35">
      <c r="A358">
        <v>356</v>
      </c>
      <c r="B358" s="3">
        <f t="shared" si="46"/>
        <v>0.35599999999999998</v>
      </c>
      <c r="C358" s="3">
        <f>MOD($K$4*(1+SIN(Dashboards!$C$7*B358))+Dashboards!$C$15,2*$K$4)</f>
        <v>0.13150262012482372</v>
      </c>
      <c r="D358" s="31">
        <f>(B358^Dashboards!$C$5)*((1-B358)^Dashboards!$C$6)</f>
        <v>5.2561981696000001E-2</v>
      </c>
      <c r="E358" s="31">
        <f t="shared" si="40"/>
        <v>5.2108160679246458E-2</v>
      </c>
      <c r="F358" s="31">
        <f t="shared" si="41"/>
        <v>6.8921339537528058E-3</v>
      </c>
      <c r="G358" s="13">
        <f>SQRT((E358-Dashboards!$C$10)^2+(F358-Dashboards!$C$11)^2)</f>
        <v>4.3028562980020217E-2</v>
      </c>
      <c r="H358" s="13">
        <f>G358/Dashboards!$C$9</f>
        <v>1.1272325659919455</v>
      </c>
      <c r="N358">
        <v>356</v>
      </c>
      <c r="O358" s="3">
        <f t="shared" si="47"/>
        <v>0.35599999999999998</v>
      </c>
      <c r="P358" s="3">
        <f>MOD($L$4*(1+SIN(Dashboards!$D$7*O358))+Dashboards!$D$15,2*$L$4)</f>
        <v>4.2365251483094912</v>
      </c>
      <c r="Q358" s="31">
        <f>(O358^Dashboards!$D$5)*((1-O358)^Dashboards!$D$6)</f>
        <v>4.9978052706686855E-3</v>
      </c>
      <c r="R358" s="31">
        <f t="shared" si="42"/>
        <v>-2.2895269604116622E-3</v>
      </c>
      <c r="S358" s="31">
        <f t="shared" si="43"/>
        <v>-4.4425357422390906E-3</v>
      </c>
      <c r="T358" s="13">
        <f>SQRT((R358-Dashboards!$C$10)^2+(S358-Dashboards!$C$11)^2)</f>
        <v>1.2854485141796485E-2</v>
      </c>
      <c r="U358" s="13">
        <f>T358/Dashboards!$D$9</f>
        <v>1.1002732662583938</v>
      </c>
      <c r="W358" s="3">
        <f t="shared" si="44"/>
        <v>5.5311002349952415E-4</v>
      </c>
      <c r="X358" s="3">
        <f t="shared" si="45"/>
        <v>2.6959299733551711E-2</v>
      </c>
      <c r="Z358" s="3">
        <f>(E358-Dashboards!$C$10)/Dashboards!$C$12</f>
        <v>1.4065388445738889</v>
      </c>
      <c r="AA358" s="3">
        <f>(F358-Dashboards!$C$11)/Dashboards!$C$13</f>
        <v>0.46283608341528021</v>
      </c>
    </row>
    <row r="359" spans="1:27" x14ac:dyDescent="0.35">
      <c r="A359">
        <v>357</v>
      </c>
      <c r="B359" s="3">
        <f t="shared" si="46"/>
        <v>0.35699999999999998</v>
      </c>
      <c r="C359" s="3">
        <f>MOD($K$4*(1+SIN(Dashboards!$C$7*B359))+Dashboards!$C$15,2*$K$4)</f>
        <v>0.12820197456188254</v>
      </c>
      <c r="D359" s="31">
        <f>(B359^Dashboards!$C$5)*((1-B359)^Dashboards!$C$6)</f>
        <v>5.2693661600999996E-2</v>
      </c>
      <c r="E359" s="31">
        <f t="shared" si="40"/>
        <v>5.2261224547164933E-2</v>
      </c>
      <c r="F359" s="31">
        <f t="shared" si="41"/>
        <v>6.7369415725169459E-3</v>
      </c>
      <c r="G359" s="13">
        <f>SQRT((E359-Dashboards!$C$10)^2+(F359-Dashboards!$C$11)^2)</f>
        <v>4.3136346845350844E-2</v>
      </c>
      <c r="H359" s="13">
        <f>G359/Dashboards!$C$9</f>
        <v>1.1300562132317007</v>
      </c>
      <c r="N359">
        <v>357</v>
      </c>
      <c r="O359" s="3">
        <f t="shared" si="47"/>
        <v>0.35699999999999998</v>
      </c>
      <c r="P359" s="3">
        <f>MOD($L$4*(1+SIN(Dashboards!$D$7*O359))+Dashboards!$D$15,2*$L$4)</f>
        <v>4.2394692102134535</v>
      </c>
      <c r="Q359" s="31">
        <f>(O359^Dashboards!$D$5)*((1-O359)^Dashboards!$D$6)</f>
        <v>5.001030612291347E-3</v>
      </c>
      <c r="R359" s="31">
        <f t="shared" si="42"/>
        <v>-2.2779070597142787E-3</v>
      </c>
      <c r="S359" s="31">
        <f t="shared" si="43"/>
        <v>-4.4521283238894869E-3</v>
      </c>
      <c r="T359" s="13">
        <f>SQRT((R359-Dashboards!$C$10)^2+(S359-Dashboards!$C$11)^2)</f>
        <v>1.2842965805424577E-2</v>
      </c>
      <c r="U359" s="13">
        <f>T359/Dashboards!$D$9</f>
        <v>1.0992872743874447</v>
      </c>
      <c r="W359" s="3">
        <f t="shared" si="44"/>
        <v>5.539986275057752E-4</v>
      </c>
      <c r="X359" s="3">
        <f t="shared" si="45"/>
        <v>3.0768938844256022E-2</v>
      </c>
      <c r="Z359" s="3">
        <f>(E359-Dashboards!$C$10)/Dashboards!$C$12</f>
        <v>1.4117210863243286</v>
      </c>
      <c r="AA359" s="3">
        <f>(F359-Dashboards!$C$11)/Dashboards!$C$13</f>
        <v>0.45642602410135957</v>
      </c>
    </row>
    <row r="360" spans="1:27" x14ac:dyDescent="0.35">
      <c r="A360">
        <v>358</v>
      </c>
      <c r="B360" s="3">
        <f t="shared" si="46"/>
        <v>0.35799999999999998</v>
      </c>
      <c r="C360" s="3">
        <f>MOD($K$4*(1+SIN(Dashboards!$C$7*B360))+Dashboards!$C$15,2*$K$4)</f>
        <v>0.12482458429312082</v>
      </c>
      <c r="D360" s="31">
        <f>(B360^Dashboards!$C$5)*((1-B360)^Dashboards!$C$6)</f>
        <v>5.2824586896000003E-2</v>
      </c>
      <c r="E360" s="31">
        <f t="shared" si="40"/>
        <v>5.2413586352951055E-2</v>
      </c>
      <c r="F360" s="31">
        <f t="shared" si="41"/>
        <v>6.5766972223752591E-3</v>
      </c>
      <c r="G360" s="13">
        <f>SQRT((E360-Dashboards!$C$10)^2+(F360-Dashboards!$C$11)^2)</f>
        <v>4.3243008815273376E-2</v>
      </c>
      <c r="H360" s="13">
        <f>G360/Dashboards!$C$9</f>
        <v>1.1328504698306339</v>
      </c>
      <c r="N360">
        <v>358</v>
      </c>
      <c r="O360" s="3">
        <f t="shared" si="47"/>
        <v>0.35799999999999998</v>
      </c>
      <c r="P360" s="3">
        <f>MOD($L$4*(1+SIN(Dashboards!$D$7*O360))+Dashboards!$D$15,2*$L$4)</f>
        <v>4.2424121742409495</v>
      </c>
      <c r="Q360" s="31">
        <f>(O360^Dashboards!$D$5)*((1-O360)^Dashboards!$D$6)</f>
        <v>5.0040797252252E-3</v>
      </c>
      <c r="R360" s="31">
        <f t="shared" si="42"/>
        <v>-2.2661755989905131E-3</v>
      </c>
      <c r="S360" s="31">
        <f t="shared" si="43"/>
        <v>-4.4615313571631328E-3</v>
      </c>
      <c r="T360" s="13">
        <f>SQRT((R360-Dashboards!$C$10)^2+(S360-Dashboards!$C$11)^2)</f>
        <v>1.2831340080582503E-2</v>
      </c>
      <c r="U360" s="13">
        <f>T360/Dashboards!$D$9</f>
        <v>1.0982921762482731</v>
      </c>
      <c r="W360" s="3">
        <f t="shared" si="44"/>
        <v>5.5486575221639972E-4</v>
      </c>
      <c r="X360" s="3">
        <f t="shared" si="45"/>
        <v>3.4558293582360733E-2</v>
      </c>
      <c r="Z360" s="3">
        <f>(E360-Dashboards!$C$10)/Dashboards!$C$12</f>
        <v>1.4168795585480789</v>
      </c>
      <c r="AA360" s="3">
        <f>(F360-Dashboards!$C$11)/Dashboards!$C$13</f>
        <v>0.44980729848513368</v>
      </c>
    </row>
    <row r="361" spans="1:27" x14ac:dyDescent="0.35">
      <c r="A361">
        <v>359</v>
      </c>
      <c r="B361" s="3">
        <f t="shared" si="46"/>
        <v>0.35899999999999999</v>
      </c>
      <c r="C361" s="3">
        <f>MOD($K$4*(1+SIN(Dashboards!$C$7*B361))+Dashboards!$C$15,2*$K$4)</f>
        <v>0.12137053375312323</v>
      </c>
      <c r="D361" s="31">
        <f>(B361^Dashboards!$C$5)*((1-B361)^Dashboards!$C$6)</f>
        <v>5.2954754160999998E-2</v>
      </c>
      <c r="E361" s="31">
        <f t="shared" si="40"/>
        <v>5.256519960039166E-2</v>
      </c>
      <c r="F361" s="31">
        <f t="shared" si="41"/>
        <v>6.4113788862405294E-3</v>
      </c>
      <c r="G361" s="13">
        <f>SQRT((E361-Dashboards!$C$10)^2+(F361-Dashboards!$C$11)^2)</f>
        <v>4.3348555296531449E-2</v>
      </c>
      <c r="H361" s="13">
        <f>G361/Dashboards!$C$9</f>
        <v>1.1356155036281885</v>
      </c>
      <c r="N361">
        <v>359</v>
      </c>
      <c r="O361" s="3">
        <f t="shared" si="47"/>
        <v>0.35899999999999999</v>
      </c>
      <c r="P361" s="3">
        <f>MOD($L$4*(1+SIN(Dashboards!$D$7*O361))+Dashboards!$D$15,2*$L$4)</f>
        <v>4.2453540374490171</v>
      </c>
      <c r="Q361" s="31">
        <f>(O361^Dashboards!$D$5)*((1-O361)^Dashboards!$D$6)</f>
        <v>5.0069527533969302E-3</v>
      </c>
      <c r="R361" s="31">
        <f t="shared" si="42"/>
        <v>-2.2543341509550464E-3</v>
      </c>
      <c r="S361" s="31">
        <f t="shared" si="43"/>
        <v>-4.4707441674274864E-3</v>
      </c>
      <c r="T361" s="13">
        <f>SQRT((R361-Dashboards!$C$10)^2+(S361-Dashboards!$C$11)^2)</f>
        <v>1.2819609131326045E-2</v>
      </c>
      <c r="U361" s="13">
        <f>T361/Dashboards!$D$9</f>
        <v>1.0972880714776552</v>
      </c>
      <c r="W361" s="3">
        <f t="shared" si="44"/>
        <v>5.5571153530920654E-4</v>
      </c>
      <c r="X361" s="3">
        <f t="shared" si="45"/>
        <v>3.8327432150533358E-2</v>
      </c>
      <c r="Z361" s="3">
        <f>(E361-Dashboards!$C$10)/Dashboards!$C$12</f>
        <v>1.422012687035495</v>
      </c>
      <c r="AA361" s="3">
        <f>(F361-Dashboards!$C$11)/Dashboards!$C$13</f>
        <v>0.44297899717379702</v>
      </c>
    </row>
    <row r="362" spans="1:27" x14ac:dyDescent="0.35">
      <c r="A362">
        <v>360</v>
      </c>
      <c r="B362" s="3">
        <f t="shared" si="46"/>
        <v>0.36</v>
      </c>
      <c r="C362" s="3">
        <f>MOD($K$4*(1+SIN(Dashboards!$C$7*B362))+Dashboards!$C$15,2*$K$4)</f>
        <v>0.11783990929296984</v>
      </c>
      <c r="D362" s="31">
        <f>(B362^Dashboards!$C$5)*((1-B362)^Dashboards!$C$6)</f>
        <v>5.3084159999999998E-2</v>
      </c>
      <c r="E362" s="31">
        <f t="shared" si="40"/>
        <v>5.2716016501780191E-2</v>
      </c>
      <c r="F362" s="31">
        <f t="shared" si="41"/>
        <v>6.2409652370156599E-3</v>
      </c>
      <c r="G362" s="13">
        <f>SQRT((E362-Dashboards!$C$10)^2+(F362-Dashboards!$C$11)^2)</f>
        <v>4.345299295775782E-2</v>
      </c>
      <c r="H362" s="13">
        <f>G362/Dashboards!$C$9</f>
        <v>1.1383514893245981</v>
      </c>
      <c r="N362">
        <v>360</v>
      </c>
      <c r="O362" s="3">
        <f t="shared" si="47"/>
        <v>0.36</v>
      </c>
      <c r="P362" s="3">
        <f>MOD($L$4*(1+SIN(Dashboards!$D$7*O362))+Dashboards!$D$15,2*$L$4)</f>
        <v>4.2482947968957925</v>
      </c>
      <c r="Q362" s="31">
        <f>(O362^Dashboards!$D$5)*((1-O362)^Dashboards!$D$6)</f>
        <v>5.0096498540543998E-3</v>
      </c>
      <c r="R362" s="31">
        <f t="shared" si="42"/>
        <v>-2.2423842962127384E-3</v>
      </c>
      <c r="S362" s="31">
        <f t="shared" si="43"/>
        <v>-4.4797661019662371E-3</v>
      </c>
      <c r="T362" s="13">
        <f>SQRT((R362-Dashboards!$C$10)^2+(S362-Dashboards!$C$11)^2)</f>
        <v>1.2807774135096209E-2</v>
      </c>
      <c r="U362" s="13">
        <f>T362/Dashboards!$D$9</f>
        <v>1.0962750608580687</v>
      </c>
      <c r="W362" s="3">
        <f t="shared" si="44"/>
        <v>5.5653611929688839E-4</v>
      </c>
      <c r="X362" s="3">
        <f t="shared" si="45"/>
        <v>4.207642846652937E-2</v>
      </c>
      <c r="Z362" s="3">
        <f>(E362-Dashboards!$C$10)/Dashboards!$C$12</f>
        <v>1.4271188538511923</v>
      </c>
      <c r="AA362" s="3">
        <f>(F362-Dashboards!$C$11)/Dashboards!$C$13</f>
        <v>0.4359402392738656</v>
      </c>
    </row>
    <row r="363" spans="1:27" x14ac:dyDescent="0.35">
      <c r="A363">
        <v>361</v>
      </c>
      <c r="B363" s="3">
        <f t="shared" si="46"/>
        <v>0.36099999999999999</v>
      </c>
      <c r="C363" s="3">
        <f>MOD($K$4*(1+SIN(Dashboards!$C$7*B363))+Dashboards!$C$15,2*$K$4)</f>
        <v>0.11423279917809026</v>
      </c>
      <c r="D363" s="31">
        <f>(B363^Dashboards!$C$5)*((1-B363)^Dashboards!$C$6)</f>
        <v>5.3212801040999992E-2</v>
      </c>
      <c r="E363" s="31">
        <f t="shared" si="40"/>
        <v>5.2865987978028828E-2</v>
      </c>
      <c r="F363" s="31">
        <f t="shared" si="41"/>
        <v>6.0654356592054785E-3</v>
      </c>
      <c r="G363" s="13">
        <f>SQRT((E363-Dashboards!$C$10)^2+(F363-Dashboards!$C$11)^2)</f>
        <v>4.3556328731067788E-2</v>
      </c>
      <c r="H363" s="13">
        <f>G363/Dashboards!$C$9</f>
        <v>1.1410586085226304</v>
      </c>
      <c r="N363">
        <v>361</v>
      </c>
      <c r="O363" s="3">
        <f t="shared" si="47"/>
        <v>0.36099999999999999</v>
      </c>
      <c r="P363" s="3">
        <f>MOD($L$4*(1+SIN(Dashboards!$D$7*O363))+Dashboards!$D$15,2*$L$4)</f>
        <v>4.2512344496405179</v>
      </c>
      <c r="Q363" s="31">
        <f>(O363^Dashboards!$D$5)*((1-O363)^Dashboards!$D$6)</f>
        <v>5.0121711976951894E-3</v>
      </c>
      <c r="R363" s="31">
        <f t="shared" si="42"/>
        <v>-2.2303276229923507E-3</v>
      </c>
      <c r="S363" s="31">
        <f t="shared" si="43"/>
        <v>-4.4885965299993856E-3</v>
      </c>
      <c r="T363" s="13">
        <f>SQRT((R363-Dashboards!$C$10)^2+(S363-Dashboards!$C$11)^2)</f>
        <v>1.2795836282615585E-2</v>
      </c>
      <c r="U363" s="13">
        <f>T363/Dashboards!$D$9</f>
        <v>1.0952532463088218</v>
      </c>
      <c r="W363" s="3">
        <f t="shared" si="44"/>
        <v>5.5733965151452886E-4</v>
      </c>
      <c r="X363" s="3">
        <f t="shared" si="45"/>
        <v>4.5805362213808598E-2</v>
      </c>
      <c r="Z363" s="3">
        <f>(E363-Dashboards!$C$10)/Dashboards!$C$12</f>
        <v>1.4321963973378413</v>
      </c>
      <c r="AA363" s="3">
        <f>(F363-Dashboards!$C$11)/Dashboards!$C$13</f>
        <v>0.42869017328383019</v>
      </c>
    </row>
    <row r="364" spans="1:27" x14ac:dyDescent="0.35">
      <c r="A364">
        <v>362</v>
      </c>
      <c r="B364" s="3">
        <f t="shared" si="46"/>
        <v>0.36199999999999999</v>
      </c>
      <c r="C364" s="3">
        <f>MOD($K$4*(1+SIN(Dashboards!$C$7*B364))+Dashboards!$C$15,2*$K$4)</f>
        <v>0.11054929358604859</v>
      </c>
      <c r="D364" s="31">
        <f>(B364^Dashboards!$C$5)*((1-B364)^Dashboards!$C$6)</f>
        <v>5.3340673935999998E-2</v>
      </c>
      <c r="E364" s="31">
        <f t="shared" si="40"/>
        <v>5.3015063659347973E-2</v>
      </c>
      <c r="F364" s="31">
        <f t="shared" si="41"/>
        <v>5.8847702709580417E-3</v>
      </c>
      <c r="G364" s="13">
        <f>SQRT((E364-Dashboards!$C$10)^2+(F364-Dashboards!$C$11)^2)</f>
        <v>4.3658569813621033E-2</v>
      </c>
      <c r="H364" s="13">
        <f>G364/Dashboards!$C$9</f>
        <v>1.1437370497685024</v>
      </c>
      <c r="N364">
        <v>362</v>
      </c>
      <c r="O364" s="3">
        <f t="shared" si="47"/>
        <v>0.36199999999999999</v>
      </c>
      <c r="P364" s="3">
        <f>MOD($L$4*(1+SIN(Dashboards!$D$7*O364))+Dashboards!$D$15,2*$L$4)</f>
        <v>4.2541729927435386</v>
      </c>
      <c r="Q364" s="31">
        <f>(O364^Dashboards!$D$5)*((1-O364)^Dashboards!$D$6)</f>
        <v>5.014516967994407E-3</v>
      </c>
      <c r="R364" s="31">
        <f t="shared" si="42"/>
        <v>-2.218165726880638E-3</v>
      </c>
      <c r="S364" s="31">
        <f t="shared" si="43"/>
        <v>-4.4972348427001129E-3</v>
      </c>
      <c r="T364" s="13">
        <f>SQRT((R364-Dashboards!$C$10)^2+(S364-Dashboards!$C$11)^2)</f>
        <v>1.2783796777782942E-2</v>
      </c>
      <c r="U364" s="13">
        <f>T364/Dashboards!$D$9</f>
        <v>1.0942227308770309</v>
      </c>
      <c r="W364" s="3">
        <f t="shared" si="44"/>
        <v>5.5812228410598015E-4</v>
      </c>
      <c r="X364" s="3">
        <f t="shared" si="45"/>
        <v>4.9514318891471509E-2</v>
      </c>
      <c r="Z364" s="3">
        <f>(E364-Dashboards!$C$10)/Dashboards!$C$12</f>
        <v>1.4372436121391738</v>
      </c>
      <c r="AA364" s="3">
        <f>(F364-Dashboards!$C$11)/Dashboards!$C$13</f>
        <v>0.42122797800454942</v>
      </c>
    </row>
    <row r="365" spans="1:27" x14ac:dyDescent="0.35">
      <c r="A365">
        <v>363</v>
      </c>
      <c r="B365" s="3">
        <f t="shared" si="46"/>
        <v>0.36299999999999999</v>
      </c>
      <c r="C365" s="3">
        <f>MOD($K$4*(1+SIN(Dashboards!$C$7*B365))+Dashboards!$C$15,2*$K$4)</f>
        <v>0.10678948460429361</v>
      </c>
      <c r="D365" s="31">
        <f>(B365^Dashboards!$C$5)*((1-B365)^Dashboards!$C$6)</f>
        <v>5.3467775360999996E-2</v>
      </c>
      <c r="E365" s="31">
        <f t="shared" si="40"/>
        <v>5.3163191886504521E-2</v>
      </c>
      <c r="F365" s="31">
        <f t="shared" si="41"/>
        <v>5.6989499465303038E-3</v>
      </c>
      <c r="G365" s="13">
        <f>SQRT((E365-Dashboards!$C$10)^2+(F365-Dashboards!$C$11)^2)</f>
        <v>4.3759723669148133E-2</v>
      </c>
      <c r="H365" s="13">
        <f>G365/Dashboards!$C$9</f>
        <v>1.1463870085918715</v>
      </c>
      <c r="N365">
        <v>363</v>
      </c>
      <c r="O365" s="3">
        <f t="shared" si="47"/>
        <v>0.36299999999999999</v>
      </c>
      <c r="P365" s="3">
        <f>MOD($L$4*(1+SIN(Dashboards!$D$7*O365))+Dashboards!$D$15,2*$L$4)</f>
        <v>4.2571104232663126</v>
      </c>
      <c r="Q365" s="31">
        <f>(O365^Dashboards!$D$5)*((1-O365)^Dashboards!$D$6)</f>
        <v>5.0166873617317536E-3</v>
      </c>
      <c r="R365" s="31">
        <f t="shared" si="42"/>
        <v>-2.2059002105567463E-3</v>
      </c>
      <c r="S365" s="31">
        <f t="shared" si="43"/>
        <v>-4.505680453208461E-3</v>
      </c>
      <c r="T365" s="13">
        <f>SQRT((R365-Dashboards!$C$10)^2+(S365-Dashboards!$C$11)^2)</f>
        <v>1.2771656837565981E-2</v>
      </c>
      <c r="U365" s="13">
        <f>T365/Dashboards!$D$9</f>
        <v>1.0931836187284421</v>
      </c>
      <c r="W365" s="3">
        <f t="shared" si="44"/>
        <v>5.5888417400907369E-4</v>
      </c>
      <c r="X365" s="3">
        <f t="shared" si="45"/>
        <v>5.3203389863429429E-2</v>
      </c>
      <c r="Z365" s="3">
        <f>(E365-Dashboards!$C$10)/Dashboards!$C$12</f>
        <v>1.4422587492425831</v>
      </c>
      <c r="AA365" s="3">
        <f>(F365-Dashboards!$C$11)/Dashboards!$C$13</f>
        <v>0.41355286346717068</v>
      </c>
    </row>
    <row r="366" spans="1:27" x14ac:dyDescent="0.35">
      <c r="A366">
        <v>364</v>
      </c>
      <c r="B366" s="3">
        <f t="shared" si="46"/>
        <v>0.36399999999999999</v>
      </c>
      <c r="C366" s="3">
        <f>MOD($K$4*(1+SIN(Dashboards!$C$7*B366))+Dashboards!$C$15,2*$K$4)</f>
        <v>0.10295346622785306</v>
      </c>
      <c r="D366" s="31">
        <f>(B366^Dashboards!$C$5)*((1-B366)^Dashboards!$C$6)</f>
        <v>5.3594102016000005E-2</v>
      </c>
      <c r="E366" s="31">
        <f t="shared" si="40"/>
        <v>5.3310319712671174E-2</v>
      </c>
      <c r="F366" s="31">
        <f t="shared" si="41"/>
        <v>5.5079563391696009E-3</v>
      </c>
      <c r="G366" s="13">
        <f>SQRT((E366-Dashboards!$C$10)^2+(F366-Dashboards!$C$11)^2)</f>
        <v>4.3859798029438117E-2</v>
      </c>
      <c r="H366" s="13">
        <f>G366/Dashboards!$C$9</f>
        <v>1.1490086875448047</v>
      </c>
      <c r="N366">
        <v>364</v>
      </c>
      <c r="O366" s="3">
        <f t="shared" si="47"/>
        <v>0.36399999999999999</v>
      </c>
      <c r="P366" s="3">
        <f>MOD($L$4*(1+SIN(Dashboards!$D$7*O366))+Dashboards!$D$15,2*$L$4)</f>
        <v>4.2600467382714111</v>
      </c>
      <c r="Q366" s="31">
        <f>(O366^Dashboards!$D$5)*((1-O366)^Dashboards!$D$6)</f>
        <v>5.0186825887178583E-3</v>
      </c>
      <c r="R366" s="31">
        <f t="shared" si="42"/>
        <v>-2.1935326835270472E-3</v>
      </c>
      <c r="S366" s="31">
        <f t="shared" si="43"/>
        <v>-4.5139327966417951E-3</v>
      </c>
      <c r="T366" s="13">
        <f>SQRT((R366-Dashboards!$C$10)^2+(S366-Dashboards!$C$11)^2)</f>
        <v>1.275941769189228E-2</v>
      </c>
      <c r="U366" s="13">
        <f>T366/Dashboards!$D$9</f>
        <v>1.0921360151380946</v>
      </c>
      <c r="W366" s="3">
        <f t="shared" si="44"/>
        <v>5.5962548293963491E-4</v>
      </c>
      <c r="X366" s="3">
        <f t="shared" si="45"/>
        <v>5.6872672406710123E-2</v>
      </c>
      <c r="Z366" s="3">
        <f>(E366-Dashboards!$C$10)/Dashboards!$C$12</f>
        <v>1.4472400160417362</v>
      </c>
      <c r="AA366" s="3">
        <f>(F366-Dashboards!$C$11)/Dashboards!$C$13</f>
        <v>0.40566407187822584</v>
      </c>
    </row>
    <row r="367" spans="1:27" x14ac:dyDescent="0.35">
      <c r="A367">
        <v>365</v>
      </c>
      <c r="B367" s="3">
        <f t="shared" si="46"/>
        <v>0.36499999999999999</v>
      </c>
      <c r="C367" s="3">
        <f>MOD($K$4*(1+SIN(Dashboards!$C$7*B367))+Dashboards!$C$15,2*$K$4)</f>
        <v>9.9041334356987143E-2</v>
      </c>
      <c r="D367" s="31">
        <f>(B367^Dashboards!$C$5)*((1-B367)^Dashboards!$C$6)</f>
        <v>5.371965062499999E-2</v>
      </c>
      <c r="E367" s="31">
        <f t="shared" si="40"/>
        <v>5.3456392905878419E-2</v>
      </c>
      <c r="F367" s="31">
        <f t="shared" si="41"/>
        <v>5.3117719044037948E-3</v>
      </c>
      <c r="G367" s="13">
        <f>SQRT((E367-Dashboards!$C$10)^2+(F367-Dashboards!$C$11)^2)</f>
        <v>4.3958800895782864E-2</v>
      </c>
      <c r="H367" s="13">
        <f>G367/Dashboards!$C$9</f>
        <v>1.1516022962396191</v>
      </c>
      <c r="N367">
        <v>365</v>
      </c>
      <c r="O367" s="3">
        <f t="shared" si="47"/>
        <v>0.36499999999999999</v>
      </c>
      <c r="P367" s="3">
        <f>MOD($L$4*(1+SIN(Dashboards!$D$7*O367))+Dashboards!$D$15,2*$L$4)</f>
        <v>4.262981934822518</v>
      </c>
      <c r="Q367" s="31">
        <f>(O367^Dashboards!$D$5)*((1-O367)^Dashboards!$D$6)</f>
        <v>5.0205028717198895E-3</v>
      </c>
      <c r="R367" s="31">
        <f t="shared" si="42"/>
        <v>-2.1810647618604102E-3</v>
      </c>
      <c r="S367" s="31">
        <f t="shared" si="43"/>
        <v>-4.5219913301020875E-3</v>
      </c>
      <c r="T367" s="13">
        <f>SQRT((R367-Dashboards!$C$10)^2+(S367-Dashboards!$C$11)^2)</f>
        <v>1.2747080583538396E-2</v>
      </c>
      <c r="U367" s="13">
        <f>T367/Dashboards!$D$9</f>
        <v>1.09108002648083</v>
      </c>
      <c r="W367" s="3">
        <f t="shared" si="44"/>
        <v>5.6034637737426398E-4</v>
      </c>
      <c r="X367" s="3">
        <f t="shared" si="45"/>
        <v>6.0522269758789049E-2</v>
      </c>
      <c r="Z367" s="3">
        <f>(E367-Dashboards!$C$10)/Dashboards!$C$12</f>
        <v>1.4521855764195899</v>
      </c>
      <c r="AA367" s="3">
        <f>(F367-Dashboards!$C$11)/Dashboards!$C$13</f>
        <v>0.39756087858160649</v>
      </c>
    </row>
    <row r="368" spans="1:27" x14ac:dyDescent="0.35">
      <c r="A368">
        <v>366</v>
      </c>
      <c r="B368" s="3">
        <f t="shared" si="46"/>
        <v>0.36599999999999999</v>
      </c>
      <c r="C368" s="3">
        <f>MOD($K$4*(1+SIN(Dashboards!$C$7*B368))+Dashboards!$C$15,2*$K$4)</f>
        <v>9.505318679478858E-2</v>
      </c>
      <c r="D368" s="31">
        <f>(B368^Dashboards!$C$5)*((1-B368)^Dashboards!$C$6)</f>
        <v>5.3844417935999998E-2</v>
      </c>
      <c r="E368" s="31">
        <f t="shared" si="40"/>
        <v>5.3601355952081708E-2</v>
      </c>
      <c r="F368" s="31">
        <f t="shared" si="41"/>
        <v>5.1103799237310135E-3</v>
      </c>
      <c r="G368" s="13">
        <f>SQRT((E368-Dashboards!$C$10)^2+(F368-Dashboards!$C$11)^2)</f>
        <v>4.40567405403747E-2</v>
      </c>
      <c r="H368" s="13">
        <f>G368/Dashboards!$C$9</f>
        <v>1.1541680513854942</v>
      </c>
      <c r="N368">
        <v>366</v>
      </c>
      <c r="O368" s="3">
        <f t="shared" si="47"/>
        <v>0.36599999999999999</v>
      </c>
      <c r="P368" s="3">
        <f>MOD($L$4*(1+SIN(Dashboards!$D$7*O368))+Dashboards!$D$15,2*$L$4)</f>
        <v>4.2659160099844362</v>
      </c>
      <c r="Q368" s="31">
        <f>(O368^Dashboards!$D$5)*((1-O368)^Dashboards!$D$6)</f>
        <v>5.0221484463864726E-3</v>
      </c>
      <c r="R368" s="31">
        <f t="shared" si="42"/>
        <v>-2.1684980679239213E-3</v>
      </c>
      <c r="S368" s="31">
        <f t="shared" si="43"/>
        <v>-4.5298555326800747E-3</v>
      </c>
      <c r="T368" s="13">
        <f>SQRT((R368-Dashboards!$C$10)^2+(S368-Dashboards!$C$11)^2)</f>
        <v>1.2734646768017097E-2</v>
      </c>
      <c r="U368" s="13">
        <f>T368/Dashboards!$D$9</f>
        <v>1.0900157602216398</v>
      </c>
      <c r="W368" s="3">
        <f t="shared" si="44"/>
        <v>5.6104702853185045E-4</v>
      </c>
      <c r="X368" s="3">
        <f t="shared" si="45"/>
        <v>6.4152291163854347E-2</v>
      </c>
      <c r="Z368" s="3">
        <f>(E368-Dashboards!$C$10)/Dashboards!$C$12</f>
        <v>1.4570935508522347</v>
      </c>
      <c r="AA368" s="3">
        <f>(F368-Dashboards!$C$11)/Dashboards!$C$13</f>
        <v>0.389242593037044</v>
      </c>
    </row>
    <row r="369" spans="1:27" x14ac:dyDescent="0.35">
      <c r="A369">
        <v>367</v>
      </c>
      <c r="B369" s="3">
        <f t="shared" si="46"/>
        <v>0.36699999999999999</v>
      </c>
      <c r="C369" s="3">
        <f>MOD($K$4*(1+SIN(Dashboards!$C$7*B369))+Dashboards!$C$15,2*$K$4)</f>
        <v>9.0989123244739289E-2</v>
      </c>
      <c r="D369" s="31">
        <f>(B369^Dashboards!$C$5)*((1-B369)^Dashboards!$C$6)</f>
        <v>5.3968400721000002E-2</v>
      </c>
      <c r="E369" s="31">
        <f t="shared" si="40"/>
        <v>5.3745152058855432E-2</v>
      </c>
      <c r="F369" s="31">
        <f t="shared" si="41"/>
        <v>4.903764528700518E-3</v>
      </c>
      <c r="G369" s="13">
        <f>SQRT((E369-Dashboards!$C$10)^2+(F369-Dashboards!$C$11)^2)</f>
        <v>4.4153625507652741E-2</v>
      </c>
      <c r="H369" s="13">
        <f>G369/Dashboards!$C$9</f>
        <v>1.1567061768237428</v>
      </c>
      <c r="N369">
        <v>367</v>
      </c>
      <c r="O369" s="3">
        <f t="shared" si="47"/>
        <v>0.36699999999999999</v>
      </c>
      <c r="P369" s="3">
        <f>MOD($L$4*(1+SIN(Dashboards!$D$7*O369))+Dashboards!$D$15,2*$L$4)</f>
        <v>4.2688489608230924</v>
      </c>
      <c r="Q369" s="31">
        <f>(O369^Dashboards!$D$5)*((1-O369)^Dashboards!$D$6)</f>
        <v>5.0236195611718815E-3</v>
      </c>
      <c r="R369" s="31">
        <f t="shared" si="42"/>
        <v>-2.1558342301191144E-3</v>
      </c>
      <c r="S369" s="31">
        <f t="shared" si="43"/>
        <v>-4.5375249054562215E-3</v>
      </c>
      <c r="T369" s="13">
        <f>SQRT((R369-Dashboards!$C$10)^2+(S369-Dashboards!$C$11)^2)</f>
        <v>1.2722117513462687E-2</v>
      </c>
      <c r="U369" s="13">
        <f>T369/Dashboards!$D$9</f>
        <v>1.0889433249058498</v>
      </c>
      <c r="W369" s="3">
        <f t="shared" si="44"/>
        <v>5.6172761235378176E-4</v>
      </c>
      <c r="X369" s="3">
        <f t="shared" si="45"/>
        <v>6.7762851917892997E-2</v>
      </c>
      <c r="Z369" s="3">
        <f>(E369-Dashboards!$C$10)/Dashboards!$C$12</f>
        <v>1.4619620165339615</v>
      </c>
      <c r="AA369" s="3">
        <f>(F369-Dashboards!$C$11)/Dashboards!$C$13</f>
        <v>0.38070855981474439</v>
      </c>
    </row>
    <row r="370" spans="1:27" x14ac:dyDescent="0.35">
      <c r="A370">
        <v>368</v>
      </c>
      <c r="B370" s="3">
        <f t="shared" si="46"/>
        <v>0.36799999999999999</v>
      </c>
      <c r="C370" s="3">
        <f>MOD($K$4*(1+SIN(Dashboards!$C$7*B370))+Dashboards!$C$15,2*$K$4)</f>
        <v>8.6849245308216361E-2</v>
      </c>
      <c r="D370" s="31">
        <f>(B370^Dashboards!$C$5)*((1-B370)^Dashboards!$C$6)</f>
        <v>5.4091595775999993E-2</v>
      </c>
      <c r="E370" s="31">
        <f t="shared" si="40"/>
        <v>5.388772315972621E-2</v>
      </c>
      <c r="F370" s="31">
        <f t="shared" si="41"/>
        <v>4.6919107253749004E-3</v>
      </c>
      <c r="G370" s="13">
        <f>SQRT((E370-Dashboards!$C$10)^2+(F370-Dashboards!$C$11)^2)</f>
        <v>4.4249464615594133E-2</v>
      </c>
      <c r="H370" s="13">
        <f>G370/Dashboards!$C$9</f>
        <v>1.1592169035616382</v>
      </c>
      <c r="N370">
        <v>368</v>
      </c>
      <c r="O370" s="3">
        <f t="shared" si="47"/>
        <v>0.36799999999999999</v>
      </c>
      <c r="P370" s="3">
        <f>MOD($L$4*(1+SIN(Dashboards!$D$7*O370))+Dashboards!$D$15,2*$L$4)</f>
        <v>4.2717807844055349</v>
      </c>
      <c r="Q370" s="31">
        <f>(O370^Dashboards!$D$5)*((1-O370)^Dashboards!$D$6)</f>
        <v>5.0249164772595712E-3</v>
      </c>
      <c r="R370" s="31">
        <f t="shared" si="42"/>
        <v>-2.1430748826187854E-3</v>
      </c>
      <c r="S370" s="31">
        <f t="shared" si="43"/>
        <v>-4.5449989714985879E-3</v>
      </c>
      <c r="T370" s="13">
        <f>SQRT((R370-Dashboards!$C$10)^2+(S370-Dashboards!$C$11)^2)</f>
        <v>1.2709494100514513E-2</v>
      </c>
      <c r="U370" s="13">
        <f>T370/Dashboards!$D$9</f>
        <v>1.0878628301491478</v>
      </c>
      <c r="W370" s="3">
        <f t="shared" si="44"/>
        <v>5.623883094828194E-4</v>
      </c>
      <c r="X370" s="3">
        <f t="shared" si="45"/>
        <v>7.1354073412490449E-2</v>
      </c>
      <c r="Z370" s="3">
        <f>(E370-Dashboards!$C$10)/Dashboards!$C$12</f>
        <v>1.4667890075239725</v>
      </c>
      <c r="AA370" s="3">
        <f>(F370-Dashboards!$C$11)/Dashboards!$C$13</f>
        <v>0.37195815960577394</v>
      </c>
    </row>
    <row r="371" spans="1:27" x14ac:dyDescent="0.35">
      <c r="A371">
        <v>369</v>
      </c>
      <c r="B371" s="3">
        <f t="shared" si="46"/>
        <v>0.36899999999999999</v>
      </c>
      <c r="C371" s="3">
        <f>MOD($K$4*(1+SIN(Dashboards!$C$7*B371))+Dashboards!$C$15,2*$K$4)</f>
        <v>8.2633656481951867E-2</v>
      </c>
      <c r="D371" s="31">
        <f>(B371^Dashboards!$C$5)*((1-B371)^Dashboards!$C$6)</f>
        <v>5.4213999920999997E-2</v>
      </c>
      <c r="E371" s="31">
        <f t="shared" si="40"/>
        <v>5.4029009919157503E-2</v>
      </c>
      <c r="F371" s="31">
        <f t="shared" si="41"/>
        <v>4.4748044191638449E-3</v>
      </c>
      <c r="G371" s="13">
        <f>SQRT((E371-Dashboards!$C$10)^2+(F371-Dashboards!$C$11)^2)</f>
        <v>4.4344266956945759E-2</v>
      </c>
      <c r="H371" s="13">
        <f>G371/Dashboards!$C$9</f>
        <v>1.1617004698046813</v>
      </c>
      <c r="N371">
        <v>369</v>
      </c>
      <c r="O371" s="3">
        <f t="shared" si="47"/>
        <v>0.36899999999999999</v>
      </c>
      <c r="P371" s="3">
        <f>MOD($L$4*(1+SIN(Dashboards!$D$7*O371))+Dashboards!$D$15,2*$L$4)</f>
        <v>4.2747114777999418</v>
      </c>
      <c r="Q371" s="31">
        <f>(O371^Dashboards!$D$5)*((1-O371)^Dashboards!$D$6)</f>
        <v>5.0260394684850211E-3</v>
      </c>
      <c r="R371" s="31">
        <f t="shared" si="42"/>
        <v>-2.1302216651043408E-3</v>
      </c>
      <c r="S371" s="31">
        <f t="shared" si="43"/>
        <v>-4.5522772758575776E-3</v>
      </c>
      <c r="T371" s="13">
        <f>SQRT((R371-Dashboards!$C$10)^2+(S371-Dashboards!$C$11)^2)</f>
        <v>1.2696777822198475E-2</v>
      </c>
      <c r="U371" s="13">
        <f>T371/Dashboards!$D$9</f>
        <v>1.0867743866274429</v>
      </c>
      <c r="W371" s="3">
        <f t="shared" si="44"/>
        <v>5.630293052405976E-4</v>
      </c>
      <c r="X371" s="3">
        <f t="shared" si="45"/>
        <v>7.4926083177238478E-2</v>
      </c>
      <c r="Z371" s="3">
        <f>(E371-Dashboards!$C$10)/Dashboards!$C$12</f>
        <v>1.4715725149151431</v>
      </c>
      <c r="AA371" s="3">
        <f>(F371-Dashboards!$C$11)/Dashboards!$C$13</f>
        <v>0.36299081024779195</v>
      </c>
    </row>
    <row r="372" spans="1:27" x14ac:dyDescent="0.35">
      <c r="A372">
        <v>370</v>
      </c>
      <c r="B372" s="3">
        <f t="shared" si="46"/>
        <v>0.37</v>
      </c>
      <c r="C372" s="3">
        <f>MOD($K$4*(1+SIN(Dashboards!$C$7*B372))+Dashboards!$C$15,2*$K$4)</f>
        <v>7.8342462155446491E-2</v>
      </c>
      <c r="D372" s="31">
        <f>(B372^Dashboards!$C$5)*((1-B372)^Dashboards!$C$6)</f>
        <v>5.4335609999999999E-2</v>
      </c>
      <c r="E372" s="31">
        <f t="shared" si="40"/>
        <v>5.4168951738197538E-2</v>
      </c>
      <c r="F372" s="31">
        <f t="shared" si="41"/>
        <v>4.2524324400189601E-3</v>
      </c>
      <c r="G372" s="13">
        <f>SQRT((E372-Dashboards!$C$10)^2+(F372-Dashboards!$C$11)^2)</f>
        <v>4.4438041900391988E-2</v>
      </c>
      <c r="H372" s="13">
        <f>G372/Dashboards!$C$9</f>
        <v>1.164157120987193</v>
      </c>
      <c r="N372">
        <v>370</v>
      </c>
      <c r="O372" s="3">
        <f t="shared" si="47"/>
        <v>0.37</v>
      </c>
      <c r="P372" s="3">
        <f>MOD($L$4*(1+SIN(Dashboards!$D$7*O372))+Dashboards!$D$15,2*$L$4)</f>
        <v>4.2776410380756174</v>
      </c>
      <c r="Q372" s="31">
        <f>(O372^Dashboards!$D$5)*((1-O372)^Dashboards!$D$6)</f>
        <v>5.0269888212578998E-3</v>
      </c>
      <c r="R372" s="31">
        <f t="shared" si="42"/>
        <v>-2.11727622250382E-3</v>
      </c>
      <c r="S372" s="31">
        <f t="shared" si="43"/>
        <v>-4.559359385557564E-3</v>
      </c>
      <c r="T372" s="13">
        <f>SQRT((R372-Dashboards!$C$10)^2+(S372-Dashboards!$C$11)^2)</f>
        <v>1.2683969983806683E-2</v>
      </c>
      <c r="U372" s="13">
        <f>T372/Dashboards!$D$9</f>
        <v>1.085678106066565</v>
      </c>
      <c r="W372" s="3">
        <f t="shared" si="44"/>
        <v>5.636507896037157E-4</v>
      </c>
      <c r="X372" s="3">
        <f t="shared" si="45"/>
        <v>7.8479014920628032E-2</v>
      </c>
      <c r="Z372" s="3">
        <f>(E372-Dashboards!$C$10)/Dashboards!$C$12</f>
        <v>1.4763104870252428</v>
      </c>
      <c r="AA372" s="3">
        <f>(F372-Dashboards!$C$11)/Dashboards!$C$13</f>
        <v>0.35380596776569684</v>
      </c>
    </row>
    <row r="373" spans="1:27" x14ac:dyDescent="0.35">
      <c r="A373">
        <v>371</v>
      </c>
      <c r="B373" s="3">
        <f t="shared" si="46"/>
        <v>0.371</v>
      </c>
      <c r="C373" s="3">
        <f>MOD($K$4*(1+SIN(Dashboards!$C$7*B373))+Dashboards!$C$15,2*$K$4)</f>
        <v>7.3975769608336961E-2</v>
      </c>
      <c r="D373" s="31">
        <f>(B373^Dashboards!$C$5)*((1-B373)^Dashboards!$C$6)</f>
        <v>5.4456422881E-2</v>
      </c>
      <c r="E373" s="31">
        <f t="shared" si="40"/>
        <v>5.430748676080302E-2</v>
      </c>
      <c r="F373" s="31">
        <f t="shared" si="41"/>
        <v>4.024782567978666E-3</v>
      </c>
      <c r="G373" s="13">
        <f>SQRT((E373-Dashboards!$C$10)^2+(F373-Dashboards!$C$11)^2)</f>
        <v>4.4530799091654347E-2</v>
      </c>
      <c r="H373" s="13">
        <f>G373/Dashboards!$C$9</f>
        <v>1.1665871098011216</v>
      </c>
      <c r="N373">
        <v>371</v>
      </c>
      <c r="O373" s="3">
        <f t="shared" si="47"/>
        <v>0.371</v>
      </c>
      <c r="P373" s="3">
        <f>MOD($L$4*(1+SIN(Dashboards!$D$7*O373))+Dashboards!$D$15,2*$L$4)</f>
        <v>4.2805694623030037</v>
      </c>
      <c r="Q373" s="31">
        <f>(O373^Dashboards!$D$5)*((1-O373)^Dashboards!$D$6)</f>
        <v>5.0277648344835982E-3</v>
      </c>
      <c r="R373" s="31">
        <f t="shared" si="42"/>
        <v>-2.104240204730511E-3</v>
      </c>
      <c r="S373" s="31">
        <f t="shared" si="43"/>
        <v>-4.5662448895854874E-3</v>
      </c>
      <c r="T373" s="13">
        <f>SQRT((R373-Dashboards!$C$10)^2+(S373-Dashboards!$C$11)^2)</f>
        <v>1.2671071902775111E-2</v>
      </c>
      <c r="U373" s="13">
        <f>T373/Dashboards!$D$9</f>
        <v>1.0845741012317909</v>
      </c>
      <c r="W373" s="3">
        <f t="shared" si="44"/>
        <v>5.6425295717838484E-4</v>
      </c>
      <c r="X373" s="3">
        <f t="shared" si="45"/>
        <v>8.2013008569330692E-2</v>
      </c>
      <c r="Z373" s="3">
        <f>(E373-Dashboards!$C$10)/Dashboards!$C$12</f>
        <v>1.481000829611036</v>
      </c>
      <c r="AA373" s="3">
        <f>(F373-Dashboards!$C$11)/Dashboards!$C$13</f>
        <v>0.34440312742673085</v>
      </c>
    </row>
    <row r="374" spans="1:27" x14ac:dyDescent="0.35">
      <c r="A374">
        <v>372</v>
      </c>
      <c r="B374" s="3">
        <f t="shared" si="46"/>
        <v>0.372</v>
      </c>
      <c r="C374" s="3">
        <f>MOD($K$4*(1+SIN(Dashboards!$C$7*B374))+Dashboards!$C$15,2*$K$4)</f>
        <v>6.9533688007707539E-2</v>
      </c>
      <c r="D374" s="31">
        <f>(B374^Dashboards!$C$5)*((1-B374)^Dashboards!$C$6)</f>
        <v>5.4576435456000001E-2</v>
      </c>
      <c r="E374" s="31">
        <f t="shared" si="40"/>
        <v>5.4444551880850456E-2</v>
      </c>
      <c r="F374" s="31">
        <f t="shared" si="41"/>
        <v>3.7918435590510412E-3</v>
      </c>
      <c r="G374" s="13">
        <f>SQRT((E374-Dashboards!$C$10)^2+(F374-Dashboards!$C$11)^2)</f>
        <v>4.4622548454518053E-2</v>
      </c>
      <c r="H374" s="13">
        <f>G374/Dashboards!$C$9</f>
        <v>1.1689906962229366</v>
      </c>
      <c r="N374">
        <v>372</v>
      </c>
      <c r="O374" s="3">
        <f t="shared" si="47"/>
        <v>0.372</v>
      </c>
      <c r="P374" s="3">
        <f>MOD($L$4*(1+SIN(Dashboards!$D$7*O374))+Dashboards!$D$15,2*$L$4)</f>
        <v>4.2834967475536763</v>
      </c>
      <c r="Q374" s="31">
        <f>(O374^Dashboards!$D$5)*((1-O374)^Dashboards!$D$6)</f>
        <v>5.0283678194840932E-3</v>
      </c>
      <c r="R374" s="31">
        <f t="shared" si="42"/>
        <v>-2.0911152664223206E-3</v>
      </c>
      <c r="S374" s="31">
        <f t="shared" si="43"/>
        <v>-4.5729333988763412E-3</v>
      </c>
      <c r="T374" s="13">
        <f>SQRT((R374-Dashboards!$C$10)^2+(S374-Dashboards!$C$11)^2)</f>
        <v>1.2658084908559348E-2</v>
      </c>
      <c r="U374" s="13">
        <f>T374/Dashboards!$D$9</f>
        <v>1.0834624859172113</v>
      </c>
      <c r="W374" s="3">
        <f t="shared" si="44"/>
        <v>5.6483600717359319E-4</v>
      </c>
      <c r="X374" s="3">
        <f t="shared" si="45"/>
        <v>8.5528210305725327E-2</v>
      </c>
      <c r="Z374" s="3">
        <f>(E374-Dashboards!$C$10)/Dashboards!$C$12</f>
        <v>1.4856414061056609</v>
      </c>
      <c r="AA374" s="3">
        <f>(F374-Dashboards!$C$11)/Dashboards!$C$13</f>
        <v>0.33478182480954444</v>
      </c>
    </row>
    <row r="375" spans="1:27" x14ac:dyDescent="0.35">
      <c r="A375">
        <v>373</v>
      </c>
      <c r="B375" s="3">
        <f t="shared" si="46"/>
        <v>0.373</v>
      </c>
      <c r="C375" s="3">
        <f>MOD($K$4*(1+SIN(Dashboards!$C$7*B375))+Dashboards!$C$15,2*$K$4)</f>
        <v>6.5016328405366863E-2</v>
      </c>
      <c r="D375" s="31">
        <f>(B375^Dashboards!$C$5)*((1-B375)^Dashboards!$C$6)</f>
        <v>5.4695644641000005E-2</v>
      </c>
      <c r="E375" s="31">
        <f t="shared" si="40"/>
        <v>5.4580082749847339E-2</v>
      </c>
      <c r="F375" s="31">
        <f t="shared" si="41"/>
        <v>3.5536051714236934E-3</v>
      </c>
      <c r="G375" s="13">
        <f>SQRT((E375-Dashboards!$C$10)^2+(F375-Dashboards!$C$11)^2)</f>
        <v>4.4713300191781422E-2</v>
      </c>
      <c r="H375" s="13">
        <f>G375/Dashboards!$C$9</f>
        <v>1.1713681475384989</v>
      </c>
      <c r="N375">
        <v>373</v>
      </c>
      <c r="O375" s="3">
        <f t="shared" si="47"/>
        <v>0.373</v>
      </c>
      <c r="P375" s="3">
        <f>MOD($L$4*(1+SIN(Dashboards!$D$7*O375))+Dashboards!$D$15,2*$L$4)</f>
        <v>4.2864228909003508</v>
      </c>
      <c r="Q375" s="31">
        <f>(O375^Dashboards!$D$5)*((1-O375)^Dashboards!$D$6)</f>
        <v>5.0287980999181876E-3</v>
      </c>
      <c r="R375" s="31">
        <f t="shared" si="42"/>
        <v>-2.0779030666818292E-3</v>
      </c>
      <c r="S375" s="31">
        <f t="shared" si="43"/>
        <v>-4.5794245462956393E-3</v>
      </c>
      <c r="T375" s="13">
        <f>SQRT((R375-Dashboards!$C$10)^2+(S375-Dashboards!$C$11)^2)</f>
        <v>1.2645010342508322E-2</v>
      </c>
      <c r="U375" s="13">
        <f>T375/Dashboards!$D$9</f>
        <v>1.0823433749349209</v>
      </c>
      <c r="W375" s="3">
        <f t="shared" si="44"/>
        <v>5.6540014337275537E-4</v>
      </c>
      <c r="X375" s="3">
        <f t="shared" si="45"/>
        <v>8.9024772603577995E-2</v>
      </c>
      <c r="Z375" s="3">
        <f>(E375-Dashboards!$C$10)/Dashboards!$C$12</f>
        <v>1.4902300378797064</v>
      </c>
      <c r="AA375" s="3">
        <f>(F375-Dashboards!$C$11)/Dashboards!$C$13</f>
        <v>0.32494163688676747</v>
      </c>
    </row>
    <row r="376" spans="1:27" x14ac:dyDescent="0.35">
      <c r="A376">
        <v>374</v>
      </c>
      <c r="B376" s="3">
        <f t="shared" si="46"/>
        <v>0.374</v>
      </c>
      <c r="C376" s="3">
        <f>MOD($K$4*(1+SIN(Dashboards!$C$7*B376))+Dashboards!$C$15,2*$K$4)</f>
        <v>6.0423803735070614E-2</v>
      </c>
      <c r="D376" s="31">
        <f>(B376^Dashboards!$C$5)*((1-B376)^Dashboards!$C$6)</f>
        <v>5.4814047376E-2</v>
      </c>
      <c r="E376" s="31">
        <f t="shared" si="40"/>
        <v>5.4714013785355141E-2</v>
      </c>
      <c r="F376" s="31">
        <f t="shared" si="41"/>
        <v>3.3100581919869739E-3</v>
      </c>
      <c r="G376" s="13">
        <f>SQRT((E376-Dashboards!$C$10)^2+(F376-Dashboards!$C$11)^2)</f>
        <v>4.4803064786122899E-2</v>
      </c>
      <c r="H376" s="13">
        <f>G376/Dashboards!$C$9</f>
        <v>1.1737197383657771</v>
      </c>
      <c r="N376">
        <v>374</v>
      </c>
      <c r="O376" s="3">
        <f t="shared" si="47"/>
        <v>0.374</v>
      </c>
      <c r="P376" s="3">
        <f>MOD($L$4*(1+SIN(Dashboards!$D$7*O376))+Dashboards!$D$15,2*$L$4)</f>
        <v>4.2893478894168817</v>
      </c>
      <c r="Q376" s="31">
        <f>(O376^Dashboards!$D$5)*((1-O376)^Dashboards!$D$6)</f>
        <v>5.0290560117011267E-3</v>
      </c>
      <c r="R376" s="31">
        <f t="shared" si="42"/>
        <v>-2.0646052688171454E-3</v>
      </c>
      <c r="S376" s="31">
        <f t="shared" si="43"/>
        <v>-4.5857179866188591E-3</v>
      </c>
      <c r="T376" s="13">
        <f>SQRT((R376-Dashboards!$C$10)^2+(S376-Dashboards!$C$11)^2)</f>
        <v>1.2631849557736094E-2</v>
      </c>
      <c r="U376" s="13">
        <f>T376/Dashboards!$D$9</f>
        <v>1.0812168841040453</v>
      </c>
      <c r="W376" s="3">
        <f t="shared" si="44"/>
        <v>5.659455741038081E-4</v>
      </c>
      <c r="X376" s="3">
        <f t="shared" si="45"/>
        <v>9.2502854261731882E-2</v>
      </c>
      <c r="Z376" s="3">
        <f>(E376-Dashboards!$C$10)/Dashboards!$C$12</f>
        <v>1.4947645045263864</v>
      </c>
      <c r="AA376" s="3">
        <f>(F376-Dashboards!$C$11)/Dashboards!$C$13</f>
        <v>0.31488218312052257</v>
      </c>
    </row>
    <row r="377" spans="1:27" x14ac:dyDescent="0.35">
      <c r="A377">
        <v>375</v>
      </c>
      <c r="B377" s="3">
        <f t="shared" si="46"/>
        <v>0.375</v>
      </c>
      <c r="C377" s="3">
        <f>MOD($K$4*(1+SIN(Dashboards!$C$7*B377))+Dashboards!$C$15,2*$K$4)</f>
        <v>5.5756228809697106E-2</v>
      </c>
      <c r="D377" s="31">
        <f>(B377^Dashboards!$C$5)*((1-B377)^Dashboards!$C$6)</f>
        <v>5.4931640625E-2</v>
      </c>
      <c r="E377" s="31">
        <f t="shared" si="40"/>
        <v>5.4846278180136189E-2</v>
      </c>
      <c r="F377" s="31">
        <f t="shared" si="41"/>
        <v>3.0611944631577497E-3</v>
      </c>
      <c r="G377" s="13">
        <f>SQRT((E377-Dashboards!$C$10)^2+(F377-Dashboards!$C$11)^2)</f>
        <v>4.4891853000881346E-2</v>
      </c>
      <c r="H377" s="13">
        <f>G377/Dashboards!$C$9</f>
        <v>1.1760457506752859</v>
      </c>
      <c r="N377">
        <v>375</v>
      </c>
      <c r="O377" s="3">
        <f t="shared" si="47"/>
        <v>0.375</v>
      </c>
      <c r="P377" s="3">
        <f>MOD($L$4*(1+SIN(Dashboards!$D$7*O377))+Dashboards!$D$15,2*$L$4)</f>
        <v>4.2922717401782737</v>
      </c>
      <c r="Q377" s="31">
        <f>(O377^Dashboards!$D$5)*((1-O377)^Dashboards!$D$6)</f>
        <v>5.029141902923584E-3</v>
      </c>
      <c r="R377" s="31">
        <f t="shared" si="42"/>
        <v>-2.051223540083494E-3</v>
      </c>
      <c r="S377" s="31">
        <f t="shared" si="43"/>
        <v>-4.5918133965078753E-3</v>
      </c>
      <c r="T377" s="13">
        <f>SQRT((R377-Dashboards!$C$10)^2+(S377-Dashboards!$C$11)^2)</f>
        <v>1.261860391899155E-2</v>
      </c>
      <c r="U377" s="13">
        <f>T377/Dashboards!$D$9</f>
        <v>1.0800831302395866</v>
      </c>
      <c r="W377" s="3">
        <f t="shared" si="44"/>
        <v>5.664725122077139E-4</v>
      </c>
      <c r="X377" s="3">
        <f t="shared" si="45"/>
        <v>9.5962620435699364E-2</v>
      </c>
      <c r="Z377" s="3">
        <f>(E377-Dashboards!$C$10)/Dashboards!$C$12</f>
        <v>1.4992425441712232</v>
      </c>
      <c r="AA377" s="3">
        <f>(F377-Dashboards!$C$11)/Dashboards!$C$13</f>
        <v>0.3046031265703536</v>
      </c>
    </row>
    <row r="378" spans="1:27" x14ac:dyDescent="0.35">
      <c r="A378">
        <v>376</v>
      </c>
      <c r="B378" s="3">
        <f t="shared" si="46"/>
        <v>0.376</v>
      </c>
      <c r="C378" s="3">
        <f>MOD($K$4*(1+SIN(Dashboards!$C$7*B378))+Dashboards!$C$15,2*$K$4)</f>
        <v>5.1013720318374922E-2</v>
      </c>
      <c r="D378" s="31">
        <f>(B378^Dashboards!$C$5)*((1-B378)^Dashboards!$C$6)</f>
        <v>5.5048421376000002E-2</v>
      </c>
      <c r="E378" s="31">
        <f t="shared" si="40"/>
        <v>5.4976807912036164E-2</v>
      </c>
      <c r="F378" s="31">
        <f t="shared" si="41"/>
        <v>2.8070069099899743E-3</v>
      </c>
      <c r="G378" s="13">
        <f>SQRT((E378-Dashboards!$C$10)^2+(F378-Dashboards!$C$11)^2)</f>
        <v>4.4979675880744391E-2</v>
      </c>
      <c r="H378" s="13">
        <f>G378/Dashboards!$C$9</f>
        <v>1.178346473808122</v>
      </c>
      <c r="N378">
        <v>376</v>
      </c>
      <c r="O378" s="3">
        <f t="shared" si="47"/>
        <v>0.376</v>
      </c>
      <c r="P378" s="3">
        <f>MOD($L$4*(1+SIN(Dashboards!$D$7*O378))+Dashboards!$D$15,2*$L$4)</f>
        <v>4.2951944402606754</v>
      </c>
      <c r="Q378" s="31">
        <f>(O378^Dashboards!$D$5)*((1-O378)^Dashboards!$D$6)</f>
        <v>5.0290561337700632E-3</v>
      </c>
      <c r="R378" s="31">
        <f t="shared" si="42"/>
        <v>-2.0377595514257212E-3</v>
      </c>
      <c r="S378" s="31">
        <f t="shared" si="43"/>
        <v>-4.5977104744843976E-3</v>
      </c>
      <c r="T378" s="13">
        <f>SQRT((R378-Dashboards!$C$10)^2+(S378-Dashboards!$C$11)^2)</f>
        <v>1.2605274802526188E-2</v>
      </c>
      <c r="U378" s="13">
        <f>T378/Dashboards!$D$9</f>
        <v>1.0789422311411079</v>
      </c>
      <c r="W378" s="3">
        <f t="shared" si="44"/>
        <v>5.6698117500534218E-4</v>
      </c>
      <c r="X378" s="3">
        <f t="shared" si="45"/>
        <v>9.9404242667014087E-2</v>
      </c>
      <c r="Z378" s="3">
        <f>(E378-Dashboards!$C$10)/Dashboards!$C$12</f>
        <v>1.5036618538066364</v>
      </c>
      <c r="AA378" s="3">
        <f>(F378-Dashboards!$C$11)/Dashboards!$C$13</f>
        <v>0.29410417501299901</v>
      </c>
    </row>
    <row r="379" spans="1:27" x14ac:dyDescent="0.35">
      <c r="A379">
        <v>377</v>
      </c>
      <c r="B379" s="3">
        <f t="shared" si="46"/>
        <v>0.377</v>
      </c>
      <c r="C379" s="3">
        <f>MOD($K$4*(1+SIN(Dashboards!$C$7*B379))+Dashboards!$C$15,2*$K$4)</f>
        <v>4.6196396823569685E-2</v>
      </c>
      <c r="D379" s="31">
        <f>(B379^Dashboards!$C$5)*((1-B379)^Dashboards!$C$6)</f>
        <v>5.5164386640999999E-2</v>
      </c>
      <c r="E379" s="31">
        <f t="shared" si="40"/>
        <v>5.5105533754614168E-2</v>
      </c>
      <c r="F379" s="31">
        <f t="shared" si="41"/>
        <v>2.5474895675581871E-3</v>
      </c>
      <c r="G379" s="13">
        <f>SQRT((E379-Dashboards!$C$10)^2+(F379-Dashboards!$C$11)^2)</f>
        <v>4.506654475234019E-2</v>
      </c>
      <c r="H379" s="13">
        <f>G379/Dashboards!$C$9</f>
        <v>1.1806222044914643</v>
      </c>
      <c r="N379">
        <v>377</v>
      </c>
      <c r="O379" s="3">
        <f t="shared" si="47"/>
        <v>0.377</v>
      </c>
      <c r="P379" s="3">
        <f>MOD($L$4*(1+SIN(Dashboards!$D$7*O379))+Dashboards!$D$15,2*$L$4)</f>
        <v>4.2981159867413856</v>
      </c>
      <c r="Q379" s="31">
        <f>(O379^Dashboards!$D$5)*((1-O379)^Dashboards!$D$6)</f>
        <v>5.028799076436689E-3</v>
      </c>
      <c r="R379" s="31">
        <f t="shared" si="42"/>
        <v>-2.0242149772216078E-3</v>
      </c>
      <c r="S379" s="31">
        <f t="shared" si="43"/>
        <v>-4.603408940900452E-3</v>
      </c>
      <c r="T379" s="13">
        <f>SQRT((R379-Dashboards!$C$10)^2+(S379-Dashboards!$C$11)^2)</f>
        <v>1.2591863595959769E-2</v>
      </c>
      <c r="U379" s="13">
        <f>T379/Dashboards!$D$9</f>
        <v>1.0777943055812331</v>
      </c>
      <c r="W379" s="3">
        <f t="shared" si="44"/>
        <v>5.6747178426268426E-4</v>
      </c>
      <c r="X379" s="3">
        <f t="shared" si="45"/>
        <v>0.10282789891023114</v>
      </c>
      <c r="Z379" s="3">
        <f>(E379-Dashboards!$C$10)/Dashboards!$C$12</f>
        <v>1.508020089651843</v>
      </c>
      <c r="AA379" s="3">
        <f>(F379-Dashboards!$C$11)/Dashboards!$C$13</f>
        <v>0.28338508207343904</v>
      </c>
    </row>
    <row r="380" spans="1:27" x14ac:dyDescent="0.35">
      <c r="A380">
        <v>378</v>
      </c>
      <c r="B380" s="3">
        <f t="shared" si="46"/>
        <v>0.378</v>
      </c>
      <c r="C380" s="3">
        <f>MOD($K$4*(1+SIN(Dashboards!$C$7*B380))+Dashboards!$C$15,2*$K$4)</f>
        <v>4.1304378758117544E-2</v>
      </c>
      <c r="D380" s="31">
        <f>(B380^Dashboards!$C$5)*((1-B380)^Dashboards!$C$6)</f>
        <v>5.5279533456000007E-2</v>
      </c>
      <c r="E380" s="31">
        <f t="shared" si="40"/>
        <v>5.5232385288531909E-2</v>
      </c>
      <c r="F380" s="31">
        <f t="shared" si="41"/>
        <v>2.2826376085984647E-3</v>
      </c>
      <c r="G380" s="13">
        <f>SQRT((E380-Dashboards!$C$10)^2+(F380-Dashboards!$C$11)^2)</f>
        <v>4.5152471224727417E-2</v>
      </c>
      <c r="H380" s="13">
        <f>G380/Dashboards!$C$9</f>
        <v>1.1828732468514116</v>
      </c>
      <c r="N380">
        <v>378</v>
      </c>
      <c r="O380" s="3">
        <f t="shared" si="47"/>
        <v>0.378</v>
      </c>
      <c r="P380" s="3">
        <f>MOD($L$4*(1+SIN(Dashboards!$D$7*O380))+Dashboards!$D$15,2*$L$4)</f>
        <v>4.3010363766988595</v>
      </c>
      <c r="Q380" s="31">
        <f>(O380^Dashboards!$D$5)*((1-O380)^Dashboards!$D$6)</f>
        <v>5.0283711150484146E-3</v>
      </c>
      <c r="R380" s="31">
        <f t="shared" si="42"/>
        <v>-2.0105914950260765E-3</v>
      </c>
      <c r="S380" s="31">
        <f t="shared" si="43"/>
        <v>-4.6089085379059152E-3</v>
      </c>
      <c r="T380" s="13">
        <f>SQRT((R380-Dashboards!$C$10)^2+(S380-Dashboards!$C$11)^2)</f>
        <v>1.2578371698143938E-2</v>
      </c>
      <c r="U380" s="13">
        <f>T380/Dashboards!$D$9</f>
        <v>1.0766394732939732</v>
      </c>
      <c r="W380" s="3">
        <f t="shared" si="44"/>
        <v>5.6794456615436994E-4</v>
      </c>
      <c r="X380" s="3">
        <f t="shared" si="45"/>
        <v>0.10623377355743835</v>
      </c>
      <c r="Z380" s="3">
        <f>(E380-Dashboards!$C$10)/Dashboards!$C$12</f>
        <v>1.5123148675384568</v>
      </c>
      <c r="AA380" s="3">
        <f>(F380-Dashboards!$C$11)/Dashboards!$C$13</f>
        <v>0.27244564836657609</v>
      </c>
    </row>
    <row r="381" spans="1:27" x14ac:dyDescent="0.35">
      <c r="A381">
        <v>379</v>
      </c>
      <c r="B381" s="3">
        <f t="shared" si="46"/>
        <v>0.379</v>
      </c>
      <c r="C381" s="3">
        <f>MOD($K$4*(1+SIN(Dashboards!$C$7*B381))+Dashboards!$C$15,2*$K$4)</f>
        <v>3.633778842221691E-2</v>
      </c>
      <c r="D381" s="31">
        <f>(B381^Dashboards!$C$5)*((1-B381)^Dashboards!$C$6)</f>
        <v>5.5393858880999999E-2</v>
      </c>
      <c r="E381" s="31">
        <f t="shared" si="40"/>
        <v>5.5357290913713615E-2</v>
      </c>
      <c r="F381" s="31">
        <f t="shared" si="41"/>
        <v>2.0124473713920986E-3</v>
      </c>
      <c r="G381" s="13">
        <f>SQRT((E381-Dashboards!$C$10)^2+(F381-Dashboards!$C$11)^2)</f>
        <v>4.5237467189778377E-2</v>
      </c>
      <c r="H381" s="13">
        <f>G381/Dashboards!$C$9</f>
        <v>1.185099912423019</v>
      </c>
      <c r="N381">
        <v>379</v>
      </c>
      <c r="O381" s="3">
        <f t="shared" si="47"/>
        <v>0.379</v>
      </c>
      <c r="P381" s="3">
        <f>MOD($L$4*(1+SIN(Dashboards!$D$7*O381))+Dashboards!$D$15,2*$L$4)</f>
        <v>4.303955607212707</v>
      </c>
      <c r="Q381" s="31">
        <f>(O381^Dashboards!$D$5)*((1-O381)^Dashboards!$D$6)</f>
        <v>5.027772645575663E-3</v>
      </c>
      <c r="R381" s="31">
        <f t="shared" si="42"/>
        <v>-1.996890785316376E-3</v>
      </c>
      <c r="S381" s="31">
        <f t="shared" si="43"/>
        <v>-4.6142090294131067E-3</v>
      </c>
      <c r="T381" s="13">
        <f>SQRT((R381-Dashboards!$C$10)^2+(S381-Dashboards!$C$11)^2)</f>
        <v>1.2564800519023792E-2</v>
      </c>
      <c r="U381" s="13">
        <f>T381/Dashboards!$D$9</f>
        <v>1.0754778549628781</v>
      </c>
      <c r="W381" s="3">
        <f t="shared" si="44"/>
        <v>5.6839975122544907E-4</v>
      </c>
      <c r="X381" s="3">
        <f t="shared" si="45"/>
        <v>0.10962205746014098</v>
      </c>
      <c r="Z381" s="3">
        <f>(E381-Dashboards!$C$10)/Dashboards!$C$12</f>
        <v>1.5165437633221839</v>
      </c>
      <c r="AA381" s="3">
        <f>(F381-Dashboards!$C$11)/Dashboards!$C$13</f>
        <v>0.26128572264894107</v>
      </c>
    </row>
    <row r="382" spans="1:27" x14ac:dyDescent="0.35">
      <c r="A382">
        <v>380</v>
      </c>
      <c r="B382" s="3">
        <f t="shared" si="46"/>
        <v>0.38</v>
      </c>
      <c r="C382" s="3">
        <f>MOD($K$4*(1+SIN(Dashboards!$C$7*B382))+Dashboards!$C$15,2*$K$4)</f>
        <v>3.1296749980366023E-2</v>
      </c>
      <c r="D382" s="31">
        <f>(B382^Dashboards!$C$5)*((1-B382)^Dashboards!$C$6)</f>
        <v>5.5507360000000006E-2</v>
      </c>
      <c r="E382" s="31">
        <f t="shared" si="40"/>
        <v>5.548017786228817E-2</v>
      </c>
      <c r="F382" s="31">
        <f t="shared" si="41"/>
        <v>1.7369163878754182E-3</v>
      </c>
      <c r="G382" s="13">
        <f>SQRT((E382-Dashboards!$C$10)^2+(F382-Dashboards!$C$11)^2)</f>
        <v>4.5321544822450238E-2</v>
      </c>
      <c r="H382" s="13">
        <f>G382/Dashboards!$C$9</f>
        <v>1.1873025201574032</v>
      </c>
      <c r="N382">
        <v>380</v>
      </c>
      <c r="O382" s="3">
        <f t="shared" si="47"/>
        <v>0.38</v>
      </c>
      <c r="P382" s="3">
        <f>MOD($L$4*(1+SIN(Dashboards!$D$7*O382))+Dashboards!$D$15,2*$L$4)</f>
        <v>4.3068736753636969</v>
      </c>
      <c r="Q382" s="31">
        <f>(O382^Dashboards!$D$5)*((1-O382)^Dashboards!$D$6)</f>
        <v>5.0270040757504006E-3</v>
      </c>
      <c r="R382" s="31">
        <f t="shared" si="42"/>
        <v>-1.9831145312381982E-3</v>
      </c>
      <c r="S382" s="31">
        <f t="shared" si="43"/>
        <v>-4.6193102010584916E-3</v>
      </c>
      <c r="T382" s="13">
        <f>SQRT((R382-Dashboards!$C$10)^2+(S382-Dashboards!$C$11)^2)</f>
        <v>1.2551151479497339E-2</v>
      </c>
      <c r="U382" s="13">
        <f>T382/Dashboards!$D$9</f>
        <v>1.0743095722090064</v>
      </c>
      <c r="W382" s="3">
        <f t="shared" si="44"/>
        <v>5.6883757435140128E-4</v>
      </c>
      <c r="X382" s="3">
        <f t="shared" si="45"/>
        <v>0.11299294794839687</v>
      </c>
      <c r="Z382" s="3">
        <f>(E382-Dashboards!$C$10)/Dashboards!$C$12</f>
        <v>1.5207043133210012</v>
      </c>
      <c r="AA382" s="3">
        <f>(F382-Dashboards!$C$11)/Dashboards!$C$13</f>
        <v>0.24990520297974025</v>
      </c>
    </row>
    <row r="383" spans="1:27" x14ac:dyDescent="0.35">
      <c r="A383">
        <v>381</v>
      </c>
      <c r="B383" s="3">
        <f t="shared" si="46"/>
        <v>0.38100000000000001</v>
      </c>
      <c r="C383" s="3">
        <f>MOD($K$4*(1+SIN(Dashboards!$C$7*B383))+Dashboards!$C$15,2*$K$4)</f>
        <v>2.6181389458263205E-2</v>
      </c>
      <c r="D383" s="31">
        <f>(B383^Dashboards!$C$5)*((1-B383)^Dashboards!$C$6)</f>
        <v>5.5620033920999998E-2</v>
      </c>
      <c r="E383" s="31">
        <f t="shared" si="40"/>
        <v>5.5600972212324469E-2</v>
      </c>
      <c r="F383" s="31">
        <f t="shared" si="41"/>
        <v>1.4560434119602311E-3</v>
      </c>
      <c r="G383" s="13">
        <f>SQRT((E383-Dashboards!$C$10)^2+(F383-Dashboards!$C$11)^2)</f>
        <v>4.5404716580938934E-2</v>
      </c>
      <c r="H383" s="13">
        <f>G383/Dashboards!$C$9</f>
        <v>1.1894813964257744</v>
      </c>
      <c r="N383">
        <v>381</v>
      </c>
      <c r="O383" s="3">
        <f t="shared" si="47"/>
        <v>0.38100000000000001</v>
      </c>
      <c r="P383" s="3">
        <f>MOD($L$4*(1+SIN(Dashboards!$D$7*O383))+Dashboards!$D$15,2*$L$4)</f>
        <v>4.3097905782337627</v>
      </c>
      <c r="Q383" s="31">
        <f>(O383^Dashboards!$D$5)*((1-O383)^Dashboards!$D$6)</f>
        <v>5.02606582498164E-3</v>
      </c>
      <c r="R383" s="31">
        <f t="shared" si="42"/>
        <v>-1.9692644183527826E-3</v>
      </c>
      <c r="S383" s="31">
        <f t="shared" si="43"/>
        <v>-4.6242118601614755E-3</v>
      </c>
      <c r="T383" s="13">
        <f>SQRT((R383-Dashboards!$C$10)^2+(S383-Dashboards!$C$11)^2)</f>
        <v>1.2537426011272832E-2</v>
      </c>
      <c r="U383" s="13">
        <f>T383/Dashboards!$D$9</f>
        <v>1.0731347475787145</v>
      </c>
      <c r="W383" s="3">
        <f t="shared" si="44"/>
        <v>5.6925827469633469E-4</v>
      </c>
      <c r="X383" s="3">
        <f t="shared" si="45"/>
        <v>0.11634664884705992</v>
      </c>
      <c r="Z383" s="3">
        <f>(E383-Dashboards!$C$10)/Dashboards!$C$12</f>
        <v>1.5247940147801906</v>
      </c>
      <c r="AA383" s="3">
        <f>(F383-Dashboards!$C$11)/Dashboards!$C$13</f>
        <v>0.23830403789060164</v>
      </c>
    </row>
    <row r="384" spans="1:27" x14ac:dyDescent="0.35">
      <c r="A384">
        <v>382</v>
      </c>
      <c r="B384" s="3">
        <f t="shared" si="46"/>
        <v>0.38200000000000001</v>
      </c>
      <c r="C384" s="3">
        <f>MOD($K$4*(1+SIN(Dashboards!$C$7*B384))+Dashboards!$C$15,2*$K$4)</f>
        <v>2.0991834739655602E-2</v>
      </c>
      <c r="D384" s="31">
        <f>(B384^Dashboards!$C$5)*((1-B384)^Dashboards!$C$6)</f>
        <v>5.5731877775999999E-2</v>
      </c>
      <c r="E384" s="31">
        <f t="shared" si="40"/>
        <v>5.5719598902371346E-2</v>
      </c>
      <c r="F384" s="31">
        <f t="shared" si="41"/>
        <v>1.1698284480471002E-3</v>
      </c>
      <c r="G384" s="13">
        <f>SQRT((E384-Dashboards!$C$10)^2+(F384-Dashboards!$C$11)^2)</f>
        <v>4.5486995206710748E-2</v>
      </c>
      <c r="H384" s="13">
        <f>G384/Dashboards!$C$9</f>
        <v>1.1916368750202633</v>
      </c>
      <c r="N384">
        <v>382</v>
      </c>
      <c r="O384" s="3">
        <f t="shared" si="47"/>
        <v>0.38200000000000001</v>
      </c>
      <c r="P384" s="3">
        <f>MOD($L$4*(1+SIN(Dashboards!$D$7*O384))+Dashboards!$D$15,2*$L$4)</f>
        <v>4.3127063129060019</v>
      </c>
      <c r="Q384" s="31">
        <f>(O384^Dashboards!$D$5)*((1-O384)^Dashboards!$D$6)</f>
        <v>5.0249583242704277E-3</v>
      </c>
      <c r="R384" s="31">
        <f t="shared" si="42"/>
        <v>-1.9553421343850908E-3</v>
      </c>
      <c r="S384" s="31">
        <f t="shared" si="43"/>
        <v>-4.6289138356803558E-3</v>
      </c>
      <c r="T384" s="13">
        <f>SQRT((R384-Dashboards!$C$10)^2+(S384-Dashboards!$C$11)^2)</f>
        <v>1.2523625556724025E-2</v>
      </c>
      <c r="U384" s="13">
        <f>T384/Dashboards!$D$9</f>
        <v>1.0719535045312667</v>
      </c>
      <c r="W384" s="3">
        <f t="shared" si="44"/>
        <v>5.6966209566934589E-4</v>
      </c>
      <c r="X384" s="3">
        <f t="shared" si="45"/>
        <v>0.11968337048899658</v>
      </c>
      <c r="Z384" s="3">
        <f>(E384-Dashboards!$C$10)/Dashboards!$C$12</f>
        <v>1.5288103263646124</v>
      </c>
      <c r="AA384" s="3">
        <f>(F384-Dashboards!$C$11)/Dashboards!$C$13</f>
        <v>0.22648222756328579</v>
      </c>
    </row>
    <row r="385" spans="1:27" x14ac:dyDescent="0.35">
      <c r="A385">
        <v>383</v>
      </c>
      <c r="B385" s="3">
        <f t="shared" si="46"/>
        <v>0.38300000000000001</v>
      </c>
      <c r="C385" s="3">
        <f>MOD($K$4*(1+SIN(Dashboards!$C$7*B385))+Dashboards!$C$15,2*$K$4)</f>
        <v>1.5728215563140857E-2</v>
      </c>
      <c r="D385" s="31">
        <f>(B385^Dashboards!$C$5)*((1-B385)^Dashboards!$C$6)</f>
        <v>5.5842888721000003E-2</v>
      </c>
      <c r="E385" s="31">
        <f t="shared" si="40"/>
        <v>5.5835981746812716E-2</v>
      </c>
      <c r="F385" s="31">
        <f t="shared" si="41"/>
        <v>8.7827277971414138E-4</v>
      </c>
      <c r="G385" s="13">
        <f>SQRT((E385-Dashboards!$C$10)^2+(F385-Dashboards!$C$11)^2)</f>
        <v>4.5568393724405895E-2</v>
      </c>
      <c r="H385" s="13">
        <f>G385/Dashboards!$C$9</f>
        <v>1.1937692971513962</v>
      </c>
      <c r="N385">
        <v>383</v>
      </c>
      <c r="O385" s="3">
        <f t="shared" si="47"/>
        <v>0.38300000000000001</v>
      </c>
      <c r="P385" s="3">
        <f>MOD($L$4*(1+SIN(Dashboards!$D$7*O385))+Dashboards!$D$15,2*$L$4)</f>
        <v>4.3156208764646777</v>
      </c>
      <c r="Q385" s="31">
        <f>(O385^Dashboards!$D$5)*((1-O385)^Dashboards!$D$6)</f>
        <v>5.0236820161242701E-3</v>
      </c>
      <c r="R385" s="31">
        <f t="shared" si="42"/>
        <v>-1.9413493689730236E-3</v>
      </c>
      <c r="S385" s="31">
        <f t="shared" si="43"/>
        <v>-4.6334159781654029E-3</v>
      </c>
      <c r="T385" s="13">
        <f>SQRT((R385-Dashboards!$C$10)^2+(S385-Dashboards!$C$11)^2)</f>
        <v>1.2509751568743264E-2</v>
      </c>
      <c r="U385" s="13">
        <f>T385/Dashboards!$D$9</f>
        <v>1.0707659674262615</v>
      </c>
      <c r="W385" s="3">
        <f t="shared" si="44"/>
        <v>5.7004928487899733E-4</v>
      </c>
      <c r="X385" s="3">
        <f t="shared" si="45"/>
        <v>0.12300332972513472</v>
      </c>
      <c r="Z385" s="3">
        <f>(E385-Dashboards!$C$10)/Dashboards!$C$12</f>
        <v>1.5327506686785819</v>
      </c>
      <c r="AA385" s="3">
        <f>(F385-Dashboards!$C$11)/Dashboards!$C$13</f>
        <v>0.21443982501464706</v>
      </c>
    </row>
    <row r="386" spans="1:27" x14ac:dyDescent="0.35">
      <c r="A386">
        <v>384</v>
      </c>
      <c r="B386" s="3">
        <f t="shared" si="46"/>
        <v>0.38400000000000001</v>
      </c>
      <c r="C386" s="3">
        <f>MOD($K$4*(1+SIN(Dashboards!$C$7*B386))+Dashboards!$C$15,2*$K$4)</f>
        <v>1.039066351892437E-2</v>
      </c>
      <c r="D386" s="31">
        <f>(B386^Dashboards!$C$5)*((1-B386)^Dashboards!$C$6)</f>
        <v>5.5953063936000004E-2</v>
      </c>
      <c r="E386" s="31">
        <f t="shared" ref="E386:E449" si="48">D386*COS(C386)</f>
        <v>5.5950043452048667E-2</v>
      </c>
      <c r="F386" s="31">
        <f t="shared" ref="F386:F449" si="49">D386*SIN(C386)</f>
        <v>5.8137899856338705E-4</v>
      </c>
      <c r="G386" s="13">
        <f>SQRT((E386-Dashboards!$C$10)^2+(F386-Dashboards!$C$11)^2)</f>
        <v>4.5648925441608881E-2</v>
      </c>
      <c r="H386" s="13">
        <f>G386/Dashboards!$C$9</f>
        <v>1.1958790114420783</v>
      </c>
      <c r="N386">
        <v>384</v>
      </c>
      <c r="O386" s="3">
        <f t="shared" si="47"/>
        <v>0.38400000000000001</v>
      </c>
      <c r="P386" s="3">
        <f>MOD($L$4*(1+SIN(Dashboards!$D$7*O386))+Dashboards!$D$15,2*$L$4)</f>
        <v>4.3185342659952299</v>
      </c>
      <c r="Q386" s="31">
        <f>(O386^Dashboards!$D$5)*((1-O386)^Dashboards!$D$6)</f>
        <v>5.0222373544710425E-3</v>
      </c>
      <c r="R386" s="31">
        <f t="shared" ref="R386:R449" si="50">Q386*COS(P386)</f>
        <v>-1.9272878134176878E-3</v>
      </c>
      <c r="S386" s="31">
        <f t="shared" ref="S386:S449" si="51">Q386*SIN(P386)</f>
        <v>-4.6377181597091434E-3</v>
      </c>
      <c r="T386" s="13">
        <f>SQRT((R386-Dashboards!$C$10)^2+(S386-Dashboards!$C$11)^2)</f>
        <v>1.2495805510592378E-2</v>
      </c>
      <c r="U386" s="13">
        <f>T386/Dashboards!$D$9</f>
        <v>1.0695722615108676</v>
      </c>
      <c r="W386" s="3">
        <f t="shared" ref="W386:W449" si="52">G386*T386</f>
        <v>5.7042009408587687E-4</v>
      </c>
      <c r="X386" s="3">
        <f t="shared" ref="X386:X449" si="53">ABS(H386-U386)</f>
        <v>0.12630674993121072</v>
      </c>
      <c r="Z386" s="3">
        <f>(E386-Dashboards!$C$10)/Dashboards!$C$12</f>
        <v>1.5366124248137065</v>
      </c>
      <c r="AA386" s="3">
        <f>(F386-Dashboards!$C$11)/Dashboards!$C$13</f>
        <v>0.2021769372881021</v>
      </c>
    </row>
    <row r="387" spans="1:27" x14ac:dyDescent="0.35">
      <c r="A387">
        <v>385</v>
      </c>
      <c r="B387" s="3">
        <f t="shared" ref="B387:B450" si="54">A387/1000</f>
        <v>0.38500000000000001</v>
      </c>
      <c r="C387" s="3">
        <f>MOD($K$4*(1+SIN(Dashboards!$C$7*B387))+Dashboards!$C$15,2*$K$4)</f>
        <v>4.9793120455294826E-3</v>
      </c>
      <c r="D387" s="31">
        <f>(B387^Dashboards!$C$5)*((1-B387)^Dashboards!$C$6)</f>
        <v>5.6062400624999995E-2</v>
      </c>
      <c r="E387" s="31">
        <f t="shared" si="48"/>
        <v>5.6061705633512968E-2</v>
      </c>
      <c r="F387" s="31">
        <f t="shared" si="49"/>
        <v>2.7915103320591442E-4</v>
      </c>
      <c r="G387" s="13">
        <f>SQRT((E387-Dashboards!$C$10)^2+(F387-Dashboards!$C$11)^2)</f>
        <v>4.5728603948480294E-2</v>
      </c>
      <c r="H387" s="13">
        <f>G387/Dashboards!$C$9</f>
        <v>1.1979663739179474</v>
      </c>
      <c r="N387">
        <v>385</v>
      </c>
      <c r="O387" s="3">
        <f t="shared" ref="O387:O450" si="55">N387/1000</f>
        <v>0.38500000000000001</v>
      </c>
      <c r="P387" s="3">
        <f>MOD($L$4*(1+SIN(Dashboards!$D$7*O387))+Dashboards!$D$15,2*$L$4)</f>
        <v>4.3214464785842681</v>
      </c>
      <c r="Q387" s="31">
        <f>(O387^Dashboards!$D$5)*((1-O387)^Dashboards!$D$6)</f>
        <v>5.0206248045723901E-3</v>
      </c>
      <c r="R387" s="31">
        <f t="shared" si="50"/>
        <v>-1.9131591604348768E-3</v>
      </c>
      <c r="S387" s="31">
        <f t="shared" si="51"/>
        <v>-4.6418202738938161E-3</v>
      </c>
      <c r="T387" s="13">
        <f>SQRT((R387-Dashboards!$C$10)^2+(S387-Dashboards!$C$11)^2)</f>
        <v>1.2481788855751496E-2</v>
      </c>
      <c r="U387" s="13">
        <f>T387/Dashboards!$D$9</f>
        <v>1.0683725129068844</v>
      </c>
      <c r="W387" s="3">
        <f t="shared" si="52"/>
        <v>5.7077477915321517E-4</v>
      </c>
      <c r="X387" s="3">
        <f t="shared" si="53"/>
        <v>0.12959386101106296</v>
      </c>
      <c r="Z387" s="3">
        <f>(E387-Dashboards!$C$10)/Dashboards!$C$12</f>
        <v>1.5403929409250443</v>
      </c>
      <c r="AA387" s="3">
        <f>(F387-Dashboards!$C$11)/Dashboards!$C$13</f>
        <v>0.18969372665083081</v>
      </c>
    </row>
    <row r="388" spans="1:27" x14ac:dyDescent="0.35">
      <c r="A388">
        <v>386</v>
      </c>
      <c r="B388" s="3">
        <f t="shared" si="54"/>
        <v>0.38600000000000001</v>
      </c>
      <c r="C388" s="3">
        <f>MOD($K$4*(1+SIN(Dashboards!$C$7*B388))+Dashboards!$C$15,2*$K$4)</f>
        <v>6.2826796036060477</v>
      </c>
      <c r="D388" s="31">
        <f>(B388^Dashboards!$C$5)*((1-B388)^Dashboards!$C$6)</f>
        <v>5.6170896016000005E-2</v>
      </c>
      <c r="E388" s="31">
        <f t="shared" si="48"/>
        <v>5.6170888833537103E-2</v>
      </c>
      <c r="F388" s="31">
        <f t="shared" si="49"/>
        <v>-2.8405821633433101E-5</v>
      </c>
      <c r="G388" s="13">
        <f>SQRT((E388-Dashboards!$C$10)^2+(F388-Dashboards!$C$11)^2)</f>
        <v>4.5807443117244287E-2</v>
      </c>
      <c r="H388" s="13">
        <f>G388/Dashboards!$C$9</f>
        <v>1.2000317479939484</v>
      </c>
      <c r="N388">
        <v>386</v>
      </c>
      <c r="O388" s="3">
        <f t="shared" si="55"/>
        <v>0.38600000000000001</v>
      </c>
      <c r="P388" s="3">
        <f>MOD($L$4*(1+SIN(Dashboards!$D$7*O388))+Dashboards!$D$15,2*$L$4)</f>
        <v>4.3243575113195787</v>
      </c>
      <c r="Q388" s="31">
        <f>(O388^Dashboards!$D$5)*((1-O388)^Dashboards!$D$6)</f>
        <v>5.0188448429366195E-3</v>
      </c>
      <c r="R388" s="31">
        <f t="shared" si="50"/>
        <v>-1.898965103907638E-3</v>
      </c>
      <c r="S388" s="31">
        <f t="shared" si="51"/>
        <v>-4.645722235736071E-3</v>
      </c>
      <c r="T388" s="13">
        <f>SQRT((R388-Dashboards!$C$10)^2+(S388-Dashboards!$C$11)^2)</f>
        <v>1.2467703087765602E-2</v>
      </c>
      <c r="U388" s="13">
        <f>T388/Dashboards!$D$9</f>
        <v>1.0671668485976074</v>
      </c>
      <c r="W388" s="3">
        <f t="shared" si="52"/>
        <v>5.7111359999551382E-4</v>
      </c>
      <c r="X388" s="3">
        <f t="shared" si="53"/>
        <v>0.13286489939634105</v>
      </c>
      <c r="Z388" s="3">
        <f>(E388-Dashboards!$C$10)/Dashboards!$C$12</f>
        <v>1.5440895268359207</v>
      </c>
      <c r="AA388" s="3">
        <f>(F388-Dashboards!$C$11)/Dashboards!$C$13</f>
        <v>0.17699041179591604</v>
      </c>
    </row>
    <row r="389" spans="1:27" x14ac:dyDescent="0.35">
      <c r="A389">
        <v>387</v>
      </c>
      <c r="B389" s="3">
        <f t="shared" si="54"/>
        <v>0.38700000000000001</v>
      </c>
      <c r="C389" s="3">
        <f>MOD($K$4*(1+SIN(Dashboards!$C$7*B389))+Dashboards!$C$15,2*$K$4)</f>
        <v>6.2771210609664099</v>
      </c>
      <c r="D389" s="31">
        <f>(B389^Dashboards!$C$5)*((1-B389)^Dashboards!$C$6)</f>
        <v>5.6278547360999999E-2</v>
      </c>
      <c r="E389" s="31">
        <f t="shared" si="48"/>
        <v>5.6277512540070511E-2</v>
      </c>
      <c r="F389" s="31">
        <f t="shared" si="49"/>
        <v>-3.4128487591149266E-4</v>
      </c>
      <c r="G389" s="13">
        <f>SQRT((E389-Dashboards!$C$10)^2+(F389-Dashboards!$C$11)^2)</f>
        <v>4.5885457101526243E-2</v>
      </c>
      <c r="H389" s="13">
        <f>G389/Dashboards!$C$9</f>
        <v>1.2020755044569806</v>
      </c>
      <c r="N389">
        <v>387</v>
      </c>
      <c r="O389" s="3">
        <f t="shared" si="55"/>
        <v>0.38700000000000001</v>
      </c>
      <c r="P389" s="3">
        <f>MOD($L$4*(1+SIN(Dashboards!$D$7*O389))+Dashboards!$D$15,2*$L$4)</f>
        <v>4.3272673612901302</v>
      </c>
      <c r="Q389" s="31">
        <f>(O389^Dashboards!$D$5)*((1-O389)^Dashboards!$D$6)</f>
        <v>5.0168979572310802E-3</v>
      </c>
      <c r="R389" s="31">
        <f t="shared" si="50"/>
        <v>-1.8847073386400277E-3</v>
      </c>
      <c r="S389" s="31">
        <f t="shared" si="51"/>
        <v>-4.6494239816288864E-3</v>
      </c>
      <c r="T389" s="13">
        <f>SQRT((R389-Dashboards!$C$10)^2+(S389-Dashboards!$C$11)^2)</f>
        <v>1.245354970008888E-2</v>
      </c>
      <c r="U389" s="13">
        <f>T389/Dashboards!$D$9</f>
        <v>1.0659553964145048</v>
      </c>
      <c r="W389" s="3">
        <f t="shared" si="52"/>
        <v>5.7143682052515339E-4</v>
      </c>
      <c r="X389" s="3">
        <f t="shared" si="53"/>
        <v>0.13612010804247587</v>
      </c>
      <c r="Z389" s="3">
        <f>(E389-Dashboards!$C$10)/Dashboards!$C$12</f>
        <v>1.5476994566717353</v>
      </c>
      <c r="AA389" s="3">
        <f>(F389-Dashboards!$C$11)/Dashboards!$C$13</f>
        <v>0.16406726904860744</v>
      </c>
    </row>
    <row r="390" spans="1:27" x14ac:dyDescent="0.35">
      <c r="A390">
        <v>388</v>
      </c>
      <c r="B390" s="3">
        <f t="shared" si="54"/>
        <v>0.38800000000000001</v>
      </c>
      <c r="C390" s="3">
        <f>MOD($K$4*(1+SIN(Dashboards!$C$7*B390))+Dashboards!$C$15,2*$K$4)</f>
        <v>6.2714891302694804</v>
      </c>
      <c r="D390" s="31">
        <f>(B390^Dashboards!$C$5)*((1-B390)^Dashboards!$C$6)</f>
        <v>5.6385351936E-2</v>
      </c>
      <c r="E390" s="31">
        <f t="shared" si="48"/>
        <v>5.6381495206267222E-2</v>
      </c>
      <c r="F390" s="31">
        <f t="shared" si="49"/>
        <v>-6.5947801498239859E-4</v>
      </c>
      <c r="G390" s="13">
        <f>SQRT((E390-Dashboards!$C$10)^2+(F390-Dashboards!$C$11)^2)</f>
        <v>4.5962660335535407E-2</v>
      </c>
      <c r="H390" s="13">
        <f>G390/Dashboards!$C$9</f>
        <v>1.2040980214444859</v>
      </c>
      <c r="N390">
        <v>388</v>
      </c>
      <c r="O390" s="3">
        <f t="shared" si="55"/>
        <v>0.38800000000000001</v>
      </c>
      <c r="P390" s="3">
        <f>MOD($L$4*(1+SIN(Dashboards!$D$7*O390))+Dashboards!$D$15,2*$L$4)</f>
        <v>4.3301760255860726</v>
      </c>
      <c r="Q390" s="31">
        <f>(O390^Dashboards!$D$5)*((1-O390)^Dashboards!$D$6)</f>
        <v>5.0147846461940891E-3</v>
      </c>
      <c r="R390" s="31">
        <f t="shared" si="50"/>
        <v>-1.8703875601121249E-3</v>
      </c>
      <c r="S390" s="31">
        <f t="shared" si="51"/>
        <v>-4.6529254692807822E-3</v>
      </c>
      <c r="T390" s="13">
        <f>SQRT((R390-Dashboards!$C$10)^2+(S390-Dashboards!$C$11)^2)</f>
        <v>1.2439330195926902E-2</v>
      </c>
      <c r="U390" s="13">
        <f>T390/Dashboards!$D$9</f>
        <v>1.0647382850237106</v>
      </c>
      <c r="W390" s="3">
        <f t="shared" si="52"/>
        <v>5.7174470859695727E-4</v>
      </c>
      <c r="X390" s="3">
        <f t="shared" si="53"/>
        <v>0.13935973642077526</v>
      </c>
      <c r="Z390" s="3">
        <f>(E390-Dashboards!$C$10)/Dashboards!$C$12</f>
        <v>1.5512199695231002</v>
      </c>
      <c r="AA390" s="3">
        <f>(F390-Dashboards!$C$11)/Dashboards!$C$13</f>
        <v>0.15092463357588221</v>
      </c>
    </row>
    <row r="391" spans="1:27" x14ac:dyDescent="0.35">
      <c r="A391">
        <v>389</v>
      </c>
      <c r="B391" s="3">
        <f t="shared" si="54"/>
        <v>0.38900000000000001</v>
      </c>
      <c r="C391" s="3">
        <f>MOD($K$4*(1+SIN(Dashboards!$C$7*B391))+Dashboards!$C$15,2*$K$4)</f>
        <v>6.2657839523132317</v>
      </c>
      <c r="D391" s="31">
        <f>(B391^Dashboards!$C$5)*((1-B391)^Dashboards!$C$6)</f>
        <v>5.6491307041E-2</v>
      </c>
      <c r="E391" s="31">
        <f t="shared" si="48"/>
        <v>5.6482754270947365E-2</v>
      </c>
      <c r="F391" s="31">
        <f t="shared" si="49"/>
        <v>-9.8297567025497465E-4</v>
      </c>
      <c r="G391" s="13">
        <f>SQRT((E391-Dashboards!$C$10)^2+(F391-Dashboards!$C$11)^2)</f>
        <v>4.6039067533086279E-2</v>
      </c>
      <c r="H391" s="13">
        <f>G391/Dashboards!$C$9</f>
        <v>1.206099684418811</v>
      </c>
      <c r="N391">
        <v>389</v>
      </c>
      <c r="O391" s="3">
        <f t="shared" si="55"/>
        <v>0.38900000000000001</v>
      </c>
      <c r="P391" s="3">
        <f>MOD($L$4*(1+SIN(Dashboards!$D$7*O391))+Dashboards!$D$15,2*$L$4)</f>
        <v>4.3330835012987423</v>
      </c>
      <c r="Q391" s="31">
        <f>(O391^Dashboards!$D$5)*((1-O391)^Dashboards!$D$6)</f>
        <v>5.0125054195463434E-3</v>
      </c>
      <c r="R391" s="31">
        <f t="shared" si="50"/>
        <v>-1.856007464236243E-3</v>
      </c>
      <c r="S391" s="31">
        <f t="shared" si="51"/>
        <v>-4.6562266776522827E-3</v>
      </c>
      <c r="T391" s="13">
        <f>SQRT((R391-Dashboards!$C$10)^2+(S391-Dashboards!$C$11)^2)</f>
        <v>1.2425046088076513E-2</v>
      </c>
      <c r="U391" s="13">
        <f>T391/Dashboards!$D$9</f>
        <v>1.063515643912319</v>
      </c>
      <c r="W391" s="3">
        <f t="shared" si="52"/>
        <v>5.7203753595066412E-4</v>
      </c>
      <c r="X391" s="3">
        <f t="shared" si="53"/>
        <v>0.14258404050649198</v>
      </c>
      <c r="Z391" s="3">
        <f>(E391-Dashboards!$C$10)/Dashboards!$C$12</f>
        <v>1.5546482701386015</v>
      </c>
      <c r="AA391" s="3">
        <f>(F391-Dashboards!$C$11)/Dashboards!$C$13</f>
        <v>0.13756290059841109</v>
      </c>
    </row>
    <row r="392" spans="1:27" x14ac:dyDescent="0.35">
      <c r="A392">
        <v>390</v>
      </c>
      <c r="B392" s="3">
        <f t="shared" si="54"/>
        <v>0.39</v>
      </c>
      <c r="C392" s="3">
        <f>MOD($K$4*(1+SIN(Dashboards!$C$7*B392))+Dashboards!$C$15,2*$K$4)</f>
        <v>6.2600056697268167</v>
      </c>
      <c r="D392" s="31">
        <f>(B392^Dashboards!$C$5)*((1-B392)^Dashboards!$C$6)</f>
        <v>5.659641E-2</v>
      </c>
      <c r="E392" s="31">
        <f t="shared" si="48"/>
        <v>5.6581206179943229E-2</v>
      </c>
      <c r="F392" s="31">
        <f t="shared" si="49"/>
        <v>-1.3117667898120775E-3</v>
      </c>
      <c r="G392" s="13">
        <f>SQRT((E392-Dashboards!$C$10)^2+(F392-Dashboards!$C$11)^2)</f>
        <v>4.6114693686453684E-2</v>
      </c>
      <c r="H392" s="13">
        <f>G392/Dashboards!$C$9</f>
        <v>1.2080808861372141</v>
      </c>
      <c r="N392">
        <v>390</v>
      </c>
      <c r="O392" s="3">
        <f t="shared" si="55"/>
        <v>0.39</v>
      </c>
      <c r="P392" s="3">
        <f>MOD($L$4*(1+SIN(Dashboards!$D$7*O392))+Dashboards!$D$15,2*$L$4)</f>
        <v>4.3359897855206633</v>
      </c>
      <c r="Q392" s="31">
        <f>(O392^Dashboards!$D$5)*((1-O392)^Dashboards!$D$6)</f>
        <v>5.0100607979018993E-3</v>
      </c>
      <c r="R392" s="31">
        <f t="shared" si="50"/>
        <v>-1.8415687471144524E-3</v>
      </c>
      <c r="S392" s="31">
        <f t="shared" si="51"/>
        <v>-4.6593276068897238E-3</v>
      </c>
      <c r="T392" s="13">
        <f>SQRT((R392-Dashboards!$C$10)^2+(S392-Dashboards!$C$11)^2)</f>
        <v>1.241069889876352E-2</v>
      </c>
      <c r="U392" s="13">
        <f>T392/Dashboards!$D$9</f>
        <v>1.0622876033744908</v>
      </c>
      <c r="W392" s="3">
        <f t="shared" si="52"/>
        <v>5.723155781512878E-4</v>
      </c>
      <c r="X392" s="3">
        <f t="shared" si="53"/>
        <v>0.1457932827627233</v>
      </c>
      <c r="Z392" s="3">
        <f>(E392-Dashboards!$C$10)/Dashboards!$C$12</f>
        <v>1.5579815296475052</v>
      </c>
      <c r="AA392" s="3">
        <f>(F392-Dashboards!$C$11)/Dashboards!$C$13</f>
        <v>0.12398252660409538</v>
      </c>
    </row>
    <row r="393" spans="1:27" x14ac:dyDescent="0.35">
      <c r="A393">
        <v>391</v>
      </c>
      <c r="B393" s="3">
        <f t="shared" si="54"/>
        <v>0.39100000000000001</v>
      </c>
      <c r="C393" s="3">
        <f>MOD($K$4*(1+SIN(Dashboards!$C$7*B393))+Dashboards!$C$15,2*$K$4)</f>
        <v>6.2541544269669993</v>
      </c>
      <c r="D393" s="31">
        <f>(B393^Dashboards!$C$5)*((1-B393)^Dashboards!$C$6)</f>
        <v>5.6700658160999999E-2</v>
      </c>
      <c r="E393" s="31">
        <f t="shared" si="48"/>
        <v>5.667676640833804E-2</v>
      </c>
      <c r="F393" s="31">
        <f t="shared" si="49"/>
        <v>-1.6458388090150123E-3</v>
      </c>
      <c r="G393" s="13">
        <f>SQRT((E393-Dashboards!$C$10)^2+(F393-Dashboards!$C$11)^2)</f>
        <v>4.6189554065055545E-2</v>
      </c>
      <c r="H393" s="13">
        <f>G393/Dashboards!$C$9</f>
        <v>1.2100420266173573</v>
      </c>
      <c r="N393">
        <v>391</v>
      </c>
      <c r="O393" s="3">
        <f t="shared" si="55"/>
        <v>0.39100000000000001</v>
      </c>
      <c r="P393" s="3">
        <f>MOD($L$4*(1+SIN(Dashboards!$D$7*O393))+Dashboards!$D$15,2*$L$4)</f>
        <v>4.3388948753455532</v>
      </c>
      <c r="Q393" s="31">
        <f>(O393^Dashboards!$D$5)*((1-O393)^Dashboards!$D$6)</f>
        <v>5.0074513126786716E-3</v>
      </c>
      <c r="R393" s="31">
        <f t="shared" si="50"/>
        <v>-1.8270731047973731E-3</v>
      </c>
      <c r="S393" s="31">
        <f t="shared" si="51"/>
        <v>-4.6622282782563789E-3</v>
      </c>
      <c r="T393" s="13">
        <f>SQRT((R393-Dashboards!$C$10)^2+(S393-Dashboards!$C$11)^2)</f>
        <v>1.239629015947807E-2</v>
      </c>
      <c r="U393" s="13">
        <f>T393/Dashboards!$D$9</f>
        <v>1.0610542944973644</v>
      </c>
      <c r="W393" s="3">
        <f t="shared" si="52"/>
        <v>5.7257911452732841E-4</v>
      </c>
      <c r="X393" s="3">
        <f t="shared" si="53"/>
        <v>0.14898773211999283</v>
      </c>
      <c r="Z393" s="3">
        <f>(E393-Dashboards!$C$10)/Dashboards!$C$12</f>
        <v>1.561216886312691</v>
      </c>
      <c r="AA393" s="3">
        <f>(F393-Dashboards!$C$11)/Dashboards!$C$13</f>
        <v>0.11018403056222117</v>
      </c>
    </row>
    <row r="394" spans="1:27" x14ac:dyDescent="0.35">
      <c r="A394">
        <v>392</v>
      </c>
      <c r="B394" s="3">
        <f t="shared" si="54"/>
        <v>0.39200000000000002</v>
      </c>
      <c r="C394" s="3">
        <f>MOD($K$4*(1+SIN(Dashboards!$C$7*B394))+Dashboards!$C$15,2*$K$4)</f>
        <v>6.2482303703145421</v>
      </c>
      <c r="D394" s="31">
        <f>(B394^Dashboards!$C$5)*((1-B394)^Dashboards!$C$6)</f>
        <v>5.6804048896000006E-2</v>
      </c>
      <c r="E394" s="31">
        <f t="shared" si="48"/>
        <v>5.6769349483605895E-2</v>
      </c>
      <c r="F394" s="31">
        <f t="shared" si="49"/>
        <v>-1.985177621114712E-3</v>
      </c>
      <c r="G394" s="13">
        <f>SQRT((E394-Dashboards!$C$10)^2+(F394-Dashboards!$C$11)^2)</f>
        <v>4.6263664213957931E-2</v>
      </c>
      <c r="H394" s="13">
        <f>G394/Dashboards!$C$9</f>
        <v>1.2119835130981416</v>
      </c>
      <c r="N394">
        <v>392</v>
      </c>
      <c r="O394" s="3">
        <f t="shared" si="55"/>
        <v>0.39200000000000002</v>
      </c>
      <c r="P394" s="3">
        <f>MOD($L$4*(1+SIN(Dashboards!$D$7*O394))+Dashboards!$D$15,2*$L$4)</f>
        <v>4.3417987678683199</v>
      </c>
      <c r="Q394" s="31">
        <f>(O394^Dashboards!$D$5)*((1-O394)^Dashboards!$D$6)</f>
        <v>5.004677506008492E-3</v>
      </c>
      <c r="R394" s="31">
        <f t="shared" si="50"/>
        <v>-1.8125222330443427E-3</v>
      </c>
      <c r="S394" s="31">
        <f t="shared" si="51"/>
        <v>-4.6649287340609323E-3</v>
      </c>
      <c r="T394" s="13">
        <f>SQRT((R394-Dashboards!$C$10)^2+(S394-Dashboards!$C$11)^2)</f>
        <v>1.2381821410807806E-2</v>
      </c>
      <c r="U394" s="13">
        <f>T394/Dashboards!$D$9</f>
        <v>1.0598158491467731</v>
      </c>
      <c r="W394" s="3">
        <f t="shared" si="52"/>
        <v>5.7282842810680722E-4</v>
      </c>
      <c r="X394" s="3">
        <f t="shared" si="53"/>
        <v>0.15216766395136849</v>
      </c>
      <c r="Z394" s="3">
        <f>(E394-Dashboards!$C$10)/Dashboards!$C$12</f>
        <v>1.5643514463140933</v>
      </c>
      <c r="AA394" s="3">
        <f>(F394-Dashboards!$C$11)/Dashboards!$C$13</f>
        <v>9.6167995137333762E-2</v>
      </c>
    </row>
    <row r="395" spans="1:27" x14ac:dyDescent="0.35">
      <c r="A395">
        <v>393</v>
      </c>
      <c r="B395" s="3">
        <f t="shared" si="54"/>
        <v>0.39300000000000002</v>
      </c>
      <c r="C395" s="3">
        <f>MOD($K$4*(1+SIN(Dashboards!$C$7*B395))+Dashboards!$C$15,2*$K$4)</f>
        <v>6.2422336478705551</v>
      </c>
      <c r="D395" s="31">
        <f>(B395^Dashboards!$C$5)*((1-B395)^Dashboards!$C$6)</f>
        <v>5.6906579600999999E-2</v>
      </c>
      <c r="E395" s="31">
        <f t="shared" si="48"/>
        <v>5.6858869009660543E-2</v>
      </c>
      <c r="F395" s="31">
        <f t="shared" si="49"/>
        <v>-2.3297675478924293E-3</v>
      </c>
      <c r="G395" s="13">
        <f>SQRT((E395-Dashboards!$C$10)^2+(F395-Dashboards!$C$11)^2)</f>
        <v>4.6337039952196415E-2</v>
      </c>
      <c r="H395" s="13">
        <f>G395/Dashboards!$C$9</f>
        <v>1.2139057599957319</v>
      </c>
      <c r="N395">
        <v>393</v>
      </c>
      <c r="O395" s="3">
        <f t="shared" si="55"/>
        <v>0.39300000000000002</v>
      </c>
      <c r="P395" s="3">
        <f>MOD($L$4*(1+SIN(Dashboards!$D$7*O395))+Dashboards!$D$15,2*$L$4)</f>
        <v>4.344701460185072</v>
      </c>
      <c r="Q395" s="31">
        <f>(O395^Dashboards!$D$5)*((1-O395)^Dashboards!$D$6)</f>
        <v>5.0017399306467271E-3</v>
      </c>
      <c r="R395" s="31">
        <f t="shared" si="50"/>
        <v>-1.7979178270848843E-3</v>
      </c>
      <c r="S395" s="31">
        <f t="shared" si="51"/>
        <v>-4.6674290375833564E-3</v>
      </c>
      <c r="T395" s="13">
        <f>SQRT((R395-Dashboards!$C$10)^2+(S395-Dashboards!$C$11)^2)</f>
        <v>1.2367294202268639E-2</v>
      </c>
      <c r="U395" s="13">
        <f>T395/Dashboards!$D$9</f>
        <v>1.058572399952761</v>
      </c>
      <c r="W395" s="3">
        <f t="shared" si="52"/>
        <v>5.7306380555108901E-4</v>
      </c>
      <c r="X395" s="3">
        <f t="shared" si="53"/>
        <v>0.15533336004297094</v>
      </c>
      <c r="Z395" s="3">
        <f>(E395-Dashboards!$C$10)/Dashboards!$C$12</f>
        <v>1.5673822845629155</v>
      </c>
      <c r="AA395" s="3">
        <f>(F395-Dashboards!$C$11)/Dashboards!$C$13</f>
        <v>8.1935067901893255E-2</v>
      </c>
    </row>
    <row r="396" spans="1:27" x14ac:dyDescent="0.35">
      <c r="A396">
        <v>394</v>
      </c>
      <c r="B396" s="3">
        <f t="shared" si="54"/>
        <v>0.39400000000000002</v>
      </c>
      <c r="C396" s="3">
        <f>MOD($K$4*(1+SIN(Dashboards!$C$7*B396))+Dashboards!$C$15,2*$K$4)</f>
        <v>6.2361644095527859</v>
      </c>
      <c r="D396" s="31">
        <f>(B396^Dashboards!$C$5)*((1-B396)^Dashboards!$C$6)</f>
        <v>5.7008247696000006E-2</v>
      </c>
      <c r="E396" s="31">
        <f t="shared" si="48"/>
        <v>5.6945237691820749E-2</v>
      </c>
      <c r="F396" s="31">
        <f t="shared" si="49"/>
        <v>-2.6795913103545223E-3</v>
      </c>
      <c r="G396" s="13">
        <f>SQRT((E396-Dashboards!$C$10)^2+(F396-Dashboards!$C$11)^2)</f>
        <v>4.6409697370908609E-2</v>
      </c>
      <c r="H396" s="13">
        <f>G396/Dashboards!$C$9</f>
        <v>1.215809188854635</v>
      </c>
      <c r="N396">
        <v>394</v>
      </c>
      <c r="O396" s="3">
        <f t="shared" si="55"/>
        <v>0.39400000000000002</v>
      </c>
      <c r="P396" s="3">
        <f>MOD($L$4*(1+SIN(Dashboards!$D$7*O396))+Dashboards!$D$15,2*$L$4)</f>
        <v>4.3476029493931181</v>
      </c>
      <c r="Q396" s="31">
        <f>(O396^Dashboards!$D$5)*((1-O396)^Dashboards!$D$6)</f>
        <v>4.9986391498814849E-3</v>
      </c>
      <c r="R396" s="31">
        <f t="shared" si="50"/>
        <v>-1.783261581381614E-3</v>
      </c>
      <c r="S396" s="31">
        <f t="shared" si="51"/>
        <v>-4.6697292729981936E-3</v>
      </c>
      <c r="T396" s="13">
        <f>SQRT((R396-Dashboards!$C$10)^2+(S396-Dashboards!$C$11)^2)</f>
        <v>1.2352710092133316E-2</v>
      </c>
      <c r="U396" s="13">
        <f>T396/Dashboards!$D$9</f>
        <v>1.0573240802949095</v>
      </c>
      <c r="W396" s="3">
        <f t="shared" si="52"/>
        <v>5.7328553708647575E-4</v>
      </c>
      <c r="X396" s="3">
        <f t="shared" si="53"/>
        <v>0.15848510855972542</v>
      </c>
      <c r="Z396" s="3">
        <f>(E396-Dashboards!$C$10)/Dashboards!$C$12</f>
        <v>1.5703064455468745</v>
      </c>
      <c r="AA396" s="3">
        <f>(F396-Dashboards!$C$11)/Dashboards!$C$13</f>
        <v>6.7485962546695866E-2</v>
      </c>
    </row>
    <row r="397" spans="1:27" x14ac:dyDescent="0.35">
      <c r="A397">
        <v>395</v>
      </c>
      <c r="B397" s="3">
        <f t="shared" si="54"/>
        <v>0.39500000000000002</v>
      </c>
      <c r="C397" s="3">
        <f>MOD($K$4*(1+SIN(Dashboards!$C$7*B397))+Dashboards!$C$15,2*$K$4)</f>
        <v>6.2300228070918759</v>
      </c>
      <c r="D397" s="31">
        <f>(B397^Dashboards!$C$5)*((1-B397)^Dashboards!$C$6)</f>
        <v>5.7109050625000005E-2</v>
      </c>
      <c r="E397" s="31">
        <f t="shared" si="48"/>
        <v>5.7028367362698756E-2</v>
      </c>
      <c r="F397" s="31">
        <f t="shared" si="49"/>
        <v>-3.0346299995038877E-3</v>
      </c>
      <c r="G397" s="13">
        <f>SQRT((E397-Dashboards!$C$10)^2+(F397-Dashboards!$C$11)^2)</f>
        <v>4.6481652831271592E-2</v>
      </c>
      <c r="H397" s="13">
        <f>G397/Dashboards!$C$9</f>
        <v>1.2176942282936642</v>
      </c>
      <c r="N397">
        <v>395</v>
      </c>
      <c r="O397" s="3">
        <f t="shared" si="55"/>
        <v>0.39500000000000002</v>
      </c>
      <c r="P397" s="3">
        <f>MOD($L$4*(1+SIN(Dashboards!$D$7*O397))+Dashboards!$D$15,2*$L$4)</f>
        <v>4.3505032325909703</v>
      </c>
      <c r="Q397" s="31">
        <f>(O397^Dashboards!$D$5)*((1-O397)^Dashboards!$D$6)</f>
        <v>4.9953757374423596E-3</v>
      </c>
      <c r="R397" s="31">
        <f t="shared" si="50"/>
        <v>-1.7685551893945335E-3</v>
      </c>
      <c r="S397" s="31">
        <f t="shared" si="51"/>
        <v>-4.6718295452952332E-3</v>
      </c>
      <c r="T397" s="13">
        <f>SQRT((R397-Dashboards!$C$10)^2+(S397-Dashboards!$C$11)^2)</f>
        <v>1.2338070647257582E-2</v>
      </c>
      <c r="U397" s="13">
        <f>T397/Dashboards!$D$9</f>
        <v>1.0560710242874574</v>
      </c>
      <c r="W397" s="3">
        <f t="shared" si="52"/>
        <v>5.7349391643352933E-4</v>
      </c>
      <c r="X397" s="3">
        <f t="shared" si="53"/>
        <v>0.16162320400620689</v>
      </c>
      <c r="Z397" s="3">
        <f>(E397-Dashboards!$C$10)/Dashboards!$C$12</f>
        <v>1.5731209442067005</v>
      </c>
      <c r="AA397" s="3">
        <f>(F397-Dashboards!$C$11)/Dashboards!$C$13</f>
        <v>5.2821460088129324E-2</v>
      </c>
    </row>
    <row r="398" spans="1:27" x14ac:dyDescent="0.35">
      <c r="A398">
        <v>396</v>
      </c>
      <c r="B398" s="3">
        <f t="shared" si="54"/>
        <v>0.39600000000000002</v>
      </c>
      <c r="C398" s="3">
        <f>MOD($K$4*(1+SIN(Dashboards!$C$7*B398))+Dashboards!$C$15,2*$K$4)</f>
        <v>6.2238089940275678</v>
      </c>
      <c r="D398" s="31">
        <f>(B398^Dashboards!$C$5)*((1-B398)^Dashboards!$C$6)</f>
        <v>5.7208985855999997E-2</v>
      </c>
      <c r="E398" s="31">
        <f t="shared" si="48"/>
        <v>5.7108169009018953E-2</v>
      </c>
      <c r="F398" s="31">
        <f t="shared" si="49"/>
        <v>-3.3948630472134013E-3</v>
      </c>
      <c r="G398" s="13">
        <f>SQRT((E398-Dashboards!$C$10)^2+(F398-Dashboards!$C$11)^2)</f>
        <v>4.6552922962239195E-2</v>
      </c>
      <c r="H398" s="13">
        <f>G398/Dashboards!$C$9</f>
        <v>1.2195613139466641</v>
      </c>
      <c r="N398">
        <v>396</v>
      </c>
      <c r="O398" s="3">
        <f t="shared" si="55"/>
        <v>0.39600000000000002</v>
      </c>
      <c r="P398" s="3">
        <f>MOD($L$4*(1+SIN(Dashboards!$D$7*O398))+Dashboards!$D$15,2*$L$4)</f>
        <v>4.3534023068783423</v>
      </c>
      <c r="Q398" s="31">
        <f>(O398^Dashboards!$D$5)*((1-O398)^Dashboards!$D$6)</f>
        <v>4.9919502774088201E-3</v>
      </c>
      <c r="R398" s="31">
        <f t="shared" si="50"/>
        <v>-1.7538003433468039E-3</v>
      </c>
      <c r="S398" s="31">
        <f t="shared" si="51"/>
        <v>-4.6737299801976823E-3</v>
      </c>
      <c r="T398" s="13">
        <f>SQRT((R398-Dashboards!$C$10)^2+(S398-Dashboards!$C$11)^2)</f>
        <v>1.2323377442904081E-2</v>
      </c>
      <c r="U398" s="13">
        <f>T398/Dashboards!$D$9</f>
        <v>1.0548133667642274</v>
      </c>
      <c r="W398" s="3">
        <f t="shared" si="52"/>
        <v>5.7368924073410989E-4</v>
      </c>
      <c r="X398" s="3">
        <f t="shared" si="53"/>
        <v>0.16474794718243668</v>
      </c>
      <c r="Z398" s="3">
        <f>(E398-Dashboards!$C$10)/Dashboards!$C$12</f>
        <v>1.5758227668441278</v>
      </c>
      <c r="AA398" s="3">
        <f>(F398-Dashboards!$C$11)/Dashboards!$C$13</f>
        <v>3.7942410071215071E-2</v>
      </c>
    </row>
    <row r="399" spans="1:27" x14ac:dyDescent="0.35">
      <c r="A399">
        <v>397</v>
      </c>
      <c r="B399" s="3">
        <f t="shared" si="54"/>
        <v>0.39700000000000002</v>
      </c>
      <c r="C399" s="3">
        <f>MOD($K$4*(1+SIN(Dashboards!$C$7*B399))+Dashboards!$C$15,2*$K$4)</f>
        <v>6.2175231257048642</v>
      </c>
      <c r="D399" s="31">
        <f>(B399^Dashboards!$C$5)*((1-B399)^Dashboards!$C$6)</f>
        <v>5.7308050881000001E-2</v>
      </c>
      <c r="E399" s="31">
        <f t="shared" si="48"/>
        <v>5.7184552799372429E-2</v>
      </c>
      <c r="F399" s="31">
        <f t="shared" si="49"/>
        <v>-3.7602681972263192E-3</v>
      </c>
      <c r="G399" s="13">
        <f>SQRT((E399-Dashboards!$C$10)^2+(F399-Dashboards!$C$11)^2)</f>
        <v>4.6623524658073345E-2</v>
      </c>
      <c r="H399" s="13">
        <f>G399/Dashboards!$C$9</f>
        <v>1.2214108883978367</v>
      </c>
      <c r="N399">
        <v>397</v>
      </c>
      <c r="O399" s="3">
        <f t="shared" si="55"/>
        <v>0.39700000000000002</v>
      </c>
      <c r="P399" s="3">
        <f>MOD($L$4*(1+SIN(Dashboards!$D$7*O399))+Dashboards!$D$15,2*$L$4)</f>
        <v>4.3563001693561638</v>
      </c>
      <c r="Q399" s="31">
        <f>(O399^Dashboards!$D$5)*((1-O399)^Dashboards!$D$6)</f>
        <v>4.9883633641181575E-3</v>
      </c>
      <c r="R399" s="31">
        <f t="shared" si="50"/>
        <v>-1.7389987339919031E-3</v>
      </c>
      <c r="S399" s="31">
        <f t="shared" si="51"/>
        <v>-4.6754307240778128E-3</v>
      </c>
      <c r="T399" s="13">
        <f>SQRT((R399-Dashboards!$C$10)^2+(S399-Dashboards!$C$11)^2)</f>
        <v>1.2308632062563808E-2</v>
      </c>
      <c r="U399" s="13">
        <f>T399/Dashboards!$D$9</f>
        <v>1.0535512432633443</v>
      </c>
      <c r="W399" s="3">
        <f t="shared" si="52"/>
        <v>5.7387181047609584E-4</v>
      </c>
      <c r="X399" s="3">
        <f t="shared" si="53"/>
        <v>0.16785964513449247</v>
      </c>
      <c r="Z399" s="3">
        <f>(E399-Dashboards!$C$10)/Dashboards!$C$12</f>
        <v>1.5784088720615752</v>
      </c>
      <c r="AA399" s="3">
        <f>(F399-Dashboards!$C$11)/Dashboards!$C$13</f>
        <v>2.2849731767406366E-2</v>
      </c>
    </row>
    <row r="400" spans="1:27" x14ac:dyDescent="0.35">
      <c r="A400">
        <v>398</v>
      </c>
      <c r="B400" s="3">
        <f t="shared" si="54"/>
        <v>0.39800000000000002</v>
      </c>
      <c r="C400" s="3">
        <f>MOD($K$4*(1+SIN(Dashboards!$C$7*B400))+Dashboards!$C$15,2*$K$4)</f>
        <v>6.2111653592701455</v>
      </c>
      <c r="D400" s="31">
        <f>(B400^Dashboards!$C$5)*((1-B400)^Dashboards!$C$6)</f>
        <v>5.7406243215999998E-2</v>
      </c>
      <c r="E400" s="31">
        <f t="shared" si="48"/>
        <v>5.7257428112913115E-2</v>
      </c>
      <c r="F400" s="31">
        <f t="shared" si="49"/>
        <v>-4.1308214763086581E-3</v>
      </c>
      <c r="G400" s="13">
        <f>SQRT((E400-Dashboards!$C$10)^2+(F400-Dashboards!$C$11)^2)</f>
        <v>4.669347507566373E-2</v>
      </c>
      <c r="H400" s="13">
        <f>G400/Dashboards!$C$9</f>
        <v>1.2232434011115247</v>
      </c>
      <c r="N400">
        <v>398</v>
      </c>
      <c r="O400" s="3">
        <f t="shared" si="55"/>
        <v>0.39800000000000002</v>
      </c>
      <c r="P400" s="3">
        <f>MOD($L$4*(1+SIN(Dashboards!$D$7*O400))+Dashboards!$D$15,2*$L$4)</f>
        <v>4.3591968171265689</v>
      </c>
      <c r="Q400" s="31">
        <f>(O400^Dashboards!$D$5)*((1-O400)^Dashboards!$D$6)</f>
        <v>4.9846156020730567E-3</v>
      </c>
      <c r="R400" s="31">
        <f t="shared" si="50"/>
        <v>-1.7241520503823991E-3</v>
      </c>
      <c r="S400" s="31">
        <f t="shared" si="51"/>
        <v>-4.6769319438700746E-3</v>
      </c>
      <c r="T400" s="13">
        <f>SQRT((R400-Dashboards!$C$10)^2+(S400-Dashboards!$C$11)^2)</f>
        <v>1.2293836097775322E-2</v>
      </c>
      <c r="U400" s="13">
        <f>T400/Dashboards!$D$9</f>
        <v>1.0522847900117598</v>
      </c>
      <c r="W400" s="3">
        <f t="shared" si="52"/>
        <v>5.7404192941576707E-4</v>
      </c>
      <c r="X400" s="3">
        <f t="shared" si="53"/>
        <v>0.17095861109976496</v>
      </c>
      <c r="Z400" s="3">
        <f>(E400-Dashboards!$C$10)/Dashboards!$C$12</f>
        <v>1.5808761917337011</v>
      </c>
      <c r="AA400" s="3">
        <f>(F400-Dashboards!$C$11)/Dashboards!$C$13</f>
        <v>7.5444153661091383E-3</v>
      </c>
    </row>
    <row r="401" spans="1:27" x14ac:dyDescent="0.35">
      <c r="A401">
        <v>399</v>
      </c>
      <c r="B401" s="3">
        <f t="shared" si="54"/>
        <v>0.39900000000000002</v>
      </c>
      <c r="C401" s="3">
        <f>MOD($K$4*(1+SIN(Dashboards!$C$7*B401))+Dashboards!$C$15,2*$K$4)</f>
        <v>6.2047358536672412</v>
      </c>
      <c r="D401" s="31">
        <f>(B401^Dashboards!$C$5)*((1-B401)^Dashboards!$C$6)</f>
        <v>5.7503560400999999E-2</v>
      </c>
      <c r="E401" s="31">
        <f t="shared" si="48"/>
        <v>5.7326703569000693E-2</v>
      </c>
      <c r="F401" s="31">
        <f t="shared" si="49"/>
        <v>-4.5064971655797972E-3</v>
      </c>
      <c r="G401" s="13">
        <f>SQRT((E401-Dashboards!$C$10)^2+(F401-Dashboards!$C$11)^2)</f>
        <v>4.676279163163076E-2</v>
      </c>
      <c r="H401" s="13">
        <f>G401/Dashboards!$C$9</f>
        <v>1.2250593083563175</v>
      </c>
      <c r="N401">
        <v>399</v>
      </c>
      <c r="O401" s="3">
        <f t="shared" si="55"/>
        <v>0.39900000000000002</v>
      </c>
      <c r="P401" s="3">
        <f>MOD($L$4*(1+SIN(Dashboards!$D$7*O401))+Dashboards!$D$15,2*$L$4)</f>
        <v>4.3620922472929129</v>
      </c>
      <c r="Q401" s="31">
        <f>(O401^Dashboards!$D$5)*((1-O401)^Dashboards!$D$6)</f>
        <v>4.9807076058487835E-3</v>
      </c>
      <c r="R401" s="31">
        <f t="shared" si="50"/>
        <v>-1.7092619796401115E-3</v>
      </c>
      <c r="S401" s="31">
        <f t="shared" si="51"/>
        <v>-4.6782338269817907E-3</v>
      </c>
      <c r="T401" s="13">
        <f>SQRT((R401-Dashboards!$C$10)^2+(S401-Dashboards!$C$11)^2)</f>
        <v>1.2278991147941469E-2</v>
      </c>
      <c r="U401" s="13">
        <f>T401/Dashboards!$D$9</f>
        <v>1.0510141439095657</v>
      </c>
      <c r="W401" s="3">
        <f t="shared" si="52"/>
        <v>5.7419990449782555E-4</v>
      </c>
      <c r="X401" s="3">
        <f t="shared" si="53"/>
        <v>0.17404516444675178</v>
      </c>
      <c r="Z401" s="3">
        <f>(E401-Dashboards!$C$10)/Dashboards!$C$12</f>
        <v>1.5832216320110173</v>
      </c>
      <c r="AA401" s="3">
        <f>(F401-Dashboards!$C$11)/Dashboards!$C$13</f>
        <v>-7.9724768411584788E-3</v>
      </c>
    </row>
    <row r="402" spans="1:27" x14ac:dyDescent="0.35">
      <c r="A402">
        <v>400</v>
      </c>
      <c r="B402" s="3">
        <f t="shared" si="54"/>
        <v>0.4</v>
      </c>
      <c r="C402" s="3">
        <f>MOD($K$4*(1+SIN(Dashboards!$C$7*B402))+Dashboards!$C$15,2*$K$4)</f>
        <v>6.1982347696334577</v>
      </c>
      <c r="D402" s="31">
        <f>(B402^Dashboards!$C$5)*((1-B402)^Dashboards!$C$6)</f>
        <v>5.7600000000000012E-2</v>
      </c>
      <c r="E402" s="31">
        <f t="shared" si="48"/>
        <v>5.7392287057794679E-2</v>
      </c>
      <c r="F402" s="31">
        <f t="shared" si="49"/>
        <v>-4.8872677720475984E-3</v>
      </c>
      <c r="G402" s="13">
        <f>SQRT((E402-Dashboards!$C$10)^2+(F402-Dashboards!$C$11)^2)</f>
        <v>4.6831491999206006E-2</v>
      </c>
      <c r="H402" s="13">
        <f>G402/Dashboards!$C$9</f>
        <v>1.2268590731233258</v>
      </c>
      <c r="N402">
        <v>400</v>
      </c>
      <c r="O402" s="3">
        <f t="shared" si="55"/>
        <v>0.4</v>
      </c>
      <c r="P402" s="3">
        <f>MOD($L$4*(1+SIN(Dashboards!$D$7*O402))+Dashboards!$D$15,2*$L$4)</f>
        <v>4.3649864569597652</v>
      </c>
      <c r="Q402" s="31">
        <f>(O402^Dashboards!$D$5)*((1-O402)^Dashboards!$D$6)</f>
        <v>4.9766400000000009E-3</v>
      </c>
      <c r="R402" s="31">
        <f t="shared" si="50"/>
        <v>-1.6943302067279344E-3</v>
      </c>
      <c r="S402" s="31">
        <f t="shared" si="51"/>
        <v>-4.6793365812013658E-3</v>
      </c>
      <c r="T402" s="13">
        <f>SQRT((R402-Dashboards!$C$10)^2+(S402-Dashboards!$C$11)^2)</f>
        <v>1.2264098820143813E-2</v>
      </c>
      <c r="U402" s="13">
        <f>T402/Dashboards!$D$9</f>
        <v>1.0497394425141098</v>
      </c>
      <c r="W402" s="3">
        <f t="shared" si="52"/>
        <v>5.7434604577303683E-4</v>
      </c>
      <c r="X402" s="3">
        <f t="shared" si="53"/>
        <v>0.17711963060921598</v>
      </c>
      <c r="Z402" s="3">
        <f>(E402-Dashboards!$C$10)/Dashboards!$C$12</f>
        <v>1.5854420743557036</v>
      </c>
      <c r="AA402" s="3">
        <f>(F402-Dashboards!$C$11)/Dashboards!$C$13</f>
        <v>-2.3699809285053976E-2</v>
      </c>
    </row>
    <row r="403" spans="1:27" x14ac:dyDescent="0.35">
      <c r="A403">
        <v>401</v>
      </c>
      <c r="B403" s="3">
        <f t="shared" si="54"/>
        <v>0.40100000000000002</v>
      </c>
      <c r="C403" s="3">
        <f>MOD($K$4*(1+SIN(Dashboards!$C$7*B403))+Dashboards!$C$15,2*$K$4)</f>
        <v>6.1916622696955557</v>
      </c>
      <c r="D403" s="31">
        <f>(B403^Dashboards!$C$5)*((1-B403)^Dashboards!$C$6)</f>
        <v>5.7695559601000007E-2</v>
      </c>
      <c r="E403" s="31">
        <f t="shared" si="48"/>
        <v>5.7454085771803665E-2</v>
      </c>
      <c r="F403" s="31">
        <f t="shared" si="49"/>
        <v>-5.2731040003751607E-3</v>
      </c>
      <c r="G403" s="13">
        <f>SQRT((E403-Dashboards!$C$10)^2+(F403-Dashboards!$C$11)^2)</f>
        <v>4.6899594104884923E-2</v>
      </c>
      <c r="H403" s="13">
        <f>G403/Dashboards!$C$9</f>
        <v>1.2286431650384926</v>
      </c>
      <c r="N403">
        <v>401</v>
      </c>
      <c r="O403" s="3">
        <f t="shared" si="55"/>
        <v>0.40100000000000002</v>
      </c>
      <c r="P403" s="3">
        <f>MOD($L$4*(1+SIN(Dashboards!$D$7*O403))+Dashboards!$D$15,2*$L$4)</f>
        <v>4.3678794432329155</v>
      </c>
      <c r="Q403" s="31">
        <f>(O403^Dashboards!$D$5)*((1-O403)^Dashboards!$D$6)</f>
        <v>4.972413418967217E-3</v>
      </c>
      <c r="R403" s="31">
        <f t="shared" si="50"/>
        <v>-1.6793584142231611E-3</v>
      </c>
      <c r="S403" s="31">
        <f t="shared" si="51"/>
        <v>-4.6802404346040945E-3</v>
      </c>
      <c r="T403" s="13">
        <f>SQRT((R403-Dashboards!$C$10)^2+(S403-Dashboards!$C$11)^2)</f>
        <v>1.2249160728954626E-2</v>
      </c>
      <c r="U403" s="13">
        <f>T403/Dashboards!$D$9</f>
        <v>1.0484608240239026</v>
      </c>
      <c r="W403" s="3">
        <f t="shared" si="52"/>
        <v>5.7448066631346831E-4</v>
      </c>
      <c r="X403" s="3">
        <f t="shared" si="53"/>
        <v>0.18018234101458996</v>
      </c>
      <c r="Z403" s="3">
        <f>(E403-Dashboards!$C$10)/Dashboards!$C$12</f>
        <v>1.5875343766097629</v>
      </c>
      <c r="AA403" s="3">
        <f>(F403-Dashboards!$C$11)/Dashboards!$C$13</f>
        <v>-3.9636371952265735E-2</v>
      </c>
    </row>
    <row r="404" spans="1:27" x14ac:dyDescent="0.35">
      <c r="A404">
        <v>402</v>
      </c>
      <c r="B404" s="3">
        <f t="shared" si="54"/>
        <v>0.40200000000000002</v>
      </c>
      <c r="C404" s="3">
        <f>MOD($K$4*(1+SIN(Dashboards!$C$7*B404))+Dashboards!$C$15,2*$K$4)</f>
        <v>6.185018518165692</v>
      </c>
      <c r="D404" s="31">
        <f>(B404^Dashboards!$C$5)*((1-B404)^Dashboards!$C$6)</f>
        <v>5.7790236816000005E-2</v>
      </c>
      <c r="E404" s="31">
        <f t="shared" si="48"/>
        <v>5.7512006238393303E-2</v>
      </c>
      <c r="F404" s="31">
        <f t="shared" si="49"/>
        <v>-5.6639747249058727E-3</v>
      </c>
      <c r="G404" s="13">
        <f>SQRT((E404-Dashboards!$C$10)^2+(F404-Dashboards!$C$11)^2)</f>
        <v>4.6967116124846754E-2</v>
      </c>
      <c r="H404" s="13">
        <f>G404/Dashboards!$C$9</f>
        <v>1.2304120602688045</v>
      </c>
      <c r="N404">
        <v>402</v>
      </c>
      <c r="O404" s="3">
        <f t="shared" si="55"/>
        <v>0.40200000000000002</v>
      </c>
      <c r="P404" s="3">
        <f>MOD($L$4*(1+SIN(Dashboards!$D$7*O404))+Dashboards!$D$15,2*$L$4)</f>
        <v>4.3707712032193786</v>
      </c>
      <c r="Q404" s="31">
        <f>(O404^Dashboards!$D$5)*((1-O404)^Dashboards!$D$6)</f>
        <v>4.9680285069828821E-3</v>
      </c>
      <c r="R404" s="31">
        <f t="shared" si="50"/>
        <v>-1.6643482820924167E-3</v>
      </c>
      <c r="S404" s="31">
        <f t="shared" si="51"/>
        <v>-4.6809456354555742E-3</v>
      </c>
      <c r="T404" s="13">
        <f>SQRT((R404-Dashboards!$C$10)^2+(S404-Dashboards!$C$11)^2)</f>
        <v>1.2234178496246452E-2</v>
      </c>
      <c r="U404" s="13">
        <f>T404/Dashboards!$D$9</f>
        <v>1.0471784272623188</v>
      </c>
      <c r="W404" s="3">
        <f t="shared" si="52"/>
        <v>5.7460408212531018E-4</v>
      </c>
      <c r="X404" s="3">
        <f t="shared" si="53"/>
        <v>0.18323363300648565</v>
      </c>
      <c r="Z404" s="3">
        <f>(E404-Dashboards!$C$10)/Dashboards!$C$12</f>
        <v>1.5894953740956337</v>
      </c>
      <c r="AA404" s="3">
        <f>(F404-Dashboards!$C$11)/Dashboards!$C$13</f>
        <v>-5.578087923003703E-2</v>
      </c>
    </row>
    <row r="405" spans="1:27" x14ac:dyDescent="0.35">
      <c r="A405">
        <v>403</v>
      </c>
      <c r="B405" s="3">
        <f t="shared" si="54"/>
        <v>0.40300000000000002</v>
      </c>
      <c r="C405" s="3">
        <f>MOD($K$4*(1+SIN(Dashboards!$C$7*B405))+Dashboards!$C$15,2*$K$4)</f>
        <v>6.1783036811373098</v>
      </c>
      <c r="D405" s="31">
        <f>(B405^Dashboards!$C$5)*((1-B405)^Dashboards!$C$6)</f>
        <v>5.7884029281000005E-2</v>
      </c>
      <c r="E405" s="31">
        <f t="shared" si="48"/>
        <v>5.756595435325558E-2</v>
      </c>
      <c r="F405" s="31">
        <f t="shared" si="49"/>
        <v>-6.0598469619752276E-3</v>
      </c>
      <c r="G405" s="13">
        <f>SQRT((E405-Dashboards!$C$10)^2+(F405-Dashboards!$C$11)^2)</f>
        <v>4.7034076481136132E-2</v>
      </c>
      <c r="H405" s="13">
        <f>G405/Dashboards!$C$9</f>
        <v>1.2321662414222596</v>
      </c>
      <c r="N405">
        <v>403</v>
      </c>
      <c r="O405" s="3">
        <f t="shared" si="55"/>
        <v>0.40300000000000002</v>
      </c>
      <c r="P405" s="3">
        <f>MOD($L$4*(1+SIN(Dashboards!$D$7*O405))+Dashboards!$D$15,2*$L$4)</f>
        <v>4.3736617340273938</v>
      </c>
      <c r="Q405" s="31">
        <f>(O405^Dashboards!$D$5)*((1-O405)^Dashboards!$D$6)</f>
        <v>4.9634859179771415E-3</v>
      </c>
      <c r="R405" s="31">
        <f t="shared" si="50"/>
        <v>-1.6493014874682317E-3</v>
      </c>
      <c r="S405" s="31">
        <f t="shared" si="51"/>
        <v>-4.6814524521127483E-3</v>
      </c>
      <c r="T405" s="13">
        <f>SQRT((R405-Dashboards!$C$10)^2+(S405-Dashboards!$C$11)^2)</f>
        <v>1.2219153750999317E-2</v>
      </c>
      <c r="U405" s="13">
        <f>T405/Dashboards!$D$9</f>
        <v>1.045892391661094</v>
      </c>
      <c r="W405" s="3">
        <f t="shared" si="52"/>
        <v>5.7471661205926326E-4</v>
      </c>
      <c r="X405" s="3">
        <f t="shared" si="53"/>
        <v>0.18627384976116557</v>
      </c>
      <c r="Z405" s="3">
        <f>(E405-Dashboards!$C$10)/Dashboards!$C$12</f>
        <v>1.591321880749351</v>
      </c>
      <c r="AA405" s="3">
        <f>(F405-Dashboards!$C$11)/Dashboards!$C$13</f>
        <v>-7.2131968762534443E-2</v>
      </c>
    </row>
    <row r="406" spans="1:27" x14ac:dyDescent="0.35">
      <c r="A406">
        <v>404</v>
      </c>
      <c r="B406" s="3">
        <f t="shared" si="54"/>
        <v>0.40400000000000003</v>
      </c>
      <c r="C406" s="3">
        <f>MOD($K$4*(1+SIN(Dashboards!$C$7*B406))+Dashboards!$C$15,2*$K$4)</f>
        <v>6.1715179264809823</v>
      </c>
      <c r="D406" s="31">
        <f>(B406^Dashboards!$C$5)*((1-B406)^Dashboards!$C$6)</f>
        <v>5.7976934656000005E-2</v>
      </c>
      <c r="E406" s="31">
        <f t="shared" si="48"/>
        <v>5.7615835414841741E-2</v>
      </c>
      <c r="F406" s="31">
        <f t="shared" si="49"/>
        <v>-6.4606858425373444E-3</v>
      </c>
      <c r="G406" s="13">
        <f>SQRT((E406-Dashboards!$C$10)^2+(F406-Dashboards!$C$11)^2)</f>
        <v>4.7100493837601641E-2</v>
      </c>
      <c r="H406" s="13">
        <f>G406/Dashboards!$C$9</f>
        <v>1.2339061974414691</v>
      </c>
      <c r="N406">
        <v>404</v>
      </c>
      <c r="O406" s="3">
        <f t="shared" si="55"/>
        <v>0.40400000000000003</v>
      </c>
      <c r="P406" s="3">
        <f>MOD($L$4*(1+SIN(Dashboards!$D$7*O406))+Dashboards!$D$15,2*$L$4)</f>
        <v>4.3765510327664323</v>
      </c>
      <c r="Q406" s="31">
        <f>(O406^Dashboards!$D$5)*((1-O406)^Dashboards!$D$6)</f>
        <v>4.9587863154832469E-3</v>
      </c>
      <c r="R406" s="31">
        <f t="shared" si="50"/>
        <v>-1.6342197044272218E-3</v>
      </c>
      <c r="S406" s="31">
        <f t="shared" si="51"/>
        <v>-4.6817611729226133E-3</v>
      </c>
      <c r="T406" s="13">
        <f>SQRT((R406-Dashboards!$C$10)^2+(S406-Dashboards!$C$11)^2)</f>
        <v>1.220408812910544E-2</v>
      </c>
      <c r="U406" s="13">
        <f>T406/Dashboards!$D$9</f>
        <v>1.0446028572436097</v>
      </c>
      <c r="W406" s="3">
        <f t="shared" si="52"/>
        <v>5.7481857771847814E-4</v>
      </c>
      <c r="X406" s="3">
        <f t="shared" si="53"/>
        <v>0.18930334019785944</v>
      </c>
      <c r="Z406" s="3">
        <f>(E406-Dashboards!$C$10)/Dashboards!$C$12</f>
        <v>1.5930106902863328</v>
      </c>
      <c r="AA406" s="3">
        <f>(F406-Dashboards!$C$11)/Dashboards!$C$13</f>
        <v>-8.8688200320214877E-2</v>
      </c>
    </row>
    <row r="407" spans="1:27" x14ac:dyDescent="0.35">
      <c r="A407">
        <v>405</v>
      </c>
      <c r="B407" s="3">
        <f t="shared" si="54"/>
        <v>0.40500000000000003</v>
      </c>
      <c r="C407" s="3">
        <f>MOD($K$4*(1+SIN(Dashboards!$C$7*B407))+Dashboards!$C$15,2*$K$4)</f>
        <v>6.1646614238402258</v>
      </c>
      <c r="D407" s="31">
        <f>(B407^Dashboards!$C$5)*((1-B407)^Dashboards!$C$6)</f>
        <v>5.8068950625000011E-2</v>
      </c>
      <c r="E407" s="31">
        <f t="shared" si="48"/>
        <v>5.766155415976041E-2</v>
      </c>
      <c r="F407" s="31">
        <f t="shared" si="49"/>
        <v>-6.8664545851339258E-3</v>
      </c>
      <c r="G407" s="13">
        <f>SQRT((E407-Dashboards!$C$10)^2+(F407-Dashboards!$C$11)^2)</f>
        <v>4.7166387095586154E-2</v>
      </c>
      <c r="H407" s="13">
        <f>G407/Dashboards!$C$9</f>
        <v>1.235632423490755</v>
      </c>
      <c r="N407">
        <v>405</v>
      </c>
      <c r="O407" s="3">
        <f t="shared" si="55"/>
        <v>0.40500000000000003</v>
      </c>
      <c r="P407" s="3">
        <f>MOD($L$4*(1+SIN(Dashboards!$D$7*O407))+Dashboards!$D$15,2*$L$4)</f>
        <v>4.3794390965471948</v>
      </c>
      <c r="Q407" s="31">
        <f>(O407^Dashboards!$D$5)*((1-O407)^Dashboards!$D$6)</f>
        <v>4.9539303725426413E-3</v>
      </c>
      <c r="R407" s="31">
        <f t="shared" si="50"/>
        <v>-1.6191046037699825E-3</v>
      </c>
      <c r="S407" s="31">
        <f t="shared" si="51"/>
        <v>-4.6818721061185897E-3</v>
      </c>
      <c r="T407" s="13">
        <f>SQRT((R407-Dashboards!$C$10)^2+(S407-Dashboards!$C$11)^2)</f>
        <v>1.2188983273171566E-2</v>
      </c>
      <c r="U407" s="13">
        <f>T407/Dashboards!$D$9</f>
        <v>1.0433099646079731</v>
      </c>
      <c r="W407" s="3">
        <f t="shared" si="52"/>
        <v>5.7491030336403483E-4</v>
      </c>
      <c r="X407" s="3">
        <f t="shared" si="53"/>
        <v>0.19232245888278188</v>
      </c>
      <c r="Z407" s="3">
        <f>(E407-Dashboards!$C$10)/Dashboards!$C$12</f>
        <v>1.5945585773998443</v>
      </c>
      <c r="AA407" s="3">
        <f>(F407-Dashboards!$C$11)/Dashboards!$C$13</f>
        <v>-0.10544805468333664</v>
      </c>
    </row>
    <row r="408" spans="1:27" x14ac:dyDescent="0.35">
      <c r="A408">
        <v>406</v>
      </c>
      <c r="B408" s="3">
        <f t="shared" si="54"/>
        <v>0.40600000000000003</v>
      </c>
      <c r="C408" s="3">
        <f>MOD($K$4*(1+SIN(Dashboards!$C$7*B408))+Dashboards!$C$15,2*$K$4)</f>
        <v>6.1577343446272472</v>
      </c>
      <c r="D408" s="31">
        <f>(B408^Dashboards!$C$5)*((1-B408)^Dashboards!$C$6)</f>
        <v>5.8160074896000002E-2</v>
      </c>
      <c r="E408" s="31">
        <f t="shared" si="48"/>
        <v>5.7703014799141646E-2</v>
      </c>
      <c r="F408" s="31">
        <f t="shared" si="49"/>
        <v>-7.2771144692364356E-3</v>
      </c>
      <c r="G408" s="13">
        <f>SQRT((E408-Dashboards!$C$10)^2+(F408-Dashboards!$C$11)^2)</f>
        <v>4.7231775389364371E-2</v>
      </c>
      <c r="H408" s="13">
        <f>G408/Dashboards!$C$9</f>
        <v>1.2373454208366268</v>
      </c>
      <c r="N408">
        <v>406</v>
      </c>
      <c r="O408" s="3">
        <f t="shared" si="55"/>
        <v>0.40600000000000003</v>
      </c>
      <c r="P408" s="3">
        <f>MOD($L$4*(1+SIN(Dashboards!$D$7*O408))+Dashboards!$D$15,2*$L$4)</f>
        <v>4.3823259224816162</v>
      </c>
      <c r="Q408" s="31">
        <f>(O408^Dashboards!$D$5)*((1-O408)^Dashboards!$D$6)</f>
        <v>4.9489187716097241E-3</v>
      </c>
      <c r="R408" s="31">
        <f t="shared" si="50"/>
        <v>-1.6039578528026363E-3</v>
      </c>
      <c r="S408" s="31">
        <f t="shared" si="51"/>
        <v>-4.6817855797146304E-3</v>
      </c>
      <c r="T408" s="13">
        <f>SQRT((R408-Dashboards!$C$10)^2+(S408-Dashboards!$C$11)^2)</f>
        <v>1.2173840832318841E-2</v>
      </c>
      <c r="U408" s="13">
        <f>T408/Dashboards!$D$9</f>
        <v>1.0420138549098896</v>
      </c>
      <c r="W408" s="3">
        <f t="shared" si="52"/>
        <v>5.7499211581795611E-4</v>
      </c>
      <c r="X408" s="3">
        <f t="shared" si="53"/>
        <v>0.19533156592673717</v>
      </c>
      <c r="Z408" s="3">
        <f>(E408-Dashboards!$C$10)/Dashboards!$C$12</f>
        <v>1.5959622989921656</v>
      </c>
      <c r="AA408" s="3">
        <f>(F408-Dashboards!$C$11)/Dashboards!$C$13</f>
        <v>-0.12240993254088581</v>
      </c>
    </row>
    <row r="409" spans="1:27" x14ac:dyDescent="0.35">
      <c r="A409">
        <v>407</v>
      </c>
      <c r="B409" s="3">
        <f t="shared" si="54"/>
        <v>0.40699999999999997</v>
      </c>
      <c r="C409" s="3">
        <f>MOD($K$4*(1+SIN(Dashboards!$C$7*B409))+Dashboards!$C$15,2*$K$4)</f>
        <v>6.1507368620186673</v>
      </c>
      <c r="D409" s="31">
        <f>(B409^Dashboards!$C$5)*((1-B409)^Dashboards!$C$6)</f>
        <v>5.8250305200999997E-2</v>
      </c>
      <c r="E409" s="31">
        <f t="shared" si="48"/>
        <v>5.7740121055967479E-2</v>
      </c>
      <c r="F409" s="31">
        <f t="shared" si="49"/>
        <v>-7.6926248089886733E-3</v>
      </c>
      <c r="G409" s="13">
        <f>SQRT((E409-Dashboards!$C$10)^2+(F409-Dashboards!$C$11)^2)</f>
        <v>4.7296678081322839E-2</v>
      </c>
      <c r="H409" s="13">
        <f>G409/Dashboards!$C$9</f>
        <v>1.2390456967215107</v>
      </c>
      <c r="N409">
        <v>407</v>
      </c>
      <c r="O409" s="3">
        <f t="shared" si="55"/>
        <v>0.40699999999999997</v>
      </c>
      <c r="P409" s="3">
        <f>MOD($L$4*(1+SIN(Dashboards!$D$7*O409))+Dashboards!$D$15,2*$L$4)</f>
        <v>4.3852115076828726</v>
      </c>
      <c r="Q409" s="31">
        <f>(O409^Dashboards!$D$5)*((1-O409)^Dashboards!$D$6)</f>
        <v>4.9437522044563156E-3</v>
      </c>
      <c r="R409" s="31">
        <f t="shared" si="50"/>
        <v>-1.5887811151200899E-3</v>
      </c>
      <c r="S409" s="31">
        <f t="shared" si="51"/>
        <v>-4.6815019413970604E-3</v>
      </c>
      <c r="T409" s="13">
        <f>SQRT((R409-Dashboards!$C$10)^2+(S409-Dashboards!$C$11)^2)</f>
        <v>1.2158662461980189E-2</v>
      </c>
      <c r="U409" s="13">
        <f>T409/Dashboards!$D$9</f>
        <v>1.0407146698453176</v>
      </c>
      <c r="W409" s="3">
        <f t="shared" si="52"/>
        <v>5.7506434436374121E-4</v>
      </c>
      <c r="X409" s="3">
        <f t="shared" si="53"/>
        <v>0.19833102687619308</v>
      </c>
      <c r="Z409" s="3">
        <f>(E409-Dashboards!$C$10)/Dashboards!$C$12</f>
        <v>1.5972185954384817</v>
      </c>
      <c r="AA409" s="3">
        <f>(F409-Dashboards!$C$11)/Dashboards!$C$13</f>
        <v>-0.13957215340604076</v>
      </c>
    </row>
    <row r="410" spans="1:27" x14ac:dyDescent="0.35">
      <c r="A410">
        <v>408</v>
      </c>
      <c r="B410" s="3">
        <f t="shared" si="54"/>
        <v>0.40799999999999997</v>
      </c>
      <c r="C410" s="3">
        <f>MOD($K$4*(1+SIN(Dashboards!$C$7*B410))+Dashboards!$C$15,2*$K$4)</f>
        <v>6.1436691509511858</v>
      </c>
      <c r="D410" s="31">
        <f>(B410^Dashboards!$C$5)*((1-B410)^Dashboards!$C$6)</f>
        <v>5.8339639296000008E-2</v>
      </c>
      <c r="E410" s="31">
        <f t="shared" si="48"/>
        <v>5.7772776203368001E-2</v>
      </c>
      <c r="F410" s="31">
        <f t="shared" si="49"/>
        <v>-8.1129429273811889E-3</v>
      </c>
      <c r="G410" s="13">
        <f>SQRT((E410-Dashboards!$C$10)^2+(F410-Dashboards!$C$11)^2)</f>
        <v>4.7361114756877841E-2</v>
      </c>
      <c r="H410" s="13">
        <f>G410/Dashboards!$C$9</f>
        <v>1.2407337642306111</v>
      </c>
      <c r="N410">
        <v>408</v>
      </c>
      <c r="O410" s="3">
        <f t="shared" si="55"/>
        <v>0.40799999999999997</v>
      </c>
      <c r="P410" s="3">
        <f>MOD($L$4*(1+SIN(Dashboards!$D$7*O410))+Dashboards!$D$15,2*$L$4)</f>
        <v>4.3880958492653788</v>
      </c>
      <c r="Q410" s="31">
        <f>(O410^Dashboards!$D$5)*((1-O410)^Dashboards!$D$6)</f>
        <v>4.9384313720758199E-3</v>
      </c>
      <c r="R410" s="31">
        <f t="shared" si="50"/>
        <v>-1.5735760503910621E-3</v>
      </c>
      <c r="S410" s="31">
        <f t="shared" si="51"/>
        <v>-4.6810215584141808E-3</v>
      </c>
      <c r="T410" s="13">
        <f>SQRT((R410-Dashboards!$C$10)^2+(S410-Dashboards!$C$11)^2)</f>
        <v>1.2143449823695321E-2</v>
      </c>
      <c r="U410" s="13">
        <f>T410/Dashboards!$D$9</f>
        <v>1.039412551632922</v>
      </c>
      <c r="W410" s="3">
        <f t="shared" si="52"/>
        <v>5.7512732064442208E-4</v>
      </c>
      <c r="X410" s="3">
        <f t="shared" si="53"/>
        <v>0.20132121259768909</v>
      </c>
      <c r="Z410" s="3">
        <f>(E410-Dashboards!$C$10)/Dashboards!$C$12</f>
        <v>1.5983241918834628</v>
      </c>
      <c r="AA410" s="3">
        <f>(F410-Dashboards!$C$11)/Dashboards!$C$13</f>
        <v>-0.15693295454947334</v>
      </c>
    </row>
    <row r="411" spans="1:27" x14ac:dyDescent="0.35">
      <c r="A411">
        <v>409</v>
      </c>
      <c r="B411" s="3">
        <f t="shared" si="54"/>
        <v>0.40899999999999997</v>
      </c>
      <c r="C411" s="3">
        <f>MOD($K$4*(1+SIN(Dashboards!$C$7*B411))+Dashboards!$C$15,2*$K$4)</f>
        <v>6.136531388117211</v>
      </c>
      <c r="D411" s="31">
        <f>(B411^Dashboards!$C$5)*((1-B411)^Dashboards!$C$6)</f>
        <v>5.8428074960999984E-2</v>
      </c>
      <c r="E411" s="31">
        <f t="shared" si="48"/>
        <v>5.7800883103882025E-2</v>
      </c>
      <c r="F411" s="31">
        <f t="shared" si="49"/>
        <v>-8.5380241308864076E-3</v>
      </c>
      <c r="G411" s="13">
        <f>SQRT((E411-Dashboards!$C$10)^2+(F411-Dashboards!$C$11)^2)</f>
        <v>4.7425105219126927E-2</v>
      </c>
      <c r="H411" s="13">
        <f>G411/Dashboards!$C$9</f>
        <v>1.2424101421517966</v>
      </c>
      <c r="N411">
        <v>409</v>
      </c>
      <c r="O411" s="3">
        <f t="shared" si="55"/>
        <v>0.40899999999999997</v>
      </c>
      <c r="P411" s="3">
        <f>MOD($L$4*(1+SIN(Dashboards!$D$7*O411))+Dashboards!$D$15,2*$L$4)</f>
        <v>4.3909789443447922</v>
      </c>
      <c r="Q411" s="31">
        <f>(O411^Dashboards!$D$5)*((1-O411)^Dashboards!$D$6)</f>
        <v>4.9329569845870556E-3</v>
      </c>
      <c r="R411" s="31">
        <f t="shared" si="50"/>
        <v>-1.5583443141448357E-3</v>
      </c>
      <c r="S411" s="31">
        <f t="shared" si="51"/>
        <v>-4.6803448174636319E-3</v>
      </c>
      <c r="T411" s="13">
        <f>SQRT((R411-Dashboards!$C$10)^2+(S411-Dashboards!$C$11)^2)</f>
        <v>1.2128204584903194E-2</v>
      </c>
      <c r="U411" s="13">
        <f>T411/Dashboards!$D$9</f>
        <v>1.0381076429963123</v>
      </c>
      <c r="W411" s="3">
        <f t="shared" si="52"/>
        <v>5.7518137855813159E-4</v>
      </c>
      <c r="X411" s="3">
        <f t="shared" si="53"/>
        <v>0.20430249915548426</v>
      </c>
      <c r="Z411" s="3">
        <f>(E411-Dashboards!$C$10)/Dashboards!$C$12</f>
        <v>1.5992757995705025</v>
      </c>
      <c r="AA411" s="3">
        <f>(F411-Dashboards!$C$11)/Dashboards!$C$13</f>
        <v>-0.1744904899516791</v>
      </c>
    </row>
    <row r="412" spans="1:27" x14ac:dyDescent="0.35">
      <c r="A412">
        <v>410</v>
      </c>
      <c r="B412" s="3">
        <f t="shared" si="54"/>
        <v>0.41</v>
      </c>
      <c r="C412" s="3">
        <f>MOD($K$4*(1+SIN(Dashboards!$C$7*B412))+Dashboards!$C$15,2*$K$4)</f>
        <v>6.1293237519604435</v>
      </c>
      <c r="D412" s="31">
        <f>(B412^Dashboards!$C$5)*((1-B412)^Dashboards!$C$6)</f>
        <v>5.8515610000000003E-2</v>
      </c>
      <c r="E412" s="31">
        <f t="shared" si="48"/>
        <v>5.7824344249680693E-2</v>
      </c>
      <c r="F412" s="31">
        <f t="shared" si="49"/>
        <v>-8.9678216845854065E-3</v>
      </c>
      <c r="G412" s="13">
        <f>SQRT((E412-Dashboards!$C$10)^2+(F412-Dashboards!$C$11)^2)</f>
        <v>4.7488669483230293E-2</v>
      </c>
      <c r="H412" s="13">
        <f>G412/Dashboards!$C$9</f>
        <v>1.2440753548284063</v>
      </c>
      <c r="N412">
        <v>410</v>
      </c>
      <c r="O412" s="3">
        <f t="shared" si="55"/>
        <v>0.41</v>
      </c>
      <c r="P412" s="3">
        <f>MOD($L$4*(1+SIN(Dashboards!$D$7*O412))+Dashboards!$D$15,2*$L$4)</f>
        <v>4.3938607900380209</v>
      </c>
      <c r="Q412" s="31">
        <f>(O412^Dashboards!$D$5)*((1-O412)^Dashboards!$D$6)</f>
        <v>4.9273297611379021E-3</v>
      </c>
      <c r="R412" s="31">
        <f t="shared" si="50"/>
        <v>-1.5430875575597922E-3</v>
      </c>
      <c r="S412" s="31">
        <f t="shared" si="51"/>
        <v>-4.6794721245776699E-3</v>
      </c>
      <c r="T412" s="13">
        <f>SQRT((R412-Dashboards!$C$10)^2+(S412-Dashboards!$C$11)^2)</f>
        <v>1.2112928418732054E-2</v>
      </c>
      <c r="U412" s="13">
        <f>T412/Dashboards!$D$9</f>
        <v>1.0368000871460685</v>
      </c>
      <c r="W412" s="3">
        <f t="shared" si="52"/>
        <v>5.7522685415119386E-4</v>
      </c>
      <c r="X412" s="3">
        <f t="shared" si="53"/>
        <v>0.20727526768233773</v>
      </c>
      <c r="Z412" s="3">
        <f>(E412-Dashboards!$C$10)/Dashboards!$C$12</f>
        <v>1.6000701172035559</v>
      </c>
      <c r="AA412" s="3">
        <f>(F412-Dashboards!$C$11)/Dashboards!$C$13</f>
        <v>-0.19224282927561476</v>
      </c>
    </row>
    <row r="413" spans="1:27" x14ac:dyDescent="0.35">
      <c r="A413">
        <v>411</v>
      </c>
      <c r="B413" s="3">
        <f t="shared" si="54"/>
        <v>0.41099999999999998</v>
      </c>
      <c r="C413" s="3">
        <f>MOD($K$4*(1+SIN(Dashboards!$C$7*B413))+Dashboards!$C$15,2*$K$4)</f>
        <v>6.1220464226714109</v>
      </c>
      <c r="D413" s="31">
        <f>(B413^Dashboards!$C$5)*((1-B413)^Dashboards!$C$6)</f>
        <v>5.860224224099999E-2</v>
      </c>
      <c r="E413" s="31">
        <f t="shared" si="48"/>
        <v>5.7843061803750352E-2</v>
      </c>
      <c r="F413" s="31">
        <f t="shared" si="49"/>
        <v>-9.4022867878171389E-3</v>
      </c>
      <c r="G413" s="13">
        <f>SQRT((E413-Dashboards!$C$10)^2+(F413-Dashboards!$C$11)^2)</f>
        <v>4.7551827770517252E-2</v>
      </c>
      <c r="H413" s="13">
        <f>G413/Dashboards!$C$9</f>
        <v>1.2457299320048552</v>
      </c>
      <c r="N413">
        <v>411</v>
      </c>
      <c r="O413" s="3">
        <f t="shared" si="55"/>
        <v>0.41099999999999998</v>
      </c>
      <c r="P413" s="3">
        <f>MOD($L$4*(1+SIN(Dashboards!$D$7*O413))+Dashboards!$D$15,2*$L$4)</f>
        <v>4.3967413834632163</v>
      </c>
      <c r="Q413" s="31">
        <f>(O413^Dashboards!$D$5)*((1-O413)^Dashboards!$D$6)</f>
        <v>4.9215504298085275E-3</v>
      </c>
      <c r="R413" s="31">
        <f t="shared" si="50"/>
        <v>-1.5278074272537761E-3</v>
      </c>
      <c r="S413" s="31">
        <f t="shared" si="51"/>
        <v>-4.6784039050061397E-3</v>
      </c>
      <c r="T413" s="13">
        <f>SQRT((R413-Dashboards!$C$10)^2+(S413-Dashboards!$C$11)^2)</f>
        <v>1.2097623003786988E-2</v>
      </c>
      <c r="U413" s="13">
        <f>T413/Dashboards!$D$9</f>
        <v>1.0354900277615591</v>
      </c>
      <c r="W413" s="3">
        <f t="shared" si="52"/>
        <v>5.7526408550872643E-4</v>
      </c>
      <c r="X413" s="3">
        <f t="shared" si="53"/>
        <v>0.21023990424329608</v>
      </c>
      <c r="Z413" s="3">
        <f>(E413-Dashboards!$C$10)/Dashboards!$C$12</f>
        <v>1.6007038323414586</v>
      </c>
      <c r="AA413" s="3">
        <f>(F413-Dashboards!$C$11)/Dashboards!$C$13</f>
        <v>-0.21018795686091499</v>
      </c>
    </row>
    <row r="414" spans="1:27" x14ac:dyDescent="0.35">
      <c r="A414">
        <v>412</v>
      </c>
      <c r="B414" s="3">
        <f t="shared" si="54"/>
        <v>0.41199999999999998</v>
      </c>
      <c r="C414" s="3">
        <f>MOD($K$4*(1+SIN(Dashboards!$C$7*B414))+Dashboards!$C$15,2*$K$4)</f>
        <v>6.1146995821829657</v>
      </c>
      <c r="D414" s="31">
        <f>(B414^Dashboards!$C$5)*((1-B414)^Dashboards!$C$6)</f>
        <v>5.8687969536000008E-2</v>
      </c>
      <c r="E414" s="31">
        <f t="shared" si="48"/>
        <v>5.7856937642032591E-2</v>
      </c>
      <c r="F414" s="31">
        <f t="shared" si="49"/>
        <v>-9.8413685503804544E-3</v>
      </c>
      <c r="G414" s="13">
        <f>SQRT((E414-Dashboards!$C$10)^2+(F414-Dashboards!$C$11)^2)</f>
        <v>4.7614600502315238E-2</v>
      </c>
      <c r="H414" s="13">
        <f>G414/Dashboards!$C$9</f>
        <v>1.247374408664971</v>
      </c>
      <c r="N414">
        <v>412</v>
      </c>
      <c r="O414" s="3">
        <f t="shared" si="55"/>
        <v>0.41199999999999998</v>
      </c>
      <c r="P414" s="3">
        <f>MOD($L$4*(1+SIN(Dashboards!$D$7*O414))+Dashboards!$D$15,2*$L$4)</f>
        <v>4.3996207217397858</v>
      </c>
      <c r="Q414" s="31">
        <f>(O414^Dashboards!$D$5)*((1-O414)^Dashboards!$D$6)</f>
        <v>4.9156197275145091E-3</v>
      </c>
      <c r="R414" s="31">
        <f t="shared" si="50"/>
        <v>-1.5125055650762336E-3</v>
      </c>
      <c r="S414" s="31">
        <f t="shared" si="51"/>
        <v>-4.6771406030974997E-3</v>
      </c>
      <c r="T414" s="13">
        <f>SQRT((R414-Dashboards!$C$10)^2+(S414-Dashboards!$C$11)^2)</f>
        <v>1.2082290023935001E-2</v>
      </c>
      <c r="U414" s="13">
        <f>T414/Dashboards!$D$9</f>
        <v>1.0341776089725432</v>
      </c>
      <c r="W414" s="3">
        <f t="shared" si="52"/>
        <v>5.7529341264277384E-4</v>
      </c>
      <c r="X414" s="3">
        <f t="shared" si="53"/>
        <v>0.21319679969242777</v>
      </c>
      <c r="Z414" s="3">
        <f>(E414-Dashboards!$C$10)/Dashboards!$C$12</f>
        <v>1.60117362282465</v>
      </c>
      <c r="AA414" s="3">
        <f>(F414-Dashboards!$C$11)/Dashboards!$C$13</f>
        <v>-0.22832377074094146</v>
      </c>
    </row>
    <row r="415" spans="1:27" x14ac:dyDescent="0.35">
      <c r="A415">
        <v>413</v>
      </c>
      <c r="B415" s="3">
        <f t="shared" si="54"/>
        <v>0.41299999999999998</v>
      </c>
      <c r="C415" s="3">
        <f>MOD($K$4*(1+SIN(Dashboards!$C$7*B415))+Dashboards!$C$15,2*$K$4)</f>
        <v>6.1072834141657388</v>
      </c>
      <c r="D415" s="31">
        <f>(B415^Dashboards!$C$5)*((1-B415)^Dashboards!$C$6)</f>
        <v>5.8772789760999984E-2</v>
      </c>
      <c r="E415" s="31">
        <f t="shared" si="48"/>
        <v>5.7865873396515728E-2</v>
      </c>
      <c r="F415" s="31">
        <f t="shared" si="49"/>
        <v>-1.0285013969320529E-2</v>
      </c>
      <c r="G415" s="13">
        <f>SQRT((E415-Dashboards!$C$10)^2+(F415-Dashboards!$C$11)^2)</f>
        <v>4.7677008293496748E-2</v>
      </c>
      <c r="H415" s="13">
        <f>G415/Dashboards!$C$9</f>
        <v>1.2490093248629413</v>
      </c>
      <c r="N415">
        <v>413</v>
      </c>
      <c r="O415" s="3">
        <f t="shared" si="55"/>
        <v>0.41299999999999998</v>
      </c>
      <c r="P415" s="3">
        <f>MOD($L$4*(1+SIN(Dashboards!$D$7*O415))+Dashboards!$D$15,2*$L$4)</f>
        <v>4.4024988019883935</v>
      </c>
      <c r="Q415" s="31">
        <f>(O415^Dashboards!$D$5)*((1-O415)^Dashboards!$D$6)</f>
        <v>4.9095383999095488E-3</v>
      </c>
      <c r="R415" s="31">
        <f t="shared" si="50"/>
        <v>-1.497183607902203E-3</v>
      </c>
      <c r="S415" s="31">
        <f t="shared" si="51"/>
        <v>-4.6756826821775831E-3</v>
      </c>
      <c r="T415" s="13">
        <f>SQRT((R415-Dashboards!$C$10)^2+(S415-Dashboards!$C$11)^2)</f>
        <v>1.206693116808759E-2</v>
      </c>
      <c r="U415" s="13">
        <f>T415/Dashboards!$D$9</f>
        <v>1.0328629753405609</v>
      </c>
      <c r="W415" s="3">
        <f t="shared" si="52"/>
        <v>5.7531517737796644E-4</v>
      </c>
      <c r="X415" s="3">
        <f t="shared" si="53"/>
        <v>0.21614634952238032</v>
      </c>
      <c r="Z415" s="3">
        <f>(E415-Dashboards!$C$10)/Dashboards!$C$12</f>
        <v>1.6014761582341097</v>
      </c>
      <c r="AA415" s="3">
        <f>(F415-Dashboards!$C$11)/Dashboards!$C$13</f>
        <v>-0.24664808168397079</v>
      </c>
    </row>
    <row r="416" spans="1:27" x14ac:dyDescent="0.35">
      <c r="A416">
        <v>414</v>
      </c>
      <c r="B416" s="3">
        <f t="shared" si="54"/>
        <v>0.41399999999999998</v>
      </c>
      <c r="C416" s="3">
        <f>MOD($K$4*(1+SIN(Dashboards!$C$7*B416))+Dashboards!$C$15,2*$K$4)</f>
        <v>6.0997981040235434</v>
      </c>
      <c r="D416" s="31">
        <f>(B416^Dashboards!$C$5)*((1-B416)^Dashboards!$C$6)</f>
        <v>5.8856700816000015E-2</v>
      </c>
      <c r="E416" s="31">
        <f t="shared" si="48"/>
        <v>5.7869770499273894E-2</v>
      </c>
      <c r="F416" s="31">
        <f t="shared" si="49"/>
        <v>-1.0733167906331562E-2</v>
      </c>
      <c r="G416" s="13">
        <f>SQRT((E416-Dashboards!$C$10)^2+(F416-Dashboards!$C$11)^2)</f>
        <v>4.7739071945742055E-2</v>
      </c>
      <c r="H416" s="13">
        <f>G416/Dashboards!$C$9</f>
        <v>1.2506352255468149</v>
      </c>
      <c r="N416">
        <v>414</v>
      </c>
      <c r="O416" s="3">
        <f t="shared" si="55"/>
        <v>0.41399999999999998</v>
      </c>
      <c r="P416" s="3">
        <f>MOD($L$4*(1+SIN(Dashboards!$D$7*O416))+Dashboards!$D$15,2*$L$4)</f>
        <v>4.4053756213309567</v>
      </c>
      <c r="Q416" s="31">
        <f>(O416^Dashboards!$D$5)*((1-O416)^Dashboards!$D$6)</f>
        <v>4.9033072012880773E-3</v>
      </c>
      <c r="R416" s="31">
        <f t="shared" si="50"/>
        <v>-1.4818431874282264E-3</v>
      </c>
      <c r="S416" s="31">
        <f t="shared" si="51"/>
        <v>-4.6740306244264247E-3</v>
      </c>
      <c r="T416" s="13">
        <f>SQRT((R416-Dashboards!$C$10)^2+(S416-Dashboards!$C$11)^2)</f>
        <v>1.2051548129980917E-2</v>
      </c>
      <c r="U416" s="13">
        <f>T416/Dashboards!$D$9</f>
        <v>1.0315462718401172</v>
      </c>
      <c r="W416" s="3">
        <f t="shared" si="52"/>
        <v>5.7532972323473216E-4</v>
      </c>
      <c r="X416" s="3">
        <f t="shared" si="53"/>
        <v>0.21908895370669779</v>
      </c>
      <c r="Z416" s="3">
        <f>(E416-Dashboards!$C$10)/Dashboards!$C$12</f>
        <v>1.6016081013823771</v>
      </c>
      <c r="AA416" s="3">
        <f>(F416-Dashboards!$C$11)/Dashboards!$C$13</f>
        <v>-0.26515861225983639</v>
      </c>
    </row>
    <row r="417" spans="1:27" x14ac:dyDescent="0.35">
      <c r="A417">
        <v>415</v>
      </c>
      <c r="B417" s="3">
        <f t="shared" si="54"/>
        <v>0.41499999999999998</v>
      </c>
      <c r="C417" s="3">
        <f>MOD($K$4*(1+SIN(Dashboards!$C$7*B417))+Dashboards!$C$15,2*$K$4)</f>
        <v>6.0922438388887441</v>
      </c>
      <c r="D417" s="31">
        <f>(B417^Dashboards!$C$5)*((1-B417)^Dashboards!$C$6)</f>
        <v>5.8939700624999987E-2</v>
      </c>
      <c r="E417" s="31">
        <f t="shared" si="48"/>
        <v>5.7868530227446618E-2</v>
      </c>
      <c r="F417" s="31">
        <f t="shared" si="49"/>
        <v>-1.1185773065806438E-2</v>
      </c>
      <c r="G417" s="13">
        <f>SQRT((E417-Dashboards!$C$10)^2+(F417-Dashboards!$C$11)^2)</f>
        <v>4.7800812440513596E-2</v>
      </c>
      <c r="H417" s="13">
        <f>G417/Dashboards!$C$9</f>
        <v>1.252252660374449</v>
      </c>
      <c r="N417">
        <v>415</v>
      </c>
      <c r="O417" s="3">
        <f t="shared" si="55"/>
        <v>0.41499999999999998</v>
      </c>
      <c r="P417" s="3">
        <f>MOD($L$4*(1+SIN(Dashboards!$D$7*O417))+Dashboards!$D$15,2*$L$4)</f>
        <v>4.4082511768906576</v>
      </c>
      <c r="Q417" s="31">
        <f>(O417^Dashboards!$D$5)*((1-O417)^Dashboards!$D$6)</f>
        <v>4.8969268944874817E-3</v>
      </c>
      <c r="R417" s="31">
        <f t="shared" si="50"/>
        <v>-1.4664859299700294E-3</v>
      </c>
      <c r="S417" s="31">
        <f t="shared" si="51"/>
        <v>-4.672184930752929E-3</v>
      </c>
      <c r="T417" s="13">
        <f>SQRT((R417-Dashboards!$C$10)^2+(S417-Dashboards!$C$11)^2)</f>
        <v>1.2036142607953378E-2</v>
      </c>
      <c r="U417" s="13">
        <f>T417/Dashboards!$D$9</f>
        <v>1.0302276438396427</v>
      </c>
      <c r="W417" s="3">
        <f t="shared" si="52"/>
        <v>5.7533739531005356E-4</v>
      </c>
      <c r="X417" s="3">
        <f t="shared" si="53"/>
        <v>0.22202501653480633</v>
      </c>
      <c r="Z417" s="3">
        <f>(E417-Dashboards!$C$10)/Dashboards!$C$12</f>
        <v>1.6015661098364125</v>
      </c>
      <c r="AA417" s="3">
        <f>(F417-Dashboards!$C$11)/Dashboards!$C$13</f>
        <v>-0.28385299593329266</v>
      </c>
    </row>
    <row r="418" spans="1:27" x14ac:dyDescent="0.35">
      <c r="A418">
        <v>416</v>
      </c>
      <c r="B418" s="3">
        <f t="shared" si="54"/>
        <v>0.41599999999999998</v>
      </c>
      <c r="C418" s="3">
        <f>MOD($K$4*(1+SIN(Dashboards!$C$7*B418))+Dashboards!$C$15,2*$K$4)</f>
        <v>6.0846208076175747</v>
      </c>
      <c r="D418" s="31">
        <f>(B418^Dashboards!$C$5)*((1-B418)^Dashboards!$C$6)</f>
        <v>5.9021787136000009E-2</v>
      </c>
      <c r="E418" s="31">
        <f t="shared" si="48"/>
        <v>5.7862053749153368E-2</v>
      </c>
      <c r="F418" s="31">
        <f t="shared" si="49"/>
        <v>-1.1642769973566534E-2</v>
      </c>
      <c r="G418" s="13">
        <f>SQRT((E418-Dashboards!$C$10)^2+(F418-Dashboards!$C$11)^2)</f>
        <v>4.7862250931740825E-2</v>
      </c>
      <c r="H418" s="13">
        <f>G418/Dashboards!$C$9</f>
        <v>1.2538621835218733</v>
      </c>
      <c r="N418">
        <v>416</v>
      </c>
      <c r="O418" s="3">
        <f t="shared" si="55"/>
        <v>0.41599999999999998</v>
      </c>
      <c r="P418" s="3">
        <f>MOD($L$4*(1+SIN(Dashboards!$D$7*O418))+Dashboards!$D$15,2*$L$4)</f>
        <v>4.4111254657919412</v>
      </c>
      <c r="Q418" s="31">
        <f>(O418^Dashboards!$D$5)*((1-O418)^Dashboards!$D$6)</f>
        <v>4.8903982507902434E-3</v>
      </c>
      <c r="R418" s="31">
        <f t="shared" si="50"/>
        <v>-1.4511134562622066E-3</v>
      </c>
      <c r="S418" s="31">
        <f t="shared" si="51"/>
        <v>-4.6701461206676417E-3</v>
      </c>
      <c r="T418" s="13">
        <f>SQRT((R418-Dashboards!$C$10)^2+(S418-Dashboards!$C$11)^2)</f>
        <v>1.2020716304720805E-2</v>
      </c>
      <c r="U418" s="13">
        <f>T418/Dashboards!$D$9</f>
        <v>1.0289072370822527</v>
      </c>
      <c r="W418" s="3">
        <f t="shared" si="52"/>
        <v>5.7533854015581547E-4</v>
      </c>
      <c r="X418" s="3">
        <f t="shared" si="53"/>
        <v>0.22495494643962055</v>
      </c>
      <c r="Z418" s="3">
        <f>(E418-Dashboards!$C$10)/Dashboards!$C$12</f>
        <v>1.6013468374721143</v>
      </c>
      <c r="AA418" s="3">
        <f>(F418-Dashboards!$C$11)/Dashboards!$C$13</f>
        <v>-0.302728776185472</v>
      </c>
    </row>
    <row r="419" spans="1:27" x14ac:dyDescent="0.35">
      <c r="A419">
        <v>417</v>
      </c>
      <c r="B419" s="3">
        <f t="shared" si="54"/>
        <v>0.41699999999999998</v>
      </c>
      <c r="C419" s="3">
        <f>MOD($K$4*(1+SIN(Dashboards!$C$7*B419))+Dashboards!$C$15,2*$K$4)</f>
        <v>6.0769292007854201</v>
      </c>
      <c r="D419" s="31">
        <f>(B419^Dashboards!$C$5)*((1-B419)^Dashboards!$C$6)</f>
        <v>5.9102958320999988E-2</v>
      </c>
      <c r="E419" s="31">
        <f t="shared" si="48"/>
        <v>5.7850242170333993E-2</v>
      </c>
      <c r="F419" s="31">
        <f t="shared" si="49"/>
        <v>-1.2104096956302518E-2</v>
      </c>
      <c r="G419" s="13">
        <f>SQRT((E419-Dashboards!$C$10)^2+(F419-Dashboards!$C$11)^2)</f>
        <v>4.7923408738211409E-2</v>
      </c>
      <c r="H419" s="13">
        <f>G419/Dashboards!$C$9</f>
        <v>1.2554643534839585</v>
      </c>
      <c r="N419">
        <v>417</v>
      </c>
      <c r="O419" s="3">
        <f t="shared" si="55"/>
        <v>0.41699999999999998</v>
      </c>
      <c r="P419" s="3">
        <f>MOD($L$4*(1+SIN(Dashboards!$D$7*O419))+Dashboards!$D$15,2*$L$4)</f>
        <v>4.4139984851605183</v>
      </c>
      <c r="Q419" s="31">
        <f>(O419^Dashboards!$D$5)*((1-O419)^Dashboards!$D$6)</f>
        <v>4.8837220498257105E-3</v>
      </c>
      <c r="R419" s="31">
        <f t="shared" si="50"/>
        <v>-1.4357273812597576E-3</v>
      </c>
      <c r="S419" s="31">
        <f t="shared" si="51"/>
        <v>-4.6679147321534095E-3</v>
      </c>
      <c r="T419" s="13">
        <f>SQRT((R419-Dashboards!$C$10)^2+(S419-Dashboards!$C$11)^2)</f>
        <v>1.2005270927149108E-2</v>
      </c>
      <c r="U419" s="13">
        <f>T419/Dashboards!$D$9</f>
        <v>1.0275851976662866</v>
      </c>
      <c r="W419" s="3">
        <f t="shared" si="52"/>
        <v>5.7533350565473296E-4</v>
      </c>
      <c r="X419" s="3">
        <f t="shared" si="53"/>
        <v>0.22787915581767182</v>
      </c>
      <c r="Z419" s="3">
        <f>(E419-Dashboards!$C$10)/Dashboards!$C$12</f>
        <v>1.6009469360601825</v>
      </c>
      <c r="AA419" s="3">
        <f>(F419-Dashboards!$C$11)/Dashboards!$C$13</f>
        <v>-0.32178340566470837</v>
      </c>
    </row>
    <row r="420" spans="1:27" x14ac:dyDescent="0.35">
      <c r="A420">
        <v>418</v>
      </c>
      <c r="B420" s="3">
        <f t="shared" si="54"/>
        <v>0.41799999999999998</v>
      </c>
      <c r="C420" s="3">
        <f>MOD($K$4*(1+SIN(Dashboards!$C$7*B420))+Dashboards!$C$15,2*$K$4)</f>
        <v>6.0691692106820527</v>
      </c>
      <c r="D420" s="31">
        <f>(B420^Dashboards!$C$5)*((1-B420)^Dashboards!$C$6)</f>
        <v>5.9183212176000012E-2</v>
      </c>
      <c r="E420" s="31">
        <f t="shared" si="48"/>
        <v>5.7832996582508012E-2</v>
      </c>
      <c r="F420" s="31">
        <f t="shared" si="49"/>
        <v>-1.2569690121759299E-2</v>
      </c>
      <c r="G420" s="13">
        <f>SQRT((E420-Dashboards!$C$10)^2+(F420-Dashboards!$C$11)^2)</f>
        <v>4.798430733566858E-2</v>
      </c>
      <c r="H420" s="13">
        <f>G420/Dashboards!$C$9</f>
        <v>1.2570597328673887</v>
      </c>
      <c r="N420">
        <v>418</v>
      </c>
      <c r="O420" s="3">
        <f t="shared" si="55"/>
        <v>0.41799999999999998</v>
      </c>
      <c r="P420" s="3">
        <f>MOD($L$4*(1+SIN(Dashboards!$D$7*O420))+Dashboards!$D$15,2*$L$4)</f>
        <v>4.4168702321233697</v>
      </c>
      <c r="Q420" s="31">
        <f>(O420^Dashboards!$D$5)*((1-O420)^Dashboards!$D$6)</f>
        <v>4.8768990794717986E-3</v>
      </c>
      <c r="R420" s="31">
        <f t="shared" si="50"/>
        <v>-1.4203293139415992E-3</v>
      </c>
      <c r="S420" s="31">
        <f t="shared" si="51"/>
        <v>-4.6654913215342141E-3</v>
      </c>
      <c r="T420" s="13">
        <f>SQRT((R420-Dashboards!$C$10)^2+(S420-Dashboards!$C$11)^2)</f>
        <v>1.1989808186024513E-2</v>
      </c>
      <c r="U420" s="13">
        <f>T420/Dashboards!$D$9</f>
        <v>1.026261672025641</v>
      </c>
      <c r="W420" s="3">
        <f t="shared" si="52"/>
        <v>5.7532264089391527E-4</v>
      </c>
      <c r="X420" s="3">
        <f t="shared" si="53"/>
        <v>0.2307980608417477</v>
      </c>
      <c r="Z420" s="3">
        <f>(E420-Dashboards!$C$10)/Dashboards!$C$12</f>
        <v>1.6003630568830909</v>
      </c>
      <c r="AA420" s="3">
        <f>(F420-Dashboards!$C$11)/Dashboards!$C$13</f>
        <v>-0.34101424536809721</v>
      </c>
    </row>
    <row r="421" spans="1:27" x14ac:dyDescent="0.35">
      <c r="A421">
        <v>419</v>
      </c>
      <c r="B421" s="3">
        <f t="shared" si="54"/>
        <v>0.41899999999999998</v>
      </c>
      <c r="C421" s="3">
        <f>MOD($K$4*(1+SIN(Dashboards!$C$7*B421))+Dashboards!$C$15,2*$K$4)</f>
        <v>6.0613410313068181</v>
      </c>
      <c r="D421" s="31">
        <f>(B421^Dashboards!$C$5)*((1-B421)^Dashboards!$C$6)</f>
        <v>5.9262546720999988E-2</v>
      </c>
      <c r="E421" s="31">
        <f t="shared" si="48"/>
        <v>5.7810218111441651E-2</v>
      </c>
      <c r="F421" s="31">
        <f t="shared" si="49"/>
        <v>-1.3039483339697571E-2</v>
      </c>
      <c r="G421" s="13">
        <f>SQRT((E421-Dashboards!$C$10)^2+(F421-Dashboards!$C$11)^2)</f>
        <v>4.804496834861105E-2</v>
      </c>
      <c r="H421" s="13">
        <f>G421/Dashboards!$C$9</f>
        <v>1.258648888175842</v>
      </c>
      <c r="N421">
        <v>419</v>
      </c>
      <c r="O421" s="3">
        <f t="shared" si="55"/>
        <v>0.41899999999999998</v>
      </c>
      <c r="P421" s="3">
        <f>MOD($L$4*(1+SIN(Dashboards!$D$7*O421))+Dashboards!$D$15,2*$L$4)</f>
        <v>4.4197407038087491</v>
      </c>
      <c r="Q421" s="31">
        <f>(O421^Dashboards!$D$5)*((1-O421)^Dashboards!$D$6)</f>
        <v>4.8699301357563443E-3</v>
      </c>
      <c r="R421" s="31">
        <f t="shared" si="50"/>
        <v>-1.4049208571159906E-3</v>
      </c>
      <c r="S421" s="31">
        <f t="shared" si="51"/>
        <v>-4.6628764633419436E-3</v>
      </c>
      <c r="T421" s="13">
        <f>SQRT((R421-Dashboards!$C$10)^2+(S421-Dashboards!$C$11)^2)</f>
        <v>1.1974329795821234E-2</v>
      </c>
      <c r="U421" s="13">
        <f>T421/Dashboards!$D$9</f>
        <v>1.0249368069098839</v>
      </c>
      <c r="W421" s="3">
        <f t="shared" si="52"/>
        <v>5.7530629603606137E-4</v>
      </c>
      <c r="X421" s="3">
        <f t="shared" si="53"/>
        <v>0.2337120812659581</v>
      </c>
      <c r="Z421" s="3">
        <f>(E421-Dashboards!$C$10)/Dashboards!$C$12</f>
        <v>1.5995918523827959</v>
      </c>
      <c r="AA421" s="3">
        <f>(F421-Dashboards!$C$11)/Dashboards!$C$13</f>
        <v>-0.36041856385513205</v>
      </c>
    </row>
    <row r="422" spans="1:27" x14ac:dyDescent="0.35">
      <c r="A422">
        <v>420</v>
      </c>
      <c r="B422" s="3">
        <f t="shared" si="54"/>
        <v>0.42</v>
      </c>
      <c r="C422" s="3">
        <f>MOD($K$4*(1+SIN(Dashboards!$C$7*B422))+Dashboards!$C$15,2*$K$4)</f>
        <v>6.0534448583637932</v>
      </c>
      <c r="D422" s="31">
        <f>(B422^Dashboards!$C$5)*((1-B422)^Dashboards!$C$6)</f>
        <v>5.9340960000000005E-2</v>
      </c>
      <c r="E422" s="31">
        <f t="shared" si="48"/>
        <v>5.778180796671413E-2</v>
      </c>
      <c r="F422" s="31">
        <f t="shared" si="49"/>
        <v>-1.3513408223663344E-2</v>
      </c>
      <c r="G422" s="13">
        <f>SQRT((E422-Dashboards!$C$10)^2+(F422-Dashboards!$C$11)^2)</f>
        <v>4.8105413541795913E-2</v>
      </c>
      <c r="H422" s="13">
        <f>G422/Dashboards!$C$9</f>
        <v>1.2602323895873877</v>
      </c>
      <c r="N422">
        <v>420</v>
      </c>
      <c r="O422" s="3">
        <f t="shared" si="55"/>
        <v>0.42</v>
      </c>
      <c r="P422" s="3">
        <f>MOD($L$4*(1+SIN(Dashboards!$D$7*O422))+Dashboards!$D$15,2*$L$4)</f>
        <v>4.4226098973461845</v>
      </c>
      <c r="Q422" s="31">
        <f>(O422^Dashboards!$D$5)*((1-O422)^Dashboards!$D$6)</f>
        <v>4.8628160227584026E-3</v>
      </c>
      <c r="R422" s="31">
        <f t="shared" si="50"/>
        <v>-1.3895036072279837E-3</v>
      </c>
      <c r="S422" s="31">
        <f t="shared" si="51"/>
        <v>-4.6600707501814036E-3</v>
      </c>
      <c r="T422" s="13">
        <f>SQRT((R422-Dashboards!$C$10)^2+(S422-Dashboards!$C$11)^2)</f>
        <v>1.1958837474466787E-2</v>
      </c>
      <c r="U422" s="13">
        <f>T422/Dashboards!$D$9</f>
        <v>1.0236107493641673</v>
      </c>
      <c r="W422" s="3">
        <f t="shared" si="52"/>
        <v>5.7528482218835106E-4</v>
      </c>
      <c r="X422" s="3">
        <f t="shared" si="53"/>
        <v>0.23662164022322041</v>
      </c>
      <c r="Z422" s="3">
        <f>(E422-Dashboards!$C$10)/Dashboards!$C$12</f>
        <v>1.5986299778388873</v>
      </c>
      <c r="AA422" s="3">
        <f>(F422-Dashboards!$C$11)/Dashboards!$C$13</f>
        <v>-0.37999353649471423</v>
      </c>
    </row>
    <row r="423" spans="1:27" x14ac:dyDescent="0.35">
      <c r="A423">
        <v>421</v>
      </c>
      <c r="B423" s="3">
        <f t="shared" si="54"/>
        <v>0.42099999999999999</v>
      </c>
      <c r="C423" s="3">
        <f>MOD($K$4*(1+SIN(Dashboards!$C$7*B423))+Dashboards!$C$15,2*$K$4)</f>
        <v>6.0454808892568916</v>
      </c>
      <c r="D423" s="31">
        <f>(B423^Dashboards!$C$5)*((1-B423)^Dashboards!$C$6)</f>
        <v>5.9418450080999989E-2</v>
      </c>
      <c r="E423" s="31">
        <f t="shared" si="48"/>
        <v>5.7747667492169988E-2</v>
      </c>
      <c r="F423" s="31">
        <f t="shared" si="49"/>
        <v>-1.3991394113599306E-2</v>
      </c>
      <c r="G423" s="13">
        <f>SQRT((E423-Dashboards!$C$10)^2+(F423-Dashboards!$C$11)^2)</f>
        <v>4.8165664811441869E-2</v>
      </c>
      <c r="H423" s="13">
        <f>G423/Dashboards!$C$9</f>
        <v>1.2618108107240364</v>
      </c>
      <c r="N423">
        <v>421</v>
      </c>
      <c r="O423" s="3">
        <f t="shared" si="55"/>
        <v>0.42099999999999999</v>
      </c>
      <c r="P423" s="3">
        <f>MOD($L$4*(1+SIN(Dashboards!$D$7*O423))+Dashboards!$D$15,2*$L$4)</f>
        <v>4.4254778098664831</v>
      </c>
      <c r="Q423" s="31">
        <f>(O423^Dashboards!$D$5)*((1-O423)^Dashboards!$D$6)</f>
        <v>4.8555575525092119E-3</v>
      </c>
      <c r="R423" s="31">
        <f t="shared" si="50"/>
        <v>-1.374079154168803E-3</v>
      </c>
      <c r="S423" s="31">
        <f t="shared" si="51"/>
        <v>-4.6570747925933067E-3</v>
      </c>
      <c r="T423" s="13">
        <f>SQRT((R423-Dashboards!$C$10)^2+(S423-Dashboards!$C$11)^2)</f>
        <v>1.1943332943104729E-2</v>
      </c>
      <c r="U423" s="13">
        <f>T423/Dashboards!$D$9</f>
        <v>1.0222836467089182</v>
      </c>
      <c r="W423" s="3">
        <f t="shared" si="52"/>
        <v>5.7525857126903385E-4</v>
      </c>
      <c r="X423" s="3">
        <f t="shared" si="53"/>
        <v>0.2395271640151182</v>
      </c>
      <c r="Z423" s="3">
        <f>(E423-Dashboards!$C$10)/Dashboards!$C$12</f>
        <v>1.5974740930767386</v>
      </c>
      <c r="AA423" s="3">
        <f>(F423-Dashboards!$C$11)/Dashboards!$C$13</f>
        <v>-0.39973624474693276</v>
      </c>
    </row>
    <row r="424" spans="1:27" x14ac:dyDescent="0.35">
      <c r="A424">
        <v>422</v>
      </c>
      <c r="B424" s="3">
        <f t="shared" si="54"/>
        <v>0.42199999999999999</v>
      </c>
      <c r="C424" s="3">
        <f>MOD($K$4*(1+SIN(Dashboards!$C$7*B424))+Dashboards!$C$15,2*$K$4)</f>
        <v>6.0374493230849264</v>
      </c>
      <c r="D424" s="31">
        <f>(B424^Dashboards!$C$5)*((1-B424)^Dashboards!$C$6)</f>
        <v>5.9495015056000015E-2</v>
      </c>
      <c r="E424" s="31">
        <f t="shared" si="48"/>
        <v>5.7707698217246764E-2</v>
      </c>
      <c r="F424" s="31">
        <f t="shared" si="49"/>
        <v>-1.4473368059330331E-2</v>
      </c>
      <c r="G424" s="13">
        <f>SQRT((E424-Dashboards!$C$10)^2+(F424-Dashboards!$C$11)^2)</f>
        <v>4.8225744176133456E-2</v>
      </c>
      <c r="H424" s="13">
        <f>G424/Dashboards!$C$9</f>
        <v>1.2633847284134538</v>
      </c>
      <c r="N424">
        <v>422</v>
      </c>
      <c r="O424" s="3">
        <f t="shared" si="55"/>
        <v>0.42199999999999999</v>
      </c>
      <c r="P424" s="3">
        <f>MOD($L$4*(1+SIN(Dashboards!$D$7*O424))+Dashboards!$D$15,2*$L$4)</f>
        <v>4.4283444385017319</v>
      </c>
      <c r="Q424" s="31">
        <f>(O424^Dashboards!$D$5)*((1-O424)^Dashboards!$D$6)</f>
        <v>4.8481555448931296E-3</v>
      </c>
      <c r="R424" s="31">
        <f t="shared" si="50"/>
        <v>-1.3586490810872931E-3</v>
      </c>
      <c r="S424" s="31">
        <f t="shared" si="51"/>
        <v>-4.653889218915578E-3</v>
      </c>
      <c r="T424" s="13">
        <f>SQRT((R424-Dashboards!$C$10)^2+(S424-Dashboards!$C$11)^2)</f>
        <v>1.1927817925855049E-2</v>
      </c>
      <c r="U424" s="13">
        <f>T424/Dashboards!$D$9</f>
        <v>1.0209556465193304</v>
      </c>
      <c r="W424" s="3">
        <f t="shared" si="52"/>
        <v>5.752278958717844E-4</v>
      </c>
      <c r="X424" s="3">
        <f t="shared" si="53"/>
        <v>0.24242908189412349</v>
      </c>
      <c r="Z424" s="3">
        <f>(E424-Dashboards!$C$10)/Dashboards!$C$12</f>
        <v>1.5961208642052962</v>
      </c>
      <c r="AA424" s="3">
        <f>(F424-Dashboards!$C$11)/Dashboards!$C$13</f>
        <v>-0.419643675480951</v>
      </c>
    </row>
    <row r="425" spans="1:27" x14ac:dyDescent="0.35">
      <c r="A425">
        <v>423</v>
      </c>
      <c r="B425" s="3">
        <f t="shared" si="54"/>
        <v>0.42299999999999999</v>
      </c>
      <c r="C425" s="3">
        <f>MOD($K$4*(1+SIN(Dashboards!$C$7*B425))+Dashboards!$C$15,2*$K$4)</f>
        <v>6.0293503606366334</v>
      </c>
      <c r="D425" s="31">
        <f>(B425^Dashboards!$C$5)*((1-B425)^Dashboards!$C$6)</f>
        <v>5.9570653040999989E-2</v>
      </c>
      <c r="E425" s="31">
        <f t="shared" si="48"/>
        <v>5.7661801909163583E-2</v>
      </c>
      <c r="F425" s="31">
        <f t="shared" si="49"/>
        <v>-1.4959254804955351E-2</v>
      </c>
      <c r="G425" s="13">
        <f>SQRT((E425-Dashboards!$C$10)^2+(F425-Dashboards!$C$11)^2)</f>
        <v>4.8285673767424903E-2</v>
      </c>
      <c r="H425" s="13">
        <f>G425/Dashboards!$C$9</f>
        <v>1.2649547224428077</v>
      </c>
      <c r="N425">
        <v>423</v>
      </c>
      <c r="O425" s="3">
        <f t="shared" si="55"/>
        <v>0.42299999999999999</v>
      </c>
      <c r="P425" s="3">
        <f>MOD($L$4*(1+SIN(Dashboards!$D$7*O425))+Dashboards!$D$15,2*$L$4)</f>
        <v>4.4312097803853039</v>
      </c>
      <c r="Q425" s="31">
        <f>(O425^Dashboards!$D$5)*((1-O425)^Dashboards!$D$6)</f>
        <v>4.8406108275482352E-3</v>
      </c>
      <c r="R425" s="31">
        <f t="shared" si="50"/>
        <v>-1.343214964203318E-3</v>
      </c>
      <c r="S425" s="31">
        <f t="shared" si="51"/>
        <v>-4.6505146751426862E-3</v>
      </c>
      <c r="T425" s="13">
        <f>SQRT((R425-Dashboards!$C$10)^2+(S425-Dashboards!$C$11)^2)</f>
        <v>1.1912294149572018E-2</v>
      </c>
      <c r="U425" s="13">
        <f>T425/Dashboards!$D$9</f>
        <v>1.0196268966046365</v>
      </c>
      <c r="W425" s="3">
        <f t="shared" si="52"/>
        <v>5.7519314912783876E-4</v>
      </c>
      <c r="X425" s="3">
        <f t="shared" si="53"/>
        <v>0.24532782583817125</v>
      </c>
      <c r="Z425" s="3">
        <f>(E425-Dashboards!$C$10)/Dashboards!$C$12</f>
        <v>1.5945669653840122</v>
      </c>
      <c r="AA425" s="3">
        <f>(F425-Dashboards!$C$11)/Dashboards!$C$13</f>
        <v>-0.4397127203303291</v>
      </c>
    </row>
    <row r="426" spans="1:27" x14ac:dyDescent="0.35">
      <c r="A426">
        <v>424</v>
      </c>
      <c r="B426" s="3">
        <f t="shared" si="54"/>
        <v>0.42399999999999999</v>
      </c>
      <c r="C426" s="3">
        <f>MOD($K$4*(1+SIN(Dashboards!$C$7*B426))+Dashboards!$C$15,2*$K$4)</f>
        <v>6.0211842043856487</v>
      </c>
      <c r="D426" s="31">
        <f>(B426^Dashboards!$C$5)*((1-B426)^Dashboards!$C$6)</f>
        <v>5.9645362176000007E-2</v>
      </c>
      <c r="E426" s="31">
        <f t="shared" si="48"/>
        <v>5.7609880625957656E-2</v>
      </c>
      <c r="F426" s="31">
        <f t="shared" si="49"/>
        <v>-1.5448976774178984E-2</v>
      </c>
      <c r="G426" s="13">
        <f>SQRT((E426-Dashboards!$C$10)^2+(F426-Dashboards!$C$11)^2)</f>
        <v>4.8345475820144965E-2</v>
      </c>
      <c r="H426" s="13">
        <f>G426/Dashboards!$C$9</f>
        <v>1.2665213753047804</v>
      </c>
      <c r="N426">
        <v>424</v>
      </c>
      <c r="O426" s="3">
        <f t="shared" si="55"/>
        <v>0.42399999999999999</v>
      </c>
      <c r="P426" s="3">
        <f>MOD($L$4*(1+SIN(Dashboards!$D$7*O426))+Dashboards!$D$15,2*$L$4)</f>
        <v>4.4340738326518556</v>
      </c>
      <c r="Q426" s="31">
        <f>(O426^Dashboards!$D$5)*((1-O426)^Dashboards!$D$6)</f>
        <v>4.83292423576693E-3</v>
      </c>
      <c r="R426" s="31">
        <f t="shared" si="50"/>
        <v>-1.3277783726232848E-3</v>
      </c>
      <c r="S426" s="31">
        <f t="shared" si="51"/>
        <v>-4.6469518247833413E-3</v>
      </c>
      <c r="T426" s="13">
        <f>SQRT((R426-Dashboards!$C$10)^2+(S426-Dashboards!$C$11)^2)</f>
        <v>1.1896763343599695E-2</v>
      </c>
      <c r="U426" s="13">
        <f>T426/Dashboards!$D$9</f>
        <v>1.0182975449871818</v>
      </c>
      <c r="W426" s="3">
        <f t="shared" si="52"/>
        <v>5.7515468456598607E-4</v>
      </c>
      <c r="X426" s="3">
        <f t="shared" si="53"/>
        <v>0.24822383031759854</v>
      </c>
      <c r="Z426" s="3">
        <f>(E426-Dashboards!$C$10)/Dashboards!$C$12</f>
        <v>1.5928090806184876</v>
      </c>
      <c r="AA426" s="3">
        <f>(F426-Dashboards!$C$11)/Dashboards!$C$13</f>
        <v>-0.4599401750871619</v>
      </c>
    </row>
    <row r="427" spans="1:27" x14ac:dyDescent="0.35">
      <c r="A427">
        <v>425</v>
      </c>
      <c r="B427" s="3">
        <f t="shared" si="54"/>
        <v>0.42499999999999999</v>
      </c>
      <c r="C427" s="3">
        <f>MOD($K$4*(1+SIN(Dashboards!$C$7*B427))+Dashboards!$C$15,2*$K$4)</f>
        <v>6.0129510584854593</v>
      </c>
      <c r="D427" s="31">
        <f>(B427^Dashboards!$C$5)*((1-B427)^Dashboards!$C$6)</f>
        <v>5.9719140624999986E-2</v>
      </c>
      <c r="E427" s="31">
        <f t="shared" si="48"/>
        <v>5.7551836770352263E-2</v>
      </c>
      <c r="F427" s="31">
        <f t="shared" si="49"/>
        <v>-1.5942454056614132E-2</v>
      </c>
      <c r="G427" s="13">
        <f>SQRT((E427-Dashboards!$C$10)^2+(F427-Dashboards!$C$11)^2)</f>
        <v>4.8405172662401859E-2</v>
      </c>
      <c r="H427" s="13">
        <f>G427/Dashboards!$C$9</f>
        <v>1.2680852719357252</v>
      </c>
      <c r="N427">
        <v>425</v>
      </c>
      <c r="O427" s="3">
        <f t="shared" si="55"/>
        <v>0.42499999999999999</v>
      </c>
      <c r="P427" s="3">
        <f>MOD($L$4*(1+SIN(Dashboards!$D$7*O427))+Dashboards!$D$15,2*$L$4)</f>
        <v>4.4369365924373367</v>
      </c>
      <c r="Q427" s="31">
        <f>(O427^Dashboards!$D$5)*((1-O427)^Dashboards!$D$6)</f>
        <v>4.825096612396238E-3</v>
      </c>
      <c r="R427" s="31">
        <f t="shared" si="50"/>
        <v>-1.3123408681576234E-3</v>
      </c>
      <c r="S427" s="31">
        <f t="shared" si="51"/>
        <v>-4.6432013487163089E-3</v>
      </c>
      <c r="T427" s="13">
        <f>SQRT((R427-Dashboards!$C$10)^2+(S427-Dashboards!$C$11)^2)</f>
        <v>1.1881227239524915E-2</v>
      </c>
      <c r="U427" s="13">
        <f>T427/Dashboards!$D$9</f>
        <v>1.0169677398812811</v>
      </c>
      <c r="W427" s="3">
        <f t="shared" si="52"/>
        <v>5.7511285597043572E-4</v>
      </c>
      <c r="X427" s="3">
        <f t="shared" si="53"/>
        <v>0.25111753205444409</v>
      </c>
      <c r="Z427" s="3">
        <f>(E427-Dashboards!$C$10)/Dashboards!$C$12</f>
        <v>1.590843905584266</v>
      </c>
      <c r="AA427" s="3">
        <f>(F427-Dashboards!$C$11)/Dashboards!$C$13</f>
        <v>-0.48032273913632251</v>
      </c>
    </row>
    <row r="428" spans="1:27" x14ac:dyDescent="0.35">
      <c r="A428">
        <v>426</v>
      </c>
      <c r="B428" s="3">
        <f t="shared" si="54"/>
        <v>0.42599999999999999</v>
      </c>
      <c r="C428" s="3">
        <f>MOD($K$4*(1+SIN(Dashboards!$C$7*B428))+Dashboards!$C$15,2*$K$4)</f>
        <v>6.0046511287642792</v>
      </c>
      <c r="D428" s="31">
        <f>(B428^Dashboards!$C$5)*((1-B428)^Dashboards!$C$6)</f>
        <v>5.9791986576000017E-2</v>
      </c>
      <c r="E428" s="31">
        <f t="shared" si="48"/>
        <v>5.748757314444107E-2</v>
      </c>
      <c r="F428" s="31">
        <f t="shared" si="49"/>
        <v>-1.6439604395091265E-2</v>
      </c>
      <c r="G428" s="13">
        <f>SQRT((E428-Dashboards!$C$10)^2+(F428-Dashboards!$C$11)^2)</f>
        <v>4.8464786705290953E-2</v>
      </c>
      <c r="H428" s="13">
        <f>G428/Dashboards!$C$9</f>
        <v>1.2696469994460358</v>
      </c>
      <c r="N428">
        <v>426</v>
      </c>
      <c r="O428" s="3">
        <f t="shared" si="55"/>
        <v>0.42599999999999999</v>
      </c>
      <c r="P428" s="3">
        <f>MOD($L$4*(1+SIN(Dashboards!$D$7*O428))+Dashboards!$D$15,2*$L$4)</f>
        <v>4.4397980568789874</v>
      </c>
      <c r="Q428" s="31">
        <f>(O428^Dashboards!$D$5)*((1-O428)^Dashboards!$D$6)</f>
        <v>4.8171288077380782E-3</v>
      </c>
      <c r="R428" s="31">
        <f t="shared" si="50"/>
        <v>-1.296904005140426E-3</v>
      </c>
      <c r="S428" s="31">
        <f t="shared" si="51"/>
        <v>-4.6392639450446018E-3</v>
      </c>
      <c r="T428" s="13">
        <f>SQRT((R428-Dashboards!$C$10)^2+(S428-Dashboards!$C$11)^2)</f>
        <v>1.1865687570927947E-2</v>
      </c>
      <c r="U428" s="13">
        <f>T428/Dashboards!$D$9</f>
        <v>1.0156376296718752</v>
      </c>
      <c r="W428" s="3">
        <f t="shared" si="52"/>
        <v>5.7506801723664492E-4</v>
      </c>
      <c r="X428" s="3">
        <f t="shared" si="53"/>
        <v>0.25400936977416055</v>
      </c>
      <c r="Z428" s="3">
        <f>(E428-Dashboards!$C$10)/Dashboards!$C$12</f>
        <v>1.588668149478266</v>
      </c>
      <c r="AA428" s="3">
        <f>(F428-Dashboards!$C$11)/Dashboards!$C$13</f>
        <v>-0.5008570149312852</v>
      </c>
    </row>
    <row r="429" spans="1:27" x14ac:dyDescent="0.35">
      <c r="A429">
        <v>427</v>
      </c>
      <c r="B429" s="3">
        <f t="shared" si="54"/>
        <v>0.42699999999999999</v>
      </c>
      <c r="C429" s="3">
        <f>MOD($K$4*(1+SIN(Dashboards!$C$7*B429))+Dashboards!$C$15,2*$K$4)</f>
        <v>5.9962846227199211</v>
      </c>
      <c r="D429" s="31">
        <f>(B429^Dashboards!$C$5)*((1-B429)^Dashboards!$C$6)</f>
        <v>5.9863898240999983E-2</v>
      </c>
      <c r="E429" s="31">
        <f t="shared" si="48"/>
        <v>5.7416993005170745E-2</v>
      </c>
      <c r="F429" s="31">
        <f t="shared" si="49"/>
        <v>-1.6940343174002542E-2</v>
      </c>
      <c r="G429" s="13">
        <f>SQRT((E429-Dashboards!$C$10)^2+(F429-Dashboards!$C$11)^2)</f>
        <v>4.8524340432304872E-2</v>
      </c>
      <c r="H429" s="13">
        <f>G429/Dashboards!$C$9</f>
        <v>1.2712071468427186</v>
      </c>
      <c r="N429">
        <v>427</v>
      </c>
      <c r="O429" s="3">
        <f t="shared" si="55"/>
        <v>0.42699999999999999</v>
      </c>
      <c r="P429" s="3">
        <f>MOD($L$4*(1+SIN(Dashboards!$D$7*O429))+Dashboards!$D$15,2*$L$4)</f>
        <v>4.4426582231153411</v>
      </c>
      <c r="Q429" s="31">
        <f>(O429^Dashboards!$D$5)*((1-O429)^Dashboards!$D$6)</f>
        <v>4.8090216794492808E-3</v>
      </c>
      <c r="R429" s="31">
        <f t="shared" si="50"/>
        <v>-1.2814693302511139E-3</v>
      </c>
      <c r="S429" s="31">
        <f t="shared" si="51"/>
        <v>-4.6351403289478675E-3</v>
      </c>
      <c r="T429" s="13">
        <f>SQRT((R429-Dashboards!$C$10)^2+(S429-Dashboards!$C$11)^2)</f>
        <v>1.1850146073130728E-2</v>
      </c>
      <c r="U429" s="13">
        <f>T429/Dashboards!$D$9</f>
        <v>1.0143073628929831</v>
      </c>
      <c r="W429" s="3">
        <f t="shared" si="52"/>
        <v>5.7502052222513616E-4</v>
      </c>
      <c r="X429" s="3">
        <f t="shared" si="53"/>
        <v>0.25689978394973556</v>
      </c>
      <c r="Z429" s="3">
        <f>(E429-Dashboards!$C$10)/Dashboards!$C$12</f>
        <v>1.5862785368972396</v>
      </c>
      <c r="AA429" s="3">
        <f>(F429-Dashboards!$C$11)/Dashboards!$C$13</f>
        <v>-0.52153950751269162</v>
      </c>
    </row>
    <row r="430" spans="1:27" x14ac:dyDescent="0.35">
      <c r="A430">
        <v>428</v>
      </c>
      <c r="B430" s="3">
        <f t="shared" si="54"/>
        <v>0.42799999999999999</v>
      </c>
      <c r="C430" s="3">
        <f>MOD($K$4*(1+SIN(Dashboards!$C$7*B430))+Dashboards!$C$15,2*$K$4)</f>
        <v>5.9878517495145989</v>
      </c>
      <c r="D430" s="31">
        <f>(B430^Dashboards!$C$5)*((1-B430)^Dashboards!$C$6)</f>
        <v>5.9934873856000014E-2</v>
      </c>
      <c r="E430" s="31">
        <f t="shared" si="48"/>
        <v>5.7340000120604646E-2</v>
      </c>
      <c r="F430" s="31">
        <f t="shared" si="49"/>
        <v>-1.744458340871724E-2</v>
      </c>
      <c r="G430" s="13">
        <f>SQRT((E430-Dashboards!$C$10)^2+(F430-Dashboards!$C$11)^2)</f>
        <v>4.8583856388449885E-2</v>
      </c>
      <c r="H430" s="13">
        <f>G430/Dashboards!$C$9</f>
        <v>1.2727663047442725</v>
      </c>
      <c r="N430">
        <v>428</v>
      </c>
      <c r="O430" s="3">
        <f t="shared" si="55"/>
        <v>0.42799999999999999</v>
      </c>
      <c r="P430" s="3">
        <f>MOD($L$4*(1+SIN(Dashboards!$D$7*O430))+Dashboards!$D$15,2*$L$4)</f>
        <v>4.4455170882862349</v>
      </c>
      <c r="Q430" s="31">
        <f>(O430^Dashboards!$D$5)*((1-O430)^Dashboards!$D$6)</f>
        <v>4.8007760924416139E-3</v>
      </c>
      <c r="R430" s="31">
        <f t="shared" si="50"/>
        <v>-1.2660383823382042E-3</v>
      </c>
      <c r="S430" s="31">
        <f t="shared" si="51"/>
        <v>-4.6308312325332515E-3</v>
      </c>
      <c r="T430" s="13">
        <f>SQRT((R430-Dashboards!$C$10)^2+(S430-Dashboards!$C$11)^2)</f>
        <v>1.1834604482942671E-2</v>
      </c>
      <c r="U430" s="13">
        <f>T430/Dashboards!$D$9</f>
        <v>1.012977088205943</v>
      </c>
      <c r="W430" s="3">
        <f t="shared" si="52"/>
        <v>5.7497072461339192E-4</v>
      </c>
      <c r="X430" s="3">
        <f t="shared" si="53"/>
        <v>0.25978921653832954</v>
      </c>
      <c r="Z430" s="3">
        <f>(E430-Dashboards!$C$10)/Dashboards!$C$12</f>
        <v>1.5836718097426787</v>
      </c>
      <c r="AA430" s="3">
        <f>(F430-Dashboards!$C$11)/Dashboards!$C$13</f>
        <v>-0.54236662407116631</v>
      </c>
    </row>
    <row r="431" spans="1:27" x14ac:dyDescent="0.35">
      <c r="A431">
        <v>429</v>
      </c>
      <c r="B431" s="3">
        <f t="shared" si="54"/>
        <v>0.42899999999999999</v>
      </c>
      <c r="C431" s="3">
        <f>MOD($K$4*(1+SIN(Dashboards!$C$7*B431))+Dashboards!$C$15,2*$K$4)</f>
        <v>5.9793527199697056</v>
      </c>
      <c r="D431" s="31">
        <f>(B431^Dashboards!$C$5)*((1-B431)^Dashboards!$C$6)</f>
        <v>6.0004911680999987E-2</v>
      </c>
      <c r="E431" s="31">
        <f t="shared" si="48"/>
        <v>5.7256498826946993E-2</v>
      </c>
      <c r="F431" s="31">
        <f t="shared" si="49"/>
        <v>-1.7952235736097784E-2</v>
      </c>
      <c r="G431" s="13">
        <f>SQRT((E431-Dashboards!$C$10)^2+(F431-Dashboards!$C$11)^2)</f>
        <v>4.8643357169068986E-2</v>
      </c>
      <c r="H431" s="13">
        <f>G431/Dashboards!$C$9</f>
        <v>1.2743250650878828</v>
      </c>
      <c r="N431">
        <v>429</v>
      </c>
      <c r="O431" s="3">
        <f t="shared" si="55"/>
        <v>0.42899999999999999</v>
      </c>
      <c r="P431" s="3">
        <f>MOD($L$4*(1+SIN(Dashboards!$D$7*O431))+Dashboards!$D$15,2*$L$4)</f>
        <v>4.4483746495328038</v>
      </c>
      <c r="Q431" s="31">
        <f>(O431^Dashboards!$D$5)*((1-O431)^Dashboards!$D$6)</f>
        <v>4.7923929187815182E-3</v>
      </c>
      <c r="R431" s="31">
        <f t="shared" si="50"/>
        <v>-1.2506126922452198E-3</v>
      </c>
      <c r="S431" s="31">
        <f t="shared" si="51"/>
        <v>-4.6263374046844443E-3</v>
      </c>
      <c r="T431" s="13">
        <f>SQRT((R431-Dashboards!$C$10)^2+(S431-Dashboards!$C$11)^2)</f>
        <v>1.1819064538404185E-2</v>
      </c>
      <c r="U431" s="13">
        <f>T431/Dashboards!$D$9</f>
        <v>1.0116469543774602</v>
      </c>
      <c r="W431" s="3">
        <f t="shared" si="52"/>
        <v>5.7491897774587222E-4</v>
      </c>
      <c r="X431" s="3">
        <f t="shared" si="53"/>
        <v>0.26267811071042257</v>
      </c>
      <c r="Z431" s="3">
        <f>(E431-Dashboards!$C$10)/Dashboards!$C$12</f>
        <v>1.5808447291514651</v>
      </c>
      <c r="AA431" s="3">
        <f>(F431-Dashboards!$C$11)/Dashboards!$C$13</f>
        <v>-0.56333467355559053</v>
      </c>
    </row>
    <row r="432" spans="1:27" x14ac:dyDescent="0.35">
      <c r="A432">
        <v>430</v>
      </c>
      <c r="B432" s="3">
        <f t="shared" si="54"/>
        <v>0.43</v>
      </c>
      <c r="C432" s="3">
        <f>MOD($K$4*(1+SIN(Dashboards!$C$7*B432))+Dashboards!$C$15,2*$K$4)</f>
        <v>5.9707877465605348</v>
      </c>
      <c r="D432" s="31">
        <f>(B432^Dashboards!$C$5)*((1-B432)^Dashboards!$C$6)</f>
        <v>6.0074010000000011E-2</v>
      </c>
      <c r="E432" s="31">
        <f t="shared" si="48"/>
        <v>5.7166394086308643E-2</v>
      </c>
      <c r="F432" s="31">
        <f t="shared" si="49"/>
        <v>-1.8463208406150795E-2</v>
      </c>
      <c r="G432" s="13">
        <f>SQRT((E432-Dashboards!$C$10)^2+(F432-Dashboards!$C$11)^2)</f>
        <v>4.8702865408376442E-2</v>
      </c>
      <c r="H432" s="13">
        <f>G432/Dashboards!$C$9</f>
        <v>1.2758840208290576</v>
      </c>
      <c r="N432">
        <v>430</v>
      </c>
      <c r="O432" s="3">
        <f t="shared" si="55"/>
        <v>0.43</v>
      </c>
      <c r="P432" s="3">
        <f>MOD($L$4*(1+SIN(Dashboards!$D$7*O432))+Dashboards!$D$15,2*$L$4)</f>
        <v>4.4512309039974838</v>
      </c>
      <c r="Q432" s="31">
        <f>(O432^Dashboards!$D$5)*((1-O432)^Dashboards!$D$6)</f>
        <v>4.7838730375899027E-3</v>
      </c>
      <c r="R432" s="31">
        <f t="shared" si="50"/>
        <v>-1.2351937826387302E-3</v>
      </c>
      <c r="S432" s="31">
        <f t="shared" si="51"/>
        <v>-4.6216596109092964E-3</v>
      </c>
      <c r="T432" s="13">
        <f>SQRT((R432-Dashboards!$C$10)^2+(S432-Dashboards!$C$11)^2)</f>
        <v>1.1803527978527842E-2</v>
      </c>
      <c r="U432" s="13">
        <f>T432/Dashboards!$D$9</f>
        <v>1.0103171102574511</v>
      </c>
      <c r="W432" s="3">
        <f t="shared" si="52"/>
        <v>5.7486563448224716E-4</v>
      </c>
      <c r="X432" s="3">
        <f t="shared" si="53"/>
        <v>0.26556691057160653</v>
      </c>
      <c r="Z432" s="3">
        <f>(E432-Dashboards!$C$10)/Dashboards!$C$12</f>
        <v>1.5777940774516315</v>
      </c>
      <c r="AA432" s="3">
        <f>(F432-Dashboards!$C$11)/Dashboards!$C$13</f>
        <v>-0.58443986632825851</v>
      </c>
    </row>
    <row r="433" spans="1:27" x14ac:dyDescent="0.35">
      <c r="A433">
        <v>431</v>
      </c>
      <c r="B433" s="3">
        <f t="shared" si="54"/>
        <v>0.43099999999999999</v>
      </c>
      <c r="C433" s="3">
        <f>MOD($K$4*(1+SIN(Dashboards!$C$7*B433))+Dashboards!$C$15,2*$K$4)</f>
        <v>5.9621570434109783</v>
      </c>
      <c r="D433" s="31">
        <f>(B433^Dashboards!$C$5)*((1-B433)^Dashboards!$C$6)</f>
        <v>6.0142167120999991E-2</v>
      </c>
      <c r="E433" s="31">
        <f t="shared" si="48"/>
        <v>5.706959154519195E-2</v>
      </c>
      <c r="F433" s="31">
        <f t="shared" si="49"/>
        <v>-1.8977407274842571E-2</v>
      </c>
      <c r="G433" s="13">
        <f>SQRT((E433-Dashboards!$C$10)^2+(F433-Dashboards!$C$11)^2)</f>
        <v>4.876240376770552E-2</v>
      </c>
      <c r="H433" s="13">
        <f>G433/Dashboards!$C$9</f>
        <v>1.2774437656337501</v>
      </c>
      <c r="N433">
        <v>431</v>
      </c>
      <c r="O433" s="3">
        <f t="shared" si="55"/>
        <v>0.43099999999999999</v>
      </c>
      <c r="P433" s="3">
        <f>MOD($L$4*(1+SIN(Dashboards!$D$7*O433))+Dashboards!$D$15,2*$L$4)</f>
        <v>4.4540858488240227</v>
      </c>
      <c r="Q433" s="31">
        <f>(O433^Dashboards!$D$5)*((1-O433)^Dashboards!$D$6)</f>
        <v>4.7752173349416603E-3</v>
      </c>
      <c r="R433" s="31">
        <f t="shared" si="50"/>
        <v>-1.2197831678384498E-3</v>
      </c>
      <c r="S433" s="31">
        <f t="shared" si="51"/>
        <v>-4.6167986331856984E-3</v>
      </c>
      <c r="T433" s="13">
        <f>SQRT((R433-Dashboards!$C$10)^2+(S433-Dashboards!$C$11)^2)</f>
        <v>1.1787996543037122E-2</v>
      </c>
      <c r="U433" s="13">
        <f>T433/Dashboards!$D$9</f>
        <v>1.0089877047566822</v>
      </c>
      <c r="W433" s="3">
        <f t="shared" si="52"/>
        <v>5.7481104704389303E-4</v>
      </c>
      <c r="X433" s="3">
        <f t="shared" si="53"/>
        <v>0.26845606087706786</v>
      </c>
      <c r="Z433" s="3">
        <f>(E433-Dashboards!$C$10)/Dashboards!$C$12</f>
        <v>1.5745166601424676</v>
      </c>
      <c r="AA433" s="3">
        <f>(F433-Dashboards!$C$11)/Dashboards!$C$13</f>
        <v>-0.60567831386812754</v>
      </c>
    </row>
    <row r="434" spans="1:27" x14ac:dyDescent="0.35">
      <c r="A434">
        <v>432</v>
      </c>
      <c r="B434" s="3">
        <f t="shared" si="54"/>
        <v>0.432</v>
      </c>
      <c r="C434" s="3">
        <f>MOD($K$4*(1+SIN(Dashboards!$C$7*B434))+Dashboards!$C$15,2*$K$4)</f>
        <v>5.9534608262881612</v>
      </c>
      <c r="D434" s="31">
        <f>(B434^Dashboards!$C$5)*((1-B434)^Dashboards!$C$6)</f>
        <v>6.0209381376000008E-2</v>
      </c>
      <c r="E434" s="31">
        <f t="shared" si="48"/>
        <v>5.6965997593673122E-2</v>
      </c>
      <c r="F434" s="31">
        <f t="shared" si="49"/>
        <v>-1.9494735798113411E-2</v>
      </c>
      <c r="G434" s="13">
        <f>SQRT((E434-Dashboards!$C$10)^2+(F434-Dashboards!$C$11)^2)</f>
        <v>4.8821994923474797E-2</v>
      </c>
      <c r="H434" s="13">
        <f>G434/Dashboards!$C$9</f>
        <v>1.2790048935631075</v>
      </c>
      <c r="N434">
        <v>432</v>
      </c>
      <c r="O434" s="3">
        <f t="shared" si="55"/>
        <v>0.432</v>
      </c>
      <c r="P434" s="3">
        <f>MOD($L$4*(1+SIN(Dashboards!$D$7*O434))+Dashboards!$D$15,2*$L$4)</f>
        <v>4.4569394811574758</v>
      </c>
      <c r="Q434" s="31">
        <f>(O434^Dashboards!$D$5)*((1-O434)^Dashboards!$D$6)</f>
        <v>4.766426703765256E-3</v>
      </c>
      <c r="R434" s="31">
        <f t="shared" si="50"/>
        <v>-1.2043823536496065E-3</v>
      </c>
      <c r="S434" s="31">
        <f t="shared" si="51"/>
        <v>-4.6117552698060589E-3</v>
      </c>
      <c r="T434" s="13">
        <f>SQRT((R434-Dashboards!$C$10)^2+(S434-Dashboards!$C$11)^2)</f>
        <v>1.1772471972103018E-2</v>
      </c>
      <c r="U434" s="13">
        <f>T434/Dashboards!$D$9</f>
        <v>1.0076588868242247</v>
      </c>
      <c r="W434" s="3">
        <f t="shared" si="52"/>
        <v>5.7475556685876287E-4</v>
      </c>
      <c r="X434" s="3">
        <f t="shared" si="53"/>
        <v>0.27134600673888287</v>
      </c>
      <c r="Z434" s="3">
        <f>(E434-Dashboards!$C$10)/Dashboards!$C$12</f>
        <v>1.5710093078982408</v>
      </c>
      <c r="AA434" s="3">
        <f>(F434-Dashboards!$C$11)/Dashboards!$C$13</f>
        <v>-0.62704602852358649</v>
      </c>
    </row>
    <row r="435" spans="1:27" x14ac:dyDescent="0.35">
      <c r="A435">
        <v>433</v>
      </c>
      <c r="B435" s="3">
        <f t="shared" si="54"/>
        <v>0.433</v>
      </c>
      <c r="C435" s="3">
        <f>MOD($K$4*(1+SIN(Dashboards!$C$7*B435))+Dashboards!$C$15,2*$K$4)</f>
        <v>5.9446993125970646</v>
      </c>
      <c r="D435" s="31">
        <f>(B435^Dashboards!$C$5)*((1-B435)^Dashboards!$C$6)</f>
        <v>6.0275651120999987E-2</v>
      </c>
      <c r="E435" s="31">
        <f t="shared" si="48"/>
        <v>5.6855519425258218E-2</v>
      </c>
      <c r="F435" s="31">
        <f t="shared" si="49"/>
        <v>-2.0015095027118731E-2</v>
      </c>
      <c r="G435" s="13">
        <f>SQRT((E435-Dashboards!$C$10)^2+(F435-Dashboards!$C$11)^2)</f>
        <v>4.8881661554876187E-2</v>
      </c>
      <c r="H435" s="13">
        <f>G435/Dashboards!$C$9</f>
        <v>1.2805679987509317</v>
      </c>
      <c r="N435">
        <v>433</v>
      </c>
      <c r="O435" s="3">
        <f t="shared" si="55"/>
        <v>0.433</v>
      </c>
      <c r="P435" s="3">
        <f>MOD($L$4*(1+SIN(Dashboards!$D$7*O435))+Dashboards!$D$15,2*$L$4)</f>
        <v>4.4597917981442121</v>
      </c>
      <c r="Q435" s="31">
        <f>(O435^Dashboards!$D$5)*((1-O435)^Dashboards!$D$6)</f>
        <v>4.7575020437420502E-3</v>
      </c>
      <c r="R435" s="31">
        <f t="shared" si="50"/>
        <v>-1.1889928371973768E-3</v>
      </c>
      <c r="S435" s="31">
        <f t="shared" si="51"/>
        <v>-4.6065303352201123E-3</v>
      </c>
      <c r="T435" s="13">
        <f>SQRT((R435-Dashboards!$C$10)^2+(S435-Dashboards!$C$11)^2)</f>
        <v>1.1756956006078215E-2</v>
      </c>
      <c r="U435" s="13">
        <f>T435/Dashboards!$D$9</f>
        <v>1.0063308054247018</v>
      </c>
      <c r="W435" s="3">
        <f t="shared" si="52"/>
        <v>5.7469954440468411E-4</v>
      </c>
      <c r="X435" s="3">
        <f t="shared" si="53"/>
        <v>0.27423719332622998</v>
      </c>
      <c r="Z435" s="3">
        <f>(E435-Dashboards!$C$10)/Dashboards!$C$12</f>
        <v>1.5672688785947244</v>
      </c>
      <c r="AA435" s="3">
        <f>(F435-Dashboards!$C$11)/Dashboards!$C$13</f>
        <v>-0.64853892331589458</v>
      </c>
    </row>
    <row r="436" spans="1:27" x14ac:dyDescent="0.35">
      <c r="A436">
        <v>434</v>
      </c>
      <c r="B436" s="3">
        <f t="shared" si="54"/>
        <v>0.434</v>
      </c>
      <c r="C436" s="3">
        <f>MOD($K$4*(1+SIN(Dashboards!$C$7*B436))+Dashboards!$C$15,2*$K$4)</f>
        <v>5.9358727213750697</v>
      </c>
      <c r="D436" s="31">
        <f>(B436^Dashboards!$C$5)*((1-B436)^Dashboards!$C$6)</f>
        <v>6.0340974736000016E-2</v>
      </c>
      <c r="E436" s="31">
        <f t="shared" si="48"/>
        <v>5.6738065097388164E-2</v>
      </c>
      <c r="F436" s="31">
        <f t="shared" si="49"/>
        <v>-2.0538383604732261E-2</v>
      </c>
      <c r="G436" s="13">
        <f>SQRT((E436-Dashboards!$C$10)^2+(F436-Dashboards!$C$11)^2)</f>
        <v>4.8941426331290776E-2</v>
      </c>
      <c r="H436" s="13">
        <f>G436/Dashboards!$C$9</f>
        <v>1.2821336750740064</v>
      </c>
      <c r="N436">
        <v>434</v>
      </c>
      <c r="O436" s="3">
        <f t="shared" si="55"/>
        <v>0.434</v>
      </c>
      <c r="P436" s="3">
        <f>MOD($L$4*(1+SIN(Dashboards!$D$7*O436))+Dashboards!$D$15,2*$L$4)</f>
        <v>4.4626427969319131</v>
      </c>
      <c r="Q436" s="31">
        <f>(O436^Dashboards!$D$5)*((1-O436)^Dashboards!$D$6)</f>
        <v>4.7484442612057039E-3</v>
      </c>
      <c r="R436" s="31">
        <f t="shared" si="50"/>
        <v>-1.1736161067635758E-3</v>
      </c>
      <c r="S436" s="31">
        <f t="shared" si="51"/>
        <v>-4.6011246598763756E-3</v>
      </c>
      <c r="T436" s="13">
        <f>SQRT((R436-Dashboards!$C$10)^2+(S436-Dashboards!$C$11)^2)</f>
        <v>1.1741450385229151E-2</v>
      </c>
      <c r="U436" s="13">
        <f>T436/Dashboards!$D$9</f>
        <v>1.0050036095153541</v>
      </c>
      <c r="W436" s="3">
        <f t="shared" si="52"/>
        <v>5.7464332905119819E-4</v>
      </c>
      <c r="X436" s="3">
        <f t="shared" si="53"/>
        <v>0.27713006555865238</v>
      </c>
      <c r="Z436" s="3">
        <f>(E436-Dashboards!$C$10)/Dashboards!$C$12</f>
        <v>1.5632922593576997</v>
      </c>
      <c r="AA436" s="3">
        <f>(F436-Dashboards!$C$11)/Dashboards!$C$13</f>
        <v>-0.67015281179475006</v>
      </c>
    </row>
    <row r="437" spans="1:27" x14ac:dyDescent="0.35">
      <c r="A437">
        <v>435</v>
      </c>
      <c r="B437" s="3">
        <f t="shared" si="54"/>
        <v>0.435</v>
      </c>
      <c r="C437" s="3">
        <f>MOD($K$4*(1+SIN(Dashboards!$C$7*B437))+Dashboards!$C$15,2*$K$4)</f>
        <v>5.9269812732864988</v>
      </c>
      <c r="D437" s="31">
        <f>(B437^Dashboards!$C$5)*((1-B437)^Dashboards!$C$6)</f>
        <v>6.0405350624999986E-2</v>
      </c>
      <c r="E437" s="31">
        <f t="shared" si="48"/>
        <v>5.6613543592567581E-2</v>
      </c>
      <c r="F437" s="31">
        <f t="shared" si="49"/>
        <v>-2.1064497763337169E-2</v>
      </c>
      <c r="G437" s="13">
        <f>SQRT((E437-Dashboards!$C$10)^2+(F437-Dashboards!$C$11)^2)</f>
        <v>4.9001311899436982E-2</v>
      </c>
      <c r="H437" s="13">
        <f>G437/Dashboards!$C$9</f>
        <v>1.2837025158154154</v>
      </c>
      <c r="N437">
        <v>435</v>
      </c>
      <c r="O437" s="3">
        <f t="shared" si="55"/>
        <v>0.435</v>
      </c>
      <c r="P437" s="3">
        <f>MOD($L$4*(1+SIN(Dashboards!$D$7*O437))+Dashboards!$D$15,2*$L$4)</f>
        <v>4.4654924746695803</v>
      </c>
      <c r="Q437" s="31">
        <f>(O437^Dashboards!$D$5)*((1-O437)^Dashboards!$D$6)</f>
        <v>4.7392542690413569E-3</v>
      </c>
      <c r="R437" s="31">
        <f t="shared" si="50"/>
        <v>-1.1582536416254597E-3</v>
      </c>
      <c r="S437" s="31">
        <f t="shared" si="51"/>
        <v>-4.595539090062023E-3</v>
      </c>
      <c r="T437" s="13">
        <f>SQRT((R437-Dashboards!$C$10)^2+(S437-Dashboards!$C$11)^2)</f>
        <v>1.1725956849465747E-2</v>
      </c>
      <c r="U437" s="13">
        <f>T437/Dashboards!$D$9</f>
        <v>1.0036774480229063</v>
      </c>
      <c r="W437" s="3">
        <f t="shared" si="52"/>
        <v>5.7458726890001054E-4</v>
      </c>
      <c r="X437" s="3">
        <f t="shared" si="53"/>
        <v>0.28002506779250913</v>
      </c>
      <c r="Z437" s="3">
        <f>(E437-Dashboards!$C$10)/Dashboards!$C$12</f>
        <v>1.5590763686325777</v>
      </c>
      <c r="AA437" s="3">
        <f>(F437-Dashboards!$C$11)/Dashboards!$C$13</f>
        <v>-0.69188340794705427</v>
      </c>
    </row>
    <row r="438" spans="1:27" x14ac:dyDescent="0.35">
      <c r="A438">
        <v>436</v>
      </c>
      <c r="B438" s="3">
        <f t="shared" si="54"/>
        <v>0.436</v>
      </c>
      <c r="C438" s="3">
        <f>MOD($K$4*(1+SIN(Dashboards!$C$7*B438))+Dashboards!$C$15,2*$K$4)</f>
        <v>5.9180251906170911</v>
      </c>
      <c r="D438" s="31">
        <f>(B438^Dashboards!$C$5)*((1-B438)^Dashboards!$C$6)</f>
        <v>6.0468777216000004E-2</v>
      </c>
      <c r="E438" s="31">
        <f t="shared" si="48"/>
        <v>5.6481864880090611E-2</v>
      </c>
      <c r="F438" s="31">
        <f t="shared" si="49"/>
        <v>-2.1593331323939525E-2</v>
      </c>
      <c r="G438" s="13">
        <f>SQRT((E438-Dashboards!$C$10)^2+(F438-Dashboards!$C$11)^2)</f>
        <v>4.9061340870258104E-2</v>
      </c>
      <c r="H438" s="13">
        <f>G438/Dashboards!$C$9</f>
        <v>1.2852751133210296</v>
      </c>
      <c r="N438">
        <v>436</v>
      </c>
      <c r="O438" s="3">
        <f t="shared" si="55"/>
        <v>0.436</v>
      </c>
      <c r="P438" s="3">
        <f>MOD($L$4*(1+SIN(Dashboards!$D$7*O438))+Dashboards!$D$15,2*$L$4)</f>
        <v>4.4683408285075377</v>
      </c>
      <c r="Q438" s="31">
        <f>(O438^Dashboards!$D$5)*((1-O438)^Dashboards!$D$6)</f>
        <v>4.7299329865848816E-3</v>
      </c>
      <c r="R438" s="31">
        <f t="shared" si="50"/>
        <v>-1.142906911896784E-3</v>
      </c>
      <c r="S438" s="31">
        <f t="shared" si="51"/>
        <v>-4.5897744877414545E-3</v>
      </c>
      <c r="T438" s="13">
        <f>SQRT((R438-Dashboards!$C$10)^2+(S438-Dashboards!$C$11)^2)</f>
        <v>1.1710477138069008E-2</v>
      </c>
      <c r="U438" s="13">
        <f>T438/Dashboards!$D$9</f>
        <v>1.0023524698202517</v>
      </c>
      <c r="W438" s="3">
        <f t="shared" si="52"/>
        <v>5.7453171062416821E-4</v>
      </c>
      <c r="X438" s="3">
        <f t="shared" si="53"/>
        <v>0.28292264350077789</v>
      </c>
      <c r="Z438" s="3">
        <f>(E438-Dashboards!$C$10)/Dashboards!$C$12</f>
        <v>1.554618158274234</v>
      </c>
      <c r="AA438" s="3">
        <f>(F438-Dashboards!$C$11)/Dashboards!$C$13</f>
        <v>-0.71372632616029485</v>
      </c>
    </row>
    <row r="439" spans="1:27" x14ac:dyDescent="0.35">
      <c r="A439">
        <v>437</v>
      </c>
      <c r="B439" s="3">
        <f t="shared" si="54"/>
        <v>0.437</v>
      </c>
      <c r="C439" s="3">
        <f>MOD($K$4*(1+SIN(Dashboards!$C$7*B439))+Dashboards!$C$15,2*$K$4)</f>
        <v>5.909004697268446</v>
      </c>
      <c r="D439" s="31">
        <f>(B439^Dashboards!$C$5)*((1-B439)^Dashboards!$C$6)</f>
        <v>6.0531252960999989E-2</v>
      </c>
      <c r="E439" s="31">
        <f t="shared" si="48"/>
        <v>5.6342939978335484E-2</v>
      </c>
      <c r="F439" s="31">
        <f t="shared" si="49"/>
        <v>-2.2124775696631474E-2</v>
      </c>
      <c r="G439" s="13">
        <f>SQRT((E439-Dashboards!$C$10)^2+(F439-Dashboards!$C$11)^2)</f>
        <v>4.912153580555486E-2</v>
      </c>
      <c r="H439" s="13">
        <f>G439/Dashboards!$C$9</f>
        <v>1.2868520586493175</v>
      </c>
      <c r="N439">
        <v>437</v>
      </c>
      <c r="O439" s="3">
        <f t="shared" si="55"/>
        <v>0.437</v>
      </c>
      <c r="P439" s="3">
        <f>MOD($L$4*(1+SIN(Dashboards!$D$7*O439))+Dashboards!$D$15,2*$L$4)</f>
        <v>4.4711878555974298</v>
      </c>
      <c r="Q439" s="31">
        <f>(O439^Dashboards!$D$5)*((1-O439)^Dashboards!$D$6)</f>
        <v>4.7204813395219326E-3</v>
      </c>
      <c r="R439" s="31">
        <f t="shared" si="50"/>
        <v>-1.1275773783710568E-3</v>
      </c>
      <c r="S439" s="31">
        <f t="shared" si="51"/>
        <v>-4.5838317303933214E-3</v>
      </c>
      <c r="T439" s="13">
        <f>SQRT((R439-Dashboards!$C$10)^2+(S439-Dashboards!$C$11)^2)</f>
        <v>1.169501298941646E-2</v>
      </c>
      <c r="U439" s="13">
        <f>T439/Dashboards!$D$9</f>
        <v>1.0010288237029505</v>
      </c>
      <c r="W439" s="3">
        <f t="shared" si="52"/>
        <v>5.7447699930604978E-4</v>
      </c>
      <c r="X439" s="3">
        <f t="shared" si="53"/>
        <v>0.28582323494636697</v>
      </c>
      <c r="Z439" s="3">
        <f>(E439-Dashboards!$C$10)/Dashboards!$C$12</f>
        <v>1.5499146156560988</v>
      </c>
      <c r="AA439" s="3">
        <f>(F439-Dashboards!$C$11)/Dashboards!$C$13</f>
        <v>-0.7356770812416763</v>
      </c>
    </row>
    <row r="440" spans="1:27" x14ac:dyDescent="0.35">
      <c r="A440">
        <v>438</v>
      </c>
      <c r="B440" s="3">
        <f t="shared" si="54"/>
        <v>0.438</v>
      </c>
      <c r="C440" s="3">
        <f>MOD($K$4*(1+SIN(Dashboards!$C$7*B440))+Dashboards!$C$15,2*$K$4)</f>
        <v>5.8999200187524297</v>
      </c>
      <c r="D440" s="31">
        <f>(B440^Dashboards!$C$5)*((1-B440)^Dashboards!$C$6)</f>
        <v>6.0592776336000007E-2</v>
      </c>
      <c r="E440" s="31">
        <f t="shared" si="48"/>
        <v>5.6196681017600107E-2</v>
      </c>
      <c r="F440" s="31">
        <f t="shared" si="49"/>
        <v>-2.2658719882434373E-2</v>
      </c>
      <c r="G440" s="13">
        <f>SQRT((E440-Dashboards!$C$10)^2+(F440-Dashboards!$C$11)^2)</f>
        <v>4.9181919204371136E-2</v>
      </c>
      <c r="H440" s="13">
        <f>G440/Dashboards!$C$9</f>
        <v>1.2884339412146868</v>
      </c>
      <c r="N440">
        <v>438</v>
      </c>
      <c r="O440" s="3">
        <f t="shared" si="55"/>
        <v>0.438</v>
      </c>
      <c r="P440" s="3">
        <f>MOD($L$4*(1+SIN(Dashboards!$D$7*O440))+Dashboards!$D$15,2*$L$4)</f>
        <v>4.4740335530922319</v>
      </c>
      <c r="Q440" s="31">
        <f>(O440^Dashboards!$D$5)*((1-O440)^Dashboards!$D$6)</f>
        <v>4.710900259787083E-3</v>
      </c>
      <c r="R440" s="31">
        <f t="shared" si="50"/>
        <v>-1.1122664923669953E-3</v>
      </c>
      <c r="S440" s="31">
        <f t="shared" si="51"/>
        <v>-4.5777117108463288E-3</v>
      </c>
      <c r="T440" s="13">
        <f>SQRT((R440-Dashboards!$C$10)^2+(S440-Dashboards!$C$11)^2)</f>
        <v>1.1679566140705441E-2</v>
      </c>
      <c r="U440" s="13">
        <f>T440/Dashboards!$D$9</f>
        <v>0.99970665836554551</v>
      </c>
      <c r="W440" s="3">
        <f t="shared" si="52"/>
        <v>5.744234782742838E-4</v>
      </c>
      <c r="X440" s="3">
        <f t="shared" si="53"/>
        <v>0.28872728284914129</v>
      </c>
      <c r="Z440" s="3">
        <f>(E440-Dashboards!$C$10)/Dashboards!$C$12</f>
        <v>1.5449627657975646</v>
      </c>
      <c r="AA440" s="3">
        <f>(F440-Dashboards!$C$11)/Dashboards!$C$13</f>
        <v>-0.75773108849424875</v>
      </c>
    </row>
    <row r="441" spans="1:27" x14ac:dyDescent="0.35">
      <c r="A441">
        <v>439</v>
      </c>
      <c r="B441" s="3">
        <f t="shared" si="54"/>
        <v>0.439</v>
      </c>
      <c r="C441" s="3">
        <f>MOD($K$4*(1+SIN(Dashboards!$C$7*B441))+Dashboards!$C$15,2*$K$4)</f>
        <v>5.8907713821855303</v>
      </c>
      <c r="D441" s="31">
        <f>(B441^Dashboards!$C$5)*((1-B441)^Dashboards!$C$6)</f>
        <v>6.0653345840999982E-2</v>
      </c>
      <c r="E441" s="31">
        <f t="shared" si="48"/>
        <v>5.6043001303447311E-2</v>
      </c>
      <c r="F441" s="31">
        <f t="shared" si="49"/>
        <v>-2.3195050476551078E-2</v>
      </c>
      <c r="G441" s="13">
        <f>SQRT((E441-Dashboards!$C$10)^2+(F441-Dashboards!$C$11)^2)</f>
        <v>4.9242513489139633E-2</v>
      </c>
      <c r="H441" s="13">
        <f>G441/Dashboards!$C$9</f>
        <v>1.2900213484245384</v>
      </c>
      <c r="N441">
        <v>439</v>
      </c>
      <c r="O441" s="3">
        <f t="shared" si="55"/>
        <v>0.439</v>
      </c>
      <c r="P441" s="3">
        <f>MOD($L$4*(1+SIN(Dashboards!$D$7*O441))+Dashboards!$D$15,2*$L$4)</f>
        <v>4.4768779181462444</v>
      </c>
      <c r="Q441" s="31">
        <f>(O441^Dashboards!$D$5)*((1-O441)^Dashboards!$D$6)</f>
        <v>4.7011906854627786E-3</v>
      </c>
      <c r="R441" s="31">
        <f t="shared" si="50"/>
        <v>-1.0969756955762503E-3</v>
      </c>
      <c r="S441" s="31">
        <f t="shared" si="51"/>
        <v>-4.5714153371135503E-3</v>
      </c>
      <c r="T441" s="13">
        <f>SQRT((R441-Dashboards!$C$10)^2+(S441-Dashboards!$C$11)^2)</f>
        <v>1.1664138327674323E-2</v>
      </c>
      <c r="U441" s="13">
        <f>T441/Dashboards!$D$9</f>
        <v>0.99838612237769964</v>
      </c>
      <c r="W441" s="3">
        <f t="shared" si="52"/>
        <v>5.7437148893969348E-4</v>
      </c>
      <c r="X441" s="3">
        <f t="shared" si="53"/>
        <v>0.29163522604683878</v>
      </c>
      <c r="Z441" s="3">
        <f>(E441-Dashboards!$C$10)/Dashboards!$C$12</f>
        <v>1.5397596735086487</v>
      </c>
      <c r="AA441" s="3">
        <f>(F441-Dashboards!$C$11)/Dashboards!$C$13</f>
        <v>-0.77988366385124053</v>
      </c>
    </row>
    <row r="442" spans="1:27" x14ac:dyDescent="0.35">
      <c r="A442">
        <v>440</v>
      </c>
      <c r="B442" s="3">
        <f t="shared" si="54"/>
        <v>0.44</v>
      </c>
      <c r="C442" s="3">
        <f>MOD($K$4*(1+SIN(Dashboards!$C$7*B442))+Dashboards!$C$15,2*$K$4)</f>
        <v>5.8815590162831839</v>
      </c>
      <c r="D442" s="31">
        <f>(B442^Dashboards!$C$5)*((1-B442)^Dashboards!$C$6)</f>
        <v>6.071296000000001E-2</v>
      </c>
      <c r="E442" s="31">
        <f t="shared" si="48"/>
        <v>5.5881815380530497E-2</v>
      </c>
      <c r="F442" s="31">
        <f t="shared" si="49"/>
        <v>-2.3733651673055016E-2</v>
      </c>
      <c r="G442" s="13">
        <f>SQRT((E442-Dashboards!$C$10)^2+(F442-Dashboards!$C$11)^2)</f>
        <v>4.9303340991597056E-2</v>
      </c>
      <c r="H442" s="13">
        <f>G442/Dashboards!$C$9</f>
        <v>1.2916148653102824</v>
      </c>
      <c r="N442">
        <v>440</v>
      </c>
      <c r="O442" s="3">
        <f t="shared" si="55"/>
        <v>0.44</v>
      </c>
      <c r="P442" s="3">
        <f>MOD($L$4*(1+SIN(Dashboards!$D$7*O442))+Dashboards!$D$15,2*$L$4)</f>
        <v>4.4797209479151032</v>
      </c>
      <c r="Q442" s="31">
        <f>(O442^Dashboards!$D$5)*((1-O442)^Dashboards!$D$6)</f>
        <v>4.6913535606784009E-3</v>
      </c>
      <c r="R442" s="31">
        <f t="shared" si="50"/>
        <v>-1.0817064199133304E-3</v>
      </c>
      <c r="S442" s="31">
        <f t="shared" si="51"/>
        <v>-4.564943532225584E-3</v>
      </c>
      <c r="T442" s="13">
        <f>SQRT((R442-Dashboards!$C$10)^2+(S442-Dashboards!$C$11)^2)</f>
        <v>1.1648731284321673E-2</v>
      </c>
      <c r="U442" s="13">
        <f>T442/Dashboards!$D$9</f>
        <v>0.99706736416015851</v>
      </c>
      <c r="W442" s="3">
        <f t="shared" si="52"/>
        <v>5.7432137063039576E-4</v>
      </c>
      <c r="X442" s="3">
        <f t="shared" si="53"/>
        <v>0.29454750115012385</v>
      </c>
      <c r="Z442" s="3">
        <f>(E442-Dashboards!$C$10)/Dashboards!$C$12</f>
        <v>1.5343024455509209</v>
      </c>
      <c r="AA442" s="3">
        <f>(F442-Dashboards!$C$11)/Dashboards!$C$13</f>
        <v>-0.80213002406973499</v>
      </c>
    </row>
    <row r="443" spans="1:27" x14ac:dyDescent="0.35">
      <c r="A443">
        <v>441</v>
      </c>
      <c r="B443" s="3">
        <f t="shared" si="54"/>
        <v>0.441</v>
      </c>
      <c r="C443" s="3">
        <f>MOD($K$4*(1+SIN(Dashboards!$C$7*B443))+Dashboards!$C$15,2*$K$4)</f>
        <v>5.8722831513540612</v>
      </c>
      <c r="D443" s="31">
        <f>(B443^Dashboards!$C$5)*((1-B443)^Dashboards!$C$6)</f>
        <v>6.0771617360999994E-2</v>
      </c>
      <c r="E443" s="31">
        <f t="shared" si="48"/>
        <v>5.5713039096865945E-2</v>
      </c>
      <c r="F443" s="31">
        <f t="shared" si="49"/>
        <v>-2.4274405271043874E-2</v>
      </c>
      <c r="G443" s="13">
        <f>SQRT((E443-Dashboards!$C$10)^2+(F443-Dashboards!$C$11)^2)</f>
        <v>4.9364423938476058E-2</v>
      </c>
      <c r="H443" s="13">
        <f>G443/Dashboards!$C$9</f>
        <v>1.2932150741525053</v>
      </c>
      <c r="N443">
        <v>441</v>
      </c>
      <c r="O443" s="3">
        <f t="shared" si="55"/>
        <v>0.441</v>
      </c>
      <c r="P443" s="3">
        <f>MOD($L$4*(1+SIN(Dashboards!$D$7*O443))+Dashboards!$D$15,2*$L$4)</f>
        <v>4.4825626395557805</v>
      </c>
      <c r="Q443" s="31">
        <f>(O443^Dashboards!$D$5)*((1-O443)^Dashboards!$D$6)</f>
        <v>4.6813898355091465E-3</v>
      </c>
      <c r="R443" s="31">
        <f t="shared" si="50"/>
        <v>-1.066460087367794E-3</v>
      </c>
      <c r="S443" s="31">
        <f t="shared" si="51"/>
        <v>-4.5582972340622802E-3</v>
      </c>
      <c r="T443" s="13">
        <f>SQRT((R443-Dashboards!$C$10)^2+(S443-Dashboards!$C$11)^2)</f>
        <v>1.1633346742623384E-2</v>
      </c>
      <c r="U443" s="13">
        <f>T443/Dashboards!$D$9</f>
        <v>0.99575053196053775</v>
      </c>
      <c r="W443" s="3">
        <f t="shared" si="52"/>
        <v>5.7427346042615026E-4</v>
      </c>
      <c r="X443" s="3">
        <f t="shared" si="53"/>
        <v>0.2974645421919675</v>
      </c>
      <c r="Z443" s="3">
        <f>(E443-Dashboards!$C$10)/Dashboards!$C$12</f>
        <v>1.5285882328135534</v>
      </c>
      <c r="AA443" s="3">
        <f>(F443-Dashboards!$C$11)/Dashboards!$C$13</f>
        <v>-0.82446528698484278</v>
      </c>
    </row>
    <row r="444" spans="1:27" x14ac:dyDescent="0.35">
      <c r="A444">
        <v>442</v>
      </c>
      <c r="B444" s="3">
        <f t="shared" si="54"/>
        <v>0.442</v>
      </c>
      <c r="C444" s="3">
        <f>MOD($K$4*(1+SIN(Dashboards!$C$7*B444))+Dashboards!$C$15,2*$K$4)</f>
        <v>5.862944019294301</v>
      </c>
      <c r="D444" s="31">
        <f>(B444^Dashboards!$C$5)*((1-B444)^Dashboards!$C$6)</f>
        <v>6.082931649600002E-2</v>
      </c>
      <c r="E444" s="31">
        <f t="shared" si="48"/>
        <v>5.5536589668520091E-2</v>
      </c>
      <c r="F444" s="31">
        <f t="shared" si="49"/>
        <v>-2.4817190682286491E-2</v>
      </c>
      <c r="G444" s="13">
        <f>SQRT((E444-Dashboards!$C$10)^2+(F444-Dashboards!$C$11)^2)</f>
        <v>4.9425784436985414E-2</v>
      </c>
      <c r="H444" s="13">
        <f>G444/Dashboards!$C$9</f>
        <v>1.2948225541005891</v>
      </c>
      <c r="N444">
        <v>442</v>
      </c>
      <c r="O444" s="3">
        <f t="shared" si="55"/>
        <v>0.442</v>
      </c>
      <c r="P444" s="3">
        <f>MOD($L$4*(1+SIN(Dashboards!$D$7*O444))+Dashboards!$D$15,2*$L$4)</f>
        <v>4.4854029902265831</v>
      </c>
      <c r="Q444" s="31">
        <f>(O444^Dashboards!$D$5)*((1-O444)^Dashboards!$D$6)</f>
        <v>4.6713004658750258E-3</v>
      </c>
      <c r="R444" s="31">
        <f t="shared" si="50"/>
        <v>-1.0512381098587338E-3</v>
      </c>
      <c r="S444" s="31">
        <f t="shared" si="51"/>
        <v>-4.5514773951833348E-3</v>
      </c>
      <c r="T444" s="13">
        <f>SQRT((R444-Dashboards!$C$10)^2+(S444-Dashboards!$C$11)^2)</f>
        <v>1.1617986432247901E-2</v>
      </c>
      <c r="U444" s="13">
        <f>T444/Dashboards!$D$9</f>
        <v>0.9944357738289481</v>
      </c>
      <c r="W444" s="3">
        <f t="shared" si="52"/>
        <v>5.7422809299210596E-4</v>
      </c>
      <c r="X444" s="3">
        <f t="shared" si="53"/>
        <v>0.30038678027164101</v>
      </c>
      <c r="Z444" s="3">
        <f>(E444-Dashboards!$C$10)/Dashboards!$C$12</f>
        <v>1.5226142325034204</v>
      </c>
      <c r="AA444" s="3">
        <f>(F444-Dashboards!$C$11)/Dashboards!$C$13</f>
        <v>-0.84688447182554827</v>
      </c>
    </row>
    <row r="445" spans="1:27" x14ac:dyDescent="0.35">
      <c r="A445">
        <v>443</v>
      </c>
      <c r="B445" s="3">
        <f t="shared" si="54"/>
        <v>0.443</v>
      </c>
      <c r="C445" s="3">
        <f>MOD($K$4*(1+SIN(Dashboards!$C$7*B445))+Dashboards!$C$15,2*$K$4)</f>
        <v>5.8535418535817199</v>
      </c>
      <c r="D445" s="31">
        <f>(B445^Dashboards!$C$5)*((1-B445)^Dashboards!$C$6)</f>
        <v>6.0886056000999993E-2</v>
      </c>
      <c r="E445" s="31">
        <f t="shared" si="48"/>
        <v>5.5352385744676526E-2</v>
      </c>
      <c r="F445" s="31">
        <f t="shared" si="49"/>
        <v>-2.5361884940387183E-2</v>
      </c>
      <c r="G445" s="13">
        <f>SQRT((E445-Dashboards!$C$10)^2+(F445-Dashboards!$C$11)^2)</f>
        <v>4.9487444460086474E-2</v>
      </c>
      <c r="H445" s="13">
        <f>G445/Dashboards!$C$9</f>
        <v>1.2964378807869952</v>
      </c>
      <c r="N445">
        <v>443</v>
      </c>
      <c r="O445" s="3">
        <f t="shared" si="55"/>
        <v>0.443</v>
      </c>
      <c r="P445" s="3">
        <f>MOD($L$4*(1+SIN(Dashboards!$D$7*O445))+Dashboards!$D$15,2*$L$4)</f>
        <v>4.4882419970871608</v>
      </c>
      <c r="Q445" s="31">
        <f>(O445^Dashboards!$D$5)*((1-O445)^Dashboards!$D$6)</f>
        <v>4.6610864134397217E-3</v>
      </c>
      <c r="R445" s="31">
        <f t="shared" si="50"/>
        <v>-1.0360418890914625E-3</v>
      </c>
      <c r="S445" s="31">
        <f t="shared" si="51"/>
        <v>-4.5444849826575687E-3</v>
      </c>
      <c r="T445" s="13">
        <f>SQRT((R445-Dashboards!$C$10)^2+(S445-Dashboards!$C$11)^2)</f>
        <v>1.1602652080269419E-2</v>
      </c>
      <c r="U445" s="13">
        <f>T445/Dashboards!$D$9</f>
        <v>0.99312323759344678</v>
      </c>
      <c r="W445" s="3">
        <f t="shared" si="52"/>
        <v>5.741856004120397E-4</v>
      </c>
      <c r="X445" s="3">
        <f t="shared" si="53"/>
        <v>0.30331464319354839</v>
      </c>
      <c r="Z445" s="3">
        <f>(E445-Dashboards!$C$10)/Dashboards!$C$12</f>
        <v>1.5163776903480546</v>
      </c>
      <c r="AA445" s="3">
        <f>(F445-Dashboards!$C$11)/Dashboards!$C$13</f>
        <v>-0.86938249959323266</v>
      </c>
    </row>
    <row r="446" spans="1:27" x14ac:dyDescent="0.35">
      <c r="A446">
        <v>444</v>
      </c>
      <c r="B446" s="3">
        <f t="shared" si="54"/>
        <v>0.44400000000000001</v>
      </c>
      <c r="C446" s="3">
        <f>MOD($K$4*(1+SIN(Dashboards!$C$7*B446))+Dashboards!$C$15,2*$K$4)</f>
        <v>5.8440768892699664</v>
      </c>
      <c r="D446" s="31">
        <f>(B446^Dashboards!$C$5)*((1-B446)^Dashboards!$C$6)</f>
        <v>6.0941834496000019E-2</v>
      </c>
      <c r="E446" s="31">
        <f t="shared" si="48"/>
        <v>5.5160347473048335E-2</v>
      </c>
      <c r="F446" s="31">
        <f t="shared" si="49"/>
        <v>-2.5908362711495842E-2</v>
      </c>
      <c r="G446" s="13">
        <f>SQRT((E446-Dashboards!$C$10)^2+(F446-Dashboards!$C$11)^2)</f>
        <v>4.9549425831578321E-2</v>
      </c>
      <c r="H446" s="13">
        <f>G446/Dashboards!$C$9</f>
        <v>1.2980616259365345</v>
      </c>
      <c r="N446">
        <v>444</v>
      </c>
      <c r="O446" s="3">
        <f t="shared" si="55"/>
        <v>0.44400000000000001</v>
      </c>
      <c r="P446" s="3">
        <f>MOD($L$4*(1+SIN(Dashboards!$D$7*O446))+Dashboards!$D$15,2*$L$4)</f>
        <v>4.4910796572985081</v>
      </c>
      <c r="Q446" s="31">
        <f>(O446^Dashboards!$D$5)*((1-O446)^Dashboards!$D$6)</f>
        <v>4.65074864550957E-3</v>
      </c>
      <c r="R446" s="31">
        <f t="shared" si="50"/>
        <v>-1.0208728164165317E-3</v>
      </c>
      <c r="S446" s="31">
        <f t="shared" si="51"/>
        <v>-4.5373209778911258E-3</v>
      </c>
      <c r="T446" s="13">
        <f>SQRT((R446-Dashboards!$C$10)^2+(S446-Dashboards!$C$11)^2)</f>
        <v>1.1587345410879317E-2</v>
      </c>
      <c r="U446" s="13">
        <f>T446/Dashboards!$D$9</f>
        <v>0.9918130708353381</v>
      </c>
      <c r="W446" s="3">
        <f t="shared" si="52"/>
        <v>5.7414631202124412E-4</v>
      </c>
      <c r="X446" s="3">
        <f t="shared" si="53"/>
        <v>0.30624855510119642</v>
      </c>
      <c r="Z446" s="3">
        <f>(E446-Dashboards!$C$10)/Dashboards!$C$12</f>
        <v>1.5098759028102933</v>
      </c>
      <c r="AA446" s="3">
        <f>(F446-Dashboards!$C$11)/Dashboards!$C$13</f>
        <v>-0.89195419350404315</v>
      </c>
    </row>
    <row r="447" spans="1:27" x14ac:dyDescent="0.35">
      <c r="A447">
        <v>445</v>
      </c>
      <c r="B447" s="3">
        <f t="shared" si="54"/>
        <v>0.44500000000000001</v>
      </c>
      <c r="C447" s="3">
        <f>MOD($K$4*(1+SIN(Dashboards!$C$7*B447))+Dashboards!$C$15,2*$K$4)</f>
        <v>5.8345493629826608</v>
      </c>
      <c r="D447" s="31">
        <f>(B447^Dashboards!$C$5)*((1-B447)^Dashboards!$C$6)</f>
        <v>6.0996650624999989E-2</v>
      </c>
      <c r="E447" s="31">
        <f t="shared" si="48"/>
        <v>5.4960396565599104E-2</v>
      </c>
      <c r="F447" s="31">
        <f t="shared" si="49"/>
        <v>-2.6456496306585902E-2</v>
      </c>
      <c r="G447" s="13">
        <f>SQRT((E447-Dashboards!$C$10)^2+(F447-Dashboards!$C$11)^2)</f>
        <v>4.961175021100122E-2</v>
      </c>
      <c r="H447" s="13">
        <f>G447/Dashboards!$C$9</f>
        <v>1.299694356970879</v>
      </c>
      <c r="N447">
        <v>445</v>
      </c>
      <c r="O447" s="3">
        <f t="shared" si="55"/>
        <v>0.44500000000000001</v>
      </c>
      <c r="P447" s="3">
        <f>MOD($L$4*(1+SIN(Dashboards!$D$7*O447))+Dashboards!$D$15,2*$L$4)</f>
        <v>4.4939159680229634</v>
      </c>
      <c r="Q447" s="31">
        <f>(O447^Dashboards!$D$5)*((1-O447)^Dashboards!$D$6)</f>
        <v>4.6402881349323875E-3</v>
      </c>
      <c r="R447" s="31">
        <f t="shared" si="50"/>
        <v>-1.0057322726910139E-3</v>
      </c>
      <c r="S447" s="31">
        <f t="shared" si="51"/>
        <v>-4.5299863764543553E-3</v>
      </c>
      <c r="T447" s="13">
        <f>SQRT((R447-Dashboards!$C$10)^2+(S447-Dashboards!$C$11)^2)</f>
        <v>1.1572068145095657E-2</v>
      </c>
      <c r="U447" s="13">
        <f>T447/Dashboards!$D$9</f>
        <v>0.99050542086430737</v>
      </c>
      <c r="W447" s="3">
        <f t="shared" si="52"/>
        <v>5.7411055423916993E-4</v>
      </c>
      <c r="X447" s="3">
        <f t="shared" si="53"/>
        <v>0.30918893610657161</v>
      </c>
      <c r="Z447" s="3">
        <f>(E447-Dashboards!$C$10)/Dashboards!$C$12</f>
        <v>1.503106219313378</v>
      </c>
      <c r="AA447" s="3">
        <f>(F447-Dashboards!$C$11)/Dashboards!$C$13</f>
        <v>-0.91459427949602212</v>
      </c>
    </row>
    <row r="448" spans="1:27" x14ac:dyDescent="0.35">
      <c r="A448">
        <v>446</v>
      </c>
      <c r="B448" s="3">
        <f t="shared" si="54"/>
        <v>0.44600000000000001</v>
      </c>
      <c r="C448" s="3">
        <f>MOD($K$4*(1+SIN(Dashboards!$C$7*B448))+Dashboards!$C$15,2*$K$4)</f>
        <v>5.8249595129074621</v>
      </c>
      <c r="D448" s="31">
        <f>(B448^Dashboards!$C$5)*((1-B448)^Dashboards!$C$6)</f>
        <v>6.1050503056000016E-2</v>
      </c>
      <c r="E448" s="31">
        <f t="shared" si="48"/>
        <v>5.4752456364535261E-2</v>
      </c>
      <c r="F448" s="31">
        <f t="shared" si="49"/>
        <v>-2.7006155695328597E-2</v>
      </c>
      <c r="G448" s="13">
        <f>SQRT((E448-Dashboards!$C$10)^2+(F448-Dashboards!$C$11)^2)</f>
        <v>4.9674439078371727E-2</v>
      </c>
      <c r="H448" s="13">
        <f>G448/Dashboards!$C$9</f>
        <v>1.3013366366086627</v>
      </c>
      <c r="N448">
        <v>446</v>
      </c>
      <c r="O448" s="3">
        <f t="shared" si="55"/>
        <v>0.44600000000000001</v>
      </c>
      <c r="P448" s="3">
        <f>MOD($L$4*(1+SIN(Dashboards!$D$7*O448))+Dashboards!$D$15,2*$L$4)</f>
        <v>4.4967509264242169</v>
      </c>
      <c r="Q448" s="31">
        <f>(O448^Dashboards!$D$5)*((1-O448)^Dashboards!$D$6)</f>
        <v>4.6297058599964799E-3</v>
      </c>
      <c r="R448" s="31">
        <f t="shared" si="50"/>
        <v>-9.9062162814207363E-4</v>
      </c>
      <c r="S448" s="31">
        <f t="shared" si="51"/>
        <v>-4.5224821879077523E-3</v>
      </c>
      <c r="T448" s="13">
        <f>SQRT((R448-Dashboards!$C$10)^2+(S448-Dashboards!$C$11)^2)</f>
        <v>1.1556822000470982E-2</v>
      </c>
      <c r="U448" s="13">
        <f>T448/Dashboards!$D$9</f>
        <v>0.98920043469341079</v>
      </c>
      <c r="W448" s="3">
        <f t="shared" si="52"/>
        <v>5.7407865040198184E-4</v>
      </c>
      <c r="X448" s="3">
        <f t="shared" si="53"/>
        <v>0.31213620191525193</v>
      </c>
      <c r="Z448" s="3">
        <f>(E448-Dashboards!$C$10)/Dashboards!$C$12</f>
        <v>1.4960660444752392</v>
      </c>
      <c r="AA448" s="3">
        <f>(F448-Dashboards!$C$11)/Dashboards!$C$13</f>
        <v>-0.93729738680216801</v>
      </c>
    </row>
    <row r="449" spans="1:27" x14ac:dyDescent="0.35">
      <c r="A449">
        <v>447</v>
      </c>
      <c r="B449" s="3">
        <f t="shared" si="54"/>
        <v>0.44700000000000001</v>
      </c>
      <c r="C449" s="3">
        <f>MOD($K$4*(1+SIN(Dashboards!$C$7*B449))+Dashboards!$C$15,2*$K$4)</f>
        <v>5.8153075787901214</v>
      </c>
      <c r="D449" s="31">
        <f>(B449^Dashboards!$C$5)*((1-B449)^Dashboards!$C$6)</f>
        <v>6.110339048099999E-2</v>
      </c>
      <c r="E449" s="31">
        <f t="shared" si="48"/>
        <v>5.4536451908531389E-2</v>
      </c>
      <c r="F449" s="31">
        <f t="shared" si="49"/>
        <v>-2.7557208521582947E-2</v>
      </c>
      <c r="G449" s="13">
        <f>SQRT((E449-Dashboards!$C$10)^2+(F449-Dashboards!$C$11)^2)</f>
        <v>4.973751371876E-2</v>
      </c>
      <c r="H449" s="13">
        <f>G449/Dashboards!$C$9</f>
        <v>1.3029890224614487</v>
      </c>
      <c r="N449">
        <v>447</v>
      </c>
      <c r="O449" s="3">
        <f t="shared" si="55"/>
        <v>0.44700000000000001</v>
      </c>
      <c r="P449" s="3">
        <f>MOD($L$4*(1+SIN(Dashboards!$D$7*O449))+Dashboards!$D$15,2*$L$4)</f>
        <v>4.4995845296673105</v>
      </c>
      <c r="Q449" s="31">
        <f>(O449^Dashboards!$D$5)*((1-O449)^Dashboards!$D$6)</f>
        <v>4.619002804329482E-3</v>
      </c>
      <c r="R449" s="31">
        <f t="shared" si="50"/>
        <v>-9.7554224223283376E-4</v>
      </c>
      <c r="S449" s="31">
        <f t="shared" si="51"/>
        <v>-4.5148094356265971E-3</v>
      </c>
      <c r="T449" s="13">
        <f>SQRT((R449-Dashboards!$C$10)^2+(S449-Dashboards!$C$11)^2)</f>
        <v>1.1541608690798337E-2</v>
      </c>
      <c r="U449" s="13">
        <f>T449/Dashboards!$D$9</f>
        <v>0.98789825901391237</v>
      </c>
      <c r="W449" s="3">
        <f t="shared" si="52"/>
        <v>5.7405092059514189E-4</v>
      </c>
      <c r="X449" s="3">
        <f t="shared" si="53"/>
        <v>0.31509076344753628</v>
      </c>
      <c r="Z449" s="3">
        <f>(E449-Dashboards!$C$10)/Dashboards!$C$12</f>
        <v>1.4887528403506674</v>
      </c>
      <c r="AA449" s="3">
        <f>(F449-Dashboards!$C$11)/Dashboards!$C$13</f>
        <v>-0.96005804859023391</v>
      </c>
    </row>
    <row r="450" spans="1:27" x14ac:dyDescent="0.35">
      <c r="A450">
        <v>448</v>
      </c>
      <c r="B450" s="3">
        <f t="shared" si="54"/>
        <v>0.44800000000000001</v>
      </c>
      <c r="C450" s="3">
        <f>MOD($K$4*(1+SIN(Dashboards!$C$7*B450))+Dashboards!$C$15,2*$K$4)</f>
        <v>5.805593801928489</v>
      </c>
      <c r="D450" s="31">
        <f>(B450^Dashboards!$C$5)*((1-B450)^Dashboards!$C$6)</f>
        <v>6.1155311616000012E-2</v>
      </c>
      <c r="E450" s="31">
        <f t="shared" ref="E450:E513" si="56">D450*COS(C450)</f>
        <v>5.4312309999149905E-2</v>
      </c>
      <c r="F450" s="31">
        <f t="shared" ref="F450:F513" si="57">D450*SIN(C450)</f>
        <v>-2.8109520120526914E-2</v>
      </c>
      <c r="G450" s="13">
        <f>SQRT((E450-Dashboards!$C$10)^2+(F450-Dashboards!$C$11)^2)</f>
        <v>4.9800995206724E-2</v>
      </c>
      <c r="H450" s="13">
        <f>G450/Dashboards!$C$9</f>
        <v>1.3046520666259465</v>
      </c>
      <c r="N450">
        <v>448</v>
      </c>
      <c r="O450" s="3">
        <f t="shared" si="55"/>
        <v>0.44800000000000001</v>
      </c>
      <c r="P450" s="3">
        <f>MOD($L$4*(1+SIN(Dashboards!$D$7*O450))+Dashboards!$D$15,2*$L$4)</f>
        <v>4.5024167749186406</v>
      </c>
      <c r="Q450" s="31">
        <f>(O450^Dashboards!$D$5)*((1-O450)^Dashboards!$D$6)</f>
        <v>4.608179956797403E-3</v>
      </c>
      <c r="R450" s="31">
        <f t="shared" ref="R450:R513" si="58">Q450*COS(P450)</f>
        <v>-9.6049546353057635E-4</v>
      </c>
      <c r="S450" s="31">
        <f t="shared" ref="S450:S513" si="59">Q450*SIN(P450)</f>
        <v>-4.5069691566247154E-3</v>
      </c>
      <c r="T450" s="13">
        <f>SQRT((R450-Dashboards!$C$10)^2+(S450-Dashboards!$C$11)^2)</f>
        <v>1.1526429925815656E-2</v>
      </c>
      <c r="U450" s="13">
        <f>T450/Dashboards!$D$9</f>
        <v>0.98659904016998057</v>
      </c>
      <c r="W450" s="3">
        <f t="shared" ref="W450:W513" si="60">G450*T450</f>
        <v>5.7402768148618558E-4</v>
      </c>
      <c r="X450" s="3">
        <f t="shared" ref="X450:X513" si="61">ABS(H450-U450)</f>
        <v>0.31805302645596589</v>
      </c>
      <c r="Z450" s="3">
        <f>(E450-Dashboards!$C$10)/Dashboards!$C$12</f>
        <v>1.4811641286800681</v>
      </c>
      <c r="AA450" s="3">
        <f>(F450-Dashboards!$C$11)/Dashboards!$C$13</f>
        <v>-0.98287070267031129</v>
      </c>
    </row>
    <row r="451" spans="1:27" x14ac:dyDescent="0.35">
      <c r="A451">
        <v>449</v>
      </c>
      <c r="B451" s="3">
        <f t="shared" ref="B451:B514" si="62">A451/1000</f>
        <v>0.44900000000000001</v>
      </c>
      <c r="C451" s="3">
        <f>MOD($K$4*(1+SIN(Dashboards!$C$7*B451))+Dashboards!$C$15,2*$K$4)</f>
        <v>5.795818425166483</v>
      </c>
      <c r="D451" s="31">
        <f>(B451^Dashboards!$C$5)*((1-B451)^Dashboards!$C$6)</f>
        <v>6.120626520099999E-2</v>
      </c>
      <c r="E451" s="31">
        <f t="shared" si="56"/>
        <v>5.4079959267413588E-2</v>
      </c>
      <c r="F451" s="31">
        <f t="shared" si="57"/>
        <v>-2.8662953537450211E-2</v>
      </c>
      <c r="G451" s="13">
        <f>SQRT((E451-Dashboards!$C$10)^2+(F451-Dashboards!$C$11)^2)</f>
        <v>4.9864904390612294E-2</v>
      </c>
      <c r="H451" s="13">
        <f>G451/Dashboards!$C$9</f>
        <v>1.3063263152727884</v>
      </c>
      <c r="N451">
        <v>449</v>
      </c>
      <c r="O451" s="3">
        <f t="shared" ref="O451:O514" si="63">N451/1000</f>
        <v>0.44900000000000001</v>
      </c>
      <c r="P451" s="3">
        <f>MOD($L$4*(1+SIN(Dashboards!$D$7*O451))+Dashboards!$D$15,2*$L$4)</f>
        <v>4.5052476593459634</v>
      </c>
      <c r="Q451" s="31">
        <f>(O451^Dashboards!$D$5)*((1-O451)^Dashboards!$D$6)</f>
        <v>4.5972383114035262E-3</v>
      </c>
      <c r="R451" s="31">
        <f t="shared" si="58"/>
        <v>-9.4548262957720524E-4</v>
      </c>
      <c r="S451" s="31">
        <f t="shared" si="59"/>
        <v>-4.4989624013770241E-3</v>
      </c>
      <c r="T451" s="13">
        <f>SQRT((R451-Dashboards!$C$10)^2+(S451-Dashboards!$C$11)^2)</f>
        <v>1.1511287410908486E-2</v>
      </c>
      <c r="U451" s="13">
        <f>T451/Dashboards!$D$9</f>
        <v>0.98530292413324372</v>
      </c>
      <c r="W451" s="3">
        <f t="shared" si="60"/>
        <v>5.7400924615781061E-4</v>
      </c>
      <c r="X451" s="3">
        <f t="shared" si="61"/>
        <v>0.3210233911395447</v>
      </c>
      <c r="Z451" s="3">
        <f>(E451-Dashboards!$C$10)/Dashboards!$C$12</f>
        <v>1.4732974931433882</v>
      </c>
      <c r="AA451" s="3">
        <f>(F451-Dashboards!$C$11)/Dashboards!$C$13</f>
        <v>-1.0057296922710481</v>
      </c>
    </row>
    <row r="452" spans="1:27" x14ac:dyDescent="0.35">
      <c r="A452">
        <v>450</v>
      </c>
      <c r="B452" s="3">
        <f t="shared" si="62"/>
        <v>0.45</v>
      </c>
      <c r="C452" s="3">
        <f>MOD($K$4*(1+SIN(Dashboards!$C$7*B452))+Dashboards!$C$15,2*$K$4)</f>
        <v>5.7859816928880106</v>
      </c>
      <c r="D452" s="31">
        <f>(B452^Dashboards!$C$5)*((1-B452)^Dashboards!$C$6)</f>
        <v>6.1256250000000012E-2</v>
      </c>
      <c r="E452" s="31">
        <f t="shared" si="56"/>
        <v>5.3839330240490535E-2</v>
      </c>
      <c r="F452" s="31">
        <f t="shared" si="57"/>
        <v>-2.9217369548231117E-2</v>
      </c>
      <c r="G452" s="13">
        <f>SQRT((E452-Dashboards!$C$10)^2+(F452-Dashboards!$C$11)^2)</f>
        <v>4.9929261876750772E-2</v>
      </c>
      <c r="H452" s="13">
        <f>G452/Dashboards!$C$9</f>
        <v>1.3080123082322641</v>
      </c>
      <c r="N452">
        <v>450</v>
      </c>
      <c r="O452" s="3">
        <f t="shared" si="63"/>
        <v>0.45</v>
      </c>
      <c r="P452" s="3">
        <f>MOD($L$4*(1+SIN(Dashboards!$D$7*O452))+Dashboards!$D$15,2*$L$4)</f>
        <v>4.5080771801183941</v>
      </c>
      <c r="Q452" s="31">
        <f>(O452^Dashboards!$D$5)*((1-O452)^Dashboards!$D$6)</f>
        <v>4.5861788671875021E-3</v>
      </c>
      <c r="R452" s="31">
        <f t="shared" si="58"/>
        <v>-9.3050506676208824E-4</v>
      </c>
      <c r="S452" s="31">
        <f t="shared" si="59"/>
        <v>-4.4907902336412155E-3</v>
      </c>
      <c r="T452" s="13">
        <f>SQRT((R452-Dashboards!$C$10)^2+(S452-Dashboards!$C$11)^2)</f>
        <v>1.1496182846811229E-2</v>
      </c>
      <c r="U452" s="13">
        <f>T452/Dashboards!$D$9</f>
        <v>0.98401005647721751</v>
      </c>
      <c r="W452" s="3">
        <f t="shared" si="60"/>
        <v>5.7399592394144809E-4</v>
      </c>
      <c r="X452" s="3">
        <f t="shared" si="61"/>
        <v>0.3240022517550466</v>
      </c>
      <c r="Z452" s="3">
        <f>(E452-Dashboards!$C$10)/Dashboards!$C$12</f>
        <v>1.4651505816178512</v>
      </c>
      <c r="AA452" s="3">
        <f>(F452-Dashboards!$C$11)/Dashboards!$C$13</f>
        <v>-1.0286292668854216</v>
      </c>
    </row>
    <row r="453" spans="1:27" x14ac:dyDescent="0.35">
      <c r="A453">
        <v>451</v>
      </c>
      <c r="B453" s="3">
        <f t="shared" si="62"/>
        <v>0.45100000000000001</v>
      </c>
      <c r="C453" s="3">
        <f>MOD($K$4*(1+SIN(Dashboards!$C$7*B453))+Dashboards!$C$15,2*$K$4)</f>
        <v>5.7760838510108687</v>
      </c>
      <c r="D453" s="31">
        <f>(B453^Dashboards!$C$5)*((1-B453)^Dashboards!$C$6)</f>
        <v>6.130526480099998E-2</v>
      </c>
      <c r="E453" s="31">
        <f t="shared" si="56"/>
        <v>5.3590355408448961E-2</v>
      </c>
      <c r="F453" s="31">
        <f t="shared" si="57"/>
        <v>-2.9772626681514886E-2</v>
      </c>
      <c r="G453" s="13">
        <f>SQRT((E453-Dashboards!$C$10)^2+(F453-Dashboards!$C$11)^2)</f>
        <v>4.9994088013526436E-2</v>
      </c>
      <c r="H453" s="13">
        <f>G453/Dashboards!$C$9</f>
        <v>1.309710578577358</v>
      </c>
      <c r="N453">
        <v>451</v>
      </c>
      <c r="O453" s="3">
        <f t="shared" si="63"/>
        <v>0.45100000000000001</v>
      </c>
      <c r="P453" s="3">
        <f>MOD($L$4*(1+SIN(Dashboards!$D$7*O453))+Dashboards!$D$15,2*$L$4)</f>
        <v>4.5109053344064129</v>
      </c>
      <c r="Q453" s="31">
        <f>(O453^Dashboards!$D$5)*((1-O453)^Dashboards!$D$6)</f>
        <v>4.5750026281243441E-3</v>
      </c>
      <c r="R453" s="31">
        <f t="shared" si="58"/>
        <v>-9.1556409019716289E-4</v>
      </c>
      <c r="S453" s="31">
        <f t="shared" si="59"/>
        <v>-4.4824537302783282E-3</v>
      </c>
      <c r="T453" s="13">
        <f>SQRT((R453-Dashboards!$C$10)^2+(S453-Dashboards!$C$11)^2)</f>
        <v>1.148111792930682E-2</v>
      </c>
      <c r="U453" s="13">
        <f>T453/Dashboards!$D$9</f>
        <v>0.98272058235159931</v>
      </c>
      <c r="W453" s="3">
        <f t="shared" si="60"/>
        <v>5.7398802025144158E-4</v>
      </c>
      <c r="X453" s="3">
        <f t="shared" si="61"/>
        <v>0.32698999622575864</v>
      </c>
      <c r="Z453" s="3">
        <f>(E453-Dashboards!$C$10)/Dashboards!$C$12</f>
        <v>1.4567211084380556</v>
      </c>
      <c r="AA453" s="3">
        <f>(F453-Dashboards!$C$11)/Dashboards!$C$13</f>
        <v>-1.0515635831867947</v>
      </c>
    </row>
    <row r="454" spans="1:27" x14ac:dyDescent="0.35">
      <c r="A454">
        <v>452</v>
      </c>
      <c r="B454" s="3">
        <f t="shared" si="62"/>
        <v>0.45200000000000001</v>
      </c>
      <c r="C454" s="3">
        <f>MOD($K$4*(1+SIN(Dashboards!$C$7*B454))+Dashboards!$C$15,2*$K$4)</f>
        <v>5.7661251469805865</v>
      </c>
      <c r="D454" s="31">
        <f>(B454^Dashboards!$C$5)*((1-B454)^Dashboards!$C$6)</f>
        <v>6.1353308416000021E-2</v>
      </c>
      <c r="E454" s="31">
        <f t="shared" si="56"/>
        <v>5.3332969291038715E-2</v>
      </c>
      <c r="F454" s="31">
        <f t="shared" si="57"/>
        <v>-3.0328581242615692E-2</v>
      </c>
      <c r="G454" s="13">
        <f>SQRT((E454-Dashboards!$C$10)^2+(F454-Dashboards!$C$11)^2)</f>
        <v>5.0059402875384539E-2</v>
      </c>
      <c r="H454" s="13">
        <f>G454/Dashboards!$C$9</f>
        <v>1.3114216522045183</v>
      </c>
      <c r="N454">
        <v>452</v>
      </c>
      <c r="O454" s="3">
        <f t="shared" si="63"/>
        <v>0.45200000000000001</v>
      </c>
      <c r="P454" s="3">
        <f>MOD($L$4*(1+SIN(Dashboards!$D$7*O454))+Dashboards!$D$15,2*$L$4)</f>
        <v>4.5137321193818645</v>
      </c>
      <c r="Q454" s="31">
        <f>(O454^Dashboards!$D$5)*((1-O454)^Dashboards!$D$6)</f>
        <v>4.5637106030236123E-3</v>
      </c>
      <c r="R454" s="31">
        <f t="shared" si="58"/>
        <v>-9.006610035944292E-4</v>
      </c>
      <c r="S454" s="31">
        <f t="shared" si="59"/>
        <v>-4.4739539810724942E-3</v>
      </c>
      <c r="T454" s="13">
        <f>SQRT((R454-Dashboards!$C$10)^2+(S454-Dashboards!$C$11)^2)</f>
        <v>1.1466094348925036E-2</v>
      </c>
      <c r="U454" s="13">
        <f>T454/Dashboards!$D$9</f>
        <v>0.98143464645644529</v>
      </c>
      <c r="W454" s="3">
        <f t="shared" si="60"/>
        <v>5.739858364200084E-4</v>
      </c>
      <c r="X454" s="3">
        <f t="shared" si="61"/>
        <v>0.32998700574807305</v>
      </c>
      <c r="Z454" s="3">
        <f>(E454-Dashboards!$C$10)/Dashboards!$C$12</f>
        <v>1.4480068566569795</v>
      </c>
      <c r="AA454" s="3">
        <f>(F454-Dashboards!$C$11)/Dashboards!$C$13</f>
        <v>-1.074526706016161</v>
      </c>
    </row>
    <row r="455" spans="1:27" x14ac:dyDescent="0.35">
      <c r="A455">
        <v>453</v>
      </c>
      <c r="B455" s="3">
        <f t="shared" si="62"/>
        <v>0.45300000000000001</v>
      </c>
      <c r="C455" s="3">
        <f>MOD($K$4*(1+SIN(Dashboards!$C$7*B455))+Dashboards!$C$15,2*$K$4)</f>
        <v>5.7561058297642482</v>
      </c>
      <c r="D455" s="31">
        <f>(B455^Dashboards!$C$5)*((1-B455)^Dashboards!$C$6)</f>
        <v>6.140037968099999E-2</v>
      </c>
      <c r="E455" s="31">
        <f t="shared" si="56"/>
        <v>5.3067108504454993E-2</v>
      </c>
      <c r="F455" s="31">
        <f t="shared" si="57"/>
        <v>-3.0885087339157014E-2</v>
      </c>
      <c r="G455" s="13">
        <f>SQRT((E455-Dashboards!$C$10)^2+(F455-Dashboards!$C$11)^2)</f>
        <v>5.0125226246752745E-2</v>
      </c>
      <c r="H455" s="13">
        <f>G455/Dashboards!$C$9</f>
        <v>1.3131460474125125</v>
      </c>
      <c r="N455">
        <v>453</v>
      </c>
      <c r="O455" s="3">
        <f t="shared" si="63"/>
        <v>0.45300000000000001</v>
      </c>
      <c r="P455" s="3">
        <f>MOD($L$4*(1+SIN(Dashboards!$D$7*O455))+Dashboards!$D$15,2*$L$4)</f>
        <v>4.5165575322179636</v>
      </c>
      <c r="Q455" s="31">
        <f>(O455^Dashboards!$D$5)*((1-O455)^Dashboards!$D$6)</f>
        <v>4.5523038054285057E-3</v>
      </c>
      <c r="R455" s="31">
        <f t="shared" si="58"/>
        <v>-8.857970991457178E-4</v>
      </c>
      <c r="S455" s="31">
        <f t="shared" si="59"/>
        <v>-4.4652920885496269E-3</v>
      </c>
      <c r="T455" s="13">
        <f>SQRT((R455-Dashboards!$C$10)^2+(S455-Dashboards!$C$11)^2)</f>
        <v>1.14511137906394E-2</v>
      </c>
      <c r="U455" s="13">
        <f>T455/Dashboards!$D$9</f>
        <v>0.98015239301622636</v>
      </c>
      <c r="W455" s="3">
        <f t="shared" si="60"/>
        <v>5.7398966953311039E-4</v>
      </c>
      <c r="X455" s="3">
        <f t="shared" si="61"/>
        <v>0.33299365439628614</v>
      </c>
      <c r="Z455" s="3">
        <f>(E455-Dashboards!$C$10)/Dashboards!$C$12</f>
        <v>1.4390056803063811</v>
      </c>
      <c r="AA455" s="3">
        <f>(F455-Dashboards!$C$11)/Dashboards!$C$13</f>
        <v>-1.0975126094411936</v>
      </c>
    </row>
    <row r="456" spans="1:27" x14ac:dyDescent="0.35">
      <c r="A456">
        <v>454</v>
      </c>
      <c r="B456" s="3">
        <f t="shared" si="62"/>
        <v>0.45400000000000001</v>
      </c>
      <c r="C456" s="3">
        <f>MOD($K$4*(1+SIN(Dashboards!$C$7*B456))+Dashboards!$C$15,2*$K$4)</f>
        <v>5.7460261498442611</v>
      </c>
      <c r="D456" s="31">
        <f>(B456^Dashboards!$C$5)*((1-B456)^Dashboards!$C$6)</f>
        <v>6.1446477456000015E-2</v>
      </c>
      <c r="E456" s="31">
        <f t="shared" si="56"/>
        <v>5.2792711828039927E-2</v>
      </c>
      <c r="F456" s="31">
        <f t="shared" si="57"/>
        <v>-3.1441996908470229E-2</v>
      </c>
      <c r="G456" s="13">
        <f>SQRT((E456-Dashboards!$C$10)^2+(F456-Dashboards!$C$11)^2)</f>
        <v>5.0191577605910226E-2</v>
      </c>
      <c r="H456" s="13">
        <f>G456/Dashboards!$C$9</f>
        <v>1.3148842744798415</v>
      </c>
      <c r="N456">
        <v>454</v>
      </c>
      <c r="O456" s="3">
        <f t="shared" si="63"/>
        <v>0.45400000000000001</v>
      </c>
      <c r="P456" s="3">
        <f>MOD($L$4*(1+SIN(Dashboards!$D$7*O456))+Dashboards!$D$15,2*$L$4)</f>
        <v>4.5193815700892994</v>
      </c>
      <c r="Q456" s="31">
        <f>(O456^Dashboards!$D$5)*((1-O456)^Dashboards!$D$6)</f>
        <v>4.5407832535151816E-3</v>
      </c>
      <c r="R456" s="31">
        <f t="shared" si="58"/>
        <v>-8.7097365740483731E-4</v>
      </c>
      <c r="S456" s="31">
        <f t="shared" si="59"/>
        <v>-4.4564691677953698E-3</v>
      </c>
      <c r="T456" s="13">
        <f>SQRT((R456-Dashboards!$C$10)^2+(S456-Dashboards!$C$11)^2)</f>
        <v>1.1436177933562821E-2</v>
      </c>
      <c r="U456" s="13">
        <f>T456/Dashboards!$D$9</f>
        <v>0.97887396575377761</v>
      </c>
      <c r="W456" s="3">
        <f t="shared" si="60"/>
        <v>5.7399981226741636E-4</v>
      </c>
      <c r="X456" s="3">
        <f t="shared" si="61"/>
        <v>0.33601030872606386</v>
      </c>
      <c r="Z456" s="3">
        <f>(E456-Dashboards!$C$10)/Dashboards!$C$12</f>
        <v>1.4297155066550957</v>
      </c>
      <c r="AA456" s="3">
        <f>(F456-Dashboards!$C$11)/Dashboards!$C$13</f>
        <v>-1.1205151778879159</v>
      </c>
    </row>
    <row r="457" spans="1:27" x14ac:dyDescent="0.35">
      <c r="A457">
        <v>455</v>
      </c>
      <c r="B457" s="3">
        <f t="shared" si="62"/>
        <v>0.45500000000000002</v>
      </c>
      <c r="C457" s="3">
        <f>MOD($K$4*(1+SIN(Dashboards!$C$7*B457))+Dashboards!$C$15,2*$K$4)</f>
        <v>5.735886359212099</v>
      </c>
      <c r="D457" s="31">
        <f>(B457^Dashboards!$C$5)*((1-B457)^Dashboards!$C$6)</f>
        <v>6.149160062499999E-2</v>
      </c>
      <c r="E457" s="31">
        <f t="shared" si="56"/>
        <v>5.2509720270875061E-2</v>
      </c>
      <c r="F457" s="31">
        <f t="shared" si="57"/>
        <v>-3.1999159746764476E-2</v>
      </c>
      <c r="G457" s="13">
        <f>SQRT((E457-Dashboards!$C$10)^2+(F457-Dashboards!$C$11)^2)</f>
        <v>5.0258476108815717E-2</v>
      </c>
      <c r="H457" s="13">
        <f>G457/Dashboards!$C$9</f>
        <v>1.316636835241078</v>
      </c>
      <c r="N457">
        <v>455</v>
      </c>
      <c r="O457" s="3">
        <f t="shared" si="63"/>
        <v>0.45500000000000002</v>
      </c>
      <c r="P457" s="3">
        <f>MOD($L$4*(1+SIN(Dashboards!$D$7*O457))+Dashboards!$D$15,2*$L$4)</f>
        <v>4.5222042301718339</v>
      </c>
      <c r="Q457" s="31">
        <f>(O457^Dashboards!$D$5)*((1-O457)^Dashboards!$D$6)</f>
        <v>4.5291499699919822E-3</v>
      </c>
      <c r="R457" s="31">
        <f t="shared" si="58"/>
        <v>-8.5619194717205603E-4</v>
      </c>
      <c r="S457" s="31">
        <f t="shared" si="59"/>
        <v>-4.4474863462720263E-3</v>
      </c>
      <c r="T457" s="13">
        <f>SQRT((R457-Dashboards!$C$10)^2+(S457-Dashboards!$C$11)^2)</f>
        <v>1.1421288450642017E-2</v>
      </c>
      <c r="U457" s="13">
        <f>T457/Dashboards!$D$9</f>
        <v>0.97759950786414151</v>
      </c>
      <c r="W457" s="3">
        <f t="shared" si="60"/>
        <v>5.7401655272848462E-4</v>
      </c>
      <c r="X457" s="3">
        <f t="shared" si="61"/>
        <v>0.33903732737693648</v>
      </c>
      <c r="Z457" s="3">
        <f>(E457-Dashboards!$C$10)/Dashboards!$C$12</f>
        <v>1.4201343384636398</v>
      </c>
      <c r="AA457" s="3">
        <f>(F457-Dashboards!$C$11)/Dashboards!$C$13</f>
        <v>-1.1435282073455324</v>
      </c>
    </row>
    <row r="458" spans="1:27" x14ac:dyDescent="0.35">
      <c r="A458">
        <v>456</v>
      </c>
      <c r="B458" s="3">
        <f t="shared" si="62"/>
        <v>0.45600000000000002</v>
      </c>
      <c r="C458" s="3">
        <f>MOD($K$4*(1+SIN(Dashboards!$C$7*B458))+Dashboards!$C$15,2*$K$4)</f>
        <v>5.7256867113619974</v>
      </c>
      <c r="D458" s="31">
        <f>(B458^Dashboards!$C$5)*((1-B458)^Dashboards!$C$6)</f>
        <v>6.1535748096000008E-2</v>
      </c>
      <c r="E458" s="31">
        <f t="shared" si="56"/>
        <v>5.2218077138218959E-2</v>
      </c>
      <c r="F458" s="31">
        <f t="shared" si="57"/>
        <v>-3.2556423540084728E-2</v>
      </c>
      <c r="G458" s="13">
        <f>SQRT((E458-Dashboards!$C$10)^2+(F458-Dashboards!$C$11)^2)</f>
        <v>5.0325940572913307E-2</v>
      </c>
      <c r="H458" s="13">
        <f>G458/Dashboards!$C$9</f>
        <v>1.3184042226626218</v>
      </c>
      <c r="N458">
        <v>456</v>
      </c>
      <c r="O458" s="3">
        <f t="shared" si="63"/>
        <v>0.45600000000000002</v>
      </c>
      <c r="P458" s="3">
        <f>MOD($L$4*(1+SIN(Dashboards!$D$7*O458))+Dashboards!$D$15,2*$L$4)</f>
        <v>4.525025509642906</v>
      </c>
      <c r="Q458" s="31">
        <f>(O458^Dashboards!$D$5)*((1-O458)^Dashboards!$D$6)</f>
        <v>4.5174049819988972E-3</v>
      </c>
      <c r="R458" s="31">
        <f t="shared" si="58"/>
        <v>-8.4145322538093736E-4</v>
      </c>
      <c r="S458" s="31">
        <f t="shared" si="59"/>
        <v>-4.4383447636348024E-3</v>
      </c>
      <c r="T458" s="13">
        <f>SQRT((R458-Dashboards!$C$10)^2+(S458-Dashboards!$C$11)^2)</f>
        <v>1.1406447008350799E-2</v>
      </c>
      <c r="U458" s="13">
        <f>T458/Dashboards!$D$9</f>
        <v>0.97632916198831587</v>
      </c>
      <c r="W458" s="3">
        <f t="shared" si="60"/>
        <v>5.7404017429034707E-4</v>
      </c>
      <c r="X458" s="3">
        <f t="shared" si="61"/>
        <v>0.34207506067430593</v>
      </c>
      <c r="Z458" s="3">
        <f>(E458-Dashboards!$C$10)/Dashboards!$C$12</f>
        <v>1.4102602562335704</v>
      </c>
      <c r="AA458" s="3">
        <f>(F458-Dashboards!$C$11)/Dashboards!$C$13</f>
        <v>-1.1665454066451191</v>
      </c>
    </row>
    <row r="459" spans="1:27" x14ac:dyDescent="0.35">
      <c r="A459">
        <v>457</v>
      </c>
      <c r="B459" s="3">
        <f t="shared" si="62"/>
        <v>0.45700000000000002</v>
      </c>
      <c r="C459" s="3">
        <f>MOD($K$4*(1+SIN(Dashboards!$C$7*B459))+Dashboards!$C$15,2*$K$4)</f>
        <v>5.715427461284623</v>
      </c>
      <c r="D459" s="31">
        <f>(B459^Dashboards!$C$5)*((1-B459)^Dashboards!$C$6)</f>
        <v>6.1578918800999985E-2</v>
      </c>
      <c r="E459" s="31">
        <f t="shared" si="56"/>
        <v>5.191772809774145E-2</v>
      </c>
      <c r="F459" s="31">
        <f t="shared" si="57"/>
        <v>-3.3113633897069311E-2</v>
      </c>
      <c r="G459" s="13">
        <f>SQRT((E459-Dashboards!$C$10)^2+(F459-Dashboards!$C$11)^2)</f>
        <v>5.0393989460931259E-2</v>
      </c>
      <c r="H459" s="13">
        <f>G459/Dashboards!$C$9</f>
        <v>1.320186920418273</v>
      </c>
      <c r="N459">
        <v>457</v>
      </c>
      <c r="O459" s="3">
        <f t="shared" si="63"/>
        <v>0.45700000000000002</v>
      </c>
      <c r="P459" s="3">
        <f>MOD($L$4*(1+SIN(Dashboards!$D$7*O459))+Dashboards!$D$15,2*$L$4)</f>
        <v>4.5278454056812381</v>
      </c>
      <c r="Q459" s="31">
        <f>(O459^Dashboards!$D$5)*((1-O459)^Dashboards!$D$6)</f>
        <v>4.5055493210069599E-3</v>
      </c>
      <c r="R459" s="31">
        <f t="shared" si="58"/>
        <v>-8.2675873698748322E-4</v>
      </c>
      <c r="S459" s="31">
        <f t="shared" si="59"/>
        <v>-4.4290455715471182E-3</v>
      </c>
      <c r="T459" s="13">
        <f>SQRT((R459-Dashboards!$C$10)^2+(S459-Dashboards!$C$11)^2)</f>
        <v>1.1391655266382248E-2</v>
      </c>
      <c r="U459" s="13">
        <f>T459/Dashboards!$D$9</f>
        <v>0.97506307018690475</v>
      </c>
      <c r="W459" s="3">
        <f t="shared" si="60"/>
        <v>5.740709554366291E-4</v>
      </c>
      <c r="X459" s="3">
        <f t="shared" si="61"/>
        <v>0.34512385023136827</v>
      </c>
      <c r="Z459" s="3">
        <f>(E459-Dashboards!$C$10)/Dashboards!$C$12</f>
        <v>1.400091420449961</v>
      </c>
      <c r="AA459" s="3">
        <f>(F459-Dashboards!$C$11)/Dashboards!$C$13</f>
        <v>-1.1895603988126391</v>
      </c>
    </row>
    <row r="460" spans="1:27" x14ac:dyDescent="0.35">
      <c r="A460">
        <v>458</v>
      </c>
      <c r="B460" s="3">
        <f t="shared" si="62"/>
        <v>0.45800000000000002</v>
      </c>
      <c r="C460" s="3">
        <f>MOD($K$4*(1+SIN(Dashboards!$C$7*B460))+Dashboards!$C$15,2*$K$4)</f>
        <v>5.7051088654606952</v>
      </c>
      <c r="D460" s="31">
        <f>(B460^Dashboards!$C$5)*((1-B460)^Dashboards!$C$6)</f>
        <v>6.1621111696000007E-2</v>
      </c>
      <c r="E460" s="31">
        <f t="shared" si="56"/>
        <v>5.1608621245506643E-2</v>
      </c>
      <c r="F460" s="31">
        <f t="shared" si="57"/>
        <v>-3.3670634383521039E-2</v>
      </c>
      <c r="G460" s="13">
        <f>SQRT((E460-Dashboards!$C$10)^2+(F460-Dashboards!$C$11)^2)</f>
        <v>5.0462640864692682E-2</v>
      </c>
      <c r="H460" s="13">
        <f>G460/Dashboards!$C$9</f>
        <v>1.3219854024651141</v>
      </c>
      <c r="N460">
        <v>458</v>
      </c>
      <c r="O460" s="3">
        <f t="shared" si="63"/>
        <v>0.45800000000000002</v>
      </c>
      <c r="P460" s="3">
        <f>MOD($L$4*(1+SIN(Dashboards!$D$7*O460))+Dashboards!$D$15,2*$L$4)</f>
        <v>4.5306639154669339</v>
      </c>
      <c r="Q460" s="31">
        <f>(O460^Dashboards!$D$5)*((1-O460)^Dashboards!$D$6)</f>
        <v>4.4935840227178876E-3</v>
      </c>
      <c r="R460" s="31">
        <f t="shared" si="58"/>
        <v>-8.1210971486170129E-4</v>
      </c>
      <c r="S460" s="31">
        <f t="shared" si="59"/>
        <v>-4.4195899334952696E-3</v>
      </c>
      <c r="T460" s="13">
        <f>SQRT((R460-Dashboards!$C$10)^2+(S460-Dashboards!$C$11)^2)</f>
        <v>1.1376914877339977E-2</v>
      </c>
      <c r="U460" s="13">
        <f>T460/Dashboards!$D$9</f>
        <v>0.97380137391369315</v>
      </c>
      <c r="W460" s="3">
        <f t="shared" si="60"/>
        <v>5.741091696033864E-4</v>
      </c>
      <c r="X460" s="3">
        <f t="shared" si="61"/>
        <v>0.34818402855142094</v>
      </c>
      <c r="Z460" s="3">
        <f>(E460-Dashboards!$C$10)/Dashboards!$C$12</f>
        <v>1.3896260738153694</v>
      </c>
      <c r="AA460" s="3">
        <f>(F460-Dashboards!$C$11)/Dashboards!$C$13</f>
        <v>-1.2125667224968664</v>
      </c>
    </row>
    <row r="461" spans="1:27" x14ac:dyDescent="0.35">
      <c r="A461">
        <v>459</v>
      </c>
      <c r="B461" s="3">
        <f t="shared" si="62"/>
        <v>0.45900000000000002</v>
      </c>
      <c r="C461" s="3">
        <f>MOD($K$4*(1+SIN(Dashboards!$C$7*B461))+Dashboards!$C$15,2*$K$4)</f>
        <v>5.6947311818545687</v>
      </c>
      <c r="D461" s="31">
        <f>(B461^Dashboards!$C$5)*((1-B461)^Dashboards!$C$6)</f>
        <v>6.1662325760999982E-2</v>
      </c>
      <c r="E461" s="31">
        <f t="shared" si="56"/>
        <v>5.1290707171654536E-2</v>
      </c>
      <c r="F461" s="31">
        <f t="shared" si="57"/>
        <v>-3.422726655880174E-2</v>
      </c>
      <c r="G461" s="13">
        <f>SQRT((E461-Dashboards!$C$10)^2+(F461-Dashboards!$C$11)^2)</f>
        <v>5.0531912488954701E-2</v>
      </c>
      <c r="H461" s="13">
        <f>G461/Dashboards!$C$9</f>
        <v>1.3238001326201407</v>
      </c>
      <c r="N461">
        <v>459</v>
      </c>
      <c r="O461" s="3">
        <f t="shared" si="63"/>
        <v>0.45900000000000002</v>
      </c>
      <c r="P461" s="3">
        <f>MOD($L$4*(1+SIN(Dashboards!$D$7*O461))+Dashboards!$D$15,2*$L$4)</f>
        <v>4.5334810361814828</v>
      </c>
      <c r="Q461" s="31">
        <f>(O461^Dashboards!$D$5)*((1-O461)^Dashboards!$D$6)</f>
        <v>4.4815101269636689E-3</v>
      </c>
      <c r="R461" s="31">
        <f t="shared" si="58"/>
        <v>-7.9750737968146837E-4</v>
      </c>
      <c r="S461" s="31">
        <f t="shared" si="59"/>
        <v>-4.4099790246022166E-3</v>
      </c>
      <c r="T461" s="13">
        <f>SQRT((R461-Dashboards!$C$10)^2+(S461-Dashboards!$C$11)^2)</f>
        <v>1.1362227486428417E-2</v>
      </c>
      <c r="U461" s="13">
        <f>T461/Dashboards!$D$9</f>
        <v>0.97254421398913649</v>
      </c>
      <c r="W461" s="3">
        <f t="shared" si="60"/>
        <v>5.7415508502379651E-4</v>
      </c>
      <c r="X461" s="3">
        <f t="shared" si="61"/>
        <v>0.35125591863100425</v>
      </c>
      <c r="Z461" s="3">
        <f>(E461-Dashboards!$C$10)/Dashboards!$C$12</f>
        <v>1.3788625434736022</v>
      </c>
      <c r="AA461" s="3">
        <f>(F461-Dashboards!$C$11)/Dashboards!$C$13</f>
        <v>-1.2355578334726256</v>
      </c>
    </row>
    <row r="462" spans="1:27" x14ac:dyDescent="0.35">
      <c r="A462">
        <v>460</v>
      </c>
      <c r="B462" s="3">
        <f t="shared" si="62"/>
        <v>0.46</v>
      </c>
      <c r="C462" s="3">
        <f>MOD($K$4*(1+SIN(Dashboards!$C$7*B462))+Dashboards!$C$15,2*$K$4)</f>
        <v>5.6842946699077945</v>
      </c>
      <c r="D462" s="31">
        <f>(B462^Dashboards!$C$5)*((1-B462)^Dashboards!$C$6)</f>
        <v>6.170256000000001E-2</v>
      </c>
      <c r="E462" s="31">
        <f t="shared" si="56"/>
        <v>5.0963939025732895E-2</v>
      </c>
      <c r="F462" s="31">
        <f t="shared" si="57"/>
        <v>-3.4783370014059602E-2</v>
      </c>
      <c r="G462" s="13">
        <f>SQRT((E462-Dashboards!$C$10)^2+(F462-Dashboards!$C$11)^2)</f>
        <v>5.0601821635295134E-2</v>
      </c>
      <c r="H462" s="13">
        <f>G462/Dashboards!$C$9</f>
        <v>1.3256315641381355</v>
      </c>
      <c r="N462">
        <v>460</v>
      </c>
      <c r="O462" s="3">
        <f t="shared" si="63"/>
        <v>0.46</v>
      </c>
      <c r="P462" s="3">
        <f>MOD($L$4*(1+SIN(Dashboards!$D$7*O462))+Dashboards!$D$15,2*$L$4)</f>
        <v>4.5362967650077657</v>
      </c>
      <c r="Q462" s="31">
        <f>(O462^Dashboards!$D$5)*((1-O462)^Dashboards!$D$6)</f>
        <v>4.4693286776064014E-3</v>
      </c>
      <c r="R462" s="31">
        <f t="shared" si="58"/>
        <v>-7.8295293982877292E-4</v>
      </c>
      <c r="S462" s="31">
        <f t="shared" si="59"/>
        <v>-4.4002140314407965E-3</v>
      </c>
      <c r="T462" s="13">
        <f>SQRT((R462-Dashboards!$C$10)^2+(S462-Dashboards!$C$11)^2)</f>
        <v>1.1347594731142335E-2</v>
      </c>
      <c r="U462" s="13">
        <f>T462/Dashboards!$D$9</f>
        <v>0.97129173057378537</v>
      </c>
      <c r="W462" s="3">
        <f t="shared" si="60"/>
        <v>5.7420896457487927E-4</v>
      </c>
      <c r="X462" s="3">
        <f t="shared" si="61"/>
        <v>0.35433983356435017</v>
      </c>
      <c r="Z462" s="3">
        <f>(E462-Dashboards!$C$10)/Dashboards!$C$12</f>
        <v>1.367799243221639</v>
      </c>
      <c r="AA462" s="3">
        <f>(F462-Dashboards!$C$11)/Dashboards!$C$13</f>
        <v>-1.2585271062197301</v>
      </c>
    </row>
    <row r="463" spans="1:27" x14ac:dyDescent="0.35">
      <c r="A463">
        <v>461</v>
      </c>
      <c r="B463" s="3">
        <f t="shared" si="62"/>
        <v>0.46100000000000002</v>
      </c>
      <c r="C463" s="3">
        <f>MOD($K$4*(1+SIN(Dashboards!$C$7*B463))+Dashboards!$C$15,2*$K$4)</f>
        <v>5.6737995905326288</v>
      </c>
      <c r="D463" s="31">
        <f>(B463^Dashboards!$C$5)*((1-B463)^Dashboards!$C$6)</f>
        <v>6.1741813440999986E-2</v>
      </c>
      <c r="E463" s="31">
        <f t="shared" si="56"/>
        <v>5.0628272581626554E-2</v>
      </c>
      <c r="F463" s="31">
        <f t="shared" si="57"/>
        <v>-3.5338782412298354E-2</v>
      </c>
      <c r="G463" s="13">
        <f>SQRT((E463-Dashboards!$C$10)^2+(F463-Dashboards!$C$11)^2)</f>
        <v>5.0672385186063956E-2</v>
      </c>
      <c r="H463" s="13">
        <f>G463/Dashboards!$C$9</f>
        <v>1.3274801392912396</v>
      </c>
      <c r="N463">
        <v>461</v>
      </c>
      <c r="O463" s="3">
        <f t="shared" si="63"/>
        <v>0.46100000000000002</v>
      </c>
      <c r="P463" s="3">
        <f>MOD($L$4*(1+SIN(Dashboards!$D$7*O463))+Dashboards!$D$15,2*$L$4)</f>
        <v>4.5391110991300527</v>
      </c>
      <c r="Q463" s="31">
        <f>(O463^Dashboards!$D$5)*((1-O463)^Dashboards!$D$6)</f>
        <v>4.4570407224381117E-3</v>
      </c>
      <c r="R463" s="31">
        <f t="shared" si="58"/>
        <v>-7.6844759128833037E-4</v>
      </c>
      <c r="S463" s="31">
        <f t="shared" si="59"/>
        <v>-4.3902961518461157E-3</v>
      </c>
      <c r="T463" s="13">
        <f>SQRT((R463-Dashboards!$C$10)^2+(S463-Dashboards!$C$11)^2)</f>
        <v>1.133301824095558E-2</v>
      </c>
      <c r="U463" s="13">
        <f>T463/Dashboards!$D$9</f>
        <v>0.97004406314164404</v>
      </c>
      <c r="W463" s="3">
        <f t="shared" si="60"/>
        <v>5.7427106562639018E-4</v>
      </c>
      <c r="X463" s="3">
        <f t="shared" si="61"/>
        <v>0.35743607614959561</v>
      </c>
      <c r="Z463" s="3">
        <f>(E463-Dashboards!$C$10)/Dashboards!$C$12</f>
        <v>1.3564346757079264</v>
      </c>
      <c r="AA463" s="3">
        <f>(F463-Dashboards!$C$11)/Dashboards!$C$13</f>
        <v>-1.281467835578</v>
      </c>
    </row>
    <row r="464" spans="1:27" x14ac:dyDescent="0.35">
      <c r="A464">
        <v>462</v>
      </c>
      <c r="B464" s="3">
        <f t="shared" si="62"/>
        <v>0.46200000000000002</v>
      </c>
      <c r="C464" s="3">
        <f>MOD($K$4*(1+SIN(Dashboards!$C$7*B464))+Dashboards!$C$15,2*$K$4)</f>
        <v>5.6632462061055087</v>
      </c>
      <c r="D464" s="31">
        <f>(B464^Dashboards!$C$5)*((1-B464)^Dashboards!$C$6)</f>
        <v>6.1780085136000015E-2</v>
      </c>
      <c r="E464" s="31">
        <f t="shared" si="56"/>
        <v>5.0283666302034444E-2</v>
      </c>
      <c r="F464" s="31">
        <f t="shared" si="57"/>
        <v>-3.5893339530295255E-2</v>
      </c>
      <c r="G464" s="13">
        <f>SQRT((E464-Dashboards!$C$10)^2+(F464-Dashboards!$C$11)^2)</f>
        <v>5.0743619588419379E-2</v>
      </c>
      <c r="H464" s="13">
        <f>G464/Dashboards!$C$9</f>
        <v>1.3293462889507413</v>
      </c>
      <c r="N464">
        <v>462</v>
      </c>
      <c r="O464" s="3">
        <f t="shared" si="63"/>
        <v>0.46200000000000002</v>
      </c>
      <c r="P464" s="3">
        <f>MOD($L$4*(1+SIN(Dashboards!$D$7*O464))+Dashboards!$D$15,2*$L$4)</f>
        <v>4.5419240357340112</v>
      </c>
      <c r="Q464" s="31">
        <f>(O464^Dashboards!$D$5)*((1-O464)^Dashboards!$D$6)</f>
        <v>4.4446473130808194E-3</v>
      </c>
      <c r="R464" s="31">
        <f t="shared" si="58"/>
        <v>-7.5399251754853895E-4</v>
      </c>
      <c r="S464" s="31">
        <f t="shared" si="59"/>
        <v>-4.3802265947274193E-3</v>
      </c>
      <c r="T464" s="13">
        <f>SQRT((R464-Dashboards!$C$10)^2+(S464-Dashboards!$C$11)^2)</f>
        <v>1.1318499637009212E-2</v>
      </c>
      <c r="U464" s="13">
        <f>T464/Dashboards!$D$9</f>
        <v>0.9688013504534756</v>
      </c>
      <c r="W464" s="3">
        <f t="shared" si="60"/>
        <v>5.7434163989205831E-4</v>
      </c>
      <c r="X464" s="3">
        <f t="shared" si="61"/>
        <v>0.36054493849726565</v>
      </c>
      <c r="Z464" s="3">
        <f>(E464-Dashboards!$C$10)/Dashboards!$C$12</f>
        <v>1.3447674346153577</v>
      </c>
      <c r="AA464" s="3">
        <f>(F464-Dashboards!$C$11)/Dashboards!$C$13</f>
        <v>-1.3043732384786395</v>
      </c>
    </row>
    <row r="465" spans="1:27" x14ac:dyDescent="0.35">
      <c r="A465">
        <v>463</v>
      </c>
      <c r="B465" s="3">
        <f t="shared" si="62"/>
        <v>0.46300000000000002</v>
      </c>
      <c r="C465" s="3">
        <f>MOD($K$4*(1+SIN(Dashboards!$C$7*B465))+Dashboards!$C$15,2*$K$4)</f>
        <v>5.6526347804604962</v>
      </c>
      <c r="D465" s="31">
        <f>(B465^Dashboards!$C$5)*((1-B465)^Dashboards!$C$6)</f>
        <v>6.1817374160999992E-2</v>
      </c>
      <c r="E465" s="31">
        <f t="shared" si="56"/>
        <v>4.993008140244113E-2</v>
      </c>
      <c r="F465" s="31">
        <f t="shared" si="57"/>
        <v>-3.6446875302372242E-2</v>
      </c>
      <c r="G465" s="13">
        <f>SQRT((E465-Dashboards!$C$10)^2+(F465-Dashboards!$C$11)^2)</f>
        <v>5.0815540838465859E-2</v>
      </c>
      <c r="H465" s="13">
        <f>G465/Dashboards!$C$9</f>
        <v>1.3312304321715336</v>
      </c>
      <c r="N465">
        <v>463</v>
      </c>
      <c r="O465" s="3">
        <f t="shared" si="63"/>
        <v>0.46300000000000002</v>
      </c>
      <c r="P465" s="3">
        <f>MOD($L$4*(1+SIN(Dashboards!$D$7*O465))+Dashboards!$D$15,2*$L$4)</f>
        <v>4.5447355720067044</v>
      </c>
      <c r="Q465" s="31">
        <f>(O465^Dashboards!$D$5)*((1-O465)^Dashboards!$D$6)</f>
        <v>4.4321495048865959E-3</v>
      </c>
      <c r="R465" s="31">
        <f t="shared" si="58"/>
        <v>-7.3958888950481324E-4</v>
      </c>
      <c r="S465" s="31">
        <f t="shared" si="59"/>
        <v>-4.3700065798792037E-3</v>
      </c>
      <c r="T465" s="13">
        <f>SQRT((R465-Dashboards!$C$10)^2+(S465-Dashboards!$C$11)^2)</f>
        <v>1.1304040531799073E-2</v>
      </c>
      <c r="U465" s="13">
        <f>T465/Dashboards!$D$9</f>
        <v>0.96756373053006028</v>
      </c>
      <c r="W465" s="3">
        <f t="shared" si="60"/>
        <v>5.7442093328330911E-4</v>
      </c>
      <c r="X465" s="3">
        <f t="shared" si="61"/>
        <v>0.3636667016414733</v>
      </c>
      <c r="Z465" s="3">
        <f>(E465-Dashboards!$C$10)/Dashboards!$C$12</f>
        <v>1.3327962068271417</v>
      </c>
      <c r="AA465" s="3">
        <f>(F465-Dashboards!$C$11)/Dashboards!$C$13</f>
        <v>-1.327236455752159</v>
      </c>
    </row>
    <row r="466" spans="1:27" x14ac:dyDescent="0.35">
      <c r="A466">
        <v>464</v>
      </c>
      <c r="B466" s="3">
        <f t="shared" si="62"/>
        <v>0.46400000000000002</v>
      </c>
      <c r="C466" s="3">
        <f>MOD($K$4*(1+SIN(Dashboards!$C$7*B466))+Dashboards!$C$15,2*$K$4)</f>
        <v>5.6419655788826759</v>
      </c>
      <c r="D466" s="31">
        <f>(B466^Dashboards!$C$5)*((1-B466)^Dashboards!$C$6)</f>
        <v>6.1853679616000017E-2</v>
      </c>
      <c r="E466" s="31">
        <f t="shared" si="56"/>
        <v>4.9567481914530885E-2</v>
      </c>
      <c r="F466" s="31">
        <f t="shared" si="57"/>
        <v>-3.6999221866026173E-2</v>
      </c>
      <c r="G466" s="13">
        <f>SQRT((E466-Dashboards!$C$10)^2+(F466-Dashboards!$C$11)^2)</f>
        <v>5.0888164465514495E-2</v>
      </c>
      <c r="H466" s="13">
        <f>G466/Dashboards!$C$9</f>
        <v>1.3331329757797803</v>
      </c>
      <c r="N466">
        <v>464</v>
      </c>
      <c r="O466" s="3">
        <f t="shared" si="63"/>
        <v>0.46400000000000002</v>
      </c>
      <c r="P466" s="3">
        <f>MOD($L$4*(1+SIN(Dashboards!$D$7*O466))+Dashboards!$D$15,2*$L$4)</f>
        <v>4.5475457051365957</v>
      </c>
      <c r="Q466" s="31">
        <f>(O466^Dashboards!$D$5)*((1-O466)^Dashboards!$D$6)</f>
        <v>4.4195483568378966E-3</v>
      </c>
      <c r="R466" s="31">
        <f t="shared" si="58"/>
        <v>-7.2523786536528767E-4</v>
      </c>
      <c r="S466" s="31">
        <f t="shared" si="59"/>
        <v>-4.3596373377918669E-3</v>
      </c>
      <c r="T466" s="13">
        <f>SQRT((R466-Dashboards!$C$10)^2+(S466-Dashboards!$C$11)^2)</f>
        <v>1.1289642528862892E-2</v>
      </c>
      <c r="U466" s="13">
        <f>T466/Dashboards!$D$9</f>
        <v>0.96633134062541293</v>
      </c>
      <c r="W466" s="3">
        <f t="shared" si="60"/>
        <v>5.7450918576564176E-4</v>
      </c>
      <c r="X466" s="3">
        <f t="shared" si="61"/>
        <v>0.36680163515436737</v>
      </c>
      <c r="Z466" s="3">
        <f>(E466-Dashboards!$C$10)/Dashboards!$C$12</f>
        <v>1.320519774573794</v>
      </c>
      <c r="AA466" s="3">
        <f>(F466-Dashboards!$C$11)/Dashboards!$C$13</f>
        <v>-1.3500505540130845</v>
      </c>
    </row>
    <row r="467" spans="1:27" x14ac:dyDescent="0.35">
      <c r="A467">
        <v>465</v>
      </c>
      <c r="B467" s="3">
        <f t="shared" si="62"/>
        <v>0.46500000000000002</v>
      </c>
      <c r="C467" s="3">
        <f>MOD($K$4*(1+SIN(Dashboards!$C$7*B467))+Dashboards!$C$15,2*$K$4)</f>
        <v>5.6312388681015362</v>
      </c>
      <c r="D467" s="31">
        <f>(B467^Dashboards!$C$5)*((1-B467)^Dashboards!$C$6)</f>
        <v>6.1889000624999989E-2</v>
      </c>
      <c r="E467" s="31">
        <f t="shared" si="56"/>
        <v>4.9195834748990752E-2</v>
      </c>
      <c r="F467" s="31">
        <f t="shared" si="57"/>
        <v>-3.7550209609418198E-2</v>
      </c>
      <c r="G467" s="13">
        <f>SQRT((E467-Dashboards!$C$10)^2+(F467-Dashboards!$C$11)^2)</f>
        <v>5.0961505516483235E-2</v>
      </c>
      <c r="H467" s="13">
        <f>G467/Dashboards!$C$9</f>
        <v>1.3350543139642421</v>
      </c>
      <c r="N467">
        <v>465</v>
      </c>
      <c r="O467" s="3">
        <f t="shared" si="63"/>
        <v>0.46500000000000002</v>
      </c>
      <c r="P467" s="3">
        <f>MOD($L$4*(1+SIN(Dashboards!$D$7*O467))+Dashboards!$D$15,2*$L$4)</f>
        <v>4.5503544323135525</v>
      </c>
      <c r="Q467" s="31">
        <f>(O467^Dashboards!$D$5)*((1-O467)^Dashboards!$D$6)</f>
        <v>4.4068449314478867E-3</v>
      </c>
      <c r="R467" s="31">
        <f t="shared" si="58"/>
        <v>-7.109405905588571E-4</v>
      </c>
      <c r="S467" s="31">
        <f t="shared" si="59"/>
        <v>-4.3491201094616547E-3</v>
      </c>
      <c r="T467" s="13">
        <f>SQRT((R467-Dashboards!$C$10)^2+(S467-Dashboards!$C$11)^2)</f>
        <v>1.1275307222467026E-2</v>
      </c>
      <c r="U467" s="13">
        <f>T467/Dashboards!$D$9</f>
        <v>0.96510431719996981</v>
      </c>
      <c r="W467" s="3">
        <f t="shared" si="60"/>
        <v>5.7460663121779664E-4</v>
      </c>
      <c r="X467" s="3">
        <f t="shared" si="61"/>
        <v>0.36994999676427232</v>
      </c>
      <c r="Z467" s="3">
        <f>(E467-Dashboards!$C$10)/Dashboards!$C$12</f>
        <v>1.3079370175594445</v>
      </c>
      <c r="AA467" s="3">
        <f>(F467-Dashboards!$C$11)/Dashboards!$C$13</f>
        <v>-1.372808527621457</v>
      </c>
    </row>
    <row r="468" spans="1:27" x14ac:dyDescent="0.35">
      <c r="A468">
        <v>466</v>
      </c>
      <c r="B468" s="3">
        <f t="shared" si="62"/>
        <v>0.46600000000000003</v>
      </c>
      <c r="C468" s="3">
        <f>MOD($K$4*(1+SIN(Dashboards!$C$7*B468))+Dashboards!$C$15,2*$K$4)</f>
        <v>5.6204549162842854</v>
      </c>
      <c r="D468" s="31">
        <f>(B468^Dashboards!$C$5)*((1-B468)^Dashboards!$C$6)</f>
        <v>6.1923336336000008E-2</v>
      </c>
      <c r="E468" s="31">
        <f t="shared" si="56"/>
        <v>4.8815109757648328E-2</v>
      </c>
      <c r="F468" s="31">
        <f t="shared" si="57"/>
        <v>-3.8099667220726829E-2</v>
      </c>
      <c r="G468" s="13">
        <f>SQRT((E468-Dashboards!$C$10)^2+(F468-Dashboards!$C$11)^2)</f>
        <v>5.1035578540457871E-2</v>
      </c>
      <c r="H468" s="13">
        <f>G468/Dashboards!$C$9</f>
        <v>1.3369948278718176</v>
      </c>
      <c r="N468">
        <v>466</v>
      </c>
      <c r="O468" s="3">
        <f t="shared" si="63"/>
        <v>0.46600000000000003</v>
      </c>
      <c r="P468" s="3">
        <f>MOD($L$4*(1+SIN(Dashboards!$D$7*O468))+Dashboards!$D$15,2*$L$4)</f>
        <v>4.5531617507288482</v>
      </c>
      <c r="Q468" s="31">
        <f>(O468^Dashboards!$D$5)*((1-O468)^Dashboards!$D$6)</f>
        <v>4.3940402946610656E-3</v>
      </c>
      <c r="R468" s="31">
        <f t="shared" si="58"/>
        <v>-6.9669819764561888E-4</v>
      </c>
      <c r="S468" s="31">
        <f t="shared" si="59"/>
        <v>-4.3384561462002178E-3</v>
      </c>
      <c r="T468" s="13">
        <f>SQRT((R468-Dashboards!$C$10)^2+(S468-Dashboards!$C$11)^2)</f>
        <v>1.1261036197292955E-2</v>
      </c>
      <c r="U468" s="13">
        <f>T468/Dashboards!$D$9</f>
        <v>0.96388279589375458</v>
      </c>
      <c r="W468" s="3">
        <f t="shared" si="60"/>
        <v>5.7471349729388361E-4</v>
      </c>
      <c r="X468" s="3">
        <f t="shared" si="61"/>
        <v>0.37311203197806297</v>
      </c>
      <c r="Z468" s="3">
        <f>(E468-Dashboards!$C$10)/Dashboards!$C$12</f>
        <v>1.295046915065619</v>
      </c>
      <c r="AA468" s="3">
        <f>(F468-Dashboards!$C$11)/Dashboards!$C$13</f>
        <v>-1.3955033007213085</v>
      </c>
    </row>
    <row r="469" spans="1:27" x14ac:dyDescent="0.35">
      <c r="A469">
        <v>467</v>
      </c>
      <c r="B469" s="3">
        <f t="shared" si="62"/>
        <v>0.46700000000000003</v>
      </c>
      <c r="C469" s="3">
        <f>MOD($K$4*(1+SIN(Dashboards!$C$7*B469))+Dashboards!$C$15,2*$K$4)</f>
        <v>5.609613993029158</v>
      </c>
      <c r="D469" s="31">
        <f>(B469^Dashboards!$C$5)*((1-B469)^Dashboards!$C$6)</f>
        <v>6.1956685920999996E-2</v>
      </c>
      <c r="E469" s="31">
        <f t="shared" si="56"/>
        <v>4.8425279794890572E-2</v>
      </c>
      <c r="F469" s="31">
        <f t="shared" si="57"/>
        <v>-3.8647421739360602E-2</v>
      </c>
      <c r="G469" s="13">
        <f>SQRT((E469-Dashboards!$C$10)^2+(F469-Dashboards!$C$11)^2)</f>
        <v>5.1110397573431075E-2</v>
      </c>
      <c r="H469" s="13">
        <f>G469/Dashboards!$C$9</f>
        <v>1.3389548852077453</v>
      </c>
      <c r="N469">
        <v>467</v>
      </c>
      <c r="O469" s="3">
        <f t="shared" si="63"/>
        <v>0.46700000000000003</v>
      </c>
      <c r="P469" s="3">
        <f>MOD($L$4*(1+SIN(Dashboards!$D$7*O469))+Dashboards!$D$15,2*$L$4)</f>
        <v>4.5559676575751649</v>
      </c>
      <c r="Q469" s="31">
        <f>(O469^Dashboards!$D$5)*((1-O469)^Dashboards!$D$6)</f>
        <v>4.3811355157538801E-3</v>
      </c>
      <c r="R469" s="31">
        <f t="shared" si="58"/>
        <v>-6.8251180622965065E-4</v>
      </c>
      <c r="S469" s="31">
        <f t="shared" si="59"/>
        <v>-4.3276467094435006E-3</v>
      </c>
      <c r="T469" s="13">
        <f>SQRT((R469-Dashboards!$C$10)^2+(S469-Dashboards!$C$11)^2)</f>
        <v>1.1246831028123596E-2</v>
      </c>
      <c r="U469" s="13">
        <f>T469/Dashboards!$D$9</f>
        <v>0.96266691149952843</v>
      </c>
      <c r="W469" s="3">
        <f t="shared" si="60"/>
        <v>5.748300052885976E-4</v>
      </c>
      <c r="X469" s="3">
        <f t="shared" si="61"/>
        <v>0.37628797370821687</v>
      </c>
      <c r="Z469" s="3">
        <f>(E469-Dashboards!$C$10)/Dashboards!$C$12</f>
        <v>1.2818485480306792</v>
      </c>
      <c r="AA469" s="3">
        <f>(F469-Dashboards!$C$11)/Dashboards!$C$13</f>
        <v>-1.4181277293559482</v>
      </c>
    </row>
    <row r="470" spans="1:27" x14ac:dyDescent="0.35">
      <c r="A470">
        <v>468</v>
      </c>
      <c r="B470" s="3">
        <f t="shared" si="62"/>
        <v>0.46800000000000003</v>
      </c>
      <c r="C470" s="3">
        <f>MOD($K$4*(1+SIN(Dashboards!$C$7*B470))+Dashboards!$C$15,2*$K$4)</f>
        <v>5.5987163693586703</v>
      </c>
      <c r="D470" s="31">
        <f>(B470^Dashboards!$C$5)*((1-B470)^Dashboards!$C$6)</f>
        <v>6.1989048576000016E-2</v>
      </c>
      <c r="E470" s="31">
        <f t="shared" si="56"/>
        <v>4.8026320778308616E-2</v>
      </c>
      <c r="F470" s="31">
        <f t="shared" si="57"/>
        <v>-3.9193298609031257E-2</v>
      </c>
      <c r="G470" s="13">
        <f>SQRT((E470-Dashboards!$C$10)^2+(F470-Dashboards!$C$11)^2)</f>
        <v>5.1185976123240676E-2</v>
      </c>
      <c r="H470" s="13">
        <f>G470/Dashboards!$C$9</f>
        <v>1.340934839841029</v>
      </c>
      <c r="N470">
        <v>468</v>
      </c>
      <c r="O470" s="3">
        <f t="shared" si="63"/>
        <v>0.46800000000000003</v>
      </c>
      <c r="P470" s="3">
        <f>MOD($L$4*(1+SIN(Dashboards!$D$7*O470))+Dashboards!$D$15,2*$L$4)</f>
        <v>4.558772150046595</v>
      </c>
      <c r="Q470" s="31">
        <f>(O470^Dashboards!$D$5)*((1-O470)^Dashboards!$D$6)</f>
        <v>4.3681316672356642E-3</v>
      </c>
      <c r="R470" s="31">
        <f t="shared" si="58"/>
        <v>-6.6838252287418451E-4</v>
      </c>
      <c r="S470" s="31">
        <f t="shared" si="59"/>
        <v>-4.3166930705603058E-3</v>
      </c>
      <c r="T470" s="13">
        <f>SQRT((R470-Dashboards!$C$10)^2+(S470-Dashboards!$C$11)^2)</f>
        <v>1.1232693279529591E-2</v>
      </c>
      <c r="U470" s="13">
        <f>T470/Dashboards!$D$9</f>
        <v>0.96145679793593741</v>
      </c>
      <c r="W470" s="3">
        <f t="shared" si="60"/>
        <v>5.749563700056876E-4</v>
      </c>
      <c r="X470" s="3">
        <f t="shared" si="61"/>
        <v>0.3794780419050916</v>
      </c>
      <c r="Z470" s="3">
        <f>(E470-Dashboards!$C$10)/Dashboards!$C$12</f>
        <v>1.268341101103057</v>
      </c>
      <c r="AA470" s="3">
        <f>(F470-Dashboards!$C$11)/Dashboards!$C$13</f>
        <v>-1.4406746036600955</v>
      </c>
    </row>
    <row r="471" spans="1:27" x14ac:dyDescent="0.35">
      <c r="A471">
        <v>469</v>
      </c>
      <c r="B471" s="3">
        <f t="shared" si="62"/>
        <v>0.46899999999999997</v>
      </c>
      <c r="C471" s="3">
        <f>MOD($K$4*(1+SIN(Dashboards!$C$7*B471))+Dashboards!$C$15,2*$K$4)</f>
        <v>5.5877623177128477</v>
      </c>
      <c r="D471" s="31">
        <f>(B471^Dashboards!$C$5)*((1-B471)^Dashboards!$C$6)</f>
        <v>6.2020423520999991E-2</v>
      </c>
      <c r="E471" s="31">
        <f t="shared" si="56"/>
        <v>4.7618211748512981E-2</v>
      </c>
      <c r="F471" s="31">
        <f t="shared" si="57"/>
        <v>-3.9737121732682013E-2</v>
      </c>
      <c r="G471" s="13">
        <f>SQRT((E471-Dashboards!$C$10)^2+(F471-Dashboards!$C$11)^2)</f>
        <v>5.1262327154724563E-2</v>
      </c>
      <c r="H471" s="13">
        <f>G471/Dashboards!$C$9</f>
        <v>1.3429350314155344</v>
      </c>
      <c r="N471">
        <v>469</v>
      </c>
      <c r="O471" s="3">
        <f t="shared" si="63"/>
        <v>0.46899999999999997</v>
      </c>
      <c r="P471" s="3">
        <f>MOD($L$4*(1+SIN(Dashboards!$D$7*O471))+Dashboards!$D$15,2*$L$4)</f>
        <v>4.5615752253386459</v>
      </c>
      <c r="Q471" s="31">
        <f>(O471^Dashboards!$D$5)*((1-O471)^Dashboards!$D$6)</f>
        <v>4.3550298247495844E-3</v>
      </c>
      <c r="R471" s="31">
        <f t="shared" si="58"/>
        <v>-6.5431144101910749E-4</v>
      </c>
      <c r="S471" s="31">
        <f t="shared" si="59"/>
        <v>-4.3055965106602702E-3</v>
      </c>
      <c r="T471" s="13">
        <f>SQRT((R471-Dashboards!$C$10)^2+(S471-Dashboards!$C$11)^2)</f>
        <v>1.1218624505555592E-2</v>
      </c>
      <c r="U471" s="13">
        <f>T471/Dashboards!$D$9</f>
        <v>0.9602525882206614</v>
      </c>
      <c r="W471" s="3">
        <f t="shared" si="60"/>
        <v>5.7509279962980088E-4</v>
      </c>
      <c r="X471" s="3">
        <f t="shared" si="61"/>
        <v>0.38268244319487299</v>
      </c>
      <c r="Z471" s="3">
        <f>(E471-Dashboards!$C$10)/Dashboards!$C$12</f>
        <v>1.2545238646664028</v>
      </c>
      <c r="AA471" s="3">
        <f>(F471-Dashboards!$C$11)/Dashboards!$C$13</f>
        <v>-1.4631366501286334</v>
      </c>
    </row>
    <row r="472" spans="1:27" x14ac:dyDescent="0.35">
      <c r="A472">
        <v>470</v>
      </c>
      <c r="B472" s="3">
        <f t="shared" si="62"/>
        <v>0.47</v>
      </c>
      <c r="C472" s="3">
        <f>MOD($K$4*(1+SIN(Dashboards!$C$7*B472))+Dashboards!$C$15,2*$K$4)</f>
        <v>5.5767521119424108</v>
      </c>
      <c r="D472" s="31">
        <f>(B472^Dashboards!$C$5)*((1-B472)^Dashboards!$C$6)</f>
        <v>6.2050810000000005E-2</v>
      </c>
      <c r="E472" s="31">
        <f t="shared" si="56"/>
        <v>4.7200934928064153E-2</v>
      </c>
      <c r="F472" s="31">
        <f t="shared" si="57"/>
        <v>-4.0278713529266971E-2</v>
      </c>
      <c r="G472" s="13">
        <f>SQRT((E472-Dashboards!$C$10)^2+(F472-Dashboards!$C$11)^2)</f>
        <v>5.1339463075113015E-2</v>
      </c>
      <c r="H472" s="13">
        <f>G472/Dashboards!$C$9</f>
        <v>1.3449557849673088</v>
      </c>
      <c r="N472">
        <v>470</v>
      </c>
      <c r="O472" s="3">
        <f t="shared" si="63"/>
        <v>0.47</v>
      </c>
      <c r="P472" s="3">
        <f>MOD($L$4*(1+SIN(Dashboards!$D$7*O472))+Dashboards!$D$15,2*$L$4)</f>
        <v>4.5643768806482443</v>
      </c>
      <c r="Q472" s="31">
        <f>(O472^Dashboards!$D$5)*((1-O472)^Dashboards!$D$6)</f>
        <v>4.3418310669739012E-3</v>
      </c>
      <c r="R472" s="31">
        <f t="shared" si="58"/>
        <v>-6.4029964090084974E-4</v>
      </c>
      <c r="S472" s="31">
        <f t="shared" si="59"/>
        <v>-4.2943583204015437E-3</v>
      </c>
      <c r="T472" s="13">
        <f>SQRT((R472-Dashboards!$C$10)^2+(S472-Dashboards!$C$11)^2)</f>
        <v>1.120462624940676E-2</v>
      </c>
      <c r="U472" s="13">
        <f>T472/Dashboards!$D$9</f>
        <v>0.95905441444357886</v>
      </c>
      <c r="W472" s="3">
        <f t="shared" si="60"/>
        <v>5.752394956018604E-4</v>
      </c>
      <c r="X472" s="3">
        <f t="shared" si="61"/>
        <v>0.38590137052372997</v>
      </c>
      <c r="Z472" s="3">
        <f>(E472-Dashboards!$C$10)/Dashboards!$C$12</f>
        <v>1.2403962368347816</v>
      </c>
      <c r="AA472" s="3">
        <f>(F472-Dashboards!$C$11)/Dashboards!$C$13</f>
        <v>-1.4855065339618239</v>
      </c>
    </row>
    <row r="473" spans="1:27" x14ac:dyDescent="0.35">
      <c r="A473">
        <v>471</v>
      </c>
      <c r="B473" s="3">
        <f t="shared" si="62"/>
        <v>0.47099999999999997</v>
      </c>
      <c r="C473" s="3">
        <f>MOD($K$4*(1+SIN(Dashboards!$C$7*B473))+Dashboards!$C$15,2*$K$4)</f>
        <v>5.5656860273019264</v>
      </c>
      <c r="D473" s="31">
        <f>(B473^Dashboards!$C$5)*((1-B473)^Dashboards!$C$6)</f>
        <v>6.2080207280999999E-2</v>
      </c>
      <c r="E473" s="31">
        <f t="shared" si="56"/>
        <v>4.677447577946172E-2</v>
      </c>
      <c r="F473" s="31">
        <f t="shared" si="57"/>
        <v>-4.0817894992374044E-2</v>
      </c>
      <c r="G473" s="13">
        <f>SQRT((E473-Dashboards!$C$10)^2+(F473-Dashboards!$C$11)^2)</f>
        <v>5.1417395719675942E-2</v>
      </c>
      <c r="H473" s="13">
        <f>G473/Dashboards!$C$9</f>
        <v>1.3469974105485767</v>
      </c>
      <c r="N473">
        <v>471</v>
      </c>
      <c r="O473" s="3">
        <f t="shared" si="63"/>
        <v>0.47099999999999997</v>
      </c>
      <c r="P473" s="3">
        <f>MOD($L$4*(1+SIN(Dashboards!$D$7*O473))+Dashboards!$D$15,2*$L$4)</f>
        <v>4.5671771131737344</v>
      </c>
      <c r="Q473" s="31">
        <f>(O473^Dashboards!$D$5)*((1-O473)^Dashboards!$D$6)</f>
        <v>4.3285364755232866E-3</v>
      </c>
      <c r="R473" s="31">
        <f t="shared" si="58"/>
        <v>-6.2634818947464072E-4</v>
      </c>
      <c r="S473" s="31">
        <f t="shared" si="59"/>
        <v>-4.2829797997979624E-3</v>
      </c>
      <c r="T473" s="13">
        <f>SQRT((R473-Dashboards!$C$10)^2+(S473-Dashboards!$C$11)^2)</f>
        <v>1.1190700043135497E-2</v>
      </c>
      <c r="U473" s="13">
        <f>T473/Dashboards!$D$9</f>
        <v>0.95786240773995379</v>
      </c>
      <c r="W473" s="3">
        <f t="shared" si="60"/>
        <v>5.7539665249809249E-4</v>
      </c>
      <c r="X473" s="3">
        <f t="shared" si="61"/>
        <v>0.3891350028086229</v>
      </c>
      <c r="Z473" s="3">
        <f>(E473-Dashboards!$C$10)/Dashboards!$C$12</f>
        <v>1.2259577254159952</v>
      </c>
      <c r="AA473" s="3">
        <f>(F473-Dashboards!$C$11)/Dashboards!$C$13</f>
        <v>-1.5077768614866667</v>
      </c>
    </row>
    <row r="474" spans="1:27" x14ac:dyDescent="0.35">
      <c r="A474">
        <v>472</v>
      </c>
      <c r="B474" s="3">
        <f t="shared" si="62"/>
        <v>0.47199999999999998</v>
      </c>
      <c r="C474" s="3">
        <f>MOD($K$4*(1+SIN(Dashboards!$C$7*B474))+Dashboards!$C$15,2*$K$4)</f>
        <v>5.5545643404429397</v>
      </c>
      <c r="D474" s="31">
        <f>(B474^Dashboards!$C$5)*((1-B474)^Dashboards!$C$6)</f>
        <v>6.2108614656000004E-2</v>
      </c>
      <c r="E474" s="31">
        <f t="shared" si="56"/>
        <v>4.6338823062137525E-2</v>
      </c>
      <c r="F474" s="31">
        <f t="shared" si="57"/>
        <v>-4.1354485750682596E-2</v>
      </c>
      <c r="G474" s="13">
        <f>SQRT((E474-Dashboards!$C$10)^2+(F474-Dashboards!$C$11)^2)</f>
        <v>5.1496136337645347E-2</v>
      </c>
      <c r="H474" s="13">
        <f>G474/Dashboards!$C$9</f>
        <v>1.3490602028589465</v>
      </c>
      <c r="N474">
        <v>472</v>
      </c>
      <c r="O474" s="3">
        <f t="shared" si="63"/>
        <v>0.47199999999999998</v>
      </c>
      <c r="P474" s="3">
        <f>MOD($L$4*(1+SIN(Dashboards!$D$7*O474))+Dashboards!$D$15,2*$L$4)</f>
        <v>4.5699759201148833</v>
      </c>
      <c r="Q474" s="31">
        <f>(O474^Dashboards!$D$5)*((1-O474)^Dashboards!$D$6)</f>
        <v>4.3151471348504226E-3</v>
      </c>
      <c r="R474" s="31">
        <f t="shared" si="58"/>
        <v>-6.1245814033911194E-4</v>
      </c>
      <c r="S474" s="31">
        <f t="shared" si="59"/>
        <v>-4.2714622580259523E-3</v>
      </c>
      <c r="T474" s="13">
        <f>SQRT((R474-Dashboards!$C$10)^2+(S474-Dashboards!$C$11)^2)</f>
        <v>1.117684740732857E-2</v>
      </c>
      <c r="U474" s="13">
        <f>T474/Dashboards!$D$9</f>
        <v>0.95667669826365465</v>
      </c>
      <c r="W474" s="3">
        <f t="shared" si="60"/>
        <v>5.7556445791284998E-4</v>
      </c>
      <c r="X474" s="3">
        <f t="shared" si="61"/>
        <v>0.39238350459529181</v>
      </c>
      <c r="Z474" s="3">
        <f>(E474-Dashboards!$C$10)/Dashboards!$C$12</f>
        <v>1.2112079498411847</v>
      </c>
      <c r="AA474" s="3">
        <f>(F474-Dashboards!$C$11)/Dashboards!$C$13</f>
        <v>-1.5299401826540378</v>
      </c>
    </row>
    <row r="475" spans="1:27" x14ac:dyDescent="0.35">
      <c r="A475">
        <v>473</v>
      </c>
      <c r="B475" s="3">
        <f t="shared" si="62"/>
        <v>0.47299999999999998</v>
      </c>
      <c r="C475" s="3">
        <f>MOD($K$4*(1+SIN(Dashboards!$C$7*B475))+Dashboards!$C$15,2*$K$4)</f>
        <v>5.5433873294070404</v>
      </c>
      <c r="D475" s="31">
        <f>(B475^Dashboards!$C$5)*((1-B475)^Dashboards!$C$6)</f>
        <v>6.2136031440999995E-2</v>
      </c>
      <c r="E475" s="31">
        <f t="shared" si="56"/>
        <v>4.5893968888393546E-2</v>
      </c>
      <c r="F475" s="31">
        <f t="shared" si="57"/>
        <v>-4.1888304130247446E-2</v>
      </c>
      <c r="G475" s="13">
        <f>SQRT((E475-Dashboards!$C$10)^2+(F475-Dashboards!$C$11)^2)</f>
        <v>5.1575695578430683E-2</v>
      </c>
      <c r="H475" s="13">
        <f>G475/Dashboards!$C$9</f>
        <v>1.3511444408842894</v>
      </c>
      <c r="N475">
        <v>473</v>
      </c>
      <c r="O475" s="3">
        <f t="shared" si="63"/>
        <v>0.47299999999999998</v>
      </c>
      <c r="P475" s="3">
        <f>MOD($L$4*(1+SIN(Dashboards!$D$7*O475))+Dashboards!$D$15,2*$L$4)</f>
        <v>4.5727732986728844</v>
      </c>
      <c r="Q475" s="31">
        <f>(O475^Dashboards!$D$5)*((1-O475)^Dashboards!$D$6)</f>
        <v>4.3016641321477122E-3</v>
      </c>
      <c r="R475" s="31">
        <f t="shared" si="58"/>
        <v>-5.9863053366325286E-4</v>
      </c>
      <c r="S475" s="31">
        <f t="shared" si="59"/>
        <v>-4.2598070132310196E-3</v>
      </c>
      <c r="T475" s="13">
        <f>SQRT((R475-Dashboards!$C$10)^2+(S475-Dashboards!$C$11)^2)</f>
        <v>1.1163069850794745E-2</v>
      </c>
      <c r="U475" s="13">
        <f>T475/Dashboards!$D$9</f>
        <v>0.95549741516041764</v>
      </c>
      <c r="W475" s="3">
        <f t="shared" si="60"/>
        <v>5.7574309234534739E-4</v>
      </c>
      <c r="X475" s="3">
        <f t="shared" si="61"/>
        <v>0.39564702572387178</v>
      </c>
      <c r="Z475" s="3">
        <f>(E475-Dashboards!$C$10)/Dashboards!$C$12</f>
        <v>1.1961466430587031</v>
      </c>
      <c r="AA475" s="3">
        <f>(F475-Dashboards!$C$11)/Dashboards!$C$13</f>
        <v>-1.5519889936112667</v>
      </c>
    </row>
    <row r="476" spans="1:27" x14ac:dyDescent="0.35">
      <c r="A476">
        <v>474</v>
      </c>
      <c r="B476" s="3">
        <f t="shared" si="62"/>
        <v>0.47399999999999998</v>
      </c>
      <c r="C476" s="3">
        <f>MOD($K$4*(1+SIN(Dashboards!$C$7*B476))+Dashboards!$C$15,2*$K$4)</f>
        <v>5.5321552736189208</v>
      </c>
      <c r="D476" s="31">
        <f>(B476^Dashboards!$C$5)*((1-B476)^Dashboards!$C$6)</f>
        <v>6.2162456976000001E-2</v>
      </c>
      <c r="E476" s="31">
        <f t="shared" si="56"/>
        <v>4.5439908778230786E-2</v>
      </c>
      <c r="F476" s="31">
        <f t="shared" si="57"/>
        <v>-4.2419167218594893E-2</v>
      </c>
      <c r="G476" s="13">
        <f>SQRT((E476-Dashboards!$C$10)^2+(F476-Dashboards!$C$11)^2)</f>
        <v>5.1656083478146222E-2</v>
      </c>
      <c r="H476" s="13">
        <f>G476/Dashboards!$C$9</f>
        <v>1.353250387543794</v>
      </c>
      <c r="N476">
        <v>474</v>
      </c>
      <c r="O476" s="3">
        <f t="shared" si="63"/>
        <v>0.47399999999999998</v>
      </c>
      <c r="P476" s="3">
        <f>MOD($L$4*(1+SIN(Dashboards!$D$7*O476))+Dashboards!$D$15,2*$L$4)</f>
        <v>4.5755692460503603</v>
      </c>
      <c r="Q476" s="31">
        <f>(O476^Dashboards!$D$5)*((1-O476)^Dashboards!$D$6)</f>
        <v>4.2880885572492517E-3</v>
      </c>
      <c r="R476" s="31">
        <f t="shared" si="58"/>
        <v>-5.8486639611573588E-4</v>
      </c>
      <c r="S476" s="31">
        <f t="shared" si="59"/>
        <v>-4.2480153923339968E-3</v>
      </c>
      <c r="T476" s="13">
        <f>SQRT((R476-Dashboards!$C$10)^2+(S476-Dashboards!$C$11)^2)</f>
        <v>1.1149368870252988E-2</v>
      </c>
      <c r="U476" s="13">
        <f>T476/Dashboards!$D$9</f>
        <v>0.95432468654115876</v>
      </c>
      <c r="W476" s="3">
        <f t="shared" si="60"/>
        <v>5.7593272909043313E-4</v>
      </c>
      <c r="X476" s="3">
        <f t="shared" si="61"/>
        <v>0.39892570100263525</v>
      </c>
      <c r="Z476" s="3">
        <f>(E476-Dashboards!$C$10)/Dashboards!$C$12</f>
        <v>1.1807736533904427</v>
      </c>
      <c r="AA476" s="3">
        <f>(F476-Dashboards!$C$11)/Dashboards!$C$13</f>
        <v>-1.5739157393495553</v>
      </c>
    </row>
    <row r="477" spans="1:27" x14ac:dyDescent="0.35">
      <c r="A477">
        <v>475</v>
      </c>
      <c r="B477" s="3">
        <f t="shared" si="62"/>
        <v>0.47499999999999998</v>
      </c>
      <c r="C477" s="3">
        <f>MOD($K$4*(1+SIN(Dashboards!$C$7*B477))+Dashboards!$C$15,2*$K$4)</f>
        <v>5.5208684538793928</v>
      </c>
      <c r="D477" s="31">
        <f>(B477^Dashboards!$C$5)*((1-B477)^Dashboards!$C$6)</f>
        <v>6.2187890624999999E-2</v>
      </c>
      <c r="E477" s="31">
        <f t="shared" si="56"/>
        <v>4.4976641713010614E-2</v>
      </c>
      <c r="F477" s="31">
        <f t="shared" si="57"/>
        <v>-4.2946890930618438E-2</v>
      </c>
      <c r="G477" s="13">
        <f>SQRT((E477-Dashboards!$C$10)^2+(F477-Dashboards!$C$11)^2)</f>
        <v>5.1737309446468212E-2</v>
      </c>
      <c r="H477" s="13">
        <f>G477/Dashboards!$C$9</f>
        <v>1.3553782893456574</v>
      </c>
      <c r="N477">
        <v>475</v>
      </c>
      <c r="O477" s="3">
        <f t="shared" si="63"/>
        <v>0.47499999999999998</v>
      </c>
      <c r="P477" s="3">
        <f>MOD($L$4*(1+SIN(Dashboards!$D$7*O477))+Dashboards!$D$15,2*$L$4)</f>
        <v>4.5783637594513635</v>
      </c>
      <c r="Q477" s="31">
        <f>(O477^Dashboards!$D$5)*((1-O477)^Dashboards!$D$6)</f>
        <v>4.2744215025329593E-3</v>
      </c>
      <c r="R477" s="31">
        <f t="shared" si="58"/>
        <v>-5.711667407965965E-4</v>
      </c>
      <c r="S477" s="31">
        <f t="shared" si="59"/>
        <v>-4.2360887308369637E-3</v>
      </c>
      <c r="T477" s="13">
        <f>SQRT((R477-Dashboards!$C$10)^2+(S477-Dashboards!$C$11)^2)</f>
        <v>1.1135745950021468E-2</v>
      </c>
      <c r="U477" s="13">
        <f>T477/Dashboards!$D$9</f>
        <v>0.95315863945535417</v>
      </c>
      <c r="W477" s="3">
        <f t="shared" si="60"/>
        <v>5.7613353413351589E-4</v>
      </c>
      <c r="X477" s="3">
        <f t="shared" si="61"/>
        <v>0.40221964989030323</v>
      </c>
      <c r="Z477" s="3">
        <f>(E477-Dashboards!$C$10)/Dashboards!$C$12</f>
        <v>1.1650889463486322</v>
      </c>
      <c r="AA477" s="3">
        <f>(F477-Dashboards!$C$11)/Dashboards!$C$13</f>
        <v>-1.595712816425731</v>
      </c>
    </row>
    <row r="478" spans="1:27" x14ac:dyDescent="0.35">
      <c r="A478">
        <v>476</v>
      </c>
      <c r="B478" s="3">
        <f t="shared" si="62"/>
        <v>0.47599999999999998</v>
      </c>
      <c r="C478" s="3">
        <f>MOD($K$4*(1+SIN(Dashboards!$C$7*B478))+Dashboards!$C$15,2*$K$4)</f>
        <v>5.5095271523583618</v>
      </c>
      <c r="D478" s="31">
        <f>(B478^Dashboards!$C$5)*((1-B478)^Dashboards!$C$6)</f>
        <v>6.2212331776000003E-2</v>
      </c>
      <c r="E478" s="31">
        <f t="shared" si="56"/>
        <v>4.4504170187891788E-2</v>
      </c>
      <c r="F478" s="31">
        <f t="shared" si="57"/>
        <v>-4.3471290076259113E-2</v>
      </c>
      <c r="G478" s="13">
        <f>SQRT((E478-Dashboards!$C$10)^2+(F478-Dashboards!$C$11)^2)</f>
        <v>5.1819382253840175E-2</v>
      </c>
      <c r="H478" s="13">
        <f>G478/Dashboards!$C$9</f>
        <v>1.3575283760518999</v>
      </c>
      <c r="N478">
        <v>476</v>
      </c>
      <c r="O478" s="3">
        <f t="shared" si="63"/>
        <v>0.47599999999999998</v>
      </c>
      <c r="P478" s="3">
        <f>MOD($L$4*(1+SIN(Dashboards!$D$7*O478))+Dashboards!$D$15,2*$L$4)</f>
        <v>4.5811568360813801</v>
      </c>
      <c r="Q478" s="31">
        <f>(O478^Dashboards!$D$5)*((1-O478)^Dashboards!$D$6)</f>
        <v>4.2606640628229421E-3</v>
      </c>
      <c r="R478" s="31">
        <f t="shared" si="58"/>
        <v>-5.5753256717125551E-4</v>
      </c>
      <c r="S478" s="31">
        <f t="shared" si="59"/>
        <v>-4.2240283726289445E-3</v>
      </c>
      <c r="T478" s="13">
        <f>SQRT((R478-Dashboards!$C$10)^2+(S478-Dashboards!$C$11)^2)</f>
        <v>1.1122202561707373E-2</v>
      </c>
      <c r="U478" s="13">
        <f>T478/Dashboards!$D$9</f>
        <v>0.95199939986448923</v>
      </c>
      <c r="W478" s="3">
        <f t="shared" si="60"/>
        <v>5.7634566604975476E-4</v>
      </c>
      <c r="X478" s="3">
        <f t="shared" si="61"/>
        <v>0.40552897618741068</v>
      </c>
      <c r="Z478" s="3">
        <f>(E478-Dashboards!$C$10)/Dashboards!$C$12</f>
        <v>1.1490926064111835</v>
      </c>
      <c r="AA478" s="3">
        <f>(F478-Dashboards!$C$11)/Dashboards!$C$13</f>
        <v>-1.6173725757577138</v>
      </c>
    </row>
    <row r="479" spans="1:27" x14ac:dyDescent="0.35">
      <c r="A479">
        <v>477</v>
      </c>
      <c r="B479" s="3">
        <f t="shared" si="62"/>
        <v>0.47699999999999998</v>
      </c>
      <c r="C479" s="3">
        <f>MOD($K$4*(1+SIN(Dashboards!$C$7*B479))+Dashboards!$C$15,2*$K$4)</f>
        <v>5.4981316525877748</v>
      </c>
      <c r="D479" s="31">
        <f>(B479^Dashboards!$C$5)*((1-B479)^Dashboards!$C$6)</f>
        <v>6.2235779840999997E-2</v>
      </c>
      <c r="E479" s="31">
        <f t="shared" si="56"/>
        <v>4.4022500262986777E-2</v>
      </c>
      <c r="F479" s="31">
        <f t="shared" si="57"/>
        <v>-4.3992178429952185E-2</v>
      </c>
      <c r="G479" s="13">
        <f>SQRT((E479-Dashboards!$C$10)^2+(F479-Dashboards!$C$11)^2)</f>
        <v>5.1902310019043468E-2</v>
      </c>
      <c r="H479" s="13">
        <f>G479/Dashboards!$C$9</f>
        <v>1.3597008603527465</v>
      </c>
      <c r="N479">
        <v>477</v>
      </c>
      <c r="O479" s="3">
        <f t="shared" si="63"/>
        <v>0.47699999999999998</v>
      </c>
      <c r="P479" s="3">
        <f>MOD($L$4*(1+SIN(Dashboards!$D$7*O479))+Dashboards!$D$15,2*$L$4)</f>
        <v>4.5839484731473341</v>
      </c>
      <c r="Q479" s="31">
        <f>(O479^Dashboards!$D$5)*((1-O479)^Dashboards!$D$6)</f>
        <v>4.246817335292058E-3</v>
      </c>
      <c r="R479" s="31">
        <f t="shared" si="58"/>
        <v>-5.439648610068823E-4</v>
      </c>
      <c r="S479" s="31">
        <f t="shared" si="59"/>
        <v>-4.2118356697913679E-3</v>
      </c>
      <c r="T479" s="13">
        <f>SQRT((R479-Dashboards!$C$10)^2+(S479-Dashboards!$C$11)^2)</f>
        <v>1.1108740163897688E-2</v>
      </c>
      <c r="U479" s="13">
        <f>T479/Dashboards!$D$9</f>
        <v>0.95084709261559208</v>
      </c>
      <c r="W479" s="3">
        <f t="shared" si="60"/>
        <v>5.7656927590761758E-4</v>
      </c>
      <c r="X479" s="3">
        <f t="shared" si="61"/>
        <v>0.40885376773715443</v>
      </c>
      <c r="Z479" s="3">
        <f>(E479-Dashboards!$C$10)/Dashboards!$C$12</f>
        <v>1.1327848387536759</v>
      </c>
      <c r="AA479" s="3">
        <f>(F479-Dashboards!$C$11)/Dashboards!$C$13</f>
        <v>-1.6388873254929381</v>
      </c>
    </row>
    <row r="480" spans="1:27" x14ac:dyDescent="0.35">
      <c r="A480">
        <v>478</v>
      </c>
      <c r="B480" s="3">
        <f t="shared" si="62"/>
        <v>0.47799999999999998</v>
      </c>
      <c r="C480" s="3">
        <f>MOD($K$4*(1+SIN(Dashboards!$C$7*B480))+Dashboards!$C$15,2*$K$4)</f>
        <v>5.4866822394545327</v>
      </c>
      <c r="D480" s="31">
        <f>(B480^Dashboards!$C$5)*((1-B480)^Dashboards!$C$6)</f>
        <v>6.2258234256000002E-2</v>
      </c>
      <c r="E480" s="31">
        <f t="shared" si="56"/>
        <v>4.3531641613180169E-2</v>
      </c>
      <c r="F480" s="31">
        <f t="shared" si="57"/>
        <v>-4.4509368801822081E-2</v>
      </c>
      <c r="G480" s="13">
        <f>SQRT((E480-Dashboards!$C$10)^2+(F480-Dashboards!$C$11)^2)</f>
        <v>5.1986100197150741E-2</v>
      </c>
      <c r="H480" s="13">
        <f>G480/Dashboards!$C$9</f>
        <v>1.3618959375510402</v>
      </c>
      <c r="N480">
        <v>478</v>
      </c>
      <c r="O480" s="3">
        <f t="shared" si="63"/>
        <v>0.47799999999999998</v>
      </c>
      <c r="P480" s="3">
        <f>MOD($L$4*(1+SIN(Dashboards!$D$7*O480))+Dashboards!$D$15,2*$L$4)</f>
        <v>4.5867386678575892</v>
      </c>
      <c r="Q480" s="31">
        <f>(O480^Dashboards!$D$5)*((1-O480)^Dashboards!$D$6)</f>
        <v>4.2328824193647177E-3</v>
      </c>
      <c r="R480" s="31">
        <f t="shared" si="58"/>
        <v>-5.3046459431111477E-4</v>
      </c>
      <c r="S480" s="31">
        <f t="shared" si="59"/>
        <v>-4.1995119824033422E-3</v>
      </c>
      <c r="T480" s="13">
        <f>SQRT((R480-Dashboards!$C$10)^2+(S480-Dashboards!$C$11)^2)</f>
        <v>1.1095360201851121E-2</v>
      </c>
      <c r="U480" s="13">
        <f>T480/Dashboards!$D$9</f>
        <v>0.94970184141486358</v>
      </c>
      <c r="W480" s="3">
        <f t="shared" si="60"/>
        <v>5.7680450717691103E-4</v>
      </c>
      <c r="X480" s="3">
        <f t="shared" si="61"/>
        <v>0.41219409613617664</v>
      </c>
      <c r="Z480" s="3">
        <f>(E480-Dashboards!$C$10)/Dashboards!$C$12</f>
        <v>1.1161659709360463</v>
      </c>
      <c r="AA480" s="3">
        <f>(F480-Dashboards!$C$11)/Dashboards!$C$13</f>
        <v>-1.6602493339489863</v>
      </c>
    </row>
    <row r="481" spans="1:27" x14ac:dyDescent="0.35">
      <c r="A481">
        <v>479</v>
      </c>
      <c r="B481" s="3">
        <f t="shared" si="62"/>
        <v>0.47899999999999998</v>
      </c>
      <c r="C481" s="3">
        <f>MOD($K$4*(1+SIN(Dashboards!$C$7*B481))+Dashboards!$C$15,2*$K$4)</f>
        <v>5.4751791991933665</v>
      </c>
      <c r="D481" s="31">
        <f>(B481^Dashboards!$C$5)*((1-B481)^Dashboards!$C$6)</f>
        <v>6.2279694481000007E-2</v>
      </c>
      <c r="E481" s="31">
        <f t="shared" si="56"/>
        <v>4.3031607576552021E-2</v>
      </c>
      <c r="F481" s="31">
        <f t="shared" si="57"/>
        <v>-4.5022673110604323E-2</v>
      </c>
      <c r="G481" s="13">
        <f>SQRT((E481-Dashboards!$C$10)^2+(F481-Dashboards!$C$11)^2)</f>
        <v>5.2070759567878454E-2</v>
      </c>
      <c r="H481" s="13">
        <f>G481/Dashboards!$C$9</f>
        <v>1.3641137852571086</v>
      </c>
      <c r="N481">
        <v>479</v>
      </c>
      <c r="O481" s="3">
        <f t="shared" si="63"/>
        <v>0.47899999999999998</v>
      </c>
      <c r="P481" s="3">
        <f>MOD($L$4*(1+SIN(Dashboards!$D$7*O481))+Dashboards!$D$15,2*$L$4)</f>
        <v>4.5895274174219489</v>
      </c>
      <c r="Q481" s="31">
        <f>(O481^Dashboards!$D$5)*((1-O481)^Dashboards!$D$6)</f>
        <v>4.2188604166198997E-3</v>
      </c>
      <c r="R481" s="31">
        <f t="shared" si="58"/>
        <v>-5.1703272527312515E-4</v>
      </c>
      <c r="S481" s="31">
        <f t="shared" si="59"/>
        <v>-4.1870586783467559E-3</v>
      </c>
      <c r="T481" s="13">
        <f>SQRT((R481-Dashboards!$C$10)^2+(S481-Dashboards!$C$11)^2)</f>
        <v>1.1082064107191245E-2</v>
      </c>
      <c r="U481" s="13">
        <f>T481/Dashboards!$D$9</f>
        <v>0.94856376880141169</v>
      </c>
      <c r="W481" s="3">
        <f t="shared" si="60"/>
        <v>5.7705149564137091E-4</v>
      </c>
      <c r="X481" s="3">
        <f t="shared" si="61"/>
        <v>0.41555001645569689</v>
      </c>
      <c r="Z481" s="3">
        <f>(E481-Dashboards!$C$10)/Dashboards!$C$12</f>
        <v>1.0992364545420437</v>
      </c>
      <c r="AA481" s="3">
        <f>(F481-Dashboards!$C$11)/Dashboards!$C$13</f>
        <v>-1.6814508326255524</v>
      </c>
    </row>
    <row r="482" spans="1:27" x14ac:dyDescent="0.35">
      <c r="A482">
        <v>480</v>
      </c>
      <c r="B482" s="3">
        <f t="shared" si="62"/>
        <v>0.48</v>
      </c>
      <c r="C482" s="3">
        <f>MOD($K$4*(1+SIN(Dashboards!$C$7*B482))+Dashboards!$C$15,2*$K$4)</f>
        <v>5.4636228193796859</v>
      </c>
      <c r="D482" s="31">
        <f>(B482^Dashboards!$C$5)*((1-B482)^Dashboards!$C$6)</f>
        <v>6.2300160000000007E-2</v>
      </c>
      <c r="E482" s="31">
        <f t="shared" si="56"/>
        <v>4.2522415201350118E-2</v>
      </c>
      <c r="F482" s="31">
        <f t="shared" si="57"/>
        <v>-4.5531902458271926E-2</v>
      </c>
      <c r="G482" s="13">
        <f>SQRT((E482-Dashboards!$C$10)^2+(F482-Dashboards!$C$11)^2)</f>
        <v>5.2156294224355394E-2</v>
      </c>
      <c r="H482" s="13">
        <f>G482/Dashboards!$C$9</f>
        <v>1.3663545630945306</v>
      </c>
      <c r="N482">
        <v>480</v>
      </c>
      <c r="O482" s="3">
        <f t="shared" si="63"/>
        <v>0.48</v>
      </c>
      <c r="P482" s="3">
        <f>MOD($L$4*(1+SIN(Dashboards!$D$7*O482))+Dashboards!$D$15,2*$L$4)</f>
        <v>4.5923147190516671</v>
      </c>
      <c r="Q482" s="31">
        <f>(O482^Dashboards!$D$5)*((1-O482)^Dashboards!$D$6)</f>
        <v>4.2047524306944011E-3</v>
      </c>
      <c r="R482" s="31">
        <f t="shared" si="58"/>
        <v>-5.0367019820697504E-4</v>
      </c>
      <c r="S482" s="31">
        <f t="shared" si="59"/>
        <v>-4.1744771331112375E-3</v>
      </c>
      <c r="T482" s="13">
        <f>SQRT((R482-Dashboards!$C$10)^2+(S482-Dashboards!$C$11)^2)</f>
        <v>1.106885329760096E-2</v>
      </c>
      <c r="U482" s="13">
        <f>T482/Dashboards!$D$9</f>
        <v>0.94743299612109966</v>
      </c>
      <c r="W482" s="3">
        <f t="shared" si="60"/>
        <v>5.7731036931590212E-4</v>
      </c>
      <c r="X482" s="3">
        <f t="shared" si="61"/>
        <v>0.41892156697343097</v>
      </c>
      <c r="Z482" s="3">
        <f>(E482-Dashboards!$C$10)/Dashboards!$C$12</f>
        <v>1.081996866769557</v>
      </c>
      <c r="AA482" s="3">
        <f>(F482-Dashboards!$C$11)/Dashboards!$C$13</f>
        <v>-1.7024840192868071</v>
      </c>
    </row>
    <row r="483" spans="1:27" x14ac:dyDescent="0.35">
      <c r="A483">
        <v>481</v>
      </c>
      <c r="B483" s="3">
        <f t="shared" si="62"/>
        <v>0.48099999999999998</v>
      </c>
      <c r="C483" s="3">
        <f>MOD($K$4*(1+SIN(Dashboards!$C$7*B483))+Dashboards!$C$15,2*$K$4)</f>
        <v>5.4520133889223814</v>
      </c>
      <c r="D483" s="31">
        <f>(B483^Dashboards!$C$5)*((1-B483)^Dashboards!$C$6)</f>
        <v>6.2319630320999998E-2</v>
      </c>
      <c r="E483" s="31">
        <f t="shared" si="56"/>
        <v>4.2004085291453525E-2</v>
      </c>
      <c r="F483" s="31">
        <f t="shared" si="57"/>
        <v>-4.6036867206342362E-2</v>
      </c>
      <c r="G483" s="13">
        <f>SQRT((E483-Dashboards!$C$10)^2+(F483-Dashboards!$C$11)^2)</f>
        <v>5.224270956232243E-2</v>
      </c>
      <c r="H483" s="13">
        <f>G483/Dashboards!$C$9</f>
        <v>1.3686184124171974</v>
      </c>
      <c r="N483">
        <v>481</v>
      </c>
      <c r="O483" s="3">
        <f t="shared" si="63"/>
        <v>0.48099999999999998</v>
      </c>
      <c r="P483" s="3">
        <f>MOD($L$4*(1+SIN(Dashboards!$D$7*O483))+Dashboards!$D$15,2*$L$4)</f>
        <v>4.5951005699594401</v>
      </c>
      <c r="Q483" s="31">
        <f>(O483^Dashboards!$D$5)*((1-O483)^Dashboards!$D$6)</f>
        <v>4.1905595671863352E-3</v>
      </c>
      <c r="R483" s="31">
        <f t="shared" si="58"/>
        <v>-4.9037794349738218E-4</v>
      </c>
      <c r="S483" s="31">
        <f t="shared" si="59"/>
        <v>-4.1617687295990155E-3</v>
      </c>
      <c r="T483" s="13">
        <f>SQRT((R483-Dashboards!$C$10)^2+(S483-Dashboards!$C$11)^2)</f>
        <v>1.1055729176518531E-2</v>
      </c>
      <c r="U483" s="13">
        <f>T483/Dashboards!$D$9</f>
        <v>0.94630964350052815</v>
      </c>
      <c r="W483" s="3">
        <f t="shared" si="60"/>
        <v>5.7758124836855172E-4</v>
      </c>
      <c r="X483" s="3">
        <f t="shared" si="61"/>
        <v>0.42230876891666924</v>
      </c>
      <c r="Z483" s="3">
        <f>(E483-Dashboards!$C$10)/Dashboards!$C$12</f>
        <v>1.0644479119698622</v>
      </c>
      <c r="AA483" s="3">
        <f>(F483-Dashboards!$C$11)/Dashboards!$C$13</f>
        <v>-1.7233410611131783</v>
      </c>
    </row>
    <row r="484" spans="1:27" x14ac:dyDescent="0.35">
      <c r="A484">
        <v>482</v>
      </c>
      <c r="B484" s="3">
        <f t="shared" si="62"/>
        <v>0.48199999999999998</v>
      </c>
      <c r="C484" s="3">
        <f>MOD($K$4*(1+SIN(Dashboards!$C$7*B484))+Dashboards!$C$15,2*$K$4)</f>
        <v>5.4403511980566108</v>
      </c>
      <c r="D484" s="31">
        <f>(B484^Dashboards!$C$5)*((1-B484)^Dashboards!$C$6)</f>
        <v>6.2338104975999994E-2</v>
      </c>
      <c r="E484" s="31">
        <f t="shared" si="56"/>
        <v>4.147664245027248E-2</v>
      </c>
      <c r="F484" s="31">
        <f t="shared" si="57"/>
        <v>-4.6537377053837599E-2</v>
      </c>
      <c r="G484" s="13">
        <f>SQRT((E484-Dashboards!$C$10)^2+(F484-Dashboards!$C$11)^2)</f>
        <v>5.2330010269779036E-2</v>
      </c>
      <c r="H484" s="13">
        <f>G484/Dashboards!$C$9</f>
        <v>1.3709054560380804</v>
      </c>
      <c r="N484">
        <v>482</v>
      </c>
      <c r="O484" s="3">
        <f t="shared" si="63"/>
        <v>0.48199999999999998</v>
      </c>
      <c r="P484" s="3">
        <f>MOD($L$4*(1+SIN(Dashboards!$D$7*O484))+Dashboards!$D$15,2*$L$4)</f>
        <v>4.597884967359418</v>
      </c>
      <c r="Q484" s="31">
        <f>(O484^Dashboards!$D$5)*((1-O484)^Dashboards!$D$6)</f>
        <v>4.1762829335588725E-3</v>
      </c>
      <c r="R484" s="31">
        <f t="shared" si="58"/>
        <v>-4.7715687754772845E-4</v>
      </c>
      <c r="S484" s="31">
        <f t="shared" si="59"/>
        <v>-4.1489348579296838E-3</v>
      </c>
      <c r="T484" s="13">
        <f>SQRT((R484-Dashboards!$C$10)^2+(S484-Dashboards!$C$11)^2)</f>
        <v>1.1042693132835147E-2</v>
      </c>
      <c r="U484" s="13">
        <f>T484/Dashboards!$D$9</f>
        <v>0.94519382982114808</v>
      </c>
      <c r="W484" s="3">
        <f t="shared" si="60"/>
        <v>5.7786424504728171E-4</v>
      </c>
      <c r="X484" s="3">
        <f t="shared" si="61"/>
        <v>0.42571162621693237</v>
      </c>
      <c r="Z484" s="3">
        <f>(E484-Dashboards!$C$10)/Dashboards!$C$12</f>
        <v>1.0465904231339289</v>
      </c>
      <c r="AA484" s="3">
        <f>(F484-Dashboards!$C$11)/Dashboards!$C$13</f>
        <v>-1.7440140979214087</v>
      </c>
    </row>
    <row r="485" spans="1:27" x14ac:dyDescent="0.35">
      <c r="A485">
        <v>483</v>
      </c>
      <c r="B485" s="3">
        <f t="shared" si="62"/>
        <v>0.48299999999999998</v>
      </c>
      <c r="C485" s="3">
        <f>MOD($K$4*(1+SIN(Dashboards!$C$7*B485))+Dashboards!$C$15,2*$K$4)</f>
        <v>5.4286365383365398</v>
      </c>
      <c r="D485" s="31">
        <f>(B485^Dashboards!$C$5)*((1-B485)^Dashboards!$C$6)</f>
        <v>6.2355583520999999E-2</v>
      </c>
      <c r="E485" s="31">
        <f t="shared" si="56"/>
        <v>4.09401151230274E-2</v>
      </c>
      <c r="F485" s="31">
        <f t="shared" si="57"/>
        <v>-4.703324111687042E-2</v>
      </c>
      <c r="G485" s="13">
        <f>SQRT((E485-Dashboards!$C$10)^2+(F485-Dashboards!$C$11)^2)</f>
        <v>5.2418200317091157E-2</v>
      </c>
      <c r="H485" s="13">
        <f>G485/Dashboards!$C$9</f>
        <v>1.3732157979700839</v>
      </c>
      <c r="N485">
        <v>483</v>
      </c>
      <c r="O485" s="3">
        <f t="shared" si="63"/>
        <v>0.48299999999999998</v>
      </c>
      <c r="P485" s="3">
        <f>MOD($L$4*(1+SIN(Dashboards!$D$7*O485))+Dashboards!$D$15,2*$L$4)</f>
        <v>4.6006679084672033</v>
      </c>
      <c r="Q485" s="31">
        <f>(O485^Dashboards!$D$5)*((1-O485)^Dashboards!$D$6)</f>
        <v>4.1619236390442191E-3</v>
      </c>
      <c r="R485" s="31">
        <f t="shared" si="58"/>
        <v>-4.6400790273044471E-4</v>
      </c>
      <c r="S485" s="31">
        <f t="shared" si="59"/>
        <v>-4.1359769152449063E-3</v>
      </c>
      <c r="T485" s="13">
        <f>SQRT((R485-Dashboards!$C$10)^2+(S485-Dashboards!$C$11)^2)</f>
        <v>1.1029746540594328E-2</v>
      </c>
      <c r="U485" s="13">
        <f>T485/Dashboards!$D$9</f>
        <v>0.94408567269353161</v>
      </c>
      <c r="W485" s="3">
        <f t="shared" si="60"/>
        <v>5.7815946361161673E-4</v>
      </c>
      <c r="X485" s="3">
        <f t="shared" si="61"/>
        <v>0.42913012527655225</v>
      </c>
      <c r="Z485" s="3">
        <f>(E485-Dashboards!$C$10)/Dashboards!$C$12</f>
        <v>1.0284253633238489</v>
      </c>
      <c r="AA485" s="3">
        <f>(F485-Dashboards!$C$11)/Dashboards!$C$13</f>
        <v>-1.764495245451785</v>
      </c>
    </row>
    <row r="486" spans="1:27" x14ac:dyDescent="0.35">
      <c r="A486">
        <v>484</v>
      </c>
      <c r="B486" s="3">
        <f t="shared" si="62"/>
        <v>0.48399999999999999</v>
      </c>
      <c r="C486" s="3">
        <f>MOD($K$4*(1+SIN(Dashboards!$C$7*B486))+Dashboards!$C$15,2*$K$4)</f>
        <v>5.416869702628051</v>
      </c>
      <c r="D486" s="31">
        <f>(B486^Dashboards!$C$5)*((1-B486)^Dashboards!$C$6)</f>
        <v>6.2372065535999999E-2</v>
      </c>
      <c r="E486" s="31">
        <f t="shared" si="56"/>
        <v>4.0394535637351771E-2</v>
      </c>
      <c r="F486" s="31">
        <f t="shared" si="57"/>
        <v>-4.7524268009826266E-2</v>
      </c>
      <c r="G486" s="13">
        <f>SQRT((E486-Dashboards!$C$10)^2+(F486-Dashboards!$C$11)^2)</f>
        <v>5.2507282947574375E-2</v>
      </c>
      <c r="H486" s="13">
        <f>G486/Dashboards!$C$9</f>
        <v>1.3755495231793486</v>
      </c>
      <c r="N486">
        <v>484</v>
      </c>
      <c r="O486" s="3">
        <f t="shared" si="63"/>
        <v>0.48399999999999999</v>
      </c>
      <c r="P486" s="3">
        <f>MOD($L$4*(1+SIN(Dashboards!$D$7*O486))+Dashboards!$D$15,2*$L$4)</f>
        <v>4.6034493904998559</v>
      </c>
      <c r="Q486" s="31">
        <f>(O486^Dashboards!$D$5)*((1-O486)^Dashboards!$D$6)</f>
        <v>4.1474827945478772E-3</v>
      </c>
      <c r="R486" s="31">
        <f t="shared" si="58"/>
        <v>-4.509319073396824E-4</v>
      </c>
      <c r="S486" s="31">
        <f t="shared" si="59"/>
        <v>-4.1228963055131114E-3</v>
      </c>
      <c r="T486" s="13">
        <f>SQRT((R486-Dashboards!$C$10)^2+(S486-Dashboards!$C$11)^2)</f>
        <v>1.1016890758693158E-2</v>
      </c>
      <c r="U486" s="13">
        <f>T486/Dashboards!$D$9</f>
        <v>0.9429852884317993</v>
      </c>
      <c r="W486" s="3">
        <f t="shared" si="60"/>
        <v>5.7846700026921904E-4</v>
      </c>
      <c r="X486" s="3">
        <f t="shared" si="61"/>
        <v>0.43256423474754935</v>
      </c>
      <c r="Z486" s="3">
        <f>(E486-Dashboards!$C$10)/Dashboards!$C$12</f>
        <v>1.0099538270475179</v>
      </c>
      <c r="AA486" s="3">
        <f>(F486-Dashboards!$C$11)/Dashboards!$C$13</f>
        <v>-1.7847765987212705</v>
      </c>
    </row>
    <row r="487" spans="1:27" x14ac:dyDescent="0.35">
      <c r="A487">
        <v>485</v>
      </c>
      <c r="B487" s="3">
        <f t="shared" si="62"/>
        <v>0.48499999999999999</v>
      </c>
      <c r="C487" s="3">
        <f>MOD($K$4*(1+SIN(Dashboards!$C$7*B487))+Dashboards!$C$15,2*$K$4)</f>
        <v>5.4050509851014228</v>
      </c>
      <c r="D487" s="31">
        <f>(B487^Dashboards!$C$5)*((1-B487)^Dashboards!$C$6)</f>
        <v>6.2387550624999996E-2</v>
      </c>
      <c r="E487" s="31">
        <f t="shared" si="56"/>
        <v>3.983994024216405E-2</v>
      </c>
      <c r="F487" s="31">
        <f t="shared" si="57"/>
        <v>-4.8010265928108913E-2</v>
      </c>
      <c r="G487" s="13">
        <f>SQRT((E487-Dashboards!$C$10)^2+(F487-Dashboards!$C$11)^2)</f>
        <v>5.2597260668566133E-2</v>
      </c>
      <c r="H487" s="13">
        <f>G487/Dashboards!$C$9</f>
        <v>1.3779066973513689</v>
      </c>
      <c r="N487">
        <v>485</v>
      </c>
      <c r="O487" s="3">
        <f t="shared" si="63"/>
        <v>0.48499999999999999</v>
      </c>
      <c r="P487" s="3">
        <f>MOD($L$4*(1+SIN(Dashboards!$D$7*O487))+Dashboards!$D$15,2*$L$4)</f>
        <v>4.6062294106758932</v>
      </c>
      <c r="Q487" s="31">
        <f>(O487^Dashboards!$D$5)*((1-O487)^Dashboards!$D$6)</f>
        <v>4.1329615125531398E-3</v>
      </c>
      <c r="R487" s="31">
        <f t="shared" si="58"/>
        <v>-4.3792976554631405E-4</v>
      </c>
      <c r="S487" s="31">
        <f t="shared" si="59"/>
        <v>-4.1096944393341564E-3</v>
      </c>
      <c r="T487" s="13">
        <f>SQRT((R487-Dashboards!$C$10)^2+(S487-Dashboards!$C$11)^2)</f>
        <v>1.1004127130585593E-2</v>
      </c>
      <c r="U487" s="13">
        <f>T487/Dashboards!$D$9</f>
        <v>0.94189279202822451</v>
      </c>
      <c r="W487" s="3">
        <f t="shared" si="60"/>
        <v>5.7878694311745108E-4</v>
      </c>
      <c r="X487" s="3">
        <f t="shared" si="61"/>
        <v>0.43601390532314444</v>
      </c>
      <c r="Z487" s="3">
        <f>(E487-Dashboards!$C$10)/Dashboards!$C$12</f>
        <v>0.99117704157470998</v>
      </c>
      <c r="AA487" s="3">
        <f>(F487-Dashboards!$C$11)/Dashboards!$C$13</f>
        <v>-1.8048502354412275</v>
      </c>
    </row>
    <row r="488" spans="1:27" x14ac:dyDescent="0.35">
      <c r="A488">
        <v>486</v>
      </c>
      <c r="B488" s="3">
        <f t="shared" si="62"/>
        <v>0.48599999999999999</v>
      </c>
      <c r="C488" s="3">
        <f>MOD($K$4*(1+SIN(Dashboards!$C$7*B488))+Dashboards!$C$15,2*$K$4)</f>
        <v>5.3931806812239786</v>
      </c>
      <c r="D488" s="31">
        <f>(B488^Dashboards!$C$5)*((1-B488)^Dashboards!$C$6)</f>
        <v>6.2402038415999991E-2</v>
      </c>
      <c r="E488" s="31">
        <f t="shared" si="56"/>
        <v>3.927636914475343E-2</v>
      </c>
      <c r="F488" s="31">
        <f t="shared" si="57"/>
        <v>-4.849104273241605E-2</v>
      </c>
      <c r="G488" s="13">
        <f>SQRT((E488-Dashboards!$C$10)^2+(F488-Dashboards!$C$11)^2)</f>
        <v>5.268813524299916E-2</v>
      </c>
      <c r="H488" s="13">
        <f>G488/Dashboards!$C$9</f>
        <v>1.380287366670238</v>
      </c>
      <c r="N488">
        <v>486</v>
      </c>
      <c r="O488" s="3">
        <f t="shared" si="63"/>
        <v>0.48599999999999999</v>
      </c>
      <c r="P488" s="3">
        <f>MOD($L$4*(1+SIN(Dashboards!$D$7*O488))+Dashboards!$D$15,2*$L$4)</f>
        <v>4.6090079662152954</v>
      </c>
      <c r="Q488" s="31">
        <f>(O488^Dashboards!$D$5)*((1-O488)^Dashboards!$D$6)</f>
        <v>4.1183609070258786E-3</v>
      </c>
      <c r="R488" s="31">
        <f t="shared" si="58"/>
        <v>-4.2500233735521707E-4</v>
      </c>
      <c r="S488" s="31">
        <f t="shared" si="59"/>
        <v>-4.0963727337440404E-3</v>
      </c>
      <c r="T488" s="13">
        <f>SQRT((R488-Dashboards!$C$10)^2+(S488-Dashboards!$C$11)^2)</f>
        <v>1.099145698398791E-2</v>
      </c>
      <c r="U488" s="13">
        <f>T488/Dashboards!$D$9</f>
        <v>0.94080829712802216</v>
      </c>
      <c r="W488" s="3">
        <f t="shared" si="60"/>
        <v>5.7911937208996269E-4</v>
      </c>
      <c r="X488" s="3">
        <f t="shared" si="61"/>
        <v>0.43947906954221583</v>
      </c>
      <c r="Z488" s="3">
        <f>(E488-Dashboards!$C$10)/Dashboards!$C$12</f>
        <v>0.97209636819268108</v>
      </c>
      <c r="AA488" s="3">
        <f>(F488-Dashboards!$C$11)/Dashboards!$C$13</f>
        <v>-1.8247082194983331</v>
      </c>
    </row>
    <row r="489" spans="1:27" x14ac:dyDescent="0.35">
      <c r="A489">
        <v>487</v>
      </c>
      <c r="B489" s="3">
        <f t="shared" si="62"/>
        <v>0.48699999999999999</v>
      </c>
      <c r="C489" s="3">
        <f>MOD($K$4*(1+SIN(Dashboards!$C$7*B489))+Dashboards!$C$15,2*$K$4)</f>
        <v>5.3812590877526958</v>
      </c>
      <c r="D489" s="31">
        <f>(B489^Dashboards!$C$5)*((1-B489)^Dashboards!$C$6)</f>
        <v>6.2415528560999994E-2</v>
      </c>
      <c r="E489" s="31">
        <f t="shared" si="56"/>
        <v>3.870386654602518E-2</v>
      </c>
      <c r="F489" s="31">
        <f t="shared" si="57"/>
        <v>-4.8966406034509816E-2</v>
      </c>
      <c r="G489" s="13">
        <f>SQRT((E489-Dashboards!$C$10)^2+(F489-Dashboards!$C$11)^2)</f>
        <v>5.2779907681488922E-2</v>
      </c>
      <c r="H489" s="13">
        <f>G489/Dashboards!$C$9</f>
        <v>1.3826915576113621</v>
      </c>
      <c r="N489">
        <v>487</v>
      </c>
      <c r="O489" s="3">
        <f t="shared" si="63"/>
        <v>0.48699999999999999</v>
      </c>
      <c r="P489" s="3">
        <f>MOD($L$4*(1+SIN(Dashboards!$D$7*O489))+Dashboards!$D$15,2*$L$4)</f>
        <v>4.6117850543395065</v>
      </c>
      <c r="Q489" s="31">
        <f>(O489^Dashboards!$D$5)*((1-O489)^Dashboards!$D$6)</f>
        <v>4.1036820933195908E-3</v>
      </c>
      <c r="R489" s="31">
        <f t="shared" si="58"/>
        <v>-4.1215046856487138E-4</v>
      </c>
      <c r="S489" s="31">
        <f t="shared" si="59"/>
        <v>-4.082932612019652E-3</v>
      </c>
      <c r="T489" s="13">
        <f>SQRT((R489-Dashboards!$C$10)^2+(S489-Dashboards!$C$11)^2)</f>
        <v>1.0978881630586471E-2</v>
      </c>
      <c r="U489" s="13">
        <f>T489/Dashboards!$D$9</f>
        <v>0.93973191600433437</v>
      </c>
      <c r="W489" s="3">
        <f t="shared" si="60"/>
        <v>5.7946435890834848E-4</v>
      </c>
      <c r="X489" s="3">
        <f t="shared" si="61"/>
        <v>0.44295964160702772</v>
      </c>
      <c r="Z489" s="3">
        <f>(E489-Dashboards!$C$10)/Dashboards!$C$12</f>
        <v>0.95271330339946048</v>
      </c>
      <c r="AA489" s="3">
        <f>(F489-Dashboards!$C$11)/Dashboards!$C$13</f>
        <v>-1.8443426044972413</v>
      </c>
    </row>
    <row r="490" spans="1:27" x14ac:dyDescent="0.35">
      <c r="A490">
        <v>488</v>
      </c>
      <c r="B490" s="3">
        <f t="shared" si="62"/>
        <v>0.48799999999999999</v>
      </c>
      <c r="C490" s="3">
        <f>MOD($K$4*(1+SIN(Dashboards!$C$7*B490))+Dashboards!$C$15,2*$K$4)</f>
        <v>5.3692865027267924</v>
      </c>
      <c r="D490" s="31">
        <f>(B490^Dashboards!$C$5)*((1-B490)^Dashboards!$C$6)</f>
        <v>6.2428020735999998E-2</v>
      </c>
      <c r="E490" s="31">
        <f t="shared" si="56"/>
        <v>3.8122480673852426E-2</v>
      </c>
      <c r="F490" s="31">
        <f t="shared" si="57"/>
        <v>-4.9436163284443849E-2</v>
      </c>
      <c r="G490" s="13">
        <f>SQRT((E490-Dashboards!$C$10)^2+(F490-Dashboards!$C$11)^2)</f>
        <v>5.2872578234945664E-2</v>
      </c>
      <c r="H490" s="13">
        <f>G490/Dashboards!$C$9</f>
        <v>1.3851192767479144</v>
      </c>
      <c r="N490">
        <v>488</v>
      </c>
      <c r="O490" s="3">
        <f t="shared" si="63"/>
        <v>0.48799999999999999</v>
      </c>
      <c r="P490" s="3">
        <f>MOD($L$4*(1+SIN(Dashboards!$D$7*O490))+Dashboards!$D$15,2*$L$4)</f>
        <v>4.6145606722714403</v>
      </c>
      <c r="Q490" s="31">
        <f>(O490^Dashboards!$D$5)*((1-O490)^Dashboards!$D$6)</f>
        <v>4.0889261880807303E-3</v>
      </c>
      <c r="R490" s="31">
        <f t="shared" si="58"/>
        <v>-3.9937499072922547E-4</v>
      </c>
      <c r="S490" s="31">
        <f t="shared" si="59"/>
        <v>-4.0693755034836047E-3</v>
      </c>
      <c r="T490" s="13">
        <f>SQRT((R490-Dashboards!$C$10)^2+(S490-Dashboards!$C$11)^2)</f>
        <v>1.0966402365747927E-2</v>
      </c>
      <c r="U490" s="13">
        <f>T490/Dashboards!$D$9</f>
        <v>0.93866375953342573</v>
      </c>
      <c r="W490" s="3">
        <f t="shared" si="60"/>
        <v>5.7982196703890046E-4</v>
      </c>
      <c r="X490" s="3">
        <f t="shared" si="61"/>
        <v>0.44645551721448862</v>
      </c>
      <c r="Z490" s="3">
        <f>(E490-Dashboards!$C$10)/Dashboards!$C$12</f>
        <v>0.93302948003303299</v>
      </c>
      <c r="AA490" s="3">
        <f>(F490-Dashboards!$C$11)/Dashboards!$C$13</f>
        <v>-1.8637454373634053</v>
      </c>
    </row>
    <row r="491" spans="1:27" x14ac:dyDescent="0.35">
      <c r="A491">
        <v>489</v>
      </c>
      <c r="B491" s="3">
        <f t="shared" si="62"/>
        <v>0.48899999999999999</v>
      </c>
      <c r="C491" s="3">
        <f>MOD($K$4*(1+SIN(Dashboards!$C$7*B491))+Dashboards!$C$15,2*$K$4)</f>
        <v>5.3572632254602697</v>
      </c>
      <c r="D491" s="31">
        <f>(B491^Dashboards!$C$5)*((1-B491)^Dashboards!$C$6)</f>
        <v>6.2439514640999998E-2</v>
      </c>
      <c r="E491" s="31">
        <f t="shared" si="56"/>
        <v>3.7532263814480639E-2</v>
      </c>
      <c r="F491" s="31">
        <f t="shared" si="57"/>
        <v>-4.9900121859208724E-2</v>
      </c>
      <c r="G491" s="13">
        <f>SQRT((E491-Dashboards!$C$10)^2+(F491-Dashboards!$C$11)^2)</f>
        <v>5.2966146387722186E-2</v>
      </c>
      <c r="H491" s="13">
        <f>G491/Dashboards!$C$9</f>
        <v>1.3875705105713256</v>
      </c>
      <c r="N491">
        <v>489</v>
      </c>
      <c r="O491" s="3">
        <f t="shared" si="63"/>
        <v>0.48899999999999999</v>
      </c>
      <c r="P491" s="3">
        <f>MOD($L$4*(1+SIN(Dashboards!$D$7*O491))+Dashboards!$D$15,2*$L$4)</f>
        <v>4.617334817235478</v>
      </c>
      <c r="Q491" s="31">
        <f>(O491^Dashboards!$D$5)*((1-O491)^Dashboards!$D$6)</f>
        <v>4.0740943091543292E-3</v>
      </c>
      <c r="R491" s="31">
        <f t="shared" si="58"/>
        <v>-3.8667672112188255E-4</v>
      </c>
      <c r="S491" s="31">
        <f t="shared" si="59"/>
        <v>-4.0557028433091747E-3</v>
      </c>
      <c r="T491" s="13">
        <f>SQRT((R491-Dashboards!$C$10)^2+(S491-Dashboards!$C$11)^2)</f>
        <v>1.0954020468232033E-2</v>
      </c>
      <c r="U491" s="13">
        <f>T491/Dashboards!$D$9</f>
        <v>0.93760393717010193</v>
      </c>
      <c r="W491" s="3">
        <f t="shared" si="60"/>
        <v>5.8019225165448294E-4</v>
      </c>
      <c r="X491" s="3">
        <f t="shared" si="61"/>
        <v>0.4499665734012237</v>
      </c>
      <c r="Z491" s="3">
        <f>(E491-Dashboards!$C$10)/Dashboards!$C$12</f>
        <v>0.91304666833459247</v>
      </c>
      <c r="AA491" s="3">
        <f>(F491-Dashboards!$C$11)/Dashboards!$C$13</f>
        <v>-1.8829087620044844</v>
      </c>
    </row>
    <row r="492" spans="1:27" x14ac:dyDescent="0.35">
      <c r="A492">
        <v>490</v>
      </c>
      <c r="B492" s="3">
        <f t="shared" si="62"/>
        <v>0.49</v>
      </c>
      <c r="C492" s="3">
        <f>MOD($K$4*(1+SIN(Dashboards!$C$7*B492))+Dashboards!$C$15,2*$K$4)</f>
        <v>5.3451895565344323</v>
      </c>
      <c r="D492" s="31">
        <f>(B492^Dashboards!$C$5)*((1-B492)^Dashboards!$C$6)</f>
        <v>6.2450009999999993E-2</v>
      </c>
      <c r="E492" s="31">
        <f t="shared" si="56"/>
        <v>3.6933272341933478E-2</v>
      </c>
      <c r="F492" s="31">
        <f t="shared" si="57"/>
        <v>-5.0358089152753513E-2</v>
      </c>
      <c r="G492" s="13">
        <f>SQRT((E492-Dashboards!$C$10)^2+(F492-Dashboards!$C$11)^2)</f>
        <v>5.3060610851306929E-2</v>
      </c>
      <c r="H492" s="13">
        <f>G492/Dashboards!$C$9</f>
        <v>1.3900452253260602</v>
      </c>
      <c r="N492">
        <v>490</v>
      </c>
      <c r="O492" s="3">
        <f t="shared" si="63"/>
        <v>0.49</v>
      </c>
      <c r="P492" s="3">
        <f>MOD($L$4*(1+SIN(Dashboards!$D$7*O492))+Dashboards!$D$15,2*$L$4)</f>
        <v>4.6201074864574743</v>
      </c>
      <c r="Q492" s="31">
        <f>(O492^Dashboards!$D$5)*((1-O492)^Dashboards!$D$6)</f>
        <v>4.0591875754898993E-3</v>
      </c>
      <c r="R492" s="31">
        <f t="shared" si="58"/>
        <v>-3.7405646270252473E-4</v>
      </c>
      <c r="S492" s="31">
        <f t="shared" si="59"/>
        <v>-4.0419160723253571E-3</v>
      </c>
      <c r="T492" s="13">
        <f>SQRT((R492-Dashboards!$C$10)^2+(S492-Dashboards!$C$11)^2)</f>
        <v>1.0941737199907165E-2</v>
      </c>
      <c r="U492" s="13">
        <f>T492/Dashboards!$D$9</f>
        <v>0.93655255692335937</v>
      </c>
      <c r="W492" s="3">
        <f t="shared" si="60"/>
        <v>5.8057525960154279E-4</v>
      </c>
      <c r="X492" s="3">
        <f t="shared" si="61"/>
        <v>0.45349266840270086</v>
      </c>
      <c r="Z492" s="3">
        <f>(E492-Dashboards!$C$10)/Dashboards!$C$12</f>
        <v>0.89276677694412687</v>
      </c>
      <c r="AA492" s="3">
        <f>(F492-Dashboards!$C$11)/Dashboards!$C$13</f>
        <v>-1.9018246230285918</v>
      </c>
    </row>
    <row r="493" spans="1:27" x14ac:dyDescent="0.35">
      <c r="A493">
        <v>491</v>
      </c>
      <c r="B493" s="3">
        <f t="shared" si="62"/>
        <v>0.49099999999999999</v>
      </c>
      <c r="C493" s="3">
        <f>MOD($K$4*(1+SIN(Dashboards!$C$7*B493))+Dashboards!$C$15,2*$K$4)</f>
        <v>5.3330657977903764</v>
      </c>
      <c r="D493" s="31">
        <f>(B493^Dashboards!$C$5)*((1-B493)^Dashboards!$C$6)</f>
        <v>6.2459506561000001E-2</v>
      </c>
      <c r="E493" s="31">
        <f t="shared" si="56"/>
        <v>3.6325566745368167E-2</v>
      </c>
      <c r="F493" s="31">
        <f t="shared" si="57"/>
        <v>-5.0809872667340987E-2</v>
      </c>
      <c r="G493" s="13">
        <f>SQRT((E493-Dashboards!$C$10)^2+(F493-Dashboards!$C$11)^2)</f>
        <v>5.3155969558571353E-2</v>
      </c>
      <c r="H493" s="13">
        <f>G493/Dashboards!$C$9</f>
        <v>1.3925433668589129</v>
      </c>
      <c r="N493">
        <v>491</v>
      </c>
      <c r="O493" s="3">
        <f t="shared" si="63"/>
        <v>0.49099999999999999</v>
      </c>
      <c r="P493" s="3">
        <f>MOD($L$4*(1+SIN(Dashboards!$D$7*O493))+Dashboards!$D$15,2*$L$4)</f>
        <v>4.6228786771647616</v>
      </c>
      <c r="Q493" s="31">
        <f>(O493^Dashboards!$D$5)*((1-O493)^Dashboards!$D$6)</f>
        <v>4.0442071070476452E-3</v>
      </c>
      <c r="R493" s="31">
        <f t="shared" si="58"/>
        <v>-3.6151500408561479E-4</v>
      </c>
      <c r="S493" s="31">
        <f t="shared" si="59"/>
        <v>-4.0280166368221052E-3</v>
      </c>
      <c r="T493" s="13">
        <f>SQRT((R493-Dashboards!$C$10)^2+(S493-Dashboards!$C$11)^2)</f>
        <v>1.0929553805468725E-2</v>
      </c>
      <c r="U493" s="13">
        <f>T493/Dashboards!$D$9</f>
        <v>0.93550972533228216</v>
      </c>
      <c r="W493" s="3">
        <f t="shared" si="60"/>
        <v>5.809710293722632E-4</v>
      </c>
      <c r="X493" s="3">
        <f t="shared" si="61"/>
        <v>0.45703364152663073</v>
      </c>
      <c r="Z493" s="3">
        <f>(E493-Dashboards!$C$10)/Dashboards!$C$12</f>
        <v>0.87219185382658226</v>
      </c>
      <c r="AA493" s="3">
        <f>(F493-Dashboards!$C$11)/Dashboards!$C$13</f>
        <v>-1.9204850695176239</v>
      </c>
    </row>
    <row r="494" spans="1:27" x14ac:dyDescent="0.35">
      <c r="A494">
        <v>492</v>
      </c>
      <c r="B494" s="3">
        <f t="shared" si="62"/>
        <v>0.49199999999999999</v>
      </c>
      <c r="C494" s="3">
        <f>MOD($K$4*(1+SIN(Dashboards!$C$7*B494))+Dashboards!$C$15,2*$K$4)</f>
        <v>5.3208922523214373</v>
      </c>
      <c r="D494" s="31">
        <f>(B494^Dashboards!$C$5)*((1-B494)^Dashboards!$C$6)</f>
        <v>6.2468004096000007E-2</v>
      </c>
      <c r="E494" s="31">
        <f t="shared" si="56"/>
        <v>3.5709211654329373E-2</v>
      </c>
      <c r="F494" s="31">
        <f t="shared" si="57"/>
        <v>-5.1255280106191799E-2</v>
      </c>
      <c r="G494" s="13">
        <f>SQRT((E494-Dashboards!$C$10)^2+(F494-Dashboards!$C$11)^2)</f>
        <v>5.3252219658580006E-2</v>
      </c>
      <c r="H494" s="13">
        <f>G494/Dashboards!$C$9</f>
        <v>1.395064860483046</v>
      </c>
      <c r="N494">
        <v>492</v>
      </c>
      <c r="O494" s="3">
        <f t="shared" si="63"/>
        <v>0.49199999999999999</v>
      </c>
      <c r="P494" s="3">
        <f>MOD($L$4*(1+SIN(Dashboards!$D$7*O494))+Dashboards!$D$15,2*$L$4)</f>
        <v>4.6256483865861497</v>
      </c>
      <c r="Q494" s="31">
        <f>(O494^Dashboards!$D$5)*((1-O494)^Dashboards!$D$6)</f>
        <v>4.0291540247049586E-3</v>
      </c>
      <c r="R494" s="31">
        <f t="shared" si="58"/>
        <v>-3.4905311951137746E-4</v>
      </c>
      <c r="S494" s="31">
        <f t="shared" si="59"/>
        <v>-4.0140059883557152E-3</v>
      </c>
      <c r="T494" s="13">
        <f>SQRT((R494-Dashboards!$C$10)^2+(S494-Dashboards!$C$11)^2)</f>
        <v>1.0917471512160555E-2</v>
      </c>
      <c r="U494" s="13">
        <f>T494/Dashboards!$D$9</f>
        <v>0.93447554744219719</v>
      </c>
      <c r="W494" s="3">
        <f t="shared" si="60"/>
        <v>5.813795910818635E-4</v>
      </c>
      <c r="X494" s="3">
        <f t="shared" si="61"/>
        <v>0.46058931304084882</v>
      </c>
      <c r="Z494" s="3">
        <f>(E494-Dashboards!$C$10)/Dashboards!$C$12</f>
        <v>0.85132408712687668</v>
      </c>
      <c r="AA494" s="3">
        <f>(F494-Dashboards!$C$11)/Dashboards!$C$13</f>
        <v>-1.9388821588538334</v>
      </c>
    </row>
    <row r="495" spans="1:27" x14ac:dyDescent="0.35">
      <c r="A495">
        <v>493</v>
      </c>
      <c r="B495" s="3">
        <f t="shared" si="62"/>
        <v>0.49299999999999999</v>
      </c>
      <c r="C495" s="3">
        <f>MOD($K$4*(1+SIN(Dashboards!$C$7*B495))+Dashboards!$C$15,2*$K$4)</f>
        <v>5.3086692244656186</v>
      </c>
      <c r="D495" s="31">
        <f>(B495^Dashboards!$C$5)*((1-B495)^Dashboards!$C$6)</f>
        <v>6.2475502401000006E-2</v>
      </c>
      <c r="E495" s="31">
        <f t="shared" si="56"/>
        <v>3.5084275861853059E-2</v>
      </c>
      <c r="F495" s="31">
        <f t="shared" si="57"/>
        <v>-5.1694119467370292E-2</v>
      </c>
      <c r="G495" s="13">
        <f>SQRT((E495-Dashboards!$C$10)^2+(F495-Dashboards!$C$11)^2)</f>
        <v>5.3349357511970459E-2</v>
      </c>
      <c r="H495" s="13">
        <f>G495/Dashboards!$C$9</f>
        <v>1.3976096108569573</v>
      </c>
      <c r="N495">
        <v>493</v>
      </c>
      <c r="O495" s="3">
        <f t="shared" si="63"/>
        <v>0.49299999999999999</v>
      </c>
      <c r="P495" s="3">
        <f>MOD($L$4*(1+SIN(Dashboards!$D$7*O495))+Dashboards!$D$15,2*$L$4)</f>
        <v>4.628416611951927</v>
      </c>
      <c r="Q495" s="31">
        <f>(O495^Dashboards!$D$5)*((1-O495)^Dashboards!$D$6)</f>
        <v>4.0140294501632458E-3</v>
      </c>
      <c r="R495" s="31">
        <f t="shared" si="58"/>
        <v>-3.3667156881902528E-4</v>
      </c>
      <c r="S495" s="31">
        <f t="shared" si="59"/>
        <v>-3.9998855835544581E-3</v>
      </c>
      <c r="T495" s="13">
        <f>SQRT((R495-Dashboards!$C$10)^2+(S495-Dashboards!$C$11)^2)</f>
        <v>1.090549152949955E-2</v>
      </c>
      <c r="U495" s="13">
        <f>T495/Dashboards!$D$9</f>
        <v>0.93345012678110173</v>
      </c>
      <c r="W495" s="3">
        <f t="shared" si="60"/>
        <v>5.8180096645103698E-4</v>
      </c>
      <c r="X495" s="3">
        <f t="shared" si="61"/>
        <v>0.46415948407585561</v>
      </c>
      <c r="Z495" s="3">
        <f>(E495-Dashboards!$C$10)/Dashboards!$C$12</f>
        <v>0.83016580595212031</v>
      </c>
      <c r="AA495" s="3">
        <f>(F495-Dashboards!$C$11)/Dashboards!$C$13</f>
        <v>-1.9570079605976833</v>
      </c>
    </row>
    <row r="496" spans="1:27" x14ac:dyDescent="0.35">
      <c r="A496">
        <v>494</v>
      </c>
      <c r="B496" s="3">
        <f t="shared" si="62"/>
        <v>0.49399999999999999</v>
      </c>
      <c r="C496" s="3">
        <f>MOD($K$4*(1+SIN(Dashboards!$C$7*B496))+Dashboards!$C$15,2*$K$4)</f>
        <v>5.2963970197979799</v>
      </c>
      <c r="D496" s="31">
        <f>(B496^Dashboards!$C$5)*((1-B496)^Dashboards!$C$6)</f>
        <v>6.2482001295999998E-2</v>
      </c>
      <c r="E496" s="31">
        <f t="shared" si="56"/>
        <v>3.44508323453704E-2</v>
      </c>
      <c r="F496" s="31">
        <f t="shared" si="57"/>
        <v>-5.2126199138864189E-2</v>
      </c>
      <c r="G496" s="13">
        <f>SQRT((E496-Dashboards!$C$10)^2+(F496-Dashboards!$C$11)^2)</f>
        <v>5.3447378686909894E-2</v>
      </c>
      <c r="H496" s="13">
        <f>G496/Dashboards!$C$9</f>
        <v>1.4001775018785521</v>
      </c>
      <c r="N496">
        <v>494</v>
      </c>
      <c r="O496" s="3">
        <f t="shared" si="63"/>
        <v>0.49399999999999999</v>
      </c>
      <c r="P496" s="3">
        <f>MOD($L$4*(1+SIN(Dashboards!$D$7*O496))+Dashboards!$D$15,2*$L$4)</f>
        <v>4.6311833504938704</v>
      </c>
      <c r="Q496" s="31">
        <f>(O496^Dashboards!$D$5)*((1-O496)^Dashboards!$D$6)</f>
        <v>3.9988345058550459E-3</v>
      </c>
      <c r="R496" s="31">
        <f t="shared" si="58"/>
        <v>-3.2437109742219325E-4</v>
      </c>
      <c r="S496" s="31">
        <f t="shared" si="59"/>
        <v>-3.9856568839244169E-3</v>
      </c>
      <c r="T496" s="13">
        <f>SQRT((R496-Dashboards!$C$10)^2+(S496-Dashboards!$C$11)^2)</f>
        <v>1.0893615049003486E-2</v>
      </c>
      <c r="U496" s="13">
        <f>T496/Dashboards!$D$9</f>
        <v>0.93243356533636756</v>
      </c>
      <c r="W496" s="3">
        <f t="shared" si="60"/>
        <v>5.8223516879350983E-4</v>
      </c>
      <c r="X496" s="3">
        <f t="shared" si="61"/>
        <v>0.46774393654218449</v>
      </c>
      <c r="Z496" s="3">
        <f>(E496-Dashboards!$C$10)/Dashboards!$C$12</f>
        <v>0.80871948107935421</v>
      </c>
      <c r="AA496" s="3">
        <f>(F496-Dashboards!$C$11)/Dashboards!$C$13</f>
        <v>-1.9748545604150154</v>
      </c>
    </row>
    <row r="497" spans="1:27" x14ac:dyDescent="0.35">
      <c r="A497">
        <v>495</v>
      </c>
      <c r="B497" s="3">
        <f t="shared" si="62"/>
        <v>0.495</v>
      </c>
      <c r="C497" s="3">
        <f>MOD($K$4*(1+SIN(Dashboards!$C$7*B497))+Dashboards!$C$15,2*$K$4)</f>
        <v>5.2840759451229973</v>
      </c>
      <c r="D497" s="31">
        <f>(B497^Dashboards!$C$5)*((1-B497)^Dashboards!$C$6)</f>
        <v>6.2487500624999998E-2</v>
      </c>
      <c r="E497" s="31">
        <f t="shared" si="56"/>
        <v>3.3808958285364954E-2</v>
      </c>
      <c r="F497" s="31">
        <f t="shared" si="57"/>
        <v>-5.2551327994807398E-2</v>
      </c>
      <c r="G497" s="13">
        <f>SQRT((E497-Dashboards!$C$10)^2+(F497-Dashboards!$C$11)^2)</f>
        <v>5.3546277955633936E-2</v>
      </c>
      <c r="H497" s="13">
        <f>G497/Dashboards!$C$9</f>
        <v>1.4027683965944713</v>
      </c>
      <c r="N497">
        <v>495</v>
      </c>
      <c r="O497" s="3">
        <f t="shared" si="63"/>
        <v>0.495</v>
      </c>
      <c r="P497" s="3">
        <f>MOD($L$4*(1+SIN(Dashboards!$D$7*O497))+Dashboards!$D$15,2*$L$4)</f>
        <v>4.6339485994452412</v>
      </c>
      <c r="Q497" s="31">
        <f>(O497^Dashboards!$D$5)*((1-O497)^Dashboards!$D$6)</f>
        <v>3.9835703148514831E-3</v>
      </c>
      <c r="R497" s="31">
        <f t="shared" si="58"/>
        <v>-3.121524362866682E-4</v>
      </c>
      <c r="S497" s="31">
        <f t="shared" si="59"/>
        <v>-3.9713213556556012E-3</v>
      </c>
      <c r="T497" s="13">
        <f>SQRT((R497-Dashboards!$C$10)^2+(S497-Dashboards!$C$11)^2)</f>
        <v>1.0881843243922404E-2</v>
      </c>
      <c r="U497" s="13">
        <f>T497/Dashboards!$D$9</f>
        <v>0.93142596353174878</v>
      </c>
      <c r="W497" s="3">
        <f t="shared" si="60"/>
        <v>5.8268220300870626E-4</v>
      </c>
      <c r="X497" s="3">
        <f t="shared" si="61"/>
        <v>0.4713424330627225</v>
      </c>
      <c r="Z497" s="3">
        <f>(E497-Dashboards!$C$10)/Dashboards!$C$12</f>
        <v>0.78698772558722108</v>
      </c>
      <c r="AA497" s="3">
        <f>(F497-Dashboards!$C$11)/Dashboards!$C$13</f>
        <v>-1.9924140640514316</v>
      </c>
    </row>
    <row r="498" spans="1:27" x14ac:dyDescent="0.35">
      <c r="A498">
        <v>496</v>
      </c>
      <c r="B498" s="3">
        <f t="shared" si="62"/>
        <v>0.496</v>
      </c>
      <c r="C498" s="3">
        <f>MOD($K$4*(1+SIN(Dashboards!$C$7*B498))+Dashboards!$C$15,2*$K$4)</f>
        <v>5.2717063084668982</v>
      </c>
      <c r="D498" s="31">
        <f>(B498^Dashboards!$C$5)*((1-B498)^Dashboards!$C$6)</f>
        <v>6.2492000255999998E-2</v>
      </c>
      <c r="E498" s="31">
        <f t="shared" si="56"/>
        <v>3.3158735081736522E-2</v>
      </c>
      <c r="F498" s="31">
        <f t="shared" si="57"/>
        <v>-5.2969315492793746E-2</v>
      </c>
      <c r="G498" s="13">
        <f>SQRT((E498-Dashboards!$C$10)^2+(F498-Dashboards!$C$11)^2)</f>
        <v>5.3646049291572497E-2</v>
      </c>
      <c r="H498" s="13">
        <f>G498/Dashboards!$C$9</f>
        <v>1.405382137124795</v>
      </c>
      <c r="N498">
        <v>496</v>
      </c>
      <c r="O498" s="3">
        <f t="shared" si="63"/>
        <v>0.496</v>
      </c>
      <c r="P498" s="3">
        <f>MOD($L$4*(1+SIN(Dashboards!$D$7*O498))+Dashboards!$D$15,2*$L$4)</f>
        <v>4.6367123560407899</v>
      </c>
      <c r="Q498" s="31">
        <f>(O498^Dashboards!$D$5)*((1-O498)^Dashboards!$D$6)</f>
        <v>3.9682380007700314E-3</v>
      </c>
      <c r="R498" s="31">
        <f t="shared" si="58"/>
        <v>-3.0001630191030395E-4</v>
      </c>
      <c r="S498" s="31">
        <f t="shared" si="59"/>
        <v>-3.956880469428335E-3</v>
      </c>
      <c r="T498" s="13">
        <f>SQRT((R498-Dashboards!$C$10)^2+(S498-Dashboards!$C$11)^2)</f>
        <v>1.0870177268973527E-2</v>
      </c>
      <c r="U498" s="13">
        <f>T498/Dashboards!$D$9</f>
        <v>0.93042742020469227</v>
      </c>
      <c r="W498" s="3">
        <f t="shared" si="60"/>
        <v>5.831420655794848E-4</v>
      </c>
      <c r="X498" s="3">
        <f t="shared" si="61"/>
        <v>0.47495471692010272</v>
      </c>
      <c r="Z498" s="3">
        <f>(E498-Dashboards!$C$10)/Dashboards!$C$12</f>
        <v>0.76497329540999182</v>
      </c>
      <c r="AA498" s="3">
        <f>(F498-Dashboards!$C$11)/Dashboards!$C$13</f>
        <v>-2.0096786013517374</v>
      </c>
    </row>
    <row r="499" spans="1:27" x14ac:dyDescent="0.35">
      <c r="A499">
        <v>497</v>
      </c>
      <c r="B499" s="3">
        <f t="shared" si="62"/>
        <v>0.497</v>
      </c>
      <c r="C499" s="3">
        <f>MOD($K$4*(1+SIN(Dashboards!$C$7*B499))+Dashboards!$C$15,2*$K$4)</f>
        <v>5.2592884190699545</v>
      </c>
      <c r="D499" s="31">
        <f>(B499^Dashboards!$C$5)*((1-B499)^Dashboards!$C$6)</f>
        <v>6.2495500081000001E-2</v>
      </c>
      <c r="E499" s="31">
        <f t="shared" si="56"/>
        <v>3.2500248367825633E-2</v>
      </c>
      <c r="F499" s="31">
        <f t="shared" si="57"/>
        <v>-5.3379971772228564E-2</v>
      </c>
      <c r="G499" s="13">
        <f>SQRT((E499-Dashboards!$C$10)^2+(F499-Dashboards!$C$11)^2)</f>
        <v>5.3746685867066983E-2</v>
      </c>
      <c r="H499" s="13">
        <f>G499/Dashboards!$C$9</f>
        <v>1.4080185446032407</v>
      </c>
      <c r="N499">
        <v>497</v>
      </c>
      <c r="O499" s="3">
        <f t="shared" si="63"/>
        <v>0.497</v>
      </c>
      <c r="P499" s="3">
        <f>MOD($L$4*(1+SIN(Dashboards!$D$7*O499))+Dashboards!$D$15,2*$L$4)</f>
        <v>4.6394746175167612</v>
      </c>
      <c r="Q499" s="31">
        <f>(O499^Dashboards!$D$5)*((1-O499)^Dashboards!$D$6)</f>
        <v>3.9528386876826124E-3</v>
      </c>
      <c r="R499" s="31">
        <f t="shared" si="58"/>
        <v>-2.8796339630515728E-4</v>
      </c>
      <c r="S499" s="31">
        <f t="shared" si="59"/>
        <v>-3.9423357002199592E-3</v>
      </c>
      <c r="T499" s="13">
        <f>SQRT((R499-Dashboards!$C$10)^2+(S499-Dashboards!$C$11)^2)</f>
        <v>1.0858618260079923E-2</v>
      </c>
      <c r="U499" s="13">
        <f>T499/Dashboards!$D$9</f>
        <v>0.92943803258396807</v>
      </c>
      <c r="W499" s="3">
        <f t="shared" si="60"/>
        <v>5.836147445749131E-4</v>
      </c>
      <c r="X499" s="3">
        <f t="shared" si="61"/>
        <v>0.47858051201927265</v>
      </c>
      <c r="Z499" s="3">
        <f>(E499-Dashboards!$C$10)/Dashboards!$C$12</f>
        <v>0.74267908981238873</v>
      </c>
      <c r="AA499" s="3">
        <f>(F499-Dashboards!$C$11)/Dashboards!$C$13</f>
        <v>-2.0266403303222504</v>
      </c>
    </row>
    <row r="500" spans="1:27" x14ac:dyDescent="0.35">
      <c r="A500">
        <v>498</v>
      </c>
      <c r="B500" s="3">
        <f t="shared" si="62"/>
        <v>0.498</v>
      </c>
      <c r="C500" s="3">
        <f>MOD($K$4*(1+SIN(Dashboards!$C$7*B500))+Dashboards!$C$15,2*$K$4)</f>
        <v>5.2468225873787526</v>
      </c>
      <c r="D500" s="31">
        <f>(B500^Dashboards!$C$5)*((1-B500)^Dashboards!$C$6)</f>
        <v>6.2498000016000005E-2</v>
      </c>
      <c r="E500" s="31">
        <f t="shared" si="56"/>
        <v>3.1833588022055465E-2</v>
      </c>
      <c r="F500" s="31">
        <f t="shared" si="57"/>
        <v>-5.3783107753661685E-2</v>
      </c>
      <c r="G500" s="13">
        <f>SQRT((E500-Dashboards!$C$10)^2+(F500-Dashboards!$C$11)^2)</f>
        <v>5.3848180051681585E-2</v>
      </c>
      <c r="H500" s="13">
        <f>G500/Dashboards!$C$9</f>
        <v>1.4106774191329223</v>
      </c>
      <c r="N500">
        <v>498</v>
      </c>
      <c r="O500" s="3">
        <f t="shared" si="63"/>
        <v>0.498</v>
      </c>
      <c r="P500" s="3">
        <f>MOD($L$4*(1+SIN(Dashboards!$D$7*O500))+Dashboards!$D$15,2*$L$4)</f>
        <v>4.6422353811108934</v>
      </c>
      <c r="Q500" s="31">
        <f>(O500^Dashboards!$D$5)*((1-O500)^Dashboards!$D$6)</f>
        <v>3.9373735000240318E-3</v>
      </c>
      <c r="R500" s="31">
        <f t="shared" si="58"/>
        <v>-2.7599440698185046E-4</v>
      </c>
      <c r="S500" s="31">
        <f t="shared" si="59"/>
        <v>-3.9276885271118727E-3</v>
      </c>
      <c r="T500" s="13">
        <f>SQRT((R500-Dashboards!$C$10)^2+(S500-Dashboards!$C$11)^2)</f>
        <v>1.0847167334113067E-2</v>
      </c>
      <c r="U500" s="13">
        <f>T500/Dashboards!$D$9</f>
        <v>0.9284578962676352</v>
      </c>
      <c r="W500" s="3">
        <f t="shared" si="60"/>
        <v>5.8410021965803931E-4</v>
      </c>
      <c r="X500" s="3">
        <f t="shared" si="61"/>
        <v>0.48221952286528713</v>
      </c>
      <c r="Z500" s="3">
        <f>(E500-Dashboards!$C$10)/Dashboards!$C$12</f>
        <v>0.72010815178374288</v>
      </c>
      <c r="AA500" s="3">
        <f>(F500-Dashboards!$C$11)/Dashboards!$C$13</f>
        <v>-2.043291441233646</v>
      </c>
    </row>
    <row r="501" spans="1:27" x14ac:dyDescent="0.35">
      <c r="A501">
        <v>499</v>
      </c>
      <c r="B501" s="3">
        <f t="shared" si="62"/>
        <v>0.499</v>
      </c>
      <c r="C501" s="3">
        <f>MOD($K$4*(1+SIN(Dashboards!$C$7*B501))+Dashboards!$C$15,2*$K$4)</f>
        <v>5.234309125038437</v>
      </c>
      <c r="D501" s="31">
        <f>(B501^Dashboards!$C$5)*((1-B501)^Dashboards!$C$6)</f>
        <v>6.2499500000999991E-2</v>
      </c>
      <c r="E501" s="31">
        <f t="shared" si="56"/>
        <v>3.1158848177148115E-2</v>
      </c>
      <c r="F501" s="31">
        <f t="shared" si="57"/>
        <v>-5.4178535239044916E-2</v>
      </c>
      <c r="G501" s="13">
        <f>SQRT((E501-Dashboards!$C$10)^2+(F501-Dashboards!$C$11)^2)</f>
        <v>5.3950523411111215E-2</v>
      </c>
      <c r="H501" s="13">
        <f>G501/Dashboards!$C$9</f>
        <v>1.4133585397577422</v>
      </c>
      <c r="N501">
        <v>499</v>
      </c>
      <c r="O501" s="3">
        <f t="shared" si="63"/>
        <v>0.499</v>
      </c>
      <c r="P501" s="3">
        <f>MOD($L$4*(1+SIN(Dashboards!$D$7*O501))+Dashboards!$D$15,2*$L$4)</f>
        <v>4.6449946440624226</v>
      </c>
      <c r="Q501" s="31">
        <f>(O501^Dashboards!$D$5)*((1-O501)^Dashboards!$D$6)</f>
        <v>3.9218435625007503E-3</v>
      </c>
      <c r="R501" s="31">
        <f t="shared" si="58"/>
        <v>-2.641100069361162E-4</v>
      </c>
      <c r="S501" s="31">
        <f t="shared" si="59"/>
        <v>-3.9129404330969291E-3</v>
      </c>
      <c r="T501" s="13">
        <f>SQRT((R501-Dashboards!$C$10)^2+(S501-Dashboards!$C$11)^2)</f>
        <v>1.0835825588639429E-2</v>
      </c>
      <c r="U501" s="13">
        <f>T501/Dashboards!$D$9</f>
        <v>0.92748710520135014</v>
      </c>
      <c r="W501" s="3">
        <f t="shared" si="60"/>
        <v>5.8459846209860946E-4</v>
      </c>
      <c r="X501" s="3">
        <f t="shared" si="61"/>
        <v>0.48587143455639203</v>
      </c>
      <c r="Z501" s="3">
        <f>(E501-Dashboards!$C$10)/Dashboards!$C$12</f>
        <v>0.69726366835002707</v>
      </c>
      <c r="AA501" s="3">
        <f>(F501-Dashboards!$C$11)/Dashboards!$C$13</f>
        <v>-2.059624160761989</v>
      </c>
    </row>
    <row r="502" spans="1:27" x14ac:dyDescent="0.35">
      <c r="A502">
        <v>500</v>
      </c>
      <c r="B502" s="3">
        <f t="shared" si="62"/>
        <v>0.5</v>
      </c>
      <c r="C502" s="3">
        <f>MOD($K$4*(1+SIN(Dashboards!$C$7*B502))+Dashboards!$C$15,2*$K$4)</f>
        <v>5.2217483448849151</v>
      </c>
      <c r="D502" s="31">
        <f>(B502^Dashboards!$C$5)*((1-B502)^Dashboards!$C$6)</f>
        <v>6.25E-2</v>
      </c>
      <c r="E502" s="31">
        <f t="shared" si="56"/>
        <v>3.0476127226873376E-2</v>
      </c>
      <c r="F502" s="31">
        <f t="shared" si="57"/>
        <v>-5.4566067012855407E-2</v>
      </c>
      <c r="G502" s="13">
        <f>SQRT((E502-Dashboards!$C$10)^2+(F502-Dashboards!$C$11)^2)</f>
        <v>5.4053706706687521E-2</v>
      </c>
      <c r="H502" s="13">
        <f>G502/Dashboards!$C$9</f>
        <v>1.4160616644494497</v>
      </c>
      <c r="N502">
        <v>500</v>
      </c>
      <c r="O502" s="3">
        <f t="shared" si="63"/>
        <v>0.5</v>
      </c>
      <c r="P502" s="3">
        <f>MOD($L$4*(1+SIN(Dashboards!$D$7*O502))+Dashboards!$D$15,2*$L$4)</f>
        <v>4.6477524036120874</v>
      </c>
      <c r="Q502" s="31">
        <f>(O502^Dashboards!$D$5)*((1-O502)^Dashboards!$D$6)</f>
        <v>3.90625E-3</v>
      </c>
      <c r="R502" s="31">
        <f t="shared" si="58"/>
        <v>-2.5231085463752427E-4</v>
      </c>
      <c r="S502" s="31">
        <f t="shared" si="59"/>
        <v>-3.8980929048872195E-3</v>
      </c>
      <c r="T502" s="13">
        <f>SQRT((R502-Dashboards!$C$10)^2+(S502-Dashboards!$C$11)^2)</f>
        <v>1.0824594101671216E-2</v>
      </c>
      <c r="U502" s="13">
        <f>T502/Dashboards!$D$9</f>
        <v>0.92652575165703177</v>
      </c>
      <c r="W502" s="3">
        <f t="shared" si="60"/>
        <v>5.8510943479067557E-4</v>
      </c>
      <c r="X502" s="3">
        <f t="shared" si="61"/>
        <v>0.48953591279241793</v>
      </c>
      <c r="Z502" s="3">
        <f>(E502-Dashboards!$C$10)/Dashboards!$C$12</f>
        <v>0.67414897080234693</v>
      </c>
      <c r="AA502" s="3">
        <f>(F502-Dashboards!$C$11)/Dashboards!$C$13</f>
        <v>-2.0756307561655278</v>
      </c>
    </row>
    <row r="503" spans="1:27" x14ac:dyDescent="0.35">
      <c r="A503">
        <v>501</v>
      </c>
      <c r="B503" s="3">
        <f t="shared" si="62"/>
        <v>0.501</v>
      </c>
      <c r="C503" s="3">
        <f>MOD($K$4*(1+SIN(Dashboards!$C$7*B503))+Dashboards!$C$15,2*$K$4)</f>
        <v>5.2091405609370351</v>
      </c>
      <c r="D503" s="31">
        <f>(B503^Dashboards!$C$5)*((1-B503)^Dashboards!$C$6)</f>
        <v>6.2499500000999991E-2</v>
      </c>
      <c r="E503" s="31">
        <f t="shared" si="56"/>
        <v>2.9785527830290284E-2</v>
      </c>
      <c r="F503" s="31">
        <f t="shared" si="57"/>
        <v>-5.4945516944023748E-2</v>
      </c>
      <c r="G503" s="13">
        <f>SQRT((E503-Dashboards!$C$10)^2+(F503-Dashboards!$C$11)^2)</f>
        <v>5.4157719895483271E-2</v>
      </c>
      <c r="H503" s="13">
        <f>G503/Dashboards!$C$9</f>
        <v>1.4187865301103755</v>
      </c>
      <c r="N503">
        <v>501</v>
      </c>
      <c r="O503" s="3">
        <f t="shared" si="63"/>
        <v>0.501</v>
      </c>
      <c r="P503" s="3">
        <f>MOD($L$4*(1+SIN(Dashboards!$D$7*O503))+Dashboards!$D$15,2*$L$4)</f>
        <v>4.6505086570021268</v>
      </c>
      <c r="Q503" s="31">
        <f>(O503^Dashboards!$D$5)*((1-O503)^Dashboards!$D$6)</f>
        <v>3.89059393749925E-3</v>
      </c>
      <c r="R503" s="31">
        <f t="shared" si="58"/>
        <v>-2.40597594020417E-4</v>
      </c>
      <c r="S503" s="31">
        <f t="shared" si="59"/>
        <v>-3.8831474327222634E-3</v>
      </c>
      <c r="T503" s="13">
        <f>SQRT((R503-Dashboards!$C$10)^2+(S503-Dashboards!$C$11)^2)</f>
        <v>1.0813473931421473E-2</v>
      </c>
      <c r="U503" s="13">
        <f>T503/Dashboards!$D$9</f>
        <v>0.92557392621189971</v>
      </c>
      <c r="W503" s="3">
        <f t="shared" si="60"/>
        <v>5.8563309227503441E-4</v>
      </c>
      <c r="X503" s="3">
        <f t="shared" si="61"/>
        <v>0.49321260389847577</v>
      </c>
      <c r="Z503" s="3">
        <f>(E503-Dashboards!$C$10)/Dashboards!$C$12</f>
        <v>0.65076753484054606</v>
      </c>
      <c r="AA503" s="3">
        <f>(F503-Dashboards!$C$11)/Dashboards!$C$13</f>
        <v>-2.091303539494727</v>
      </c>
    </row>
    <row r="504" spans="1:27" x14ac:dyDescent="0.35">
      <c r="A504">
        <v>502</v>
      </c>
      <c r="B504" s="3">
        <f t="shared" si="62"/>
        <v>0.502</v>
      </c>
      <c r="C504" s="3">
        <f>MOD($K$4*(1+SIN(Dashboards!$C$7*B504))+Dashboards!$C$15,2*$K$4)</f>
        <v>5.1964860883887392</v>
      </c>
      <c r="D504" s="31">
        <f>(B504^Dashboards!$C$5)*((1-B504)^Dashboards!$C$6)</f>
        <v>6.2498000016000005E-2</v>
      </c>
      <c r="E504" s="31">
        <f t="shared" si="56"/>
        <v>2.9087156913443383E-2</v>
      </c>
      <c r="F504" s="31">
        <f t="shared" si="57"/>
        <v>-5.5316700088604884E-2</v>
      </c>
      <c r="G504" s="13">
        <f>SQRT((E504-Dashboards!$C$10)^2+(F504-Dashboards!$C$11)^2)</f>
        <v>5.4262552131015239E-2</v>
      </c>
      <c r="H504" s="13">
        <f>G504/Dashboards!$C$9</f>
        <v>1.4215328525918454</v>
      </c>
      <c r="N504">
        <v>502</v>
      </c>
      <c r="O504" s="3">
        <f t="shared" si="63"/>
        <v>0.502</v>
      </c>
      <c r="P504" s="3">
        <f>MOD($L$4*(1+SIN(Dashboards!$D$7*O504))+Dashboards!$D$15,2*$L$4)</f>
        <v>4.6532634014762895</v>
      </c>
      <c r="Q504" s="31">
        <f>(O504^Dashboards!$D$5)*((1-O504)^Dashboards!$D$6)</f>
        <v>3.8748764999760321E-3</v>
      </c>
      <c r="R504" s="31">
        <f t="shared" si="58"/>
        <v>-2.2897085447696379E-4</v>
      </c>
      <c r="S504" s="31">
        <f t="shared" si="59"/>
        <v>-3.8681055101776368E-3</v>
      </c>
      <c r="T504" s="13">
        <f>SQRT((R504-Dashboards!$C$10)^2+(S504-Dashboards!$C$11)^2)</f>
        <v>1.0802466116063579E-2</v>
      </c>
      <c r="U504" s="13">
        <f>T504/Dashboards!$D$9</f>
        <v>0.92463171772788821</v>
      </c>
      <c r="W504" s="3">
        <f t="shared" si="60"/>
        <v>5.8616938076642565E-4</v>
      </c>
      <c r="X504" s="3">
        <f t="shared" si="61"/>
        <v>0.49690113486395715</v>
      </c>
      <c r="Z504" s="3">
        <f>(E504-Dashboards!$C$10)/Dashboards!$C$12</f>
        <v>0.62712298063063632</v>
      </c>
      <c r="AA504" s="3">
        <f>(F504-Dashboards!$C$11)/Dashboards!$C$13</f>
        <v>-2.1066348718329855</v>
      </c>
    </row>
    <row r="505" spans="1:27" x14ac:dyDescent="0.35">
      <c r="A505">
        <v>503</v>
      </c>
      <c r="B505" s="3">
        <f t="shared" si="62"/>
        <v>0.503</v>
      </c>
      <c r="C505" s="3">
        <f>MOD($K$4*(1+SIN(Dashboards!$C$7*B505))+Dashboards!$C$15,2*$K$4)</f>
        <v>5.1837852436011813</v>
      </c>
      <c r="D505" s="31">
        <f>(B505^Dashboards!$C$5)*((1-B505)^Dashboards!$C$6)</f>
        <v>6.2495500081000001E-2</v>
      </c>
      <c r="E505" s="31">
        <f t="shared" si="56"/>
        <v>2.8381125668475844E-2</v>
      </c>
      <c r="F505" s="31">
        <f t="shared" si="57"/>
        <v>-5.5679432793127953E-2</v>
      </c>
      <c r="G505" s="13">
        <f>SQRT((E505-Dashboards!$C$10)^2+(F505-Dashboards!$C$11)^2)</f>
        <v>5.4368191764544001E-2</v>
      </c>
      <c r="H505" s="13">
        <f>G505/Dashboards!$C$9</f>
        <v>1.4243003267282317</v>
      </c>
      <c r="N505">
        <v>503</v>
      </c>
      <c r="O505" s="3">
        <f t="shared" si="63"/>
        <v>0.503</v>
      </c>
      <c r="P505" s="3">
        <f>MOD($L$4*(1+SIN(Dashboards!$D$7*O505))+Dashboards!$D$15,2*$L$4)</f>
        <v>4.6560166342798297</v>
      </c>
      <c r="Q505" s="31">
        <f>(O505^Dashboards!$D$5)*((1-O505)^Dashboards!$D$6)</f>
        <v>3.8590988123181169E-3</v>
      </c>
      <c r="R505" s="31">
        <f t="shared" si="58"/>
        <v>-2.1743125085242664E-4</v>
      </c>
      <c r="S505" s="31">
        <f t="shared" si="59"/>
        <v>-3.8529686339740491E-3</v>
      </c>
      <c r="T505" s="13">
        <f>SQRT((R505-Dashboards!$C$10)^2+(S505-Dashboards!$C$11)^2)</f>
        <v>1.0791571673495421E-2</v>
      </c>
      <c r="U505" s="13">
        <f>T505/Dashboards!$D$9</f>
        <v>0.9236992133314611</v>
      </c>
      <c r="W505" s="3">
        <f t="shared" si="60"/>
        <v>5.8671823818542003E-4</v>
      </c>
      <c r="X505" s="3">
        <f t="shared" si="61"/>
        <v>0.5006011133967706</v>
      </c>
      <c r="Z505" s="3">
        <f>(E505-Dashboards!$C$10)/Dashboards!$C$12</f>
        <v>0.60321907277477016</v>
      </c>
      <c r="AA505" s="3">
        <f>(F505-Dashboards!$C$11)/Dashboards!$C$13</f>
        <v>-2.1216171675653901</v>
      </c>
    </row>
    <row r="506" spans="1:27" x14ac:dyDescent="0.35">
      <c r="A506">
        <v>504</v>
      </c>
      <c r="B506" s="3">
        <f t="shared" si="62"/>
        <v>0.504</v>
      </c>
      <c r="C506" s="3">
        <f>MOD($K$4*(1+SIN(Dashboards!$C$7*B506))+Dashboards!$C$15,2*$K$4)</f>
        <v>5.1710383440948213</v>
      </c>
      <c r="D506" s="31">
        <f>(B506^Dashboards!$C$5)*((1-B506)^Dashboards!$C$6)</f>
        <v>6.2492000255999998E-2</v>
      </c>
      <c r="E506" s="31">
        <f t="shared" si="56"/>
        <v>2.7667549550124931E-2</v>
      </c>
      <c r="F506" s="31">
        <f t="shared" si="57"/>
        <v>-5.6033532798559882E-2</v>
      </c>
      <c r="G506" s="13">
        <f>SQRT((E506-Dashboards!$C$10)^2+(F506-Dashboards!$C$11)^2)</f>
        <v>5.447462634696916E-2</v>
      </c>
      <c r="H506" s="13">
        <f>G506/Dashboards!$C$9</f>
        <v>1.4270886263866029</v>
      </c>
      <c r="N506">
        <v>504</v>
      </c>
      <c r="O506" s="3">
        <f t="shared" si="63"/>
        <v>0.504</v>
      </c>
      <c r="P506" s="3">
        <f>MOD($L$4*(1+SIN(Dashboards!$D$7*O506))+Dashboards!$D$15,2*$L$4)</f>
        <v>4.6587683526595152</v>
      </c>
      <c r="Q506" s="31">
        <f>(O506^Dashboards!$D$5)*((1-O506)^Dashboards!$D$6)</f>
        <v>3.8432619992340646E-3</v>
      </c>
      <c r="R506" s="31">
        <f t="shared" si="58"/>
        <v>-2.0597938344252341E-4</v>
      </c>
      <c r="S506" s="31">
        <f t="shared" si="59"/>
        <v>-3.8377383037869134E-3</v>
      </c>
      <c r="T506" s="13">
        <f>SQRT((R506-Dashboards!$C$10)^2+(S506-Dashboards!$C$11)^2)</f>
        <v>1.0780791601108236E-2</v>
      </c>
      <c r="U506" s="13">
        <f>T506/Dashboards!$D$9</f>
        <v>0.92277649839382558</v>
      </c>
      <c r="W506" s="3">
        <f t="shared" si="60"/>
        <v>5.8727959419491453E-4</v>
      </c>
      <c r="X506" s="3">
        <f t="shared" si="61"/>
        <v>0.50431212799277736</v>
      </c>
      <c r="Z506" s="3">
        <f>(E506-Dashboards!$C$10)/Dashboards!$C$12</f>
        <v>0.57905972019258933</v>
      </c>
      <c r="AA506" s="3">
        <f>(F506-Dashboards!$C$11)/Dashboards!$C$13</f>
        <v>-2.1362428986728257</v>
      </c>
    </row>
    <row r="507" spans="1:27" x14ac:dyDescent="0.35">
      <c r="A507">
        <v>505</v>
      </c>
      <c r="B507" s="3">
        <f t="shared" si="62"/>
        <v>0.505</v>
      </c>
      <c r="C507" s="3">
        <f>MOD($K$4*(1+SIN(Dashboards!$C$7*B507))+Dashboards!$C$15,2*$K$4)</f>
        <v>5.1582457085414832</v>
      </c>
      <c r="D507" s="31">
        <f>(B507^Dashboards!$C$5)*((1-B507)^Dashboards!$C$6)</f>
        <v>6.2487500624999998E-2</v>
      </c>
      <c r="E507" s="31">
        <f t="shared" si="56"/>
        <v>2.694654826956534E-2</v>
      </c>
      <c r="F507" s="31">
        <f t="shared" si="57"/>
        <v>-5.6378819344815659E-2</v>
      </c>
      <c r="G507" s="13">
        <f>SQRT((E507-Dashboards!$C$10)^2+(F507-Dashboards!$C$11)^2)</f>
        <v>5.4581842631316817E-2</v>
      </c>
      <c r="H507" s="13">
        <f>G507/Dashboards!$C$9</f>
        <v>1.4298974045318886</v>
      </c>
      <c r="N507">
        <v>505</v>
      </c>
      <c r="O507" s="3">
        <f t="shared" si="63"/>
        <v>0.505</v>
      </c>
      <c r="P507" s="3">
        <f>MOD($L$4*(1+SIN(Dashboards!$D$7*O507))+Dashboards!$D$15,2*$L$4)</f>
        <v>4.6615185538636279</v>
      </c>
      <c r="Q507" s="31">
        <f>(O507^Dashboards!$D$5)*((1-O507)^Dashboards!$D$6)</f>
        <v>3.8273671851641396E-3</v>
      </c>
      <c r="R507" s="31">
        <f t="shared" si="58"/>
        <v>-1.9461583799295254E-4</v>
      </c>
      <c r="S507" s="31">
        <f t="shared" si="59"/>
        <v>-3.8224160220564126E-3</v>
      </c>
      <c r="T507" s="13">
        <f>SQRT((R507-Dashboards!$C$10)^2+(S507-Dashboards!$C$11)^2)</f>
        <v>1.0770126875560389E-2</v>
      </c>
      <c r="U507" s="13">
        <f>T507/Dashboards!$D$9</f>
        <v>0.92186365651156887</v>
      </c>
      <c r="W507" s="3">
        <f t="shared" si="60"/>
        <v>5.87853370241153E-4</v>
      </c>
      <c r="X507" s="3">
        <f t="shared" si="61"/>
        <v>0.50803374802031975</v>
      </c>
      <c r="Z507" s="3">
        <f>(E507-Dashboards!$C$10)/Dashboards!$C$12</f>
        <v>0.55464897591277995</v>
      </c>
      <c r="AA507" s="3">
        <f>(F507-Dashboards!$C$11)/Dashboards!$C$13</f>
        <v>-2.1505045990486615</v>
      </c>
    </row>
    <row r="508" spans="1:27" x14ac:dyDescent="0.35">
      <c r="A508">
        <v>506</v>
      </c>
      <c r="B508" s="3">
        <f t="shared" si="62"/>
        <v>0.50600000000000001</v>
      </c>
      <c r="C508" s="3">
        <f>MOD($K$4*(1+SIN(Dashboards!$C$7*B508))+Dashboards!$C$15,2*$K$4)</f>
        <v>5.1454076567563867</v>
      </c>
      <c r="D508" s="31">
        <f>(B508^Dashboards!$C$5)*((1-B508)^Dashboards!$C$6)</f>
        <v>6.2482001295999998E-2</v>
      </c>
      <c r="E508" s="31">
        <f t="shared" si="56"/>
        <v>2.6218245785568927E-2</v>
      </c>
      <c r="F508" s="31">
        <f t="shared" si="57"/>
        <v>-5.6715113275747256E-2</v>
      </c>
      <c r="G508" s="13">
        <f>SQRT((E508-Dashboards!$C$10)^2+(F508-Dashboards!$C$11)^2)</f>
        <v>5.4689826575816031E-2</v>
      </c>
      <c r="H508" s="13">
        <f>G508/Dashboards!$C$9</f>
        <v>1.4327262933074747</v>
      </c>
      <c r="N508">
        <v>506</v>
      </c>
      <c r="O508" s="3">
        <f t="shared" si="63"/>
        <v>0.50600000000000001</v>
      </c>
      <c r="P508" s="3">
        <f>MOD($L$4*(1+SIN(Dashboards!$D$7*O508))+Dashboards!$D$15,2*$L$4)</f>
        <v>4.6642672351419687</v>
      </c>
      <c r="Q508" s="31">
        <f>(O508^Dashboards!$D$5)*((1-O508)^Dashboards!$D$6)</f>
        <v>3.8114154941916063E-3</v>
      </c>
      <c r="R508" s="31">
        <f t="shared" si="58"/>
        <v>-1.8334118570102718E-4</v>
      </c>
      <c r="S508" s="31">
        <f t="shared" si="59"/>
        <v>-3.8070032937981006E-3</v>
      </c>
      <c r="T508" s="13">
        <f>SQRT((R508-Dashboards!$C$10)^2+(S508-Dashboards!$C$11)^2)</f>
        <v>1.0759578452556142E-2</v>
      </c>
      <c r="U508" s="13">
        <f>T508/Dashboards!$D$9</f>
        <v>0.92096076948772221</v>
      </c>
      <c r="W508" s="3">
        <f t="shared" si="60"/>
        <v>5.8843947959918248E-4</v>
      </c>
      <c r="X508" s="3">
        <f t="shared" si="61"/>
        <v>0.51176552381975249</v>
      </c>
      <c r="Z508" s="3">
        <f>(E508-Dashboards!$C$10)/Dashboards!$C$12</f>
        <v>0.52999103677377046</v>
      </c>
      <c r="AA508" s="3">
        <f>(F508-Dashboards!$C$11)/Dashboards!$C$13</f>
        <v>-2.1643948688352106</v>
      </c>
    </row>
    <row r="509" spans="1:27" x14ac:dyDescent="0.35">
      <c r="A509">
        <v>507</v>
      </c>
      <c r="B509" s="3">
        <f t="shared" si="62"/>
        <v>0.50700000000000001</v>
      </c>
      <c r="C509" s="3">
        <f>MOD($K$4*(1+SIN(Dashboards!$C$7*B509))+Dashboards!$C$15,2*$K$4)</f>
        <v>5.1325245096901604</v>
      </c>
      <c r="D509" s="31">
        <f>(B509^Dashboards!$C$5)*((1-B509)^Dashboards!$C$6)</f>
        <v>6.2475502401000006E-2</v>
      </c>
      <c r="E509" s="31">
        <f t="shared" si="56"/>
        <v>2.5482770292951262E-2</v>
      </c>
      <c r="F509" s="31">
        <f t="shared" si="57"/>
        <v>-5.7042237144540875E-2</v>
      </c>
      <c r="G509" s="13">
        <f>SQRT((E509-Dashboards!$C$10)^2+(F509-Dashboards!$C$11)^2)</f>
        <v>5.4798563347559531E-2</v>
      </c>
      <c r="H509" s="13">
        <f>G509/Dashboards!$C$9</f>
        <v>1.4355749041311041</v>
      </c>
      <c r="N509">
        <v>507</v>
      </c>
      <c r="O509" s="3">
        <f t="shared" si="63"/>
        <v>0.50700000000000001</v>
      </c>
      <c r="P509" s="3">
        <f>MOD($L$4*(1+SIN(Dashboards!$D$7*O509))+Dashboards!$D$15,2*$L$4)</f>
        <v>4.6670143937458528</v>
      </c>
      <c r="Q509" s="31">
        <f>(O509^Dashboards!$D$5)*((1-O509)^Dashboards!$D$6)</f>
        <v>3.7954080499543923E-3</v>
      </c>
      <c r="R509" s="31">
        <f t="shared" si="58"/>
        <v>-1.7215598321945315E-4</v>
      </c>
      <c r="S509" s="31">
        <f t="shared" si="59"/>
        <v>-3.7915016264140448E-3</v>
      </c>
      <c r="T509" s="13">
        <f>SQRT((R509-Dashboards!$C$10)^2+(S509-Dashboards!$C$11)^2)</f>
        <v>1.0749147266629618E-2</v>
      </c>
      <c r="U509" s="13">
        <f>T509/Dashboards!$D$9</f>
        <v>0.92006791731326931</v>
      </c>
      <c r="W509" s="3">
        <f t="shared" si="60"/>
        <v>5.8903782742264954E-4</v>
      </c>
      <c r="X509" s="3">
        <f t="shared" si="61"/>
        <v>0.5155069868178348</v>
      </c>
      <c r="Z509" s="3">
        <f>(E509-Dashboards!$C$10)/Dashboards!$C$12</f>
        <v>0.505090243032569</v>
      </c>
      <c r="AA509" s="3">
        <f>(F509-Dashboards!$C$11)/Dashboards!$C$13</f>
        <v>-2.1779063787770512</v>
      </c>
    </row>
    <row r="510" spans="1:27" x14ac:dyDescent="0.35">
      <c r="A510">
        <v>508</v>
      </c>
      <c r="B510" s="3">
        <f t="shared" si="62"/>
        <v>0.50800000000000001</v>
      </c>
      <c r="C510" s="3">
        <f>MOD($K$4*(1+SIN(Dashboards!$C$7*B510))+Dashboards!$C$15,2*$K$4)</f>
        <v>5.1195965894208095</v>
      </c>
      <c r="D510" s="31">
        <f>(B510^Dashboards!$C$5)*((1-B510)^Dashboards!$C$6)</f>
        <v>6.2468004096000007E-2</v>
      </c>
      <c r="E510" s="31">
        <f t="shared" si="56"/>
        <v>2.4740254208274956E-2</v>
      </c>
      <c r="F510" s="31">
        <f t="shared" si="57"/>
        <v>-5.736001531945234E-2</v>
      </c>
      <c r="G510" s="13">
        <f>SQRT((E510-Dashboards!$C$10)^2+(F510-Dashboards!$C$11)^2)</f>
        <v>5.4908037326744E-2</v>
      </c>
      <c r="H510" s="13">
        <f>G510/Dashboards!$C$9</f>
        <v>1.4384428278059609</v>
      </c>
      <c r="N510">
        <v>508</v>
      </c>
      <c r="O510" s="3">
        <f t="shared" si="63"/>
        <v>0.50800000000000001</v>
      </c>
      <c r="P510" s="3">
        <f>MOD($L$4*(1+SIN(Dashboards!$D$7*O510))+Dashboards!$D$15,2*$L$4)</f>
        <v>4.6697600269281248</v>
      </c>
      <c r="Q510" s="31">
        <f>(O510^Dashboards!$D$5)*((1-O510)^Dashboards!$D$6)</f>
        <v>3.7793459755571523E-3</v>
      </c>
      <c r="R510" s="31">
        <f t="shared" si="58"/>
        <v>-1.6106077266213242E-4</v>
      </c>
      <c r="S510" s="31">
        <f t="shared" si="59"/>
        <v>-3.7759125295045597E-3</v>
      </c>
      <c r="T510" s="13">
        <f>SQRT((R510-Dashboards!$C$10)^2+(S510-Dashboards!$C$11)^2)</f>
        <v>1.0738834230933976E-2</v>
      </c>
      <c r="U510" s="13">
        <f>T510/Dashboards!$D$9</f>
        <v>0.91918517814910095</v>
      </c>
      <c r="W510" s="3">
        <f t="shared" si="60"/>
        <v>5.8964831079783898E-4</v>
      </c>
      <c r="X510" s="3">
        <f t="shared" si="61"/>
        <v>0.51925764965685994</v>
      </c>
      <c r="Z510" s="3">
        <f>(E510-Dashboards!$C$10)/Dashboards!$C$12</f>
        <v>0.47995107788072505</v>
      </c>
      <c r="AA510" s="3">
        <f>(F510-Dashboards!$C$11)/Dashboards!$C$13</f>
        <v>-2.1910318745883193</v>
      </c>
    </row>
    <row r="511" spans="1:27" x14ac:dyDescent="0.35">
      <c r="A511">
        <v>509</v>
      </c>
      <c r="B511" s="3">
        <f t="shared" si="62"/>
        <v>0.50900000000000001</v>
      </c>
      <c r="C511" s="3">
        <f>MOD($K$4*(1+SIN(Dashboards!$C$7*B511))+Dashboards!$C$15,2*$K$4)</f>
        <v>5.106624219145667</v>
      </c>
      <c r="D511" s="31">
        <f>(B511^Dashboards!$C$5)*((1-B511)^Dashboards!$C$6)</f>
        <v>6.2459506561000001E-2</v>
      </c>
      <c r="E511" s="31">
        <f t="shared" si="56"/>
        <v>2.3990834152785159E-2</v>
      </c>
      <c r="F511" s="31">
        <f t="shared" si="57"/>
        <v>-5.7668274089807472E-2</v>
      </c>
      <c r="G511" s="13">
        <f>SQRT((E511-Dashboards!$C$10)^2+(F511-Dashboards!$C$11)^2)</f>
        <v>5.5018232111483774E-2</v>
      </c>
      <c r="H511" s="13">
        <f>G511/Dashboards!$C$9</f>
        <v>1.4413296346467754</v>
      </c>
      <c r="N511">
        <v>509</v>
      </c>
      <c r="O511" s="3">
        <f t="shared" si="63"/>
        <v>0.50900000000000001</v>
      </c>
      <c r="P511" s="3">
        <f>MOD($L$4*(1+SIN(Dashboards!$D$7*O511))+Dashboards!$D$15,2*$L$4)</f>
        <v>4.6725041319431515</v>
      </c>
      <c r="Q511" s="31">
        <f>(O511^Dashboards!$D$5)*((1-O511)^Dashboards!$D$6)</f>
        <v>3.7632303934837102E-3</v>
      </c>
      <c r="R511" s="31">
        <f t="shared" si="58"/>
        <v>-1.5005608161213727E-4</v>
      </c>
      <c r="S511" s="31">
        <f t="shared" si="59"/>
        <v>-3.7602375146805252E-3</v>
      </c>
      <c r="T511" s="13">
        <f>SQRT((R511-Dashboards!$C$10)^2+(S511-Dashboards!$C$11)^2)</f>
        <v>1.0728640237036121E-2</v>
      </c>
      <c r="U511" s="13">
        <f>T511/Dashboards!$D$9</f>
        <v>0.91831262830844329</v>
      </c>
      <c r="W511" s="3">
        <f t="shared" si="60"/>
        <v>5.9027081880185764E-4</v>
      </c>
      <c r="X511" s="3">
        <f t="shared" si="61"/>
        <v>0.52301700633833215</v>
      </c>
      <c r="Z511" s="3">
        <f>(E511-Dashboards!$C$10)/Dashboards!$C$12</f>
        <v>0.45457816686658165</v>
      </c>
      <c r="AA511" s="3">
        <f>(F511-Dashboards!$C$11)/Dashboards!$C$13</f>
        <v>-2.2037641813309392</v>
      </c>
    </row>
    <row r="512" spans="1:27" x14ac:dyDescent="0.35">
      <c r="A512">
        <v>510</v>
      </c>
      <c r="B512" s="3">
        <f t="shared" si="62"/>
        <v>0.51</v>
      </c>
      <c r="C512" s="3">
        <f>MOD($K$4*(1+SIN(Dashboards!$C$7*B512))+Dashboards!$C$15,2*$K$4)</f>
        <v>5.0936077231733146</v>
      </c>
      <c r="D512" s="31">
        <f>(B512^Dashboards!$C$5)*((1-B512)^Dashboards!$C$6)</f>
        <v>6.2450009999999993E-2</v>
      </c>
      <c r="E512" s="31">
        <f t="shared" si="56"/>
        <v>2.3234650932551879E-2</v>
      </c>
      <c r="F512" s="31">
        <f t="shared" si="57"/>
        <v>-5.7966841772193918E-2</v>
      </c>
      <c r="G512" s="13">
        <f>SQRT((E512-Dashboards!$C$10)^2+(F512-Dashboards!$C$11)^2)</f>
        <v>5.512913052319126E-2</v>
      </c>
      <c r="H512" s="13">
        <f>G512/Dashboards!$C$9</f>
        <v>1.4442348746207785</v>
      </c>
      <c r="N512">
        <v>510</v>
      </c>
      <c r="O512" s="3">
        <f t="shared" si="63"/>
        <v>0.51</v>
      </c>
      <c r="P512" s="3">
        <f>MOD($L$4*(1+SIN(Dashboards!$D$7*O512))+Dashboards!$D$15,2*$L$4)</f>
        <v>4.6752467060468259</v>
      </c>
      <c r="Q512" s="31">
        <f>(O512^Dashboards!$D$5)*((1-O512)^Dashboards!$D$6)</f>
        <v>3.7470624255098988E-3</v>
      </c>
      <c r="R512" s="31">
        <f t="shared" si="58"/>
        <v>-1.3914242313171825E-4</v>
      </c>
      <c r="S512" s="31">
        <f t="shared" si="59"/>
        <v>-3.7444780953763317E-3</v>
      </c>
      <c r="T512" s="13">
        <f>SQRT((R512-Dashboards!$C$10)^2+(S512-Dashboards!$C$11)^2)</f>
        <v>1.0718566154716907E-2</v>
      </c>
      <c r="U512" s="13">
        <f>T512/Dashboards!$D$9</f>
        <v>0.91745034223975608</v>
      </c>
      <c r="W512" s="3">
        <f t="shared" si="60"/>
        <v>5.9090523256484853E-4</v>
      </c>
      <c r="X512" s="3">
        <f t="shared" si="61"/>
        <v>0.52678453238102241</v>
      </c>
      <c r="Z512" s="3">
        <f>(E512-Dashboards!$C$10)/Dashboards!$C$12</f>
        <v>0.42897627722295895</v>
      </c>
      <c r="AA512" s="3">
        <f>(F512-Dashboards!$C$11)/Dashboards!$C$13</f>
        <v>-2.2160962078007715</v>
      </c>
    </row>
    <row r="513" spans="1:27" x14ac:dyDescent="0.35">
      <c r="A513">
        <v>511</v>
      </c>
      <c r="B513" s="3">
        <f t="shared" si="62"/>
        <v>0.51100000000000001</v>
      </c>
      <c r="C513" s="3">
        <f>MOD($K$4*(1+SIN(Dashboards!$C$7*B513))+Dashboards!$C$15,2*$K$4)</f>
        <v>5.0805474269154729</v>
      </c>
      <c r="D513" s="31">
        <f>(B513^Dashboards!$C$5)*((1-B513)^Dashboards!$C$6)</f>
        <v>6.2439514640999998E-2</v>
      </c>
      <c r="E513" s="31">
        <f t="shared" si="56"/>
        <v>2.2471849515796664E-2</v>
      </c>
      <c r="F513" s="31">
        <f t="shared" si="57"/>
        <v>-5.8255548816769739E-2</v>
      </c>
      <c r="G513" s="13">
        <f>SQRT((E513-Dashboards!$C$10)^2+(F513-Dashboards!$C$11)^2)</f>
        <v>5.5240714612517089E-2</v>
      </c>
      <c r="H513" s="13">
        <f>G513/Dashboards!$C$9</f>
        <v>1.4471580775033157</v>
      </c>
      <c r="N513">
        <v>511</v>
      </c>
      <c r="O513" s="3">
        <f t="shared" si="63"/>
        <v>0.51100000000000001</v>
      </c>
      <c r="P513" s="3">
        <f>MOD($L$4*(1+SIN(Dashboards!$D$7*O513))+Dashboards!$D$15,2*$L$4)</f>
        <v>4.6779877464965764</v>
      </c>
      <c r="Q513" s="31">
        <f>(O513^Dashboards!$D$5)*((1-O513)^Dashboards!$D$6)</f>
        <v>3.7308431926168033E-3</v>
      </c>
      <c r="R513" s="31">
        <f t="shared" si="58"/>
        <v>-1.2832029577435053E-4</v>
      </c>
      <c r="S513" s="31">
        <f t="shared" si="59"/>
        <v>-3.7286357866634715E-3</v>
      </c>
      <c r="T513" s="13">
        <f>SQRT((R513-Dashboards!$C$10)^2+(S513-Dashboards!$C$11)^2)</f>
        <v>1.0708612831777011E-2</v>
      </c>
      <c r="U513" s="13">
        <f>T513/Dashboards!$D$9</f>
        <v>0.91659839251011699</v>
      </c>
      <c r="W513" s="3">
        <f t="shared" si="60"/>
        <v>5.9155142533613236E-4</v>
      </c>
      <c r="X513" s="3">
        <f t="shared" si="61"/>
        <v>0.53055968499319872</v>
      </c>
      <c r="Z513" s="3">
        <f>(E513-Dashboards!$C$10)/Dashboards!$C$12</f>
        <v>0.40315031709950983</v>
      </c>
      <c r="AA513" s="3">
        <f>(F513-Dashboards!$C$11)/Dashboards!$C$13</f>
        <v>-2.2280209509185744</v>
      </c>
    </row>
    <row r="514" spans="1:27" x14ac:dyDescent="0.35">
      <c r="A514">
        <v>512</v>
      </c>
      <c r="B514" s="3">
        <f t="shared" si="62"/>
        <v>0.51200000000000001</v>
      </c>
      <c r="C514" s="3">
        <f>MOD($K$4*(1+SIN(Dashboards!$C$7*B514))+Dashboards!$C$15,2*$K$4)</f>
        <v>5.0674436568788694</v>
      </c>
      <c r="D514" s="31">
        <f>(B514^Dashboards!$C$5)*((1-B514)^Dashboards!$C$6)</f>
        <v>6.2428020735999998E-2</v>
      </c>
      <c r="E514" s="31">
        <f t="shared" ref="E514:E577" si="64">D514*COS(C514)</f>
        <v>2.1702579007383722E-2</v>
      </c>
      <c r="F514" s="31">
        <f t="shared" ref="F514:F577" si="65">D514*SIN(C514)</f>
        <v>-5.8534227913612333E-2</v>
      </c>
      <c r="G514" s="13">
        <f>SQRT((E514-Dashboards!$C$10)^2+(F514-Dashboards!$C$11)^2)</f>
        <v>5.5352965665841712E-2</v>
      </c>
      <c r="H514" s="13">
        <f>G514/Dashboards!$C$9</f>
        <v>1.4500987530479106</v>
      </c>
      <c r="N514">
        <v>512</v>
      </c>
      <c r="O514" s="3">
        <f t="shared" si="63"/>
        <v>0.51200000000000001</v>
      </c>
      <c r="P514" s="3">
        <f>MOD($L$4*(1+SIN(Dashboards!$D$7*O514))+Dashboards!$D$15,2*$L$4)</f>
        <v>4.680727250551362</v>
      </c>
      <c r="Q514" s="31">
        <f>(O514^Dashboards!$D$5)*((1-O514)^Dashboards!$D$6)</f>
        <v>3.7145738149043941E-3</v>
      </c>
      <c r="R514" s="31">
        <f t="shared" ref="R514:R577" si="66">Q514*COS(P514)</f>
        <v>-1.1759018359888516E-4</v>
      </c>
      <c r="S514" s="31">
        <f t="shared" ref="S514:S577" si="67">Q514*SIN(P514)</f>
        <v>-3.7127121050647815E-3</v>
      </c>
      <c r="T514" s="13">
        <f>SQRT((R514-Dashboards!$C$10)^2+(S514-Dashboards!$C$11)^2)</f>
        <v>1.0698781093848701E-2</v>
      </c>
      <c r="U514" s="13">
        <f>T514/Dashboards!$D$9</f>
        <v>0.91575684978910943</v>
      </c>
      <c r="W514" s="3">
        <f t="shared" ref="W514:W577" si="68">G514*T514</f>
        <v>5.9220926255416353E-4</v>
      </c>
      <c r="X514" s="3">
        <f t="shared" ref="X514:X577" si="69">ABS(H514-U514)</f>
        <v>0.53434190325880115</v>
      </c>
      <c r="Z514" s="3">
        <f>(E514-Dashboards!$C$10)/Dashboards!$C$12</f>
        <v>0.3771053346990727</v>
      </c>
      <c r="AA514" s="3">
        <f>(F514-Dashboards!$C$11)/Dashboards!$C$13</f>
        <v>-2.2395315001226361</v>
      </c>
    </row>
    <row r="515" spans="1:27" x14ac:dyDescent="0.35">
      <c r="A515">
        <v>513</v>
      </c>
      <c r="B515" s="3">
        <f t="shared" ref="B515:B578" si="70">A515/1000</f>
        <v>0.51300000000000001</v>
      </c>
      <c r="C515" s="3">
        <f>MOD($K$4*(1+SIN(Dashboards!$C$7*B515))+Dashboards!$C$15,2*$K$4)</f>
        <v>5.0542967406570707</v>
      </c>
      <c r="D515" s="31">
        <f>(B515^Dashboards!$C$5)*((1-B515)^Dashboards!$C$6)</f>
        <v>6.2415528560999994E-2</v>
      </c>
      <c r="E515" s="31">
        <f t="shared" si="64"/>
        <v>2.092699262045648E-2</v>
      </c>
      <c r="F515" s="31">
        <f t="shared" si="65"/>
        <v>-5.8802714099030894E-2</v>
      </c>
      <c r="G515" s="13">
        <f>SQRT((E515-Dashboards!$C$10)^2+(F515-Dashboards!$C$11)^2)</f>
        <v>5.5465864212310034E-2</v>
      </c>
      <c r="H515" s="13">
        <f>G515/Dashboards!$C$9</f>
        <v>1.4530563911705536</v>
      </c>
      <c r="N515">
        <v>513</v>
      </c>
      <c r="O515" s="3">
        <f t="shared" ref="O515:O578" si="71">N515/1000</f>
        <v>0.51300000000000001</v>
      </c>
      <c r="P515" s="3">
        <f>MOD($L$4*(1+SIN(Dashboards!$D$7*O515))+Dashboards!$D$15,2*$L$4)</f>
        <v>4.6834652154716796</v>
      </c>
      <c r="Q515" s="31">
        <f>(O515^Dashboards!$D$5)*((1-O515)^Dashboards!$D$6)</f>
        <v>3.6982554115055871E-3</v>
      </c>
      <c r="R515" s="31">
        <f t="shared" si="66"/>
        <v>-1.0695255618568684E-4</v>
      </c>
      <c r="S515" s="31">
        <f t="shared" si="67"/>
        <v>-3.6967085683693958E-3</v>
      </c>
      <c r="T515" s="13">
        <f>SQRT((R515-Dashboards!$C$10)^2+(S515-Dashboards!$C$11)^2)</f>
        <v>1.0689071744213458E-2</v>
      </c>
      <c r="U515" s="13">
        <f>T515/Dashboards!$D$9</f>
        <v>0.91492578283321258</v>
      </c>
      <c r="W515" s="3">
        <f t="shared" si="68"/>
        <v>5.9287860192018364E-4</v>
      </c>
      <c r="X515" s="3">
        <f t="shared" si="69"/>
        <v>0.53813060833734105</v>
      </c>
      <c r="Z515" s="3">
        <f>(E515-Dashboards!$C$10)/Dashboards!$C$12</f>
        <v>0.35084651731737826</v>
      </c>
      <c r="AA515" s="3">
        <f>(F515-Dashboards!$C$11)/Dashboards!$C$13</f>
        <v>-2.2506210417599006</v>
      </c>
    </row>
    <row r="516" spans="1:27" x14ac:dyDescent="0.35">
      <c r="A516">
        <v>514</v>
      </c>
      <c r="B516" s="3">
        <f t="shared" si="70"/>
        <v>0.51400000000000001</v>
      </c>
      <c r="C516" s="3">
        <f>MOD($K$4*(1+SIN(Dashboards!$C$7*B516))+Dashboards!$C$15,2*$K$4)</f>
        <v>5.0411070069222985</v>
      </c>
      <c r="D516" s="31">
        <f>(B516^Dashboards!$C$5)*((1-B516)^Dashboards!$C$6)</f>
        <v>6.2402038415999991E-2</v>
      </c>
      <c r="E516" s="31">
        <f t="shared" si="64"/>
        <v>2.0145247645204614E-2</v>
      </c>
      <c r="F516" s="31">
        <f t="shared" si="65"/>
        <v>-5.9060844861763669E-2</v>
      </c>
      <c r="G516" s="13">
        <f>SQRT((E516-Dashboards!$C$10)^2+(F516-Dashboards!$C$11)^2)</f>
        <v>5.5579390031399646E-2</v>
      </c>
      <c r="H516" s="13">
        <f>G516/Dashboards!$C$9</f>
        <v>1.4560304621479678</v>
      </c>
      <c r="N516">
        <v>514</v>
      </c>
      <c r="O516" s="3">
        <f t="shared" si="71"/>
        <v>0.51400000000000001</v>
      </c>
      <c r="P516" s="3">
        <f>MOD($L$4*(1+SIN(Dashboards!$D$7*O516))+Dashboards!$D$15,2*$L$4)</f>
        <v>4.6862016385195622</v>
      </c>
      <c r="Q516" s="31">
        <f>(O516^Dashboards!$D$5)*((1-O516)^Dashboards!$D$6)</f>
        <v>3.6818891005007052E-3</v>
      </c>
      <c r="R516" s="31">
        <f t="shared" si="66"/>
        <v>-9.6407868654832825E-5</v>
      </c>
      <c r="S516" s="31">
        <f t="shared" si="67"/>
        <v>-3.6806266954483888E-3</v>
      </c>
      <c r="T516" s="13">
        <f>SQRT((R516-Dashboards!$C$10)^2+(S516-Dashboards!$C$11)^2)</f>
        <v>1.0679485563625744E-2</v>
      </c>
      <c r="U516" s="13">
        <f>T516/Dashboards!$D$9</f>
        <v>0.91410525847071655</v>
      </c>
      <c r="W516" s="3">
        <f t="shared" si="68"/>
        <v>5.9355929347545706E-4</v>
      </c>
      <c r="X516" s="3">
        <f t="shared" si="69"/>
        <v>0.54192520367725128</v>
      </c>
      <c r="Z516" s="3">
        <f>(E516-Dashboards!$C$10)/Dashboards!$C$12</f>
        <v>0.32437919028560347</v>
      </c>
      <c r="AA516" s="3">
        <f>(F516-Dashboards!$C$11)/Dashboards!$C$13</f>
        <v>-2.2612828634723332</v>
      </c>
    </row>
    <row r="517" spans="1:27" x14ac:dyDescent="0.35">
      <c r="A517">
        <v>515</v>
      </c>
      <c r="B517" s="3">
        <f t="shared" si="70"/>
        <v>0.51500000000000001</v>
      </c>
      <c r="C517" s="3">
        <f>MOD($K$4*(1+SIN(Dashboards!$C$7*B517))+Dashboards!$C$15,2*$K$4)</f>
        <v>5.0278747854172101</v>
      </c>
      <c r="D517" s="31">
        <f>(B517^Dashboards!$C$5)*((1-B517)^Dashboards!$C$6)</f>
        <v>6.2387550624999996E-2</v>
      </c>
      <c r="E517" s="31">
        <f t="shared" si="64"/>
        <v>1.9357505414746387E-2</v>
      </c>
      <c r="F517" s="31">
        <f t="shared" si="65"/>
        <v>-5.9308460248981357E-2</v>
      </c>
      <c r="G517" s="13">
        <f>SQRT((E517-Dashboards!$C$10)^2+(F517-Dashboards!$C$11)^2)</f>
        <v>5.5693522161013032E-2</v>
      </c>
      <c r="H517" s="13">
        <f>G517/Dashboards!$C$9</f>
        <v>1.4590204168296048</v>
      </c>
      <c r="N517">
        <v>515</v>
      </c>
      <c r="O517" s="3">
        <f t="shared" si="71"/>
        <v>0.51500000000000001</v>
      </c>
      <c r="P517" s="3">
        <f>MOD($L$4*(1+SIN(Dashboards!$D$7*O517))+Dashboards!$D$15,2*$L$4)</f>
        <v>4.6889365169585897</v>
      </c>
      <c r="Q517" s="31">
        <f>(O517^Dashboards!$D$5)*((1-O517)^Dashboards!$D$6)</f>
        <v>3.6654759988323585E-3</v>
      </c>
      <c r="R517" s="31">
        <f t="shared" si="66"/>
        <v>-8.5956561686268177E-5</v>
      </c>
      <c r="S517" s="31">
        <f t="shared" si="67"/>
        <v>-3.6644680060711611E-3</v>
      </c>
      <c r="T517" s="13">
        <f>SQRT((R517-Dashboards!$C$10)^2+(S517-Dashboards!$C$11)^2)</f>
        <v>1.067002331014286E-2</v>
      </c>
      <c r="U517" s="13">
        <f>T517/Dashboards!$D$9</f>
        <v>0.9132953415871593</v>
      </c>
      <c r="W517" s="3">
        <f t="shared" si="68"/>
        <v>5.9425117968196696E-4</v>
      </c>
      <c r="X517" s="3">
        <f t="shared" si="69"/>
        <v>0.54572507524244551</v>
      </c>
      <c r="Z517" s="3">
        <f>(E517-Dashboards!$C$10)/Dashboards!$C$12</f>
        <v>0.29770881581525876</v>
      </c>
      <c r="AA517" s="3">
        <f>(F517-Dashboards!$C$11)/Dashboards!$C$13</f>
        <v>-2.2715103585752825</v>
      </c>
    </row>
    <row r="518" spans="1:27" x14ac:dyDescent="0.35">
      <c r="A518">
        <v>516</v>
      </c>
      <c r="B518" s="3">
        <f t="shared" si="70"/>
        <v>0.51600000000000001</v>
      </c>
      <c r="C518" s="3">
        <f>MOD($K$4*(1+SIN(Dashboards!$C$7*B518))+Dashboards!$C$15,2*$K$4)</f>
        <v>5.0146004069466521</v>
      </c>
      <c r="D518" s="31">
        <f>(B518^Dashboards!$C$5)*((1-B518)^Dashboards!$C$6)</f>
        <v>6.2372065535999999E-2</v>
      </c>
      <c r="E518" s="31">
        <f t="shared" si="64"/>
        <v>1.8563931268115334E-2</v>
      </c>
      <c r="F518" s="31">
        <f t="shared" si="65"/>
        <v>-5.9545402972015972E-2</v>
      </c>
      <c r="G518" s="13">
        <f>SQRT((E518-Dashboards!$C$10)^2+(F518-Dashboards!$C$11)^2)</f>
        <v>5.5808238906083066E-2</v>
      </c>
      <c r="H518" s="13">
        <f>G518/Dashboards!$C$9</f>
        <v>1.4620256868630843</v>
      </c>
      <c r="N518">
        <v>516</v>
      </c>
      <c r="O518" s="3">
        <f t="shared" si="71"/>
        <v>0.51600000000000001</v>
      </c>
      <c r="P518" s="3">
        <f>MOD($L$4*(1+SIN(Dashboards!$D$7*O518))+Dashboards!$D$15,2*$L$4)</f>
        <v>4.6916698480538832</v>
      </c>
      <c r="Q518" s="31">
        <f>(O518^Dashboards!$D$5)*((1-O518)^Dashboards!$D$6)</f>
        <v>3.6490172222207475E-3</v>
      </c>
      <c r="R518" s="31">
        <f t="shared" si="66"/>
        <v>-7.5599061542021349E-5</v>
      </c>
      <c r="S518" s="31">
        <f t="shared" si="67"/>
        <v>-3.6482340207225723E-3</v>
      </c>
      <c r="T518" s="13">
        <f>SQRT((R518-Dashboards!$C$10)^2+(S518-Dashboards!$C$11)^2)</f>
        <v>1.0660685718961211E-2</v>
      </c>
      <c r="U518" s="13">
        <f>T518/Dashboards!$D$9</f>
        <v>0.91249609511131158</v>
      </c>
      <c r="W518" s="3">
        <f t="shared" si="68"/>
        <v>5.9495409550645514E-4</v>
      </c>
      <c r="X518" s="3">
        <f t="shared" si="69"/>
        <v>0.54952959175177274</v>
      </c>
      <c r="Z518" s="3">
        <f>(E518-Dashboards!$C$10)/Dashboards!$C$12</f>
        <v>0.27084099174503867</v>
      </c>
      <c r="AA518" s="3">
        <f>(F518-Dashboards!$C$11)/Dashboards!$C$13</f>
        <v>-2.2812970304244984</v>
      </c>
    </row>
    <row r="519" spans="1:27" x14ac:dyDescent="0.35">
      <c r="A519">
        <v>517</v>
      </c>
      <c r="B519" s="3">
        <f t="shared" si="70"/>
        <v>0.51700000000000002</v>
      </c>
      <c r="C519" s="3">
        <f>MOD($K$4*(1+SIN(Dashboards!$C$7*B519))+Dashboards!$C$15,2*$K$4)</f>
        <v>5.0012842033693969</v>
      </c>
      <c r="D519" s="31">
        <f>(B519^Dashboards!$C$5)*((1-B519)^Dashboards!$C$6)</f>
        <v>6.2355583520999999E-2</v>
      </c>
      <c r="E519" s="31">
        <f t="shared" si="64"/>
        <v>1.7764694510342467E-2</v>
      </c>
      <c r="F519" s="31">
        <f t="shared" si="65"/>
        <v>-5.9771518511734463E-2</v>
      </c>
      <c r="G519" s="13">
        <f>SQRT((E519-Dashboards!$C$10)^2+(F519-Dashboards!$C$11)^2)</f>
        <v>5.5923517847681105E-2</v>
      </c>
      <c r="H519" s="13">
        <f>G519/Dashboards!$C$9</f>
        <v>1.4650456849328022</v>
      </c>
      <c r="N519">
        <v>517</v>
      </c>
      <c r="O519" s="3">
        <f t="shared" si="71"/>
        <v>0.51700000000000002</v>
      </c>
      <c r="P519" s="3">
        <f>MOD($L$4*(1+SIN(Dashboards!$D$7*O519))+Dashboards!$D$15,2*$L$4)</f>
        <v>4.6944016290721109</v>
      </c>
      <c r="Q519" s="31">
        <f>(O519^Dashboards!$D$5)*((1-O519)^Dashboards!$D$6)</f>
        <v>3.6325138850793973E-3</v>
      </c>
      <c r="R519" s="31">
        <f t="shared" si="66"/>
        <v>-6.5335780090354859E-5</v>
      </c>
      <c r="S519" s="31">
        <f t="shared" si="67"/>
        <v>-3.631926260420853E-3</v>
      </c>
      <c r="T519" s="13">
        <f>SQRT((R519-Dashboards!$C$10)^2+(S519-Dashboards!$C$11)^2)</f>
        <v>1.065147350225892E-2</v>
      </c>
      <c r="U519" s="13">
        <f>T519/Dashboards!$D$9</f>
        <v>0.91170758000170571</v>
      </c>
      <c r="W519" s="3">
        <f t="shared" si="68"/>
        <v>5.9566786850767911E-4</v>
      </c>
      <c r="X519" s="3">
        <f t="shared" si="69"/>
        <v>0.55333810493109647</v>
      </c>
      <c r="Z519" s="3">
        <f>(E519-Dashboards!$C$10)/Dashboards!$C$12</f>
        <v>0.24378145018933567</v>
      </c>
      <c r="AA519" s="3">
        <f>(F519-Dashboards!$C$11)/Dashboards!$C$13</f>
        <v>-2.2906364967684802</v>
      </c>
    </row>
    <row r="520" spans="1:27" x14ac:dyDescent="0.35">
      <c r="A520">
        <v>518</v>
      </c>
      <c r="B520" s="3">
        <f t="shared" si="70"/>
        <v>0.51800000000000002</v>
      </c>
      <c r="C520" s="3">
        <f>MOD($K$4*(1+SIN(Dashboards!$C$7*B520))+Dashboards!$C$15,2*$K$4)</f>
        <v>4.9879265075898394</v>
      </c>
      <c r="D520" s="31">
        <f>(B520^Dashboards!$C$5)*((1-B520)^Dashboards!$C$6)</f>
        <v>6.2338104975999994E-2</v>
      </c>
      <c r="E520" s="31">
        <f t="shared" si="64"/>
        <v>1.6959968369625572E-2</v>
      </c>
      <c r="F520" s="31">
        <f t="shared" si="65"/>
        <v>-5.9986655223475294E-2</v>
      </c>
      <c r="G520" s="13">
        <f>SQRT((E520-Dashboards!$C$10)^2+(F520-Dashboards!$C$11)^2)</f>
        <v>5.6039335852616175E-2</v>
      </c>
      <c r="H520" s="13">
        <f>G520/Dashboards!$C$9</f>
        <v>1.468079805011403</v>
      </c>
      <c r="N520">
        <v>518</v>
      </c>
      <c r="O520" s="3">
        <f t="shared" si="71"/>
        <v>0.51800000000000002</v>
      </c>
      <c r="P520" s="3">
        <f>MOD($L$4*(1+SIN(Dashboards!$D$7*O520))+Dashboards!$D$15,2*$L$4)</f>
        <v>4.6971318572814917</v>
      </c>
      <c r="Q520" s="31">
        <f>(O520^Dashboards!$D$5)*((1-O520)^Dashboards!$D$6)</f>
        <v>3.6159671004313116E-3</v>
      </c>
      <c r="R520" s="31">
        <f t="shared" si="66"/>
        <v>-5.5167114831892268E-5</v>
      </c>
      <c r="S520" s="31">
        <f t="shared" si="67"/>
        <v>-3.6155462465363034E-3</v>
      </c>
      <c r="T520" s="13">
        <f>SQRT((R520-Dashboards!$C$10)^2+(S520-Dashboards!$C$11)^2)</f>
        <v>1.0642387349044975E-2</v>
      </c>
      <c r="U520" s="13">
        <f>T520/Dashboards!$D$9</f>
        <v>0.91092985523372372</v>
      </c>
      <c r="W520" s="3">
        <f t="shared" si="68"/>
        <v>5.9639231892676483E-4</v>
      </c>
      <c r="X520" s="3">
        <f t="shared" si="69"/>
        <v>0.55714994977767929</v>
      </c>
      <c r="Z520" s="3">
        <f>(E520-Dashboards!$C$10)/Dashboards!$C$12</f>
        <v>0.21653605608813287</v>
      </c>
      <c r="AA520" s="3">
        <f>(F520-Dashboards!$C$11)/Dashboards!$C$13</f>
        <v>-2.299522494082773</v>
      </c>
    </row>
    <row r="521" spans="1:27" x14ac:dyDescent="0.35">
      <c r="A521">
        <v>519</v>
      </c>
      <c r="B521" s="3">
        <f t="shared" si="70"/>
        <v>0.51900000000000002</v>
      </c>
      <c r="C521" s="3">
        <f>MOD($K$4*(1+SIN(Dashboards!$C$7*B521))+Dashboards!$C$15,2*$K$4)</f>
        <v>4.9745276535496767</v>
      </c>
      <c r="D521" s="31">
        <f>(B521^Dashboards!$C$5)*((1-B521)^Dashboards!$C$6)</f>
        <v>6.2319630320999998E-2</v>
      </c>
      <c r="E521" s="31">
        <f t="shared" si="64"/>
        <v>1.614992995158256E-2</v>
      </c>
      <c r="F521" s="31">
        <f t="shared" si="65"/>
        <v>-6.0190664441465334E-2</v>
      </c>
      <c r="G521" s="13">
        <f>SQRT((E521-Dashboards!$C$10)^2+(F521-Dashboards!$C$11)^2)</f>
        <v>5.6155669083513174E-2</v>
      </c>
      <c r="H521" s="13">
        <f>G521/Dashboards!$C$9</f>
        <v>1.4711274226238027</v>
      </c>
      <c r="N521">
        <v>519</v>
      </c>
      <c r="O521" s="3">
        <f t="shared" si="71"/>
        <v>0.51900000000000002</v>
      </c>
      <c r="P521" s="3">
        <f>MOD($L$4*(1+SIN(Dashboards!$D$7*O521))+Dashboards!$D$15,2*$L$4)</f>
        <v>4.699860529951799</v>
      </c>
      <c r="Q521" s="31">
        <f>(O521^Dashboards!$D$5)*((1-O521)^Dashboards!$D$6)</f>
        <v>3.5993779798255783E-3</v>
      </c>
      <c r="R521" s="31">
        <f t="shared" si="66"/>
        <v>-4.5093448927697808E-5</v>
      </c>
      <c r="S521" s="31">
        <f t="shared" si="67"/>
        <v>-3.5990955006108224E-3</v>
      </c>
      <c r="T521" s="13">
        <f>SQRT((R521-Dashboards!$C$10)^2+(S521-Dashboards!$C$11)^2)</f>
        <v>1.0633427925015022E-2</v>
      </c>
      <c r="U521" s="13">
        <f>T521/Dashboards!$D$9</f>
        <v>0.91016297778725352</v>
      </c>
      <c r="W521" s="3">
        <f t="shared" si="68"/>
        <v>5.9712725978053175E-4</v>
      </c>
      <c r="X521" s="3">
        <f t="shared" si="69"/>
        <v>0.56096444483654917</v>
      </c>
      <c r="Z521" s="3">
        <f>(E521-Dashboards!$C$10)/Dashboards!$C$12</f>
        <v>0.18911080565817207</v>
      </c>
      <c r="AA521" s="3">
        <f>(F521-Dashboards!$C$11)/Dashboards!$C$13</f>
        <v>-2.3079488818827985</v>
      </c>
    </row>
    <row r="522" spans="1:27" x14ac:dyDescent="0.35">
      <c r="A522">
        <v>520</v>
      </c>
      <c r="B522" s="3">
        <f t="shared" si="70"/>
        <v>0.52</v>
      </c>
      <c r="C522" s="3">
        <f>MOD($K$4*(1+SIN(Dashboards!$C$7*B522))+Dashboards!$C$15,2*$K$4)</f>
        <v>4.9610879762195657</v>
      </c>
      <c r="D522" s="31">
        <f>(B522^Dashboards!$C$5)*((1-B522)^Dashboards!$C$6)</f>
        <v>6.2300160000000007E-2</v>
      </c>
      <c r="E522" s="31">
        <f t="shared" si="64"/>
        <v>1.5334760190586036E-2</v>
      </c>
      <c r="F522" s="31">
        <f t="shared" si="65"/>
        <v>-6.0383400582633785E-2</v>
      </c>
      <c r="G522" s="13">
        <f>SQRT((E522-Dashboards!$C$10)^2+(F522-Dashboards!$C$11)^2)</f>
        <v>5.6272493009357931E-2</v>
      </c>
      <c r="H522" s="13">
        <f>G522/Dashboards!$C$9</f>
        <v>1.4741878951234395</v>
      </c>
      <c r="N522">
        <v>520</v>
      </c>
      <c r="O522" s="3">
        <f t="shared" si="71"/>
        <v>0.52</v>
      </c>
      <c r="P522" s="3">
        <f>MOD($L$4*(1+SIN(Dashboards!$D$7*O522))+Dashboards!$D$15,2*$L$4)</f>
        <v>4.7025876443543604</v>
      </c>
      <c r="Q522" s="31">
        <f>(O522^Dashboards!$D$5)*((1-O522)^Dashboards!$D$6)</f>
        <v>3.5827476332544001E-3</v>
      </c>
      <c r="R522" s="31">
        <f t="shared" si="66"/>
        <v>-3.5115151229306128E-5</v>
      </c>
      <c r="S522" s="31">
        <f t="shared" si="67"/>
        <v>-3.582575544178259E-3</v>
      </c>
      <c r="T522" s="13">
        <f>SQRT((R522-Dashboards!$C$10)^2+(S522-Dashboards!$C$11)^2)</f>
        <v>1.0624595872413914E-2</v>
      </c>
      <c r="U522" s="13">
        <f>T522/Dashboards!$D$9</f>
        <v>0.90940700263492402</v>
      </c>
      <c r="W522" s="3">
        <f t="shared" si="68"/>
        <v>5.9787249695766507E-4</v>
      </c>
      <c r="X522" s="3">
        <f t="shared" si="69"/>
        <v>0.56478089248851548</v>
      </c>
      <c r="Z522" s="3">
        <f>(E522-Dashboards!$C$10)/Dashboards!$C$12</f>
        <v>0.16151182474530151</v>
      </c>
      <c r="AA522" s="3">
        <f>(F522-Dashboards!$C$11)/Dashboards!$C$13</f>
        <v>-2.3159096470117793</v>
      </c>
    </row>
    <row r="523" spans="1:27" x14ac:dyDescent="0.35">
      <c r="A523">
        <v>521</v>
      </c>
      <c r="B523" s="3">
        <f t="shared" si="70"/>
        <v>0.52100000000000002</v>
      </c>
      <c r="C523" s="3">
        <f>MOD($K$4*(1+SIN(Dashboards!$C$7*B523))+Dashboards!$C$15,2*$K$4)</f>
        <v>4.9476078115907374</v>
      </c>
      <c r="D523" s="31">
        <f>(B523^Dashboards!$C$5)*((1-B523)^Dashboards!$C$6)</f>
        <v>6.2279694481000007E-2</v>
      </c>
      <c r="E523" s="31">
        <f t="shared" si="64"/>
        <v>1.4514643798178536E-2</v>
      </c>
      <c r="F523" s="31">
        <f t="shared" si="65"/>
        <v>-6.0564721249739932E-2</v>
      </c>
      <c r="G523" s="13">
        <f>SQRT((E523-Dashboards!$C$10)^2+(F523-Dashboards!$C$11)^2)</f>
        <v>5.6389782416496378E-2</v>
      </c>
      <c r="H523" s="13">
        <f>G523/Dashboards!$C$9</f>
        <v>1.4772605619804231</v>
      </c>
      <c r="N523">
        <v>521</v>
      </c>
      <c r="O523" s="3">
        <f t="shared" si="71"/>
        <v>0.52100000000000002</v>
      </c>
      <c r="P523" s="3">
        <f>MOD($L$4*(1+SIN(Dashboards!$D$7*O523))+Dashboards!$D$15,2*$L$4)</f>
        <v>4.7053131977620604</v>
      </c>
      <c r="Q523" s="31">
        <f>(O523^Dashboards!$D$5)*((1-O523)^Dashboards!$D$6)</f>
        <v>3.5660771690705761E-3</v>
      </c>
      <c r="R523" s="31">
        <f t="shared" si="66"/>
        <v>-2.5232576310665275E-5</v>
      </c>
      <c r="S523" s="31">
        <f t="shared" si="67"/>
        <v>-3.5659878985856274E-3</v>
      </c>
      <c r="T523" s="13">
        <f>SQRT((R523-Dashboards!$C$10)^2+(S523-Dashboards!$C$11)^2)</f>
        <v>1.061589180990509E-2</v>
      </c>
      <c r="U523" s="13">
        <f>T523/Dashboards!$D$9</f>
        <v>0.90866198273092469</v>
      </c>
      <c r="W523" s="3">
        <f t="shared" si="68"/>
        <v>5.9862782931761394E-4</v>
      </c>
      <c r="X523" s="3">
        <f t="shared" si="69"/>
        <v>0.56859857924949841</v>
      </c>
      <c r="Z523" s="3">
        <f>(E523-Dashboards!$C$10)/Dashboards!$C$12</f>
        <v>0.13374536707798457</v>
      </c>
      <c r="AA523" s="3">
        <f>(F523-Dashboards!$C$11)/Dashboards!$C$13</f>
        <v>-2.3233989079003257</v>
      </c>
    </row>
    <row r="524" spans="1:27" x14ac:dyDescent="0.35">
      <c r="A524">
        <v>522</v>
      </c>
      <c r="B524" s="3">
        <f t="shared" si="70"/>
        <v>0.52200000000000002</v>
      </c>
      <c r="C524" s="3">
        <f>MOD($K$4*(1+SIN(Dashboards!$C$7*B524))+Dashboards!$C$15,2*$K$4)</f>
        <v>4.9340874966666037</v>
      </c>
      <c r="D524" s="31">
        <f>(B524^Dashboards!$C$5)*((1-B524)^Dashboards!$C$6)</f>
        <v>6.2258234256000002E-2</v>
      </c>
      <c r="E524" s="31">
        <f t="shared" si="64"/>
        <v>1.3689769208572901E-2</v>
      </c>
      <c r="F524" s="31">
        <f t="shared" si="65"/>
        <v>-6.0734487333729763E-2</v>
      </c>
      <c r="G524" s="13">
        <f>SQRT((E524-Dashboards!$C$10)^2+(F524-Dashboards!$C$11)^2)</f>
        <v>5.6507511420074534E-2</v>
      </c>
      <c r="H524" s="13">
        <f>G524/Dashboards!$C$9</f>
        <v>1.4803447450812324</v>
      </c>
      <c r="N524">
        <v>522</v>
      </c>
      <c r="O524" s="3">
        <f t="shared" si="71"/>
        <v>0.52200000000000002</v>
      </c>
      <c r="P524" s="3">
        <f>MOD($L$4*(1+SIN(Dashboards!$D$7*O524))+Dashboards!$D$15,2*$L$4)</f>
        <v>4.7080371874493467</v>
      </c>
      <c r="Q524" s="31">
        <f>(O524^Dashboards!$D$5)*((1-O524)^Dashboards!$D$6)</f>
        <v>3.5493676939054343E-3</v>
      </c>
      <c r="R524" s="31">
        <f t="shared" si="66"/>
        <v>-1.5446064501974848E-5</v>
      </c>
      <c r="S524" s="31">
        <f t="shared" si="67"/>
        <v>-3.5493340848152038E-3</v>
      </c>
      <c r="T524" s="13">
        <f>SQRT((R524-Dashboards!$C$10)^2+(S524-Dashboards!$C$11)^2)</f>
        <v>1.0607316332446862E-2</v>
      </c>
      <c r="U524" s="13">
        <f>T524/Dashboards!$D$9</f>
        <v>0.90792796900041672</v>
      </c>
      <c r="W524" s="3">
        <f t="shared" si="68"/>
        <v>5.9939304879208413E-4</v>
      </c>
      <c r="X524" s="3">
        <f t="shared" si="69"/>
        <v>0.57241677608081565</v>
      </c>
      <c r="Z524" s="3">
        <f>(E524-Dashboards!$C$10)/Dashboards!$C$12</f>
        <v>0.10581781242212077</v>
      </c>
      <c r="AA524" s="3">
        <f>(F524-Dashboards!$C$11)/Dashboards!$C$13</f>
        <v>-2.3304109187941657</v>
      </c>
    </row>
    <row r="525" spans="1:27" x14ac:dyDescent="0.35">
      <c r="A525">
        <v>523</v>
      </c>
      <c r="B525" s="3">
        <f t="shared" si="70"/>
        <v>0.52300000000000002</v>
      </c>
      <c r="C525" s="3">
        <f>MOD($K$4*(1+SIN(Dashboards!$C$7*B525))+Dashboards!$C$15,2*$K$4)</f>
        <v>4.9205273694543372</v>
      </c>
      <c r="D525" s="31">
        <f>(B525^Dashboards!$C$5)*((1-B525)^Dashboards!$C$6)</f>
        <v>6.2235779840999997E-2</v>
      </c>
      <c r="E525" s="31">
        <f t="shared" si="64"/>
        <v>1.2860328521242201E-2</v>
      </c>
      <c r="F525" s="31">
        <f t="shared" si="65"/>
        <v>-6.0892563115237199E-2</v>
      </c>
      <c r="G525" s="13">
        <f>SQRT((E525-Dashboards!$C$10)^2+(F525-Dashboards!$C$11)^2)</f>
        <v>5.662565347590591E-2</v>
      </c>
      <c r="H525" s="13">
        <f>G525/Dashboards!$C$9</f>
        <v>1.4834397490396076</v>
      </c>
      <c r="N525">
        <v>523</v>
      </c>
      <c r="O525" s="3">
        <f t="shared" si="71"/>
        <v>0.52300000000000002</v>
      </c>
      <c r="P525" s="3">
        <f>MOD($L$4*(1+SIN(Dashboards!$D$7*O525))+Dashboards!$D$15,2*$L$4)</f>
        <v>4.7107596106922305</v>
      </c>
      <c r="Q525" s="31">
        <f>(O525^Dashboards!$D$5)*((1-O525)^Dashboards!$D$6)</f>
        <v>3.5326203125872085E-3</v>
      </c>
      <c r="R525" s="31">
        <f t="shared" si="66"/>
        <v>-5.755941925439E-6</v>
      </c>
      <c r="S525" s="31">
        <f t="shared" si="67"/>
        <v>-3.5326156233075087E-3</v>
      </c>
      <c r="T525" s="13">
        <f>SQRT((R525-Dashboards!$C$10)^2+(S525-Dashboards!$C$11)^2)</f>
        <v>1.0598870011175784E-2</v>
      </c>
      <c r="U525" s="13">
        <f>T525/Dashboards!$D$9</f>
        <v>0.90720501032954948</v>
      </c>
      <c r="W525" s="3">
        <f t="shared" si="68"/>
        <v>6.0016794048901097E-4</v>
      </c>
      <c r="X525" s="3">
        <f t="shared" si="69"/>
        <v>0.57623473871005815</v>
      </c>
      <c r="Z525" s="3">
        <f>(E525-Dashboards!$C$10)/Dashboards!$C$12</f>
        <v>7.7735664637328436E-2</v>
      </c>
      <c r="AA525" s="3">
        <f>(F525-Dashboards!$C$11)/Dashboards!$C$13</f>
        <v>-2.3369400739465509</v>
      </c>
    </row>
    <row r="526" spans="1:27" x14ac:dyDescent="0.35">
      <c r="A526">
        <v>524</v>
      </c>
      <c r="B526" s="3">
        <f t="shared" si="70"/>
        <v>0.52400000000000002</v>
      </c>
      <c r="C526" s="3">
        <f>MOD($K$4*(1+SIN(Dashboards!$C$7*B526))+Dashboards!$C$15,2*$K$4)</f>
        <v>4.9069277689564101</v>
      </c>
      <c r="D526" s="31">
        <f>(B526^Dashboards!$C$5)*((1-B526)^Dashboards!$C$6)</f>
        <v>6.2212331776000003E-2</v>
      </c>
      <c r="E526" s="31">
        <f t="shared" si="64"/>
        <v>1.202651744060609E-2</v>
      </c>
      <c r="F526" s="31">
        <f t="shared" si="65"/>
        <v>-6.1038816365145035E-2</v>
      </c>
      <c r="G526" s="13">
        <f>SQRT((E526-Dashboards!$C$10)^2+(F526-Dashboards!$C$11)^2)</f>
        <v>5.6744181392752689E-2</v>
      </c>
      <c r="H526" s="13">
        <f>G526/Dashboards!$C$9</f>
        <v>1.4865448615182864</v>
      </c>
      <c r="N526">
        <v>524</v>
      </c>
      <c r="O526" s="3">
        <f t="shared" si="71"/>
        <v>0.52400000000000002</v>
      </c>
      <c r="P526" s="3">
        <f>MOD($L$4*(1+SIN(Dashboards!$D$7*O526))+Dashboards!$D$15,2*$L$4)</f>
        <v>4.7134804647682866</v>
      </c>
      <c r="Q526" s="31">
        <f>(O526^Dashboards!$D$5)*((1-O526)^Dashboards!$D$6)</f>
        <v>3.5158361280598835E-3</v>
      </c>
      <c r="R526" s="31">
        <f t="shared" si="66"/>
        <v>3.8374794671066697E-6</v>
      </c>
      <c r="S526" s="31">
        <f t="shared" si="67"/>
        <v>-3.5158340337852201E-3</v>
      </c>
      <c r="T526" s="13">
        <f>SQRT((R526-Dashboards!$C$10)^2+(S526-Dashboards!$C$11)^2)</f>
        <v>1.0590553393297132E-2</v>
      </c>
      <c r="U526" s="13">
        <f>T526/Dashboards!$D$9</f>
        <v>0.9064931535560864</v>
      </c>
      <c r="W526" s="3">
        <f t="shared" si="68"/>
        <v>6.0095228279888498E-4</v>
      </c>
      <c r="X526" s="3">
        <f t="shared" si="69"/>
        <v>0.58005170796219996</v>
      </c>
      <c r="Z526" s="3">
        <f>(E526-Dashboards!$C$10)/Dashboards!$C$12</f>
        <v>4.9505549634922041E-2</v>
      </c>
      <c r="AA526" s="3">
        <f>(F526-Dashboards!$C$11)/Dashboards!$C$13</f>
        <v>-2.3429809117718179</v>
      </c>
    </row>
    <row r="527" spans="1:27" x14ac:dyDescent="0.35">
      <c r="A527">
        <v>525</v>
      </c>
      <c r="B527" s="3">
        <f t="shared" si="70"/>
        <v>0.52500000000000002</v>
      </c>
      <c r="C527" s="3">
        <f>MOD($K$4*(1+SIN(Dashboards!$C$7*B527))+Dashboards!$C$15,2*$K$4)</f>
        <v>4.8932890351621268</v>
      </c>
      <c r="D527" s="31">
        <f>(B527^Dashboards!$C$5)*((1-B527)^Dashboards!$C$6)</f>
        <v>6.2187890624999999E-2</v>
      </c>
      <c r="E527" s="31">
        <f t="shared" si="64"/>
        <v>1.1188535212826076E-2</v>
      </c>
      <c r="F527" s="31">
        <f t="shared" si="65"/>
        <v>-6.117311844411983E-2</v>
      </c>
      <c r="G527" s="13">
        <f>SQRT((E527-Dashboards!$C$10)^2+(F527-Dashboards!$C$11)^2)</f>
        <v>5.6863067345006374E-2</v>
      </c>
      <c r="H527" s="13">
        <f>G527/Dashboards!$C$9</f>
        <v>1.4896593535612008</v>
      </c>
      <c r="N527">
        <v>525</v>
      </c>
      <c r="O527" s="3">
        <f t="shared" si="71"/>
        <v>0.52500000000000002</v>
      </c>
      <c r="P527" s="3">
        <f>MOD($L$4*(1+SIN(Dashboards!$D$7*O527))+Dashboards!$D$15,2*$L$4)</f>
        <v>4.7161997469566632</v>
      </c>
      <c r="Q527" s="31">
        <f>(O527^Dashboards!$D$5)*((1-O527)^Dashboards!$D$6)</f>
        <v>3.4990162413024908E-3</v>
      </c>
      <c r="R527" s="31">
        <f t="shared" si="66"/>
        <v>1.3333901854734802E-5</v>
      </c>
      <c r="S527" s="31">
        <f t="shared" si="67"/>
        <v>-3.4989908350780141E-3</v>
      </c>
      <c r="T527" s="13">
        <f>SQRT((R527-Dashboards!$C$10)^2+(S527-Dashboards!$C$11)^2)</f>
        <v>1.058236700198255E-2</v>
      </c>
      <c r="U527" s="13">
        <f>T527/Dashboards!$D$9</f>
        <v>0.90579244346064458</v>
      </c>
      <c r="W527" s="3">
        <f t="shared" si="68"/>
        <v>6.0174584750330689E-4</v>
      </c>
      <c r="X527" s="3">
        <f t="shared" si="69"/>
        <v>0.58386691010055625</v>
      </c>
      <c r="Z527" s="3">
        <f>(E527-Dashboards!$C$10)/Dashboards!$C$12</f>
        <v>2.1134213238006804E-2</v>
      </c>
      <c r="AA527" s="3">
        <f>(F527-Dashboards!$C$11)/Dashboards!$C$13</f>
        <v>-2.3485281189565761</v>
      </c>
    </row>
    <row r="528" spans="1:27" x14ac:dyDescent="0.35">
      <c r="A528">
        <v>526</v>
      </c>
      <c r="B528" s="3">
        <f t="shared" si="70"/>
        <v>0.52600000000000002</v>
      </c>
      <c r="C528" s="3">
        <f>MOD($K$4*(1+SIN(Dashboards!$C$7*B528))+Dashboards!$C$15,2*$K$4)</f>
        <v>4.8796115090391208</v>
      </c>
      <c r="D528" s="31">
        <f>(B528^Dashboards!$C$5)*((1-B528)^Dashboards!$C$6)</f>
        <v>6.2162456976000001E-2</v>
      </c>
      <c r="E528" s="31">
        <f t="shared" si="64"/>
        <v>1.0346584559721053E-2</v>
      </c>
      <c r="F528" s="31">
        <f t="shared" si="65"/>
        <v>-6.1295344401035817E-2</v>
      </c>
      <c r="G528" s="13">
        <f>SQRT((E528-Dashboards!$C$10)^2+(F528-Dashboards!$C$11)^2)</f>
        <v>5.6982282885753882E-2</v>
      </c>
      <c r="H528" s="13">
        <f>G528/Dashboards!$C$9</f>
        <v>1.4927824799357752</v>
      </c>
      <c r="N528">
        <v>526</v>
      </c>
      <c r="O528" s="3">
        <f t="shared" si="71"/>
        <v>0.52600000000000002</v>
      </c>
      <c r="P528" s="3">
        <f>MOD($L$4*(1+SIN(Dashboards!$D$7*O528))+Dashboards!$D$15,2*$L$4)</f>
        <v>4.7189174545380776</v>
      </c>
      <c r="Q528" s="31">
        <f>(O528^Dashboards!$D$5)*((1-O528)^Dashboards!$D$6)</f>
        <v>3.4821617512488709E-3</v>
      </c>
      <c r="R528" s="31">
        <f t="shared" si="66"/>
        <v>2.2733041506076093E-5</v>
      </c>
      <c r="S528" s="31">
        <f t="shared" si="67"/>
        <v>-3.4820875449483586E-3</v>
      </c>
      <c r="T528" s="13">
        <f>SQRT((R528-Dashboards!$C$10)^2+(S528-Dashboards!$C$11)^2)</f>
        <v>1.0574311336275045E-2</v>
      </c>
      <c r="U528" s="13">
        <f>T528/Dashboards!$D$9</f>
        <v>0.90510292275856197</v>
      </c>
      <c r="W528" s="3">
        <f t="shared" si="68"/>
        <v>6.0254839988565883E-4</v>
      </c>
      <c r="X528" s="3">
        <f t="shared" si="69"/>
        <v>0.58767955717721321</v>
      </c>
      <c r="Z528" s="3">
        <f>(E528-Dashboards!$C$10)/Dashboards!$C$12</f>
        <v>-7.3714810559250667E-3</v>
      </c>
      <c r="AA528" s="3">
        <f>(F528-Dashboards!$C$11)/Dashboards!$C$13</f>
        <v>-2.3535765345250019</v>
      </c>
    </row>
    <row r="529" spans="1:27" x14ac:dyDescent="0.35">
      <c r="A529">
        <v>527</v>
      </c>
      <c r="B529" s="3">
        <f t="shared" si="70"/>
        <v>0.52700000000000002</v>
      </c>
      <c r="C529" s="3">
        <f>MOD($K$4*(1+SIN(Dashboards!$C$7*B529))+Dashboards!$C$15,2*$K$4)</f>
        <v>4.8658955325248332</v>
      </c>
      <c r="D529" s="31">
        <f>(B529^Dashboards!$C$5)*((1-B529)^Dashboards!$C$6)</f>
        <v>6.2136031440999995E-2</v>
      </c>
      <c r="E529" s="31">
        <f t="shared" si="64"/>
        <v>9.5008716098196281E-3</v>
      </c>
      <c r="F529" s="31">
        <f t="shared" si="65"/>
        <v>-6.1405373070201788E-2</v>
      </c>
      <c r="G529" s="13">
        <f>SQRT((E529-Dashboards!$C$10)^2+(F529-Dashboards!$C$11)^2)</f>
        <v>5.7101798960214299E-2</v>
      </c>
      <c r="H529" s="13">
        <f>G529/Dashboards!$C$9</f>
        <v>1.4959134794849318</v>
      </c>
      <c r="N529">
        <v>527</v>
      </c>
      <c r="O529" s="3">
        <f t="shared" si="71"/>
        <v>0.52700000000000002</v>
      </c>
      <c r="P529" s="3">
        <f>MOD($L$4*(1+SIN(Dashboards!$D$7*O529))+Dashboards!$D$15,2*$L$4)</f>
        <v>4.721633584794823</v>
      </c>
      <c r="Q529" s="31">
        <f>(O529^Dashboards!$D$5)*((1-O529)^Dashboards!$D$6)</f>
        <v>3.4652737547079177E-3</v>
      </c>
      <c r="R529" s="31">
        <f t="shared" si="66"/>
        <v>3.203462873617378E-5</v>
      </c>
      <c r="S529" s="31">
        <f t="shared" si="67"/>
        <v>-3.4651256799182978E-3</v>
      </c>
      <c r="T529" s="13">
        <f>SQRT((R529-Dashboards!$C$10)^2+(S529-Dashboards!$C$11)^2)</f>
        <v>1.0566386871001317E-2</v>
      </c>
      <c r="U529" s="13">
        <f>T529/Dashboards!$D$9</f>
        <v>0.90442463209239388</v>
      </c>
      <c r="W529" s="3">
        <f t="shared" si="68"/>
        <v>6.0335969884376501E-4</v>
      </c>
      <c r="X529" s="3">
        <f t="shared" si="69"/>
        <v>0.59148884739253793</v>
      </c>
      <c r="Z529" s="3">
        <f>(E529-Dashboards!$C$10)/Dashboards!$C$12</f>
        <v>-3.6004554409337176E-2</v>
      </c>
      <c r="AA529" s="3">
        <f>(F529-Dashboards!$C$11)/Dashboards!$C$13</f>
        <v>-2.3581211538546953</v>
      </c>
    </row>
    <row r="530" spans="1:27" x14ac:dyDescent="0.35">
      <c r="A530">
        <v>528</v>
      </c>
      <c r="B530" s="3">
        <f t="shared" si="70"/>
        <v>0.52800000000000002</v>
      </c>
      <c r="C530" s="3">
        <f>MOD($K$4*(1+SIN(Dashboards!$C$7*B530))+Dashboards!$C$15,2*$K$4)</f>
        <v>4.8521414485179646</v>
      </c>
      <c r="D530" s="31">
        <f>(B530^Dashboards!$C$5)*((1-B530)^Dashboards!$C$6)</f>
        <v>6.2108614656000004E-2</v>
      </c>
      <c r="E530" s="31">
        <f t="shared" si="64"/>
        <v>8.6516058265671946E-3</v>
      </c>
      <c r="F530" s="31">
        <f t="shared" si="65"/>
        <v>-6.150308716730573E-2</v>
      </c>
      <c r="G530" s="13">
        <f>SQRT((E530-Dashboards!$C$10)^2+(F530-Dashboards!$C$11)^2)</f>
        <v>5.7221585919531817E-2</v>
      </c>
      <c r="H530" s="13">
        <f>G530/Dashboards!$C$9</f>
        <v>1.4990515754884297</v>
      </c>
      <c r="N530">
        <v>528</v>
      </c>
      <c r="O530" s="3">
        <f t="shared" si="71"/>
        <v>0.52800000000000002</v>
      </c>
      <c r="P530" s="3">
        <f>MOD($L$4*(1+SIN(Dashboards!$D$7*O530))+Dashboards!$D$15,2*$L$4)</f>
        <v>4.7243481350107679</v>
      </c>
      <c r="Q530" s="31">
        <f>(O530^Dashboards!$D$5)*((1-O530)^Dashboards!$D$6)</f>
        <v>3.4483533462842785E-3</v>
      </c>
      <c r="R530" s="31">
        <f t="shared" si="66"/>
        <v>4.1238407861502385E-5</v>
      </c>
      <c r="S530" s="31">
        <f t="shared" si="67"/>
        <v>-3.4481067550972129E-3</v>
      </c>
      <c r="T530" s="13">
        <f>SQRT((R530-Dashboards!$C$10)^2+(S530-Dashboards!$C$11)^2)</f>
        <v>1.0558594056691538E-2</v>
      </c>
      <c r="U530" s="13">
        <f>T530/Dashboards!$D$9</f>
        <v>0.90375761002504662</v>
      </c>
      <c r="W530" s="3">
        <f t="shared" si="68"/>
        <v>6.0417949700443288E-4</v>
      </c>
      <c r="X530" s="3">
        <f t="shared" si="69"/>
        <v>0.59529396546338309</v>
      </c>
      <c r="Z530" s="3">
        <f>(E530-Dashboards!$C$10)/Dashboards!$C$12</f>
        <v>-6.4757915075322345E-2</v>
      </c>
      <c r="AA530" s="3">
        <f>(F530-Dashboards!$C$11)/Dashboards!$C$13</f>
        <v>-2.3621571326395725</v>
      </c>
    </row>
    <row r="531" spans="1:27" x14ac:dyDescent="0.35">
      <c r="A531">
        <v>529</v>
      </c>
      <c r="B531" s="3">
        <f t="shared" si="70"/>
        <v>0.52900000000000003</v>
      </c>
      <c r="C531" s="3">
        <f>MOD($K$4*(1+SIN(Dashboards!$C$7*B531))+Dashboards!$C$15,2*$K$4)</f>
        <v>4.8383496008698961</v>
      </c>
      <c r="D531" s="31">
        <f>(B531^Dashboards!$C$5)*((1-B531)^Dashboards!$C$6)</f>
        <v>6.2080207280999999E-2</v>
      </c>
      <c r="E531" s="31">
        <f t="shared" si="64"/>
        <v>7.7989999337083329E-3</v>
      </c>
      <c r="F531" s="31">
        <f t="shared" si="65"/>
        <v>-6.1588373383991424E-2</v>
      </c>
      <c r="G531" s="13">
        <f>SQRT((E531-Dashboards!$C$10)^2+(F531-Dashboards!$C$11)^2)</f>
        <v>5.7341613534909942E-2</v>
      </c>
      <c r="H531" s="13">
        <f>G531/Dashboards!$C$9</f>
        <v>1.5021959760331423</v>
      </c>
      <c r="N531">
        <v>529</v>
      </c>
      <c r="O531" s="3">
        <f t="shared" si="71"/>
        <v>0.52900000000000003</v>
      </c>
      <c r="P531" s="3">
        <f>MOD($L$4*(1+SIN(Dashboards!$D$7*O531))+Dashboards!$D$15,2*$L$4)</f>
        <v>4.7270611024713638</v>
      </c>
      <c r="Q531" s="31">
        <f>(O531^Dashboards!$D$5)*((1-O531)^Dashboards!$D$6)</f>
        <v>3.4314016182995393E-3</v>
      </c>
      <c r="R531" s="31">
        <f t="shared" si="66"/>
        <v>5.0344137153213711E-5</v>
      </c>
      <c r="S531" s="31">
        <f t="shared" si="67"/>
        <v>-3.4310322840106003E-3</v>
      </c>
      <c r="T531" s="13">
        <f>SQRT((R531-Dashboards!$C$10)^2+(S531-Dashboards!$C$11)^2)</f>
        <v>1.0550933319506619E-2</v>
      </c>
      <c r="U531" s="13">
        <f>T531/Dashboards!$D$9</f>
        <v>0.90310189303355148</v>
      </c>
      <c r="W531" s="3">
        <f t="shared" si="68"/>
        <v>6.0500754083975304E-4</v>
      </c>
      <c r="X531" s="3">
        <f t="shared" si="69"/>
        <v>0.59909408299959077</v>
      </c>
      <c r="Z531" s="3">
        <f>(E531-Dashboards!$C$10)/Dashboards!$C$12</f>
        <v>-9.362436092391048E-2</v>
      </c>
      <c r="AA531" s="3">
        <f>(F531-Dashboards!$C$11)/Dashboards!$C$13</f>
        <v>-2.365679790796253</v>
      </c>
    </row>
    <row r="532" spans="1:27" x14ac:dyDescent="0.35">
      <c r="A532">
        <v>530</v>
      </c>
      <c r="B532" s="3">
        <f t="shared" si="70"/>
        <v>0.53</v>
      </c>
      <c r="C532" s="3">
        <f>MOD($K$4*(1+SIN(Dashboards!$C$7*B532))+Dashboards!$C$15,2*$K$4)</f>
        <v>4.8245203343761007</v>
      </c>
      <c r="D532" s="31">
        <f>(B532^Dashboards!$C$5)*((1-B532)^Dashboards!$C$6)</f>
        <v>6.2050810000000005E-2</v>
      </c>
      <c r="E532" s="31">
        <f t="shared" si="64"/>
        <v>6.9432698378694901E-3</v>
      </c>
      <c r="F532" s="31">
        <f t="shared" si="65"/>
        <v>-6.1661122480981746E-2</v>
      </c>
      <c r="G532" s="13">
        <f>SQRT((E532-Dashboards!$C$10)^2+(F532-Dashboards!$C$11)^2)</f>
        <v>5.7461851012071949E-2</v>
      </c>
      <c r="H532" s="13">
        <f>G532/Dashboards!$C$9</f>
        <v>1.5053458743918828</v>
      </c>
      <c r="N532">
        <v>530</v>
      </c>
      <c r="O532" s="3">
        <f t="shared" si="71"/>
        <v>0.53</v>
      </c>
      <c r="P532" s="3">
        <f>MOD($L$4*(1+SIN(Dashboards!$D$7*O532))+Dashboards!$D$15,2*$L$4)</f>
        <v>4.7297724844636422</v>
      </c>
      <c r="Q532" s="31">
        <f>(O532^Dashboards!$D$5)*((1-O532)^Dashboards!$D$6)</f>
        <v>3.4144196607139004E-3</v>
      </c>
      <c r="R532" s="31">
        <f t="shared" si="66"/>
        <v>5.9351588788568019E-5</v>
      </c>
      <c r="S532" s="31">
        <f t="shared" si="67"/>
        <v>-3.4139037784298928E-3</v>
      </c>
      <c r="T532" s="13">
        <f>SQRT((R532-Dashboards!$C$10)^2+(S532-Dashboards!$C$11)^2)</f>
        <v>1.05434050611731E-2</v>
      </c>
      <c r="U532" s="13">
        <f>T532/Dashboards!$D$9</f>
        <v>0.90245751550349196</v>
      </c>
      <c r="W532" s="3">
        <f t="shared" si="68"/>
        <v>6.0584357078505399E-4</v>
      </c>
      <c r="X532" s="3">
        <f t="shared" si="69"/>
        <v>0.60288835888839087</v>
      </c>
      <c r="Z532" s="3">
        <f>(E532-Dashboards!$C$10)/Dashboards!$C$12</f>
        <v>-0.1225965820631657</v>
      </c>
      <c r="AA532" s="3">
        <f>(F532-Dashboards!$C$11)/Dashboards!$C$13</f>
        <v>-2.3686846163104218</v>
      </c>
    </row>
    <row r="533" spans="1:27" x14ac:dyDescent="0.35">
      <c r="A533">
        <v>531</v>
      </c>
      <c r="B533" s="3">
        <f t="shared" si="70"/>
        <v>0.53100000000000003</v>
      </c>
      <c r="C533" s="3">
        <f>MOD($K$4*(1+SIN(Dashboards!$C$7*B533))+Dashboards!$C$15,2*$K$4)</f>
        <v>4.8106539947675229</v>
      </c>
      <c r="D533" s="31">
        <f>(B533^Dashboards!$C$5)*((1-B533)^Dashboards!$C$6)</f>
        <v>6.2020423520999991E-2</v>
      </c>
      <c r="E533" s="31">
        <f t="shared" si="64"/>
        <v>6.0846345483668495E-3</v>
      </c>
      <c r="F533" s="31">
        <f t="shared" si="65"/>
        <v>-6.1721229379663442E-2</v>
      </c>
      <c r="G533" s="13">
        <f>SQRT((E533-Dashboards!$C$10)^2+(F533-Dashboards!$C$11)^2)</f>
        <v>5.7582267006032528E-2</v>
      </c>
      <c r="H533" s="13">
        <f>G533/Dashboards!$C$9</f>
        <v>1.5085004494103811</v>
      </c>
      <c r="N533">
        <v>531</v>
      </c>
      <c r="O533" s="3">
        <f t="shared" si="71"/>
        <v>0.53100000000000003</v>
      </c>
      <c r="P533" s="3">
        <f>MOD($L$4*(1+SIN(Dashboards!$D$7*O533))+Dashboards!$D$15,2*$L$4)</f>
        <v>4.7324822782762235</v>
      </c>
      <c r="Q533" s="31">
        <f>(O533^Dashboards!$D$5)*((1-O533)^Dashboards!$D$6)</f>
        <v>3.3974085610483126E-3</v>
      </c>
      <c r="R533" s="31">
        <f t="shared" si="66"/>
        <v>6.8260548800640295E-5</v>
      </c>
      <c r="S533" s="31">
        <f t="shared" si="67"/>
        <v>-3.3967227482033032E-3</v>
      </c>
      <c r="T533" s="13">
        <f>SQRT((R533-Dashboards!$C$10)^2+(S533-Dashboards!$C$11)^2)</f>
        <v>1.0536009658925601E-2</v>
      </c>
      <c r="U533" s="13">
        <f>T533/Dashboards!$D$9</f>
        <v>0.90182450972407779</v>
      </c>
      <c r="W533" s="3">
        <f t="shared" si="68"/>
        <v>6.0668732135839168E-4</v>
      </c>
      <c r="X533" s="3">
        <f t="shared" si="69"/>
        <v>0.60667593968630329</v>
      </c>
      <c r="Z533" s="3">
        <f>(E533-Dashboards!$C$10)/Dashboards!$C$12</f>
        <v>-0.15166716355422952</v>
      </c>
      <c r="AA533" s="3">
        <f>(F533-Dashboards!$C$11)/Dashboards!$C$13</f>
        <v>-2.3711672690196415</v>
      </c>
    </row>
    <row r="534" spans="1:27" x14ac:dyDescent="0.35">
      <c r="A534">
        <v>532</v>
      </c>
      <c r="B534" s="3">
        <f t="shared" si="70"/>
        <v>0.53200000000000003</v>
      </c>
      <c r="C534" s="3">
        <f>MOD($K$4*(1+SIN(Dashboards!$C$7*B534))+Dashboards!$C$15,2*$K$4)</f>
        <v>4.796750928701929</v>
      </c>
      <c r="D534" s="31">
        <f>(B534^Dashboards!$C$5)*((1-B534)^Dashboards!$C$6)</f>
        <v>6.1989048576000003E-2</v>
      </c>
      <c r="E534" s="31">
        <f t="shared" si="64"/>
        <v>5.2233160942686454E-3</v>
      </c>
      <c r="F534" s="31">
        <f t="shared" si="65"/>
        <v>-6.1768593252048747E-2</v>
      </c>
      <c r="G534" s="13">
        <f>SQRT((E534-Dashboards!$C$10)^2+(F534-Dashboards!$C$11)^2)</f>
        <v>5.7702829636165798E-2</v>
      </c>
      <c r="H534" s="13">
        <f>G534/Dashboards!$C$9</f>
        <v>1.5116588659020258</v>
      </c>
      <c r="N534">
        <v>532</v>
      </c>
      <c r="O534" s="3">
        <f t="shared" si="71"/>
        <v>0.53200000000000003</v>
      </c>
      <c r="P534" s="3">
        <f>MOD($L$4*(1+SIN(Dashboards!$D$7*O534))+Dashboards!$D$15,2*$L$4)</f>
        <v>4.7351904811993117</v>
      </c>
      <c r="Q534" s="31">
        <f>(O534^Dashboards!$D$5)*((1-O534)^Dashboards!$D$6)</f>
        <v>3.3803694043071384E-3</v>
      </c>
      <c r="R534" s="31">
        <f t="shared" si="66"/>
        <v>7.7070817026230802E-5</v>
      </c>
      <c r="S534" s="31">
        <f t="shared" si="67"/>
        <v>-3.3794907010877696E-3</v>
      </c>
      <c r="T534" s="13">
        <f>SQRT((R534-Dashboards!$C$10)^2+(S534-Dashboards!$C$11)^2)</f>
        <v>1.0528747465457042E-2</v>
      </c>
      <c r="U534" s="13">
        <f>T534/Dashboards!$D$9</f>
        <v>0.9012029058838843</v>
      </c>
      <c r="W534" s="3">
        <f t="shared" si="68"/>
        <v>6.0753852128148014E-4</v>
      </c>
      <c r="X534" s="3">
        <f t="shared" si="69"/>
        <v>0.61045596001814151</v>
      </c>
      <c r="Z534" s="3">
        <f>(E534-Dashboards!$C$10)/Dashboards!$C$12</f>
        <v>-0.18082858821931946</v>
      </c>
      <c r="AA534" s="3">
        <f>(F534-Dashboards!$C$11)/Dashboards!$C$13</f>
        <v>-2.3731235843291243</v>
      </c>
    </row>
    <row r="535" spans="1:27" x14ac:dyDescent="0.35">
      <c r="A535">
        <v>533</v>
      </c>
      <c r="B535" s="3">
        <f t="shared" si="70"/>
        <v>0.53300000000000003</v>
      </c>
      <c r="C535" s="3">
        <f>MOD($K$4*(1+SIN(Dashboards!$C$7*B535))+Dashboards!$C$15,2*$K$4)</f>
        <v>4.7828114837552471</v>
      </c>
      <c r="D535" s="31">
        <f>(B535^Dashboards!$C$5)*((1-B535)^Dashboards!$C$6)</f>
        <v>6.1956685921000003E-2</v>
      </c>
      <c r="E535" s="31">
        <f t="shared" si="64"/>
        <v>4.3595394387445788E-3</v>
      </c>
      <c r="F535" s="31">
        <f t="shared" si="65"/>
        <v>-6.1803117609028999E-2</v>
      </c>
      <c r="G535" s="13">
        <f>SQRT((E535-Dashboards!$C$10)^2+(F535-Dashboards!$C$11)^2)</f>
        <v>5.7823506501553906E-2</v>
      </c>
      <c r="H535" s="13">
        <f>G535/Dashboards!$C$9</f>
        <v>1.5148202750499553</v>
      </c>
      <c r="N535">
        <v>533</v>
      </c>
      <c r="O535" s="3">
        <f t="shared" si="71"/>
        <v>0.53300000000000003</v>
      </c>
      <c r="P535" s="3">
        <f>MOD($L$4*(1+SIN(Dashboards!$D$7*O535))+Dashboards!$D$15,2*$L$4)</f>
        <v>4.7378970905247053</v>
      </c>
      <c r="Q535" s="31">
        <f>(O535^Dashboards!$D$5)*((1-O535)^Dashboards!$D$6)</f>
        <v>3.3633032729012682E-3</v>
      </c>
      <c r="R535" s="31">
        <f t="shared" si="66"/>
        <v>8.5782207052098854E-5</v>
      </c>
      <c r="S535" s="31">
        <f t="shared" si="67"/>
        <v>-3.3622091425819503E-3</v>
      </c>
      <c r="T535" s="13">
        <f>SQRT((R535-Dashboards!$C$10)^2+(S535-Dashboards!$C$11)^2)</f>
        <v>1.0521618808876518E-2</v>
      </c>
      <c r="U535" s="13">
        <f>T535/Dashboards!$D$9</f>
        <v>0.9005927320672461</v>
      </c>
      <c r="W535" s="3">
        <f t="shared" si="68"/>
        <v>6.0839689360194318E-4</v>
      </c>
      <c r="X535" s="3">
        <f t="shared" si="69"/>
        <v>0.61422754298270921</v>
      </c>
      <c r="Z535" s="3">
        <f>(E535-Dashboards!$C$10)/Dashboards!$C$12</f>
        <v>-0.21007323954157767</v>
      </c>
      <c r="AA535" s="3">
        <f>(F535-Dashboards!$C$11)/Dashboards!$C$13</f>
        <v>-2.3745495768569538</v>
      </c>
    </row>
    <row r="536" spans="1:27" x14ac:dyDescent="0.35">
      <c r="A536">
        <v>534</v>
      </c>
      <c r="B536" s="3">
        <f t="shared" si="70"/>
        <v>0.53400000000000003</v>
      </c>
      <c r="C536" s="3">
        <f>MOD($K$4*(1+SIN(Dashboards!$C$7*B536))+Dashboards!$C$15,2*$K$4)</f>
        <v>4.7688360084128742</v>
      </c>
      <c r="D536" s="31">
        <f>(B536^Dashboards!$C$5)*((1-B536)^Dashboards!$C$6)</f>
        <v>6.1923336335999994E-2</v>
      </c>
      <c r="E536" s="31">
        <f t="shared" si="64"/>
        <v>3.4935323907355474E-3</v>
      </c>
      <c r="F536" s="31">
        <f t="shared" si="65"/>
        <v>-6.1824710386836901E-2</v>
      </c>
      <c r="G536" s="13">
        <f>SQRT((E536-Dashboards!$C$10)^2+(F536-Dashboards!$C$11)^2)</f>
        <v>5.7944264696601723E-2</v>
      </c>
      <c r="H536" s="13">
        <f>G536/Dashboards!$C$9</f>
        <v>1.5179838148161222</v>
      </c>
      <c r="N536">
        <v>534</v>
      </c>
      <c r="O536" s="3">
        <f t="shared" si="71"/>
        <v>0.53400000000000003</v>
      </c>
      <c r="P536" s="3">
        <f>MOD($L$4*(1+SIN(Dashboards!$D$7*O536))+Dashboards!$D$15,2*$L$4)</f>
        <v>4.740602103545795</v>
      </c>
      <c r="Q536" s="31">
        <f>(O536^Dashboards!$D$5)*((1-O536)^Dashboards!$D$6)</f>
        <v>3.346211246571763E-3</v>
      </c>
      <c r="R536" s="31">
        <f t="shared" si="66"/>
        <v>9.4394546159441313E-5</v>
      </c>
      <c r="S536" s="31">
        <f t="shared" si="67"/>
        <v>-3.344879575760345E-3</v>
      </c>
      <c r="T536" s="13">
        <f>SQRT((R536-Dashboards!$C$10)^2+(S536-Dashboards!$C$11)^2)</f>
        <v>1.0514623992675009E-2</v>
      </c>
      <c r="U536" s="13">
        <f>T536/Dashboards!$D$9</f>
        <v>0.89999401425132308</v>
      </c>
      <c r="W536" s="3">
        <f t="shared" si="68"/>
        <v>6.0926215581679996E-4</v>
      </c>
      <c r="X536" s="3">
        <f t="shared" si="69"/>
        <v>0.61798980056479913</v>
      </c>
      <c r="Z536" s="3">
        <f>(E536-Dashboards!$C$10)/Dashboards!$C$12</f>
        <v>-0.23939340465564471</v>
      </c>
      <c r="AA536" s="3">
        <f>(F536-Dashboards!$C$11)/Dashboards!$C$13</f>
        <v>-2.3754414440053195</v>
      </c>
    </row>
    <row r="537" spans="1:27" x14ac:dyDescent="0.35">
      <c r="A537">
        <v>535</v>
      </c>
      <c r="B537" s="3">
        <f t="shared" si="70"/>
        <v>0.53500000000000003</v>
      </c>
      <c r="C537" s="3">
        <f>MOD($K$4*(1+SIN(Dashboards!$C$7*B537))+Dashboards!$C$15,2*$K$4)</f>
        <v>4.7548248520609651</v>
      </c>
      <c r="D537" s="31">
        <f>(B537^Dashboards!$C$5)*((1-B537)^Dashboards!$C$6)</f>
        <v>6.1889000624999996E-2</v>
      </c>
      <c r="E537" s="31">
        <f t="shared" si="64"/>
        <v>2.6255255139815163E-3</v>
      </c>
      <c r="F537" s="31">
        <f t="shared" si="65"/>
        <v>-6.1833284031633663E-2</v>
      </c>
      <c r="G537" s="13">
        <f>SQRT((E537-Dashboards!$C$10)^2+(F537-Dashboards!$C$11)^2)</f>
        <v>5.8065070826902099E-2</v>
      </c>
      <c r="H537" s="13">
        <f>G537/Dashboards!$C$9</f>
        <v>1.5211486103569187</v>
      </c>
      <c r="N537">
        <v>535</v>
      </c>
      <c r="O537" s="3">
        <f t="shared" si="71"/>
        <v>0.53500000000000003</v>
      </c>
      <c r="P537" s="3">
        <f>MOD($L$4*(1+SIN(Dashboards!$D$7*O537))+Dashboards!$D$15,2*$L$4)</f>
        <v>4.7433055175575678</v>
      </c>
      <c r="Q537" s="31">
        <f>(O537^Dashboards!$D$5)*((1-O537)^Dashboards!$D$6)</f>
        <v>3.3290944023139832E-3</v>
      </c>
      <c r="R537" s="31">
        <f t="shared" si="66"/>
        <v>1.0290767526669268E-4</v>
      </c>
      <c r="S537" s="31">
        <f t="shared" si="67"/>
        <v>-3.3275035011085265E-3</v>
      </c>
      <c r="T537" s="13">
        <f>SQRT((R537-Dashboards!$C$10)^2+(S537-Dashboards!$C$11)^2)</f>
        <v>1.0507763295698887E-2</v>
      </c>
      <c r="U537" s="13">
        <f>T537/Dashboards!$D$9</f>
        <v>0.8994067763038317</v>
      </c>
      <c r="W537" s="3">
        <f t="shared" si="68"/>
        <v>6.1013401999707813E-4</v>
      </c>
      <c r="X537" s="3">
        <f t="shared" si="69"/>
        <v>0.62174183405308703</v>
      </c>
      <c r="Z537" s="3">
        <f>(E537-Dashboards!$C$10)/Dashboards!$C$12</f>
        <v>-0.26878127742767827</v>
      </c>
      <c r="AA537" s="3">
        <f>(F537-Dashboards!$C$11)/Dashboards!$C$13</f>
        <v>-2.3757955694543016</v>
      </c>
    </row>
    <row r="538" spans="1:27" x14ac:dyDescent="0.35">
      <c r="A538">
        <v>536</v>
      </c>
      <c r="B538" s="3">
        <f t="shared" si="70"/>
        <v>0.53600000000000003</v>
      </c>
      <c r="C538" s="3">
        <f>MOD($K$4*(1+SIN(Dashboards!$C$7*B538))+Dashboards!$C$15,2*$K$4)</f>
        <v>4.7407783649777011</v>
      </c>
      <c r="D538" s="31">
        <f>(B538^Dashboards!$C$5)*((1-B538)^Dashboards!$C$6)</f>
        <v>6.1853679616000003E-2</v>
      </c>
      <c r="E538" s="31">
        <f t="shared" si="64"/>
        <v>1.7557520334472905E-3</v>
      </c>
      <c r="F538" s="31">
        <f t="shared" si="65"/>
        <v>-6.1828755582138482E-2</v>
      </c>
      <c r="G538" s="13">
        <f>SQRT((E538-Dashboards!$C$10)^2+(F538-Dashboards!$C$11)^2)</f>
        <v>5.8185891025336535E-2</v>
      </c>
      <c r="H538" s="13">
        <f>G538/Dashboards!$C$9</f>
        <v>1.5243137744449722</v>
      </c>
      <c r="N538">
        <v>536</v>
      </c>
      <c r="O538" s="3">
        <f t="shared" si="71"/>
        <v>0.53600000000000003</v>
      </c>
      <c r="P538" s="3">
        <f>MOD($L$4*(1+SIN(Dashboards!$D$7*O538))+Dashboards!$D$15,2*$L$4)</f>
        <v>4.746007329856611</v>
      </c>
      <c r="Q538" s="31">
        <f>(O538^Dashboards!$D$5)*((1-O538)^Dashboards!$D$6)</f>
        <v>3.3119538143022214E-3</v>
      </c>
      <c r="R538" s="31">
        <f t="shared" si="66"/>
        <v>1.113214488706492E-4</v>
      </c>
      <c r="S538" s="31">
        <f t="shared" si="67"/>
        <v>-3.3100824163595039E-3</v>
      </c>
      <c r="T538" s="13">
        <f>SQRT((R538-Dashboards!$C$10)^2+(S538-Dashboards!$C$11)^2)</f>
        <v>1.0501036972131282E-2</v>
      </c>
      <c r="U538" s="13">
        <f>T538/Dashboards!$D$9</f>
        <v>0.89883103998145064</v>
      </c>
      <c r="W538" s="3">
        <f t="shared" si="68"/>
        <v>6.1101219291346068E-4</v>
      </c>
      <c r="X538" s="3">
        <f t="shared" si="69"/>
        <v>0.62548273446352154</v>
      </c>
      <c r="Z538" s="3">
        <f>(E538-Dashboards!$C$10)/Dashboards!$C$12</f>
        <v>-0.29822896162347057</v>
      </c>
      <c r="AA538" s="3">
        <f>(F538-Dashboards!$C$11)/Dashboards!$C$13</f>
        <v>-2.3756085265747928</v>
      </c>
    </row>
    <row r="539" spans="1:27" x14ac:dyDescent="0.35">
      <c r="A539">
        <v>537</v>
      </c>
      <c r="B539" s="3">
        <f t="shared" si="70"/>
        <v>0.53700000000000003</v>
      </c>
      <c r="C539" s="3">
        <f>MOD($K$4*(1+SIN(Dashboards!$C$7*B539))+Dashboards!$C$15,2*$K$4)</f>
        <v>4.7266968983245272</v>
      </c>
      <c r="D539" s="31">
        <f>(B539^Dashboards!$C$5)*((1-B539)^Dashboards!$C$6)</f>
        <v>6.1817374160999999E-2</v>
      </c>
      <c r="E539" s="31">
        <f t="shared" si="64"/>
        <v>8.8444773918780516E-4</v>
      </c>
      <c r="F539" s="31">
        <f t="shared" si="65"/>
        <v>-6.1811046750218653E-2</v>
      </c>
      <c r="G539" s="13">
        <f>SQRT((E539-Dashboards!$C$10)^2+(F539-Dashboards!$C$11)^2)</f>
        <v>5.830669096839651E-2</v>
      </c>
      <c r="H539" s="13">
        <f>G539/Dashboards!$C$9</f>
        <v>1.5274784078967192</v>
      </c>
      <c r="N539">
        <v>537</v>
      </c>
      <c r="O539" s="3">
        <f t="shared" si="71"/>
        <v>0.53700000000000003</v>
      </c>
      <c r="P539" s="3">
        <f>MOD($L$4*(1+SIN(Dashboards!$D$7*O539))+Dashboards!$D$15,2*$L$4)</f>
        <v>4.7487075377411099</v>
      </c>
      <c r="Q539" s="31">
        <f>(O539^Dashboards!$D$5)*((1-O539)^Dashboards!$D$6)</f>
        <v>3.2947905538148522E-3</v>
      </c>
      <c r="R539" s="31">
        <f t="shared" si="66"/>
        <v>1.1963573498590854E-4</v>
      </c>
      <c r="S539" s="31">
        <f t="shared" si="67"/>
        <v>-3.292617816331249E-3</v>
      </c>
      <c r="T539" s="13">
        <f>SQRT((R539-Dashboards!$C$10)^2+(S539-Dashboards!$C$11)^2)</f>
        <v>1.0494445251481344E-2</v>
      </c>
      <c r="U539" s="13">
        <f>T539/Dashboards!$D$9</f>
        <v>0.89826682492890164</v>
      </c>
      <c r="W539" s="3">
        <f t="shared" si="68"/>
        <v>6.1189637616287896E-4</v>
      </c>
      <c r="X539" s="3">
        <f t="shared" si="69"/>
        <v>0.62921158296781754</v>
      </c>
      <c r="Z539" s="3">
        <f>(E539-Dashboards!$C$10)/Dashboards!$C$12</f>
        <v>-0.32772847416325457</v>
      </c>
      <c r="AA539" s="3">
        <f>(F539-Dashboards!$C$11)/Dashboards!$C$13</f>
        <v>-2.37487708175719</v>
      </c>
    </row>
    <row r="540" spans="1:27" x14ac:dyDescent="0.35">
      <c r="A540">
        <v>538</v>
      </c>
      <c r="B540" s="3">
        <f t="shared" si="70"/>
        <v>0.53800000000000003</v>
      </c>
      <c r="C540" s="3">
        <f>MOD($K$4*(1+SIN(Dashboards!$C$7*B540))+Dashboards!$C$15,2*$K$4)</f>
        <v>4.7125808041373736</v>
      </c>
      <c r="D540" s="31">
        <f>(B540^Dashboards!$C$5)*((1-B540)^Dashboards!$C$6)</f>
        <v>6.1780085135999994E-2</v>
      </c>
      <c r="E540" s="31">
        <f t="shared" si="64"/>
        <v>1.1850887699228451E-5</v>
      </c>
      <c r="F540" s="31">
        <f t="shared" si="65"/>
        <v>-6.1780083999359116E-2</v>
      </c>
      <c r="G540" s="13">
        <f>SQRT((E540-Dashboards!$C$10)^2+(F540-Dashboards!$C$11)^2)</f>
        <v>5.842743589271035E-2</v>
      </c>
      <c r="H540" s="13">
        <f>G540/Dashboards!$C$9</f>
        <v>1.5306416000053655</v>
      </c>
      <c r="N540">
        <v>538</v>
      </c>
      <c r="O540" s="3">
        <f t="shared" si="71"/>
        <v>0.53800000000000003</v>
      </c>
      <c r="P540" s="3">
        <f>MOD($L$4*(1+SIN(Dashboards!$D$7*O540))+Dashboards!$D$15,2*$L$4)</f>
        <v>4.7514061385108599</v>
      </c>
      <c r="Q540" s="31">
        <f>(O540^Dashboards!$D$5)*((1-O540)^Dashboards!$D$6)</f>
        <v>3.277605689159982E-3</v>
      </c>
      <c r="R540" s="31">
        <f t="shared" si="66"/>
        <v>1.278504150827154E-4</v>
      </c>
      <c r="S540" s="31">
        <f t="shared" si="67"/>
        <v>-3.2751111927653781E-3</v>
      </c>
      <c r="T540" s="13">
        <f>SQRT((R540-Dashboards!$C$10)^2+(S540-Dashboards!$C$11)^2)</f>
        <v>1.0487988338581368E-2</v>
      </c>
      <c r="U540" s="13">
        <f>T540/Dashboards!$D$9</f>
        <v>0.89771414867870292</v>
      </c>
      <c r="W540" s="3">
        <f t="shared" si="68"/>
        <v>6.1278626629595657E-4</v>
      </c>
      <c r="X540" s="3">
        <f t="shared" si="69"/>
        <v>0.63292745132666262</v>
      </c>
      <c r="Z540" s="3">
        <f>(E540-Dashboards!$C$10)/Dashboards!$C$12</f>
        <v>-0.35727174846163334</v>
      </c>
      <c r="AA540" s="3">
        <f>(F540-Dashboards!$C$11)/Dashboards!$C$13</f>
        <v>-2.3735981976524987</v>
      </c>
    </row>
    <row r="541" spans="1:27" x14ac:dyDescent="0.35">
      <c r="A541">
        <v>539</v>
      </c>
      <c r="B541" s="3">
        <f t="shared" si="70"/>
        <v>0.53900000000000003</v>
      </c>
      <c r="C541" s="3">
        <f>MOD($K$4*(1+SIN(Dashboards!$C$7*B541))+Dashboards!$C$15,2*$K$4)</f>
        <v>4.6984304353178636</v>
      </c>
      <c r="D541" s="31">
        <f>(B541^Dashboards!$C$5)*((1-B541)^Dashboards!$C$6)</f>
        <v>6.1741813440999993E-2</v>
      </c>
      <c r="E541" s="31">
        <f t="shared" si="64"/>
        <v>-8.6179789919634713E-4</v>
      </c>
      <c r="F541" s="31">
        <f t="shared" si="65"/>
        <v>-6.1735798620931343E-2</v>
      </c>
      <c r="G541" s="13">
        <f>SQRT((E541-Dashboards!$C$10)^2+(F541-Dashboards!$C$11)^2)</f>
        <v>5.854809061176048E-2</v>
      </c>
      <c r="H541" s="13">
        <f>G541/Dashboards!$C$9</f>
        <v>1.5338024289788328</v>
      </c>
      <c r="N541">
        <v>539</v>
      </c>
      <c r="O541" s="3">
        <f t="shared" si="71"/>
        <v>0.53900000000000003</v>
      </c>
      <c r="P541" s="3">
        <f>MOD($L$4*(1+SIN(Dashboards!$D$7*O541))+Dashboards!$D$15,2*$L$4)</f>
        <v>4.7541031294672589</v>
      </c>
      <c r="Q541" s="31">
        <f>(O541^Dashboards!$D$5)*((1-O541)^Dashboards!$D$6)</f>
        <v>3.2604002856016267E-3</v>
      </c>
      <c r="R541" s="31">
        <f t="shared" si="66"/>
        <v>1.3596538402311457E-4</v>
      </c>
      <c r="S541" s="31">
        <f t="shared" si="67"/>
        <v>-3.2575640341670361E-3</v>
      </c>
      <c r="T541" s="13">
        <f>SQRT((R541-Dashboards!$C$10)^2+(S541-Dashboards!$C$11)^2)</f>
        <v>1.0481666413591917E-2</v>
      </c>
      <c r="U541" s="13">
        <f>T541/Dashboards!$D$9</f>
        <v>0.89717302665160847</v>
      </c>
      <c r="W541" s="3">
        <f t="shared" si="68"/>
        <v>6.1368155494522598E-4</v>
      </c>
      <c r="X541" s="3">
        <f t="shared" si="69"/>
        <v>0.63662940232722431</v>
      </c>
      <c r="Z541" s="3">
        <f>(E541-Dashboards!$C$10)/Dashboards!$C$12</f>
        <v>-0.38685063785101337</v>
      </c>
      <c r="AA541" s="3">
        <f>(F541-Dashboards!$C$11)/Dashboards!$C$13</f>
        <v>-2.3717690363225361</v>
      </c>
    </row>
    <row r="542" spans="1:27" x14ac:dyDescent="0.35">
      <c r="A542">
        <v>540</v>
      </c>
      <c r="B542" s="3">
        <f t="shared" si="70"/>
        <v>0.54</v>
      </c>
      <c r="C542" s="3">
        <f>MOD($K$4*(1+SIN(Dashboards!$C$7*B542))+Dashboards!$C$15,2*$K$4)</f>
        <v>4.6842461456244786</v>
      </c>
      <c r="D542" s="31">
        <f>(B542^Dashboards!$C$5)*((1-B542)^Dashboards!$C$6)</f>
        <v>6.170255999999999E-2</v>
      </c>
      <c r="E542" s="31">
        <f t="shared" si="64"/>
        <v>-1.7362557378839932E-3</v>
      </c>
      <c r="F542" s="31">
        <f t="shared" si="65"/>
        <v>-6.1678126808182687E-2</v>
      </c>
      <c r="G542" s="13">
        <f>SQRT((E542-Dashboards!$C$10)^2+(F542-Dashboards!$C$11)^2)</f>
        <v>5.866861953277705E-2</v>
      </c>
      <c r="H542" s="13">
        <f>G542/Dashboards!$C$9</f>
        <v>1.5369599623823267</v>
      </c>
      <c r="N542">
        <v>540</v>
      </c>
      <c r="O542" s="3">
        <f t="shared" si="71"/>
        <v>0.54</v>
      </c>
      <c r="P542" s="3">
        <f>MOD($L$4*(1+SIN(Dashboards!$D$7*O542))+Dashboards!$D$15,2*$L$4)</f>
        <v>4.7567985079133166</v>
      </c>
      <c r="Q542" s="31">
        <f>(O542^Dashboards!$D$5)*((1-O542)^Dashboards!$D$6)</f>
        <v>3.2431754052863987E-3</v>
      </c>
      <c r="R542" s="31">
        <f t="shared" si="66"/>
        <v>1.4398054999555465E-4</v>
      </c>
      <c r="S542" s="31">
        <f t="shared" si="67"/>
        <v>-3.2399778256459676E-3</v>
      </c>
      <c r="T542" s="13">
        <f>SQRT((R542-Dashboards!$C$10)^2+(S542-Dashboards!$C$11)^2)</f>
        <v>1.0475479632014813E-2</v>
      </c>
      <c r="U542" s="13">
        <f>T542/Dashboards!$D$9</f>
        <v>0.89664347215771956</v>
      </c>
      <c r="W542" s="3">
        <f t="shared" si="68"/>
        <v>6.1458192895403241E-4</v>
      </c>
      <c r="X542" s="3">
        <f t="shared" si="69"/>
        <v>0.64031649022460713</v>
      </c>
      <c r="Z542" s="3">
        <f>(E542-Dashboards!$C$10)/Dashboards!$C$12</f>
        <v>-0.41645691908689608</v>
      </c>
      <c r="AA542" s="3">
        <f>(F542-Dashboards!$C$11)/Dashboards!$C$13</f>
        <v>-2.3693869622959873</v>
      </c>
    </row>
    <row r="543" spans="1:27" x14ac:dyDescent="0.35">
      <c r="A543">
        <v>541</v>
      </c>
      <c r="B543" s="3">
        <f t="shared" si="70"/>
        <v>0.54100000000000004</v>
      </c>
      <c r="C543" s="3">
        <f>MOD($K$4*(1+SIN(Dashboards!$C$7*B543))+Dashboards!$C$15,2*$K$4)</f>
        <v>4.6700282896637226</v>
      </c>
      <c r="D543" s="31">
        <f>(B543^Dashboards!$C$5)*((1-B543)^Dashboards!$C$6)</f>
        <v>6.1662325760999996E-2</v>
      </c>
      <c r="E543" s="31">
        <f t="shared" si="64"/>
        <v>-2.6112775888510156E-3</v>
      </c>
      <c r="F543" s="31">
        <f t="shared" si="65"/>
        <v>-6.1607009727868207E-2</v>
      </c>
      <c r="G543" s="13">
        <f>SQRT((E543-Dashboards!$C$10)^2+(F543-Dashboards!$C$11)^2)</f>
        <v>5.878898667379253E-2</v>
      </c>
      <c r="H543" s="13">
        <f>G543/Dashboards!$C$9</f>
        <v>1.5401132575851202</v>
      </c>
      <c r="N543">
        <v>541</v>
      </c>
      <c r="O543" s="3">
        <f t="shared" si="71"/>
        <v>0.54100000000000004</v>
      </c>
      <c r="P543" s="3">
        <f>MOD($L$4*(1+SIN(Dashboards!$D$7*O543))+Dashboards!$D$15,2*$L$4)</f>
        <v>4.7594922711536549</v>
      </c>
      <c r="Q543" s="31">
        <f>(O543^Dashboards!$D$5)*((1-O543)^Dashboards!$D$6)</f>
        <v>3.2259321071707188E-3</v>
      </c>
      <c r="R543" s="31">
        <f t="shared" si="66"/>
        <v>1.5189583444787008E-4</v>
      </c>
      <c r="S543" s="31">
        <f t="shared" si="67"/>
        <v>-3.2223540487588105E-3</v>
      </c>
      <c r="T543" s="13">
        <f>SQRT((R543-Dashboards!$C$10)^2+(S543-Dashboards!$C$11)^2)</f>
        <v>1.0469428124714131E-2</v>
      </c>
      <c r="U543" s="13">
        <f>T543/Dashboards!$D$9</f>
        <v>0.89612549639828143</v>
      </c>
      <c r="W543" s="3">
        <f t="shared" si="68"/>
        <v>6.1548707050604779E-4</v>
      </c>
      <c r="X543" s="3">
        <f t="shared" si="69"/>
        <v>0.64398776118683876</v>
      </c>
      <c r="Z543" s="3">
        <f>(E543-Dashboards!$C$10)/Dashboards!$C$12</f>
        <v>-0.44608229593313864</v>
      </c>
      <c r="AA543" s="3">
        <f>(F543-Dashboards!$C$11)/Dashboards!$C$13</f>
        <v>-2.3664495455270811</v>
      </c>
    </row>
    <row r="544" spans="1:27" x14ac:dyDescent="0.35">
      <c r="A544">
        <v>542</v>
      </c>
      <c r="B544" s="3">
        <f t="shared" si="70"/>
        <v>0.54200000000000004</v>
      </c>
      <c r="C544" s="3">
        <f>MOD($K$4*(1+SIN(Dashboards!$C$7*B544))+Dashboards!$C$15,2*$K$4)</f>
        <v>4.6557772228812544</v>
      </c>
      <c r="D544" s="31">
        <f>(B544^Dashboards!$C$5)*((1-B544)^Dashboards!$C$6)</f>
        <v>6.1621111696E-2</v>
      </c>
      <c r="E544" s="31">
        <f t="shared" si="64"/>
        <v>-3.4866163648904912E-3</v>
      </c>
      <c r="F544" s="31">
        <f t="shared" si="65"/>
        <v>-6.152239358944827E-2</v>
      </c>
      <c r="G544" s="13">
        <f>SQRT((E544-Dashboards!$C$10)^2+(F544-Dashboards!$C$11)^2)</f>
        <v>5.8909155680843518E-2</v>
      </c>
      <c r="H544" s="13">
        <f>G544/Dashboards!$C$9</f>
        <v>1.5432613622111957</v>
      </c>
      <c r="N544">
        <v>542</v>
      </c>
      <c r="O544" s="3">
        <f t="shared" si="71"/>
        <v>0.54200000000000004</v>
      </c>
      <c r="P544" s="3">
        <f>MOD($L$4*(1+SIN(Dashboards!$D$7*O544))+Dashboards!$D$15,2*$L$4)</f>
        <v>4.7621844164945095</v>
      </c>
      <c r="Q544" s="31">
        <f>(O544^Dashboards!$D$5)*((1-O544)^Dashboards!$D$6)</f>
        <v>3.208671446948553E-3</v>
      </c>
      <c r="R544" s="31">
        <f t="shared" si="66"/>
        <v>1.5971117201869808E-4</v>
      </c>
      <c r="S544" s="31">
        <f t="shared" si="67"/>
        <v>-3.2046941813526192E-3</v>
      </c>
      <c r="T544" s="13">
        <f>SQRT((R544-Dashboards!$C$10)^2+(S544-Dashboards!$C$11)^2)</f>
        <v>1.0463511997945105E-2</v>
      </c>
      <c r="U544" s="13">
        <f>T544/Dashboards!$D$9</f>
        <v>0.89561910846815818</v>
      </c>
      <c r="W544" s="3">
        <f t="shared" si="68"/>
        <v>6.1639665725532217E-4</v>
      </c>
      <c r="X544" s="3">
        <f t="shared" si="69"/>
        <v>0.64764225374303752</v>
      </c>
      <c r="Z544" s="3">
        <f>(E544-Dashboards!$C$10)/Dashboards!$C$12</f>
        <v>-0.47571840282537159</v>
      </c>
      <c r="AA544" s="3">
        <f>(F544-Dashboards!$C$11)/Dashboards!$C$13</f>
        <v>-2.3629545642537262</v>
      </c>
    </row>
    <row r="545" spans="1:27" x14ac:dyDescent="0.35">
      <c r="A545">
        <v>543</v>
      </c>
      <c r="B545" s="3">
        <f t="shared" si="70"/>
        <v>0.54300000000000004</v>
      </c>
      <c r="C545" s="3">
        <f>MOD($K$4*(1+SIN(Dashboards!$C$7*B545))+Dashboards!$C$15,2*$K$4)</f>
        <v>4.641493301553</v>
      </c>
      <c r="D545" s="31">
        <f>(B545^Dashboards!$C$5)*((1-B545)^Dashboards!$C$6)</f>
        <v>6.1578918800999992E-2</v>
      </c>
      <c r="E545" s="31">
        <f t="shared" si="64"/>
        <v>-4.3620230415541078E-3</v>
      </c>
      <c r="F545" s="31">
        <f t="shared" si="65"/>
        <v>-6.1424229711776614E-2</v>
      </c>
      <c r="G545" s="13">
        <f>SQRT((E545-Dashboards!$C$10)^2+(F545-Dashboards!$C$11)^2)</f>
        <v>5.902908984530511E-2</v>
      </c>
      <c r="H545" s="13">
        <f>G545/Dashboards!$C$9</f>
        <v>1.5464033145933591</v>
      </c>
      <c r="N545">
        <v>543</v>
      </c>
      <c r="O545" s="3">
        <f t="shared" si="71"/>
        <v>0.54300000000000004</v>
      </c>
      <c r="P545" s="3">
        <f>MOD($L$4*(1+SIN(Dashboards!$D$7*O545))+Dashboards!$D$15,2*$L$4)</f>
        <v>4.7648749412437361</v>
      </c>
      <c r="Q545" s="31">
        <f>(O545^Dashboards!$D$5)*((1-O545)^Dashboards!$D$6)</f>
        <v>3.1913944769796838E-3</v>
      </c>
      <c r="R545" s="31">
        <f t="shared" si="66"/>
        <v>1.6742651046735717E-4</v>
      </c>
      <c r="S545" s="31">
        <f t="shared" si="67"/>
        <v>-3.1869996974096429E-3</v>
      </c>
      <c r="T545" s="13">
        <f>SQRT((R545-Dashboards!$C$10)^2+(S545-Dashboards!$C$11)^2)</f>
        <v>1.0457731333390998E-2</v>
      </c>
      <c r="U545" s="13">
        <f>T545/Dashboards!$D$9</f>
        <v>0.89512431535898807</v>
      </c>
      <c r="W545" s="3">
        <f t="shared" si="68"/>
        <v>6.1731036245679964E-4</v>
      </c>
      <c r="X545" s="3">
        <f t="shared" si="69"/>
        <v>0.65127899923437105</v>
      </c>
      <c r="Z545" s="3">
        <f>(E545-Dashboards!$C$10)/Dashboards!$C$12</f>
        <v>-0.50535680861057053</v>
      </c>
      <c r="AA545" s="3">
        <f>(F545-Dashboards!$C$11)/Dashboards!$C$13</f>
        <v>-2.3589000077519899</v>
      </c>
    </row>
    <row r="546" spans="1:27" x14ac:dyDescent="0.35">
      <c r="A546">
        <v>544</v>
      </c>
      <c r="B546" s="3">
        <f t="shared" si="70"/>
        <v>0.54400000000000004</v>
      </c>
      <c r="C546" s="3">
        <f>MOD($K$4*(1+SIN(Dashboards!$C$7*B546))+Dashboards!$C$15,2*$K$4)</f>
        <v>4.6271768827762498</v>
      </c>
      <c r="D546" s="31">
        <f>(B546^Dashboards!$C$5)*((1-B546)^Dashboards!$C$6)</f>
        <v>6.1535748095999994E-2</v>
      </c>
      <c r="E546" s="31">
        <f t="shared" si="64"/>
        <v>-5.2372467697933767E-3</v>
      </c>
      <c r="F546" s="31">
        <f t="shared" si="65"/>
        <v>-6.1312474587204978E-2</v>
      </c>
      <c r="G546" s="13">
        <f>SQRT((E546-Dashboards!$C$10)^2+(F546-Dashboards!$C$11)^2)</f>
        <v>5.914875212134401E-2</v>
      </c>
      <c r="H546" s="13">
        <f>G546/Dashboards!$C$9</f>
        <v>1.5495381442304632</v>
      </c>
      <c r="N546">
        <v>544</v>
      </c>
      <c r="O546" s="3">
        <f t="shared" si="71"/>
        <v>0.54400000000000004</v>
      </c>
      <c r="P546" s="3">
        <f>MOD($L$4*(1+SIN(Dashboards!$D$7*O546))+Dashboards!$D$15,2*$L$4)</f>
        <v>4.7675638427108114</v>
      </c>
      <c r="Q546" s="31">
        <f>(O546^Dashboards!$D$5)*((1-O546)^Dashboards!$D$6)</f>
        <v>3.1741022462185129E-3</v>
      </c>
      <c r="R546" s="31">
        <f t="shared" si="66"/>
        <v>1.750418106021743E-4</v>
      </c>
      <c r="S546" s="31">
        <f t="shared" si="67"/>
        <v>-3.1692720668933618E-3</v>
      </c>
      <c r="T546" s="13">
        <f>SQRT((R546-Dashboards!$C$10)^2+(S546-Dashboards!$C$11)^2)</f>
        <v>1.0452086188207912E-2</v>
      </c>
      <c r="U546" s="13">
        <f>T546/Dashboards!$D$9</f>
        <v>0.89464112196301904</v>
      </c>
      <c r="W546" s="3">
        <f t="shared" si="68"/>
        <v>6.182278550972332E-4</v>
      </c>
      <c r="X546" s="3">
        <f t="shared" si="69"/>
        <v>0.65489702226744417</v>
      </c>
      <c r="Z546" s="3">
        <f>(E546-Dashboards!$C$10)/Dashboards!$C$12</f>
        <v>-0.53498902036071905</v>
      </c>
      <c r="AA546" s="3">
        <f>(F546-Dashboards!$C$11)/Dashboards!$C$13</f>
        <v>-2.3542840789838757</v>
      </c>
    </row>
    <row r="547" spans="1:27" x14ac:dyDescent="0.35">
      <c r="A547">
        <v>545</v>
      </c>
      <c r="B547" s="3">
        <f t="shared" si="70"/>
        <v>0.54500000000000004</v>
      </c>
      <c r="C547" s="3">
        <f>MOD($K$4*(1+SIN(Dashboards!$C$7*B547))+Dashboards!$C$15,2*$K$4)</f>
        <v>4.612828324460728</v>
      </c>
      <c r="D547" s="31">
        <f>(B547^Dashboards!$C$5)*((1-B547)^Dashboards!$C$6)</f>
        <v>6.1491600624999997E-2</v>
      </c>
      <c r="E547" s="31">
        <f t="shared" si="64"/>
        <v>-6.1120349907266332E-3</v>
      </c>
      <c r="F547" s="31">
        <f t="shared" si="65"/>
        <v>-6.1187089943031556E-2</v>
      </c>
      <c r="G547" s="13">
        <f>SQRT((E547-Dashboards!$C$10)^2+(F547-Dashboards!$C$11)^2)</f>
        <v>5.9268105143476364E-2</v>
      </c>
      <c r="H547" s="13">
        <f>G547/Dashboards!$C$9</f>
        <v>1.5526648722473764</v>
      </c>
      <c r="N547">
        <v>545</v>
      </c>
      <c r="O547" s="3">
        <f t="shared" si="71"/>
        <v>0.54500000000000004</v>
      </c>
      <c r="P547" s="3">
        <f>MOD($L$4*(1+SIN(Dashboards!$D$7*O547))+Dashboards!$D$15,2*$L$4)</f>
        <v>4.7702511182068319</v>
      </c>
      <c r="Q547" s="31">
        <f>(O547^Dashboards!$D$5)*((1-O547)^Dashboards!$D$6)</f>
        <v>3.1567958001433886E-3</v>
      </c>
      <c r="R547" s="31">
        <f t="shared" si="66"/>
        <v>1.8255704620729027E-4</v>
      </c>
      <c r="S547" s="31">
        <f t="shared" si="67"/>
        <v>-3.1515127555957955E-3</v>
      </c>
      <c r="T547" s="13">
        <f>SQRT((R547-Dashboards!$C$10)^2+(S547-Dashboards!$C$11)^2)</f>
        <v>1.0446576595077533E-2</v>
      </c>
      <c r="U547" s="13">
        <f>T547/Dashboards!$D$9</f>
        <v>0.89416953107762409</v>
      </c>
      <c r="W547" s="3">
        <f t="shared" si="68"/>
        <v>6.1914880002643456E-4</v>
      </c>
      <c r="X547" s="3">
        <f t="shared" si="69"/>
        <v>0.65849534116975228</v>
      </c>
      <c r="Z547" s="3">
        <f>(E547-Dashboards!$C$10)/Dashboards!$C$12</f>
        <v>-0.5646064872584442</v>
      </c>
      <c r="AA547" s="3">
        <f>(F547-Dashboards!$C$11)/Dashboards!$C$13</f>
        <v>-2.3491051971353847</v>
      </c>
    </row>
    <row r="548" spans="1:27" x14ac:dyDescent="0.35">
      <c r="A548">
        <v>546</v>
      </c>
      <c r="B548" s="3">
        <f t="shared" si="70"/>
        <v>0.54600000000000004</v>
      </c>
      <c r="C548" s="3">
        <f>MOD($K$4*(1+SIN(Dashboards!$C$7*B548))+Dashboards!$C$15,2*$K$4)</f>
        <v>4.5984479853196438</v>
      </c>
      <c r="D548" s="31">
        <f>(B548^Dashboards!$C$5)*((1-B548)^Dashboards!$C$6)</f>
        <v>6.1446477456000001E-2</v>
      </c>
      <c r="E548" s="31">
        <f t="shared" si="64"/>
        <v>-6.9861335524654721E-3</v>
      </c>
      <c r="F548" s="31">
        <f t="shared" si="65"/>
        <v>-6.1048042800222781E-2</v>
      </c>
      <c r="G548" s="13">
        <f>SQRT((E548-Dashboards!$C$10)^2+(F548-Dashboards!$C$11)^2)</f>
        <v>5.9387111244216938E-2</v>
      </c>
      <c r="H548" s="13">
        <f>G548/Dashboards!$C$9</f>
        <v>1.5557825118573441</v>
      </c>
      <c r="N548">
        <v>546</v>
      </c>
      <c r="O548" s="3">
        <f t="shared" si="71"/>
        <v>0.54600000000000004</v>
      </c>
      <c r="P548" s="3">
        <f>MOD($L$4*(1+SIN(Dashboards!$D$7*O548))+Dashboards!$D$15,2*$L$4)</f>
        <v>4.7729367650445251</v>
      </c>
      <c r="Q548" s="31">
        <f>(O548^Dashboards!$D$5)*((1-O548)^Dashboards!$D$6)</f>
        <v>3.1394761806864927E-3</v>
      </c>
      <c r="R548" s="31">
        <f t="shared" si="66"/>
        <v>1.8997220396800614E-4</v>
      </c>
      <c r="S548" s="31">
        <f t="shared" si="67"/>
        <v>-3.1337232249861163E-3</v>
      </c>
      <c r="T548" s="13">
        <f>SQRT((R548-Dashboards!$C$10)^2+(S548-Dashboards!$C$11)^2)</f>
        <v>1.0441202562267739E-2</v>
      </c>
      <c r="U548" s="13">
        <f>T548/Dashboards!$D$9</f>
        <v>0.89370954341048792</v>
      </c>
      <c r="W548" s="3">
        <f t="shared" si="68"/>
        <v>6.2007285808879712E-4</v>
      </c>
      <c r="X548" s="3">
        <f t="shared" si="69"/>
        <v>0.66207296844685615</v>
      </c>
      <c r="Z548" s="3">
        <f>(E548-Dashboards!$C$10)/Dashboards!$C$12</f>
        <v>-0.59420060455237633</v>
      </c>
      <c r="AA548" s="3">
        <f>(F548-Dashboards!$C$11)/Dashboards!$C$13</f>
        <v>-2.3433620000419602</v>
      </c>
    </row>
    <row r="549" spans="1:27" x14ac:dyDescent="0.35">
      <c r="A549">
        <v>547</v>
      </c>
      <c r="B549" s="3">
        <f t="shared" si="70"/>
        <v>0.54700000000000004</v>
      </c>
      <c r="C549" s="3">
        <f>MOD($K$4*(1+SIN(Dashboards!$C$7*B549))+Dashboards!$C$15,2*$K$4)</f>
        <v>4.5840362248607285</v>
      </c>
      <c r="D549" s="31">
        <f>(B549^Dashboards!$C$5)*((1-B549)^Dashboards!$C$6)</f>
        <v>6.1400379681000004E-2</v>
      </c>
      <c r="E549" s="31">
        <f t="shared" si="64"/>
        <v>-7.8592868289322684E-3</v>
      </c>
      <c r="F549" s="31">
        <f t="shared" si="65"/>
        <v>-6.0895305529338875E-2</v>
      </c>
      <c r="G549" s="13">
        <f>SQRT((E549-Dashboards!$C$10)^2+(F549-Dashboards!$C$11)^2)</f>
        <v>5.9505732471806044E-2</v>
      </c>
      <c r="H549" s="13">
        <f>G549/Dashboards!$C$9</f>
        <v>1.5588900688263849</v>
      </c>
      <c r="N549">
        <v>547</v>
      </c>
      <c r="O549" s="3">
        <f t="shared" si="71"/>
        <v>0.54700000000000004</v>
      </c>
      <c r="P549" s="3">
        <f>MOD($L$4*(1+SIN(Dashboards!$D$7*O549))+Dashboards!$D$15,2*$L$4)</f>
        <v>4.7756207805382411</v>
      </c>
      <c r="Q549" s="31">
        <f>(O549^Dashboards!$D$5)*((1-O549)^Dashboards!$D$6)</f>
        <v>3.1221444261642479E-3</v>
      </c>
      <c r="R549" s="31">
        <f t="shared" si="66"/>
        <v>1.9728728339459155E-4</v>
      </c>
      <c r="S549" s="31">
        <f t="shared" si="67"/>
        <v>-3.1159049320605503E-3</v>
      </c>
      <c r="T549" s="13">
        <f>SQRT((R549-Dashboards!$C$10)^2+(S549-Dashboards!$C$11)^2)</f>
        <v>1.0435964073701178E-2</v>
      </c>
      <c r="U549" s="13">
        <f>T549/Dashboards!$D$9</f>
        <v>0.89326115758547753</v>
      </c>
      <c r="W549" s="3">
        <f t="shared" si="68"/>
        <v>6.2099968625504141E-4</v>
      </c>
      <c r="X549" s="3">
        <f t="shared" si="69"/>
        <v>0.66562891124090739</v>
      </c>
      <c r="Z549" s="3">
        <f>(E549-Dashboards!$C$10)/Dashboards!$C$12</f>
        <v>-0.62376271757992308</v>
      </c>
      <c r="AA549" s="3">
        <f>(F549-Dashboards!$C$11)/Dashboards!$C$13</f>
        <v>-2.3370533464984318</v>
      </c>
    </row>
    <row r="550" spans="1:27" x14ac:dyDescent="0.35">
      <c r="A550">
        <v>548</v>
      </c>
      <c r="B550" s="3">
        <f t="shared" si="70"/>
        <v>0.54800000000000004</v>
      </c>
      <c r="C550" s="3">
        <f>MOD($K$4*(1+SIN(Dashboards!$C$7*B550))+Dashboards!$C$15,2*$K$4)</f>
        <v>4.5695934033772412</v>
      </c>
      <c r="D550" s="31">
        <f>(B550^Dashboards!$C$5)*((1-B550)^Dashboards!$C$6)</f>
        <v>6.1353308416000001E-2</v>
      </c>
      <c r="E550" s="31">
        <f t="shared" si="64"/>
        <v>-8.7312378405991105E-3</v>
      </c>
      <c r="F550" s="31">
        <f t="shared" si="65"/>
        <v>-6.0728855903595835E-2</v>
      </c>
      <c r="G550" s="13">
        <f>SQRT((E550-Dashboards!$C$10)^2+(F550-Dashboards!$C$11)^2)</f>
        <v>5.9623930608001183E-2</v>
      </c>
      <c r="H550" s="13">
        <f>G550/Dashboards!$C$9</f>
        <v>1.5619865419393861</v>
      </c>
      <c r="N550">
        <v>548</v>
      </c>
      <c r="O550" s="3">
        <f t="shared" si="71"/>
        <v>0.54800000000000004</v>
      </c>
      <c r="P550" s="3">
        <f>MOD($L$4*(1+SIN(Dashboards!$D$7*O550))+Dashboards!$D$15,2*$L$4)</f>
        <v>4.7783031620039678</v>
      </c>
      <c r="Q550" s="31">
        <f>(O550^Dashboards!$D$5)*((1-O550)^Dashboards!$D$6)</f>
        <v>3.1048015712082928E-3</v>
      </c>
      <c r="R550" s="31">
        <f t="shared" si="66"/>
        <v>2.0450229674470819E-4</v>
      </c>
      <c r="S550" s="31">
        <f t="shared" si="67"/>
        <v>-3.0980593291936201E-3</v>
      </c>
      <c r="T550" s="13">
        <f>SQRT((R550-Dashboards!$C$10)^2+(S550-Dashboards!$C$11)^2)</f>
        <v>1.0430861089031582E-2</v>
      </c>
      <c r="U550" s="13">
        <f>T550/Dashboards!$D$9</f>
        <v>0.89282437014917437</v>
      </c>
      <c r="W550" s="3">
        <f t="shared" si="68"/>
        <v>6.2192893775411871E-4</v>
      </c>
      <c r="X550" s="3">
        <f t="shared" si="69"/>
        <v>0.66916217179021176</v>
      </c>
      <c r="Z550" s="3">
        <f>(E550-Dashboards!$C$10)/Dashboards!$C$12</f>
        <v>-0.65328412585509332</v>
      </c>
      <c r="AA550" s="3">
        <f>(F550-Dashboards!$C$11)/Dashboards!$C$13</f>
        <v>-2.3301783184506872</v>
      </c>
    </row>
    <row r="551" spans="1:27" x14ac:dyDescent="0.35">
      <c r="A551">
        <v>549</v>
      </c>
      <c r="B551" s="3">
        <f t="shared" si="70"/>
        <v>0.54900000000000004</v>
      </c>
      <c r="C551" s="3">
        <f>MOD($K$4*(1+SIN(Dashboards!$C$7*B551))+Dashboards!$C$15,2*$K$4)</f>
        <v>4.5551198819389684</v>
      </c>
      <c r="D551" s="31">
        <f>(B551^Dashboards!$C$5)*((1-B551)^Dashboards!$C$6)</f>
        <v>6.1305264801000001E-2</v>
      </c>
      <c r="E551" s="31">
        <f t="shared" si="64"/>
        <v>-9.6017283770737979E-3</v>
      </c>
      <c r="F551" s="31">
        <f t="shared" si="65"/>
        <v>-6.0548677148998267E-2</v>
      </c>
      <c r="G551" s="13">
        <f>SQRT((E551-Dashboards!$C$10)^2+(F551-Dashboards!$C$11)^2)</f>
        <v>5.9741667185920534E-2</v>
      </c>
      <c r="H551" s="13">
        <f>G551/Dashboards!$C$9</f>
        <v>1.5650709234675531</v>
      </c>
      <c r="N551">
        <v>549</v>
      </c>
      <c r="O551" s="3">
        <f t="shared" si="71"/>
        <v>0.54900000000000004</v>
      </c>
      <c r="P551" s="3">
        <f>MOD($L$4*(1+SIN(Dashboards!$D$7*O551))+Dashboards!$D$15,2*$L$4)</f>
        <v>4.7809839067593209</v>
      </c>
      <c r="Q551" s="31">
        <f>(O551^Dashboards!$D$5)*((1-O551)^Dashboards!$D$6)</f>
        <v>3.087448646696992E-3</v>
      </c>
      <c r="R551" s="31">
        <f t="shared" si="66"/>
        <v>2.1161726894431459E-4</v>
      </c>
      <c r="S551" s="31">
        <f t="shared" si="67"/>
        <v>-3.0801878639907074E-3</v>
      </c>
      <c r="T551" s="13">
        <f>SQRT((R551-Dashboards!$C$10)^2+(S551-Dashboards!$C$11)^2)</f>
        <v>1.0425893543728006E-2</v>
      </c>
      <c r="U551" s="13">
        <f>T551/Dashboards!$D$9</f>
        <v>0.89239917557808401</v>
      </c>
      <c r="W551" s="3">
        <f t="shared" si="68"/>
        <v>6.2286026220523618E-4</v>
      </c>
      <c r="X551" s="3">
        <f t="shared" si="69"/>
        <v>0.67267174788946904</v>
      </c>
      <c r="Z551" s="3">
        <f>(E551-Dashboards!$C$10)/Dashboards!$C$12</f>
        <v>-0.68275608721885872</v>
      </c>
      <c r="AA551" s="3">
        <f>(F551-Dashboards!$C$11)/Dashboards!$C$13</f>
        <v>-2.3227362230663564</v>
      </c>
    </row>
    <row r="552" spans="1:27" x14ac:dyDescent="0.35">
      <c r="A552">
        <v>550</v>
      </c>
      <c r="B552" s="3">
        <f t="shared" si="70"/>
        <v>0.55000000000000004</v>
      </c>
      <c r="C552" s="3">
        <f>MOD($K$4*(1+SIN(Dashboards!$C$7*B552))+Dashboards!$C$15,2*$K$4)</f>
        <v>4.5406160223831913</v>
      </c>
      <c r="D552" s="31">
        <f>(B552^Dashboards!$C$5)*((1-B552)^Dashboards!$C$6)</f>
        <v>6.1256249999999998E-2</v>
      </c>
      <c r="E552" s="31">
        <f t="shared" si="64"/>
        <v>-1.0470499121459208E-2</v>
      </c>
      <c r="F552" s="31">
        <f t="shared" si="65"/>
        <v>-6.0354757991479192E-2</v>
      </c>
      <c r="G552" s="13">
        <f>SQRT((E552-Dashboards!$C$10)^2+(F552-Dashboards!$C$11)^2)</f>
        <v>5.985890350792563E-2</v>
      </c>
      <c r="H552" s="13">
        <f>G552/Dashboards!$C$9</f>
        <v>1.5681421996368881</v>
      </c>
      <c r="N552">
        <v>550</v>
      </c>
      <c r="O552" s="3">
        <f t="shared" si="71"/>
        <v>0.55000000000000004</v>
      </c>
      <c r="P552" s="3">
        <f>MOD($L$4*(1+SIN(Dashboards!$D$7*O552))+Dashboards!$D$15,2*$L$4)</f>
        <v>4.7836630121235588</v>
      </c>
      <c r="Q552" s="31">
        <f>(O552^Dashboards!$D$5)*((1-O552)^Dashboards!$D$6)</f>
        <v>3.0700866796874991E-3</v>
      </c>
      <c r="R552" s="31">
        <f t="shared" si="66"/>
        <v>2.1863223750722555E-4</v>
      </c>
      <c r="S552" s="31">
        <f t="shared" si="67"/>
        <v>-3.0622919791419624E-3</v>
      </c>
      <c r="T552" s="13">
        <f>SQRT((R552-Dashboards!$C$10)^2+(S552-Dashboards!$C$11)^2)</f>
        <v>1.0421061349166771E-2</v>
      </c>
      <c r="U552" s="13">
        <f>T552/Dashboards!$D$9</f>
        <v>0.89198556628650705</v>
      </c>
      <c r="W552" s="3">
        <f t="shared" si="68"/>
        <v>6.2379330574994704E-4</v>
      </c>
      <c r="X552" s="3">
        <f t="shared" si="69"/>
        <v>0.67615663335038101</v>
      </c>
      <c r="Z552" s="3">
        <f>(E552-Dashboards!$C$10)/Dashboards!$C$12</f>
        <v>-0.71216982204955426</v>
      </c>
      <c r="AA552" s="3">
        <f>(F552-Dashboards!$C$11)/Dashboards!$C$13</f>
        <v>-2.3147265946818698</v>
      </c>
    </row>
    <row r="553" spans="1:27" x14ac:dyDescent="0.35">
      <c r="A553">
        <v>551</v>
      </c>
      <c r="B553" s="3">
        <f t="shared" si="70"/>
        <v>0.55100000000000005</v>
      </c>
      <c r="C553" s="3">
        <f>MOD($K$4*(1+SIN(Dashboards!$C$7*B553))+Dashboards!$C$15,2*$K$4)</f>
        <v>4.5260821873056418</v>
      </c>
      <c r="D553" s="31">
        <f>(B553^Dashboards!$C$5)*((1-B553)^Dashboards!$C$6)</f>
        <v>6.1206265200999997E-2</v>
      </c>
      <c r="E553" s="31">
        <f t="shared" si="64"/>
        <v>-1.1337289776407224E-2</v>
      </c>
      <c r="F553" s="31">
        <f t="shared" si="65"/>
        <v>-6.0147092700985269E-2</v>
      </c>
      <c r="G553" s="13">
        <f>SQRT((E553-Dashboards!$C$10)^2+(F553-Dashboards!$C$11)^2)</f>
        <v>5.9975600663530915E-2</v>
      </c>
      <c r="H553" s="13">
        <f>G553/Dashboards!$C$9</f>
        <v>1.5711993510973723</v>
      </c>
      <c r="N553">
        <v>551</v>
      </c>
      <c r="O553" s="3">
        <f t="shared" si="71"/>
        <v>0.55100000000000005</v>
      </c>
      <c r="P553" s="3">
        <f>MOD($L$4*(1+SIN(Dashboards!$D$7*O553))+Dashboards!$D$15,2*$L$4)</f>
        <v>4.7863404754175738</v>
      </c>
      <c r="Q553" s="31">
        <f>(O553^Dashboards!$D$5)*((1-O553)^Dashboards!$D$6)</f>
        <v>3.0527166933483826E-3</v>
      </c>
      <c r="R553" s="31">
        <f t="shared" si="66"/>
        <v>2.2554725245320197E-4</v>
      </c>
      <c r="S553" s="31">
        <f t="shared" si="67"/>
        <v>-3.0443731122775826E-3</v>
      </c>
      <c r="T553" s="13">
        <f>SQRT((R553-Dashboards!$C$10)^2+(S553-Dashboards!$C$11)^2)</f>
        <v>1.041636439273119E-2</v>
      </c>
      <c r="U553" s="13">
        <f>T553/Dashboards!$D$9</f>
        <v>0.89158353263507384</v>
      </c>
      <c r="W553" s="3">
        <f t="shared" si="68"/>
        <v>6.2472771118426854E-4</v>
      </c>
      <c r="X553" s="3">
        <f t="shared" si="69"/>
        <v>0.67961581846229846</v>
      </c>
      <c r="Z553" s="3">
        <f>(E553-Dashboards!$C$10)/Dashboards!$C$12</f>
        <v>-0.74151651753065284</v>
      </c>
      <c r="AA553" s="3">
        <f>(F553-Dashboards!$C$11)/Dashboards!$C$13</f>
        <v>-2.3061491966233558</v>
      </c>
    </row>
    <row r="554" spans="1:27" x14ac:dyDescent="0.35">
      <c r="A554">
        <v>552</v>
      </c>
      <c r="B554" s="3">
        <f t="shared" si="70"/>
        <v>0.55200000000000005</v>
      </c>
      <c r="C554" s="3">
        <f>MOD($K$4*(1+SIN(Dashboards!$C$7*B554))+Dashboards!$C$15,2*$K$4)</f>
        <v>4.5115187400514429</v>
      </c>
      <c r="D554" s="31">
        <f>(B554^Dashboards!$C$5)*((1-B554)^Dashboards!$C$6)</f>
        <v>6.1155311615999998E-2</v>
      </c>
      <c r="E554" s="31">
        <f t="shared" si="64"/>
        <v>-1.2201839191787963E-2</v>
      </c>
      <c r="F554" s="31">
        <f t="shared" si="65"/>
        <v>-5.9925681132447811E-2</v>
      </c>
      <c r="G554" s="13">
        <f>SQRT((E554-Dashboards!$C$10)^2+(F554-Dashboards!$C$11)^2)</f>
        <v>6.0091719547328018E-2</v>
      </c>
      <c r="H554" s="13">
        <f>G554/Dashboards!$C$9</f>
        <v>1.5742413533925339</v>
      </c>
      <c r="N554">
        <v>552</v>
      </c>
      <c r="O554" s="3">
        <f t="shared" si="71"/>
        <v>0.55200000000000005</v>
      </c>
      <c r="P554" s="3">
        <f>MOD($L$4*(1+SIN(Dashboards!$D$7*O554))+Dashboards!$D$15,2*$L$4)</f>
        <v>4.7890162939639058</v>
      </c>
      <c r="Q554" s="31">
        <f>(O554^Dashboards!$D$5)*((1-O554)^Dashboards!$D$6)</f>
        <v>3.0353397068928049E-3</v>
      </c>
      <c r="R554" s="31">
        <f t="shared" si="66"/>
        <v>2.3236237622472407E-4</v>
      </c>
      <c r="S554" s="31">
        <f t="shared" si="67"/>
        <v>-3.0264326958244583E-3</v>
      </c>
      <c r="T554" s="13">
        <f>SQRT((R554-Dashboards!$C$10)^2+(S554-Dashboards!$C$11)^2)</f>
        <v>1.0411802537918912E-2</v>
      </c>
      <c r="U554" s="13">
        <f>T554/Dashboards!$D$9</f>
        <v>0.89119306293993361</v>
      </c>
      <c r="W554" s="3">
        <f t="shared" si="68"/>
        <v>6.2566311809078134E-4</v>
      </c>
      <c r="X554" s="3">
        <f t="shared" si="69"/>
        <v>0.68304829045260029</v>
      </c>
      <c r="Z554" s="3">
        <f>(E554-Dashboards!$C$10)/Dashboards!$C$12</f>
        <v>-0.77078733197322657</v>
      </c>
      <c r="AA554" s="3">
        <f>(F554-Dashboards!$C$11)/Dashboards!$C$13</f>
        <v>-2.2970040228989039</v>
      </c>
    </row>
    <row r="555" spans="1:27" x14ac:dyDescent="0.35">
      <c r="A555">
        <v>553</v>
      </c>
      <c r="B555" s="3">
        <f t="shared" si="70"/>
        <v>0.55300000000000005</v>
      </c>
      <c r="C555" s="3">
        <f>MOD($K$4*(1+SIN(Dashboards!$C$7*B555))+Dashboards!$C$15,2*$K$4)</f>
        <v>4.496926044706016</v>
      </c>
      <c r="D555" s="31">
        <f>(B555^Dashboards!$C$5)*((1-B555)^Dashboards!$C$6)</f>
        <v>6.1103390480999997E-2</v>
      </c>
      <c r="E555" s="31">
        <f t="shared" si="64"/>
        <v>-1.3063885493893408E-2</v>
      </c>
      <c r="F555" s="31">
        <f t="shared" si="65"/>
        <v>-5.9690528763581933E-2</v>
      </c>
      <c r="G555" s="13">
        <f>SQRT((E555-Dashboards!$C$10)^2+(F555-Dashboards!$C$11)^2)</f>
        <v>6.0207220876913173E-2</v>
      </c>
      <c r="H555" s="13">
        <f>G555/Dashboards!$C$9</f>
        <v>1.5772671774290981</v>
      </c>
      <c r="N555">
        <v>553</v>
      </c>
      <c r="O555" s="3">
        <f t="shared" si="71"/>
        <v>0.55300000000000005</v>
      </c>
      <c r="P555" s="3">
        <f>MOD($L$4*(1+SIN(Dashboards!$D$7*O555))+Dashboards!$D$15,2*$L$4)</f>
        <v>4.7916904650867327</v>
      </c>
      <c r="Q555" s="31">
        <f>(O555^Dashboards!$D$5)*((1-O555)^Dashboards!$D$6)</f>
        <v>3.0179567355122631E-3</v>
      </c>
      <c r="R555" s="31">
        <f t="shared" si="66"/>
        <v>2.3907768360233265E-4</v>
      </c>
      <c r="S555" s="31">
        <f t="shared" si="67"/>
        <v>-3.0084721568642077E-3</v>
      </c>
      <c r="T555" s="13">
        <f>SQRT((R555-Dashboards!$C$10)^2+(S555-Dashboards!$C$11)^2)</f>
        <v>1.0407375624456969E-2</v>
      </c>
      <c r="U555" s="13">
        <f>T555/Dashboards!$D$9</f>
        <v>0.89081414348260135</v>
      </c>
      <c r="W555" s="3">
        <f t="shared" si="68"/>
        <v>6.2659916297068288E-4</v>
      </c>
      <c r="X555" s="3">
        <f t="shared" si="69"/>
        <v>0.6864530339464967</v>
      </c>
      <c r="Z555" s="3">
        <f>(E555-Dashboards!$C$10)/Dashboards!$C$12</f>
        <v>-0.79997339919035959</v>
      </c>
      <c r="AA555" s="3">
        <f>(F555-Dashboards!$C$11)/Dashboards!$C$13</f>
        <v>-2.2872912997598189</v>
      </c>
    </row>
    <row r="556" spans="1:27" x14ac:dyDescent="0.35">
      <c r="A556">
        <v>554</v>
      </c>
      <c r="B556" s="3">
        <f t="shared" si="70"/>
        <v>0.55400000000000005</v>
      </c>
      <c r="C556" s="3">
        <f>MOD($K$4*(1+SIN(Dashboards!$C$7*B556))+Dashboards!$C$15,2*$K$4)</f>
        <v>4.4823044660859832</v>
      </c>
      <c r="D556" s="31">
        <f>(B556^Dashboards!$C$5)*((1-B556)^Dashboards!$C$6)</f>
        <v>6.1050503056000002E-2</v>
      </c>
      <c r="E556" s="31">
        <f t="shared" si="64"/>
        <v>-1.3923166216089926E-2</v>
      </c>
      <c r="F556" s="31">
        <f t="shared" si="65"/>
        <v>-5.9441646729458945E-2</v>
      </c>
      <c r="G556" s="13">
        <f>SQRT((E556-Dashboards!$C$10)^2+(F556-Dashboards!$C$11)^2)</f>
        <v>6.0322065210806068E-2</v>
      </c>
      <c r="H556" s="13">
        <f>G556/Dashboards!$C$9</f>
        <v>1.5802757899464119</v>
      </c>
      <c r="N556">
        <v>554</v>
      </c>
      <c r="O556" s="3">
        <f t="shared" si="71"/>
        <v>0.55400000000000005</v>
      </c>
      <c r="P556" s="3">
        <f>MOD($L$4*(1+SIN(Dashboards!$D$7*O556))+Dashboards!$D$15,2*$L$4)</f>
        <v>4.7943629861118868</v>
      </c>
      <c r="Q556" s="31">
        <f>(O556^Dashboards!$D$5)*((1-O556)^Dashboards!$D$6)</f>
        <v>3.0005687903108961E-3</v>
      </c>
      <c r="R556" s="31">
        <f t="shared" si="66"/>
        <v>2.4569326161870782E-4</v>
      </c>
      <c r="S556" s="31">
        <f t="shared" si="67"/>
        <v>-2.9904929169926077E-3</v>
      </c>
      <c r="T556" s="13">
        <f>SQRT((R556-Dashboards!$C$10)^2+(S556-Dashboards!$C$11)^2)</f>
        <v>1.0403083468424298E-2</v>
      </c>
      <c r="U556" s="13">
        <f>T556/Dashboards!$D$9</f>
        <v>0.89044675852044508</v>
      </c>
      <c r="W556" s="3">
        <f t="shared" si="68"/>
        <v>6.2753547937574909E-4</v>
      </c>
      <c r="X556" s="3">
        <f t="shared" si="69"/>
        <v>0.68982903142596685</v>
      </c>
      <c r="Z556" s="3">
        <f>(E556-Dashboards!$C$10)/Dashboards!$C$12</f>
        <v>-0.82906583292061475</v>
      </c>
      <c r="AA556" s="3">
        <f>(F556-Dashboards!$C$11)/Dashboards!$C$13</f>
        <v>-2.2770114871285987</v>
      </c>
    </row>
    <row r="557" spans="1:27" x14ac:dyDescent="0.35">
      <c r="A557">
        <v>555</v>
      </c>
      <c r="B557" s="3">
        <f t="shared" si="70"/>
        <v>0.55500000000000005</v>
      </c>
      <c r="C557" s="3">
        <f>MOD($K$4*(1+SIN(Dashboards!$C$7*B557))+Dashboards!$C$15,2*$K$4)</f>
        <v>4.4676543697300524</v>
      </c>
      <c r="D557" s="31">
        <f>(B557^Dashboards!$C$5)*((1-B557)^Dashboards!$C$6)</f>
        <v>6.0996650624999996E-2</v>
      </c>
      <c r="E557" s="31">
        <f t="shared" si="64"/>
        <v>-1.4779418430834598E-2</v>
      </c>
      <c r="F557" s="31">
        <f t="shared" si="65"/>
        <v>-5.9179051853798896E-2</v>
      </c>
      <c r="G557" s="13">
        <f>SQRT((E557-Dashboards!$C$10)^2+(F557-Dashboards!$C$11)^2)</f>
        <v>6.0436212966348879E-2</v>
      </c>
      <c r="H557" s="13">
        <f>G557/Dashboards!$C$9</f>
        <v>1.5832661539853525</v>
      </c>
      <c r="N557">
        <v>555</v>
      </c>
      <c r="O557" s="3">
        <f t="shared" si="71"/>
        <v>0.55500000000000005</v>
      </c>
      <c r="P557" s="3">
        <f>MOD($L$4*(1+SIN(Dashboards!$D$7*O557))+Dashboards!$D$15,2*$L$4)</f>
        <v>4.7970338543668456</v>
      </c>
      <c r="Q557" s="31">
        <f>(O557^Dashboards!$D$5)*((1-O557)^Dashboards!$D$6)</f>
        <v>2.9831768782403573E-3</v>
      </c>
      <c r="R557" s="31">
        <f t="shared" si="66"/>
        <v>2.5220920947134558E-4</v>
      </c>
      <c r="S557" s="31">
        <f t="shared" si="67"/>
        <v>-2.9724963921804386E-3</v>
      </c>
      <c r="T557" s="13">
        <f>SQRT((R557-Dashboards!$C$10)^2+(S557-Dashboards!$C$11)^2)</f>
        <v>1.0398925862381829E-2</v>
      </c>
      <c r="U557" s="13">
        <f>T557/Dashboards!$D$9</f>
        <v>0.89009089029782062</v>
      </c>
      <c r="W557" s="3">
        <f t="shared" si="68"/>
        <v>6.2847169804018134E-4</v>
      </c>
      <c r="X557" s="3">
        <f t="shared" si="69"/>
        <v>0.69317526368753191</v>
      </c>
      <c r="Z557" s="3">
        <f>(E557-Dashboards!$C$10)/Dashboards!$C$12</f>
        <v>-0.85805573129767465</v>
      </c>
      <c r="AA557" s="3">
        <f>(F557-Dashboards!$C$11)/Dashboards!$C$13</f>
        <v>-2.2661652798914385</v>
      </c>
    </row>
    <row r="558" spans="1:27" x14ac:dyDescent="0.35">
      <c r="A558">
        <v>556</v>
      </c>
      <c r="B558" s="3">
        <f t="shared" si="70"/>
        <v>0.55600000000000005</v>
      </c>
      <c r="C558" s="3">
        <f>MOD($K$4*(1+SIN(Dashboards!$C$7*B558))+Dashboards!$C$15,2*$K$4)</f>
        <v>4.4529761218898658</v>
      </c>
      <c r="D558" s="31">
        <f>(B558^Dashboards!$C$5)*((1-B558)^Dashboards!$C$6)</f>
        <v>6.0941834495999998E-2</v>
      </c>
      <c r="E558" s="31">
        <f t="shared" si="64"/>
        <v>-1.5632378882968541E-2</v>
      </c>
      <c r="F558" s="31">
        <f t="shared" si="65"/>
        <v>-5.8902766676932714E-2</v>
      </c>
      <c r="G558" s="13">
        <f>SQRT((E558-Dashboards!$C$10)^2+(F558-Dashboards!$C$11)^2)</f>
        <v>6.0549624437575042E-2</v>
      </c>
      <c r="H558" s="13">
        <f>G558/Dashboards!$C$9</f>
        <v>1.5862372293564393</v>
      </c>
      <c r="N558">
        <v>556</v>
      </c>
      <c r="O558" s="3">
        <f t="shared" si="71"/>
        <v>0.55600000000000005</v>
      </c>
      <c r="P558" s="3">
        <f>MOD($L$4*(1+SIN(Dashboards!$D$7*O558))+Dashboards!$D$15,2*$L$4)</f>
        <v>4.7997030671807428</v>
      </c>
      <c r="Q558" s="31">
        <f>(O558^Dashboards!$D$5)*((1-O558)^Dashboards!$D$6)</f>
        <v>2.9657820020352653E-3</v>
      </c>
      <c r="R558" s="31">
        <f t="shared" si="66"/>
        <v>2.5862563843399497E-4</v>
      </c>
      <c r="S558" s="31">
        <f t="shared" si="67"/>
        <v>-2.9544839926357556E-3</v>
      </c>
      <c r="T558" s="13">
        <f>SQRT((R558-Dashboards!$C$10)^2+(S558-Dashboards!$C$11)^2)</f>
        <v>1.0394902575509951E-2</v>
      </c>
      <c r="U558" s="13">
        <f>T558/Dashboards!$D$9</f>
        <v>0.8897465190578383</v>
      </c>
      <c r="W558" s="3">
        <f t="shared" si="68"/>
        <v>6.2940744701230913E-4</v>
      </c>
      <c r="X558" s="3">
        <f t="shared" si="69"/>
        <v>0.69649071029860099</v>
      </c>
      <c r="Z558" s="3">
        <f>(E558-Dashboards!$C$10)/Dashboards!$C$12</f>
        <v>-0.88693418136321678</v>
      </c>
      <c r="AA558" s="3">
        <f>(F558-Dashboards!$C$11)/Dashboards!$C$13</f>
        <v>-2.254753609053179</v>
      </c>
    </row>
    <row r="559" spans="1:27" x14ac:dyDescent="0.35">
      <c r="A559">
        <v>557</v>
      </c>
      <c r="B559" s="3">
        <f t="shared" si="70"/>
        <v>0.55700000000000005</v>
      </c>
      <c r="C559" s="3">
        <f>MOD($K$4*(1+SIN(Dashboards!$C$7*B559))+Dashboards!$C$15,2*$K$4)</f>
        <v>4.4382700895208567</v>
      </c>
      <c r="D559" s="31">
        <f>(B559^Dashboards!$C$5)*((1-B559)^Dashboards!$C$6)</f>
        <v>6.0886056000999993E-2</v>
      </c>
      <c r="E559" s="31">
        <f t="shared" si="64"/>
        <v>-1.6481784124195022E-2</v>
      </c>
      <c r="F559" s="31">
        <f t="shared" si="65"/>
        <v>-5.8612819480386207E-2</v>
      </c>
      <c r="G559" s="13">
        <f>SQRT((E559-Dashboards!$C$10)^2+(F559-Dashboards!$C$11)^2)</f>
        <v>6.0662259813036294E-2</v>
      </c>
      <c r="H559" s="13">
        <f>G559/Dashboards!$C$9</f>
        <v>1.5891879731068548</v>
      </c>
      <c r="N559">
        <v>557</v>
      </c>
      <c r="O559" s="3">
        <f t="shared" si="71"/>
        <v>0.55700000000000005</v>
      </c>
      <c r="P559" s="3">
        <f>MOD($L$4*(1+SIN(Dashboards!$D$7*O559))+Dashboards!$D$15,2*$L$4)</f>
        <v>4.8023706218843625</v>
      </c>
      <c r="Q559" s="31">
        <f>(O559^Dashboards!$D$5)*((1-O559)^Dashboards!$D$6)</f>
        <v>2.9483851601492094E-3</v>
      </c>
      <c r="R559" s="31">
        <f t="shared" si="66"/>
        <v>2.6494267176675903E-4</v>
      </c>
      <c r="S559" s="31">
        <f t="shared" si="67"/>
        <v>-2.9364571226675813E-3</v>
      </c>
      <c r="T559" s="13">
        <f>SQRT((R559-Dashboards!$C$10)^2+(S559-Dashboards!$C$11)^2)</f>
        <v>1.0391013353753351E-2</v>
      </c>
      <c r="U559" s="13">
        <f>T559/Dashboards!$D$9</f>
        <v>0.88941362305475957</v>
      </c>
      <c r="W559" s="3">
        <f t="shared" si="68"/>
        <v>6.3034235178611531E-4</v>
      </c>
      <c r="X559" s="3">
        <f t="shared" si="69"/>
        <v>0.69977435005209521</v>
      </c>
      <c r="Z559" s="3">
        <f>(E559-Dashboards!$C$10)/Dashboards!$C$12</f>
        <v>-0.91569226361990375</v>
      </c>
      <c r="AA559" s="3">
        <f>(F559-Dashboards!$C$11)/Dashboards!$C$13</f>
        <v>-2.2427776427527233</v>
      </c>
    </row>
    <row r="560" spans="1:27" x14ac:dyDescent="0.35">
      <c r="A560">
        <v>558</v>
      </c>
      <c r="B560" s="3">
        <f t="shared" si="70"/>
        <v>0.55800000000000005</v>
      </c>
      <c r="C560" s="3">
        <f>MOD($K$4*(1+SIN(Dashboards!$C$7*B560))+Dashboards!$C$15,2*$K$4)</f>
        <v>4.4235366402730678</v>
      </c>
      <c r="D560" s="31">
        <f>(B560^Dashboards!$C$5)*((1-B560)^Dashboards!$C$6)</f>
        <v>6.0829316495999999E-2</v>
      </c>
      <c r="E560" s="31">
        <f t="shared" si="64"/>
        <v>-1.7327370648653497E-2</v>
      </c>
      <c r="F560" s="31">
        <f t="shared" si="65"/>
        <v>-5.8309244308040201E-2</v>
      </c>
      <c r="G560" s="13">
        <f>SQRT((E560-Dashboards!$C$10)^2+(F560-Dashboards!$C$11)^2)</f>
        <v>6.0774079193578648E-2</v>
      </c>
      <c r="H560" s="13">
        <f>G560/Dashboards!$C$9</f>
        <v>1.5921173399861279</v>
      </c>
      <c r="N560">
        <v>558</v>
      </c>
      <c r="O560" s="3">
        <f t="shared" si="71"/>
        <v>0.55800000000000005</v>
      </c>
      <c r="P560" s="3">
        <f>MOD($L$4*(1+SIN(Dashboards!$D$7*O560))+Dashboards!$D$15,2*$L$4)</f>
        <v>4.8050365158101531</v>
      </c>
      <c r="Q560" s="31">
        <f>(O560^Dashboards!$D$5)*((1-O560)^Dashboards!$D$6)</f>
        <v>2.9309873466913574E-3</v>
      </c>
      <c r="R560" s="31">
        <f t="shared" si="66"/>
        <v>2.711604446249941E-4</v>
      </c>
      <c r="S560" s="31">
        <f t="shared" si="67"/>
        <v>-2.9184171805510637E-3</v>
      </c>
      <c r="T560" s="13">
        <f>SQRT((R560-Dashboards!$C$10)^2+(S560-Dashboards!$C$11)^2)</f>
        <v>1.0387257919973084E-2</v>
      </c>
      <c r="U560" s="13">
        <f>T560/Dashboards!$D$9</f>
        <v>0.88909217856701461</v>
      </c>
      <c r="W560" s="3">
        <f t="shared" si="68"/>
        <v>6.3127603543257122E-4</v>
      </c>
      <c r="X560" s="3">
        <f t="shared" si="69"/>
        <v>0.70302516141911331</v>
      </c>
      <c r="Z560" s="3">
        <f>(E560-Dashboards!$C$10)/Dashboards!$C$12</f>
        <v>-0.94432105662147525</v>
      </c>
      <c r="AA560" s="3">
        <f>(F560-Dashboards!$C$11)/Dashboards!$C$13</f>
        <v>-2.2302387871370333</v>
      </c>
    </row>
    <row r="561" spans="1:27" x14ac:dyDescent="0.35">
      <c r="A561">
        <v>559</v>
      </c>
      <c r="B561" s="3">
        <f t="shared" si="70"/>
        <v>0.55900000000000005</v>
      </c>
      <c r="C561" s="3">
        <f>MOD($K$4*(1+SIN(Dashboards!$C$7*B561))+Dashboards!$C$15,2*$K$4)</f>
        <v>4.4087761424819627</v>
      </c>
      <c r="D561" s="31">
        <f>(B561^Dashboards!$C$5)*((1-B561)^Dashboards!$C$6)</f>
        <v>6.0771617361000001E-2</v>
      </c>
      <c r="E561" s="31">
        <f t="shared" si="64"/>
        <v>-1.8168875029494602E-2</v>
      </c>
      <c r="F561" s="31">
        <f t="shared" si="65"/>
        <v>-5.7992080983824031E-2</v>
      </c>
      <c r="G561" s="13">
        <f>SQRT((E561-Dashboards!$C$10)^2+(F561-Dashboards!$C$11)^2)</f>
        <v>6.0885042610056464E-2</v>
      </c>
      <c r="H561" s="13">
        <f>G561/Dashboards!$C$9</f>
        <v>1.5950242829101944</v>
      </c>
      <c r="N561">
        <v>559</v>
      </c>
      <c r="O561" s="3">
        <f t="shared" si="71"/>
        <v>0.55900000000000005</v>
      </c>
      <c r="P561" s="3">
        <f>MOD($L$4*(1+SIN(Dashboards!$D$7*O561))+Dashboards!$D$15,2*$L$4)</f>
        <v>4.8077007462922206</v>
      </c>
      <c r="Q561" s="31">
        <f>(O561^Dashboards!$D$5)*((1-O561)^Dashboards!$D$6)</f>
        <v>2.9135895513636178E-3</v>
      </c>
      <c r="R561" s="31">
        <f t="shared" si="66"/>
        <v>2.7727910396690248E-4</v>
      </c>
      <c r="S561" s="31">
        <f t="shared" si="67"/>
        <v>-2.9003655583940721E-3</v>
      </c>
      <c r="T561" s="13">
        <f>SQRT((R561-Dashboards!$C$10)^2+(S561-Dashboards!$C$11)^2)</f>
        <v>1.0383635974105859E-2</v>
      </c>
      <c r="U561" s="13">
        <f>T561/Dashboards!$D$9</f>
        <v>0.88878215991083476</v>
      </c>
      <c r="W561" s="3">
        <f t="shared" si="68"/>
        <v>6.3220811873075037E-4</v>
      </c>
      <c r="X561" s="3">
        <f t="shared" si="69"/>
        <v>0.70624212299935962</v>
      </c>
      <c r="Z561" s="3">
        <f>(E561-Dashboards!$C$10)/Dashboards!$C$12</f>
        <v>-0.97281164159673128</v>
      </c>
      <c r="AA561" s="3">
        <f>(F561-Dashboards!$C$11)/Dashboards!$C$13</f>
        <v>-2.217138687091941</v>
      </c>
    </row>
    <row r="562" spans="1:27" x14ac:dyDescent="0.35">
      <c r="A562">
        <v>560</v>
      </c>
      <c r="B562" s="3">
        <f t="shared" si="70"/>
        <v>0.56000000000000005</v>
      </c>
      <c r="C562" s="3">
        <f>MOD($K$4*(1+SIN(Dashboards!$C$7*B562))+Dashboards!$C$15,2*$K$4)</f>
        <v>4.3939889651592177</v>
      </c>
      <c r="D562" s="31">
        <f>(B562^Dashboards!$C$5)*((1-B562)^Dashboards!$C$6)</f>
        <v>6.0712959999999996E-2</v>
      </c>
      <c r="E562" s="31">
        <f t="shared" si="64"/>
        <v>-1.9006034056361924E-2</v>
      </c>
      <c r="F562" s="31">
        <f t="shared" si="65"/>
        <v>-5.7661375125902178E-2</v>
      </c>
      <c r="G562" s="13">
        <f>SQRT((E562-Dashboards!$C$10)^2+(F562-Dashboards!$C$11)^2)</f>
        <v>6.0995110040975339E-2</v>
      </c>
      <c r="H562" s="13">
        <f>G562/Dashboards!$C$9</f>
        <v>1.5979077534235935</v>
      </c>
      <c r="N562">
        <v>560</v>
      </c>
      <c r="O562" s="3">
        <f t="shared" si="71"/>
        <v>0.56000000000000005</v>
      </c>
      <c r="P562" s="3">
        <f>MOD($L$4*(1+SIN(Dashboards!$D$7*O562))+Dashboards!$D$15,2*$L$4)</f>
        <v>4.8103633106663342</v>
      </c>
      <c r="Q562" s="31">
        <f>(O562^Dashboards!$D$5)*((1-O562)^Dashboards!$D$6)</f>
        <v>2.8961927593983993E-3</v>
      </c>
      <c r="R562" s="31">
        <f t="shared" si="66"/>
        <v>2.8329880845994187E-4</v>
      </c>
      <c r="S562" s="31">
        <f t="shared" si="67"/>
        <v>-2.8823036420052785E-3</v>
      </c>
      <c r="T562" s="13">
        <f>SQRT((R562-Dashboards!$C$10)^2+(S562-Dashboards!$C$11)^2)</f>
        <v>1.0380147193330389E-2</v>
      </c>
      <c r="U562" s="13">
        <f>T562/Dashboards!$D$9</f>
        <v>0.88848353945449265</v>
      </c>
      <c r="W562" s="3">
        <f t="shared" si="68"/>
        <v>6.3313822029870842E-4</v>
      </c>
      <c r="X562" s="3">
        <f t="shared" si="69"/>
        <v>0.70942421396910083</v>
      </c>
      <c r="Z562" s="3">
        <f>(E562-Dashboards!$C$10)/Dashboards!$C$12</f>
        <v>-1.0011551071042148</v>
      </c>
      <c r="AA562" s="3">
        <f>(F562-Dashboards!$C$11)/Dashboards!$C$13</f>
        <v>-2.2034792268281129</v>
      </c>
    </row>
    <row r="563" spans="1:27" x14ac:dyDescent="0.35">
      <c r="A563">
        <v>561</v>
      </c>
      <c r="B563" s="3">
        <f t="shared" si="70"/>
        <v>0.56100000000000005</v>
      </c>
      <c r="C563" s="3">
        <f>MOD($K$4*(1+SIN(Dashboards!$C$7*B563))+Dashboards!$C$15,2*$K$4)</f>
        <v>4.3791754779834964</v>
      </c>
      <c r="D563" s="31">
        <f>(B563^Dashboards!$C$5)*((1-B563)^Dashboards!$C$6)</f>
        <v>6.0653345841000003E-2</v>
      </c>
      <c r="E563" s="31">
        <f t="shared" si="64"/>
        <v>-1.9838584873683986E-2</v>
      </c>
      <c r="F563" s="31">
        <f t="shared" si="65"/>
        <v>-5.731717815731676E-2</v>
      </c>
      <c r="G563" s="13">
        <f>SQRT((E563-Dashboards!$C$10)^2+(F563-Dashboards!$C$11)^2)</f>
        <v>6.1104241430054322E-2</v>
      </c>
      <c r="H563" s="13">
        <f>G563/Dashboards!$C$9</f>
        <v>1.6007667021595504</v>
      </c>
      <c r="N563">
        <v>561</v>
      </c>
      <c r="O563" s="3">
        <f t="shared" si="71"/>
        <v>0.56100000000000005</v>
      </c>
      <c r="P563" s="3">
        <f>MOD($L$4*(1+SIN(Dashboards!$D$7*O563))+Dashboards!$D$15,2*$L$4)</f>
        <v>4.8130242062699304</v>
      </c>
      <c r="Q563" s="31">
        <f>(O563^Dashboards!$D$5)*((1-O563)^Dashboards!$D$6)</f>
        <v>2.8787979514969526E-3</v>
      </c>
      <c r="R563" s="31">
        <f t="shared" si="66"/>
        <v>2.8921972838602528E-4</v>
      </c>
      <c r="S563" s="31">
        <f t="shared" si="67"/>
        <v>-2.864232810763707E-3</v>
      </c>
      <c r="T563" s="13">
        <f>SQRT((R563-Dashboards!$C$10)^2+(S563-Dashboards!$C$11)^2)</f>
        <v>1.0376791232240726E-2</v>
      </c>
      <c r="U563" s="13">
        <f>T563/Dashboards!$D$9</f>
        <v>0.88819628763313785</v>
      </c>
      <c r="W563" s="3">
        <f t="shared" si="68"/>
        <v>6.340659567241082E-4</v>
      </c>
      <c r="X563" s="3">
        <f t="shared" si="69"/>
        <v>0.71257041452641257</v>
      </c>
      <c r="Z563" s="3">
        <f>(E563-Dashboards!$C$10)/Dashboards!$C$12</f>
        <v>-1.0293425537143257</v>
      </c>
      <c r="AA563" s="3">
        <f>(F563-Dashboards!$C$11)/Dashboards!$C$13</f>
        <v>-2.1892625303206272</v>
      </c>
    </row>
    <row r="564" spans="1:27" x14ac:dyDescent="0.35">
      <c r="A564">
        <v>562</v>
      </c>
      <c r="B564" s="3">
        <f t="shared" si="70"/>
        <v>0.56200000000000006</v>
      </c>
      <c r="C564" s="3">
        <f>MOD($K$4*(1+SIN(Dashboards!$C$7*B564))+Dashboards!$C$15,2*$K$4)</f>
        <v>4.3643360512912039</v>
      </c>
      <c r="D564" s="31">
        <f>(B564^Dashboards!$C$5)*((1-B564)^Dashboards!$C$6)</f>
        <v>6.0592776336E-2</v>
      </c>
      <c r="E564" s="31">
        <f t="shared" si="64"/>
        <v>-2.0666265119678746E-2</v>
      </c>
      <c r="F564" s="31">
        <f t="shared" si="65"/>
        <v>-5.6959547313050786E-2</v>
      </c>
      <c r="G564" s="13">
        <f>SQRT((E564-Dashboards!$C$10)^2+(F564-Dashboards!$C$11)^2)</f>
        <v>6.1212396703698137E-2</v>
      </c>
      <c r="H564" s="13">
        <f>G564/Dashboards!$C$9</f>
        <v>1.6036000792977012</v>
      </c>
      <c r="N564">
        <v>562</v>
      </c>
      <c r="O564" s="3">
        <f t="shared" si="71"/>
        <v>0.56200000000000006</v>
      </c>
      <c r="P564" s="3">
        <f>MOD($L$4*(1+SIN(Dashboards!$D$7*O564))+Dashboards!$D$15,2*$L$4)</f>
        <v>4.8156834304421121</v>
      </c>
      <c r="Q564" s="31">
        <f>(O564^Dashboards!$D$5)*((1-O564)^Dashboards!$D$6)</f>
        <v>2.8614061037682921E-3</v>
      </c>
      <c r="R564" s="31">
        <f t="shared" si="66"/>
        <v>2.9504204554552435E-4</v>
      </c>
      <c r="S564" s="31">
        <f t="shared" si="67"/>
        <v>-2.8461544374897771E-3</v>
      </c>
      <c r="T564" s="13">
        <f>SQRT((R564-Dashboards!$C$10)^2+(S564-Dashboards!$C$11)^2)</f>
        <v>1.0373567723026502E-2</v>
      </c>
      <c r="U564" s="13">
        <f>T564/Dashboards!$D$9</f>
        <v>0.88792037296422466</v>
      </c>
      <c r="W564" s="3">
        <f t="shared" si="68"/>
        <v>6.349909426945768E-4</v>
      </c>
      <c r="X564" s="3">
        <f t="shared" si="69"/>
        <v>0.71567970633347655</v>
      </c>
      <c r="Z564" s="3">
        <f>(E564-Dashboards!$C$10)/Dashboards!$C$12</f>
        <v>-1.0573650987155585</v>
      </c>
      <c r="AA564" s="3">
        <f>(F564-Dashboards!$C$11)/Dashboards!$C$13</f>
        <v>-2.1744909616007146</v>
      </c>
    </row>
    <row r="565" spans="1:27" x14ac:dyDescent="0.35">
      <c r="A565">
        <v>563</v>
      </c>
      <c r="B565" s="3">
        <f t="shared" si="70"/>
        <v>0.56299999999999994</v>
      </c>
      <c r="C565" s="3">
        <f>MOD($K$4*(1+SIN(Dashboards!$C$7*B565))+Dashboards!$C$15,2*$K$4)</f>
        <v>4.3494710560672418</v>
      </c>
      <c r="D565" s="31">
        <f>(B565^Dashboards!$C$5)*((1-B565)^Dashboards!$C$6)</f>
        <v>6.0531252961000009E-2</v>
      </c>
      <c r="E565" s="31">
        <f t="shared" si="64"/>
        <v>-2.1488813065970131E-2</v>
      </c>
      <c r="F565" s="31">
        <f t="shared" si="65"/>
        <v>-5.6588545643481279E-2</v>
      </c>
      <c r="G565" s="13">
        <f>SQRT((E565-Dashboards!$C$10)^2+(F565-Dashboards!$C$11)^2)</f>
        <v>6.1319535788370759E-2</v>
      </c>
      <c r="H565" s="13">
        <f>G565/Dashboards!$C$9</f>
        <v>1.6064068350192351</v>
      </c>
      <c r="N565">
        <v>563</v>
      </c>
      <c r="O565" s="3">
        <f t="shared" si="71"/>
        <v>0.56299999999999994</v>
      </c>
      <c r="P565" s="3">
        <f>MOD($L$4*(1+SIN(Dashboards!$D$7*O565))+Dashboards!$D$15,2*$L$4)</f>
        <v>4.8183409805236561</v>
      </c>
      <c r="Q565" s="31">
        <f>(O565^Dashboards!$D$5)*((1-O565)^Dashboards!$D$6)</f>
        <v>2.8440181876687146E-3</v>
      </c>
      <c r="R565" s="31">
        <f t="shared" si="66"/>
        <v>3.0076595316013766E-4</v>
      </c>
      <c r="S565" s="31">
        <f t="shared" si="67"/>
        <v>-2.8280698883178458E-3</v>
      </c>
      <c r="T565" s="13">
        <f>SQRT((R565-Dashboards!$C$10)^2+(S565-Dashboards!$C$11)^2)</f>
        <v>1.0370476275659934E-2</v>
      </c>
      <c r="U565" s="13">
        <f>T565/Dashboards!$D$9</f>
        <v>0.88765576206351893</v>
      </c>
      <c r="W565" s="3">
        <f t="shared" si="68"/>
        <v>6.3591279112777926E-4</v>
      </c>
      <c r="X565" s="3">
        <f t="shared" si="69"/>
        <v>0.71875107295571616</v>
      </c>
      <c r="Z565" s="3">
        <f>(E565-Dashboards!$C$10)/Dashboards!$C$12</f>
        <v>-1.085213880841462</v>
      </c>
      <c r="AA565" s="3">
        <f>(F565-Dashboards!$C$11)/Dashboards!$C$13</f>
        <v>-2.1591671248983841</v>
      </c>
    </row>
    <row r="566" spans="1:27" x14ac:dyDescent="0.35">
      <c r="A566">
        <v>564</v>
      </c>
      <c r="B566" s="3">
        <f t="shared" si="70"/>
        <v>0.56399999999999995</v>
      </c>
      <c r="C566" s="3">
        <f>MOD($K$4*(1+SIN(Dashboards!$C$7*B566))+Dashboards!$C$15,2*$K$4)</f>
        <v>4.3345808639357069</v>
      </c>
      <c r="D566" s="31">
        <f>(B566^Dashboards!$C$5)*((1-B566)^Dashboards!$C$6)</f>
        <v>6.0468777216000004E-2</v>
      </c>
      <c r="E566" s="31">
        <f t="shared" si="64"/>
        <v>-2.2305967757719088E-2</v>
      </c>
      <c r="F566" s="31">
        <f t="shared" si="65"/>
        <v>-5.6204242014191753E-2</v>
      </c>
      <c r="G566" s="13">
        <f>SQRT((E566-Dashboards!$C$10)^2+(F566-Dashboards!$C$11)^2)</f>
        <v>6.1425618627861861E-2</v>
      </c>
      <c r="H566" s="13">
        <f>G566/Dashboards!$C$9</f>
        <v>1.6091859199592269</v>
      </c>
      <c r="N566">
        <v>564</v>
      </c>
      <c r="O566" s="3">
        <f t="shared" si="71"/>
        <v>0.56399999999999995</v>
      </c>
      <c r="P566" s="3">
        <f>MOD($L$4*(1+SIN(Dashboards!$D$7*O566))+Dashboards!$D$15,2*$L$4)</f>
        <v>4.8209968538570136</v>
      </c>
      <c r="Q566" s="31">
        <f>(O566^Dashboards!$D$5)*((1-O566)^Dashboards!$D$6)</f>
        <v>2.8266351699419031E-3</v>
      </c>
      <c r="R566" s="31">
        <f t="shared" si="66"/>
        <v>3.0639165577459374E-4</v>
      </c>
      <c r="S566" s="31">
        <f t="shared" si="67"/>
        <v>-2.8099805225702532E-3</v>
      </c>
      <c r="T566" s="13">
        <f>SQRT((R566-Dashboards!$C$10)^2+(S566-Dashboards!$C$11)^2)</f>
        <v>1.036751647808952E-2</v>
      </c>
      <c r="U566" s="13">
        <f>T566/Dashboards!$D$9</f>
        <v>0.88740241966167699</v>
      </c>
      <c r="W566" s="3">
        <f t="shared" si="68"/>
        <v>6.3683111330120037E-4</v>
      </c>
      <c r="X566" s="3">
        <f t="shared" si="69"/>
        <v>0.7217835002975499</v>
      </c>
      <c r="Z566" s="3">
        <f>(E566-Dashboards!$C$10)/Dashboards!$C$12</f>
        <v>-1.1128800650150161</v>
      </c>
      <c r="AA566" s="3">
        <f>(F566-Dashboards!$C$11)/Dashboards!$C$13</f>
        <v>-2.1432938646346797</v>
      </c>
    </row>
    <row r="567" spans="1:27" x14ac:dyDescent="0.35">
      <c r="A567">
        <v>565</v>
      </c>
      <c r="B567" s="3">
        <f t="shared" si="70"/>
        <v>0.56499999999999995</v>
      </c>
      <c r="C567" s="3">
        <f>MOD($K$4*(1+SIN(Dashboards!$C$7*B567))+Dashboards!$C$15,2*$K$4)</f>
        <v>4.3196658471506328</v>
      </c>
      <c r="D567" s="31">
        <f>(B567^Dashboards!$C$5)*((1-B567)^Dashboards!$C$6)</f>
        <v>6.0405350625000007E-2</v>
      </c>
      <c r="E567" s="31">
        <f t="shared" si="64"/>
        <v>-2.3117469154161931E-2</v>
      </c>
      <c r="F567" s="31">
        <f t="shared" si="65"/>
        <v>-5.5806711102120689E-2</v>
      </c>
      <c r="G567" s="13">
        <f>SQRT((E567-Dashboards!$C$10)^2+(F567-Dashboards!$C$11)^2)</f>
        <v>6.1530605200437481E-2</v>
      </c>
      <c r="H567" s="13">
        <f>G567/Dashboards!$C$9</f>
        <v>1.6119362856559403</v>
      </c>
      <c r="N567">
        <v>565</v>
      </c>
      <c r="O567" s="3">
        <f t="shared" si="71"/>
        <v>0.56499999999999995</v>
      </c>
      <c r="P567" s="3">
        <f>MOD($L$4*(1+SIN(Dashboards!$D$7*O567))+Dashboards!$D$15,2*$L$4)</f>
        <v>4.8236510477863108</v>
      </c>
      <c r="Q567" s="31">
        <f>(O567^Dashboards!$D$5)*((1-O567)^Dashboards!$D$6)</f>
        <v>2.8092580125596411E-3</v>
      </c>
      <c r="R567" s="31">
        <f t="shared" si="66"/>
        <v>3.1191936915723719E-4</v>
      </c>
      <c r="S567" s="31">
        <f t="shared" si="67"/>
        <v>-2.7918876926329066E-3</v>
      </c>
      <c r="T567" s="13">
        <f>SQRT((R567-Dashboards!$C$10)^2+(S567-Dashboards!$C$11)^2)</f>
        <v>1.03646878964403E-2</v>
      </c>
      <c r="U567" s="13">
        <f>T567/Dashboards!$D$9</f>
        <v>0.88716030862138751</v>
      </c>
      <c r="W567" s="3">
        <f t="shared" si="68"/>
        <v>6.3774551898162092E-4</v>
      </c>
      <c r="X567" s="3">
        <f t="shared" si="69"/>
        <v>0.72477597703455277</v>
      </c>
      <c r="Z567" s="3">
        <f>(E567-Dashboards!$C$10)/Dashboards!$C$12</f>
        <v>-1.1403548471068035</v>
      </c>
      <c r="AA567" s="3">
        <f>(F567-Dashboards!$C$11)/Dashboards!$C$13</f>
        <v>-2.1268742652625963</v>
      </c>
    </row>
    <row r="568" spans="1:27" x14ac:dyDescent="0.35">
      <c r="A568">
        <v>566</v>
      </c>
      <c r="B568" s="3">
        <f t="shared" si="70"/>
        <v>0.56599999999999995</v>
      </c>
      <c r="C568" s="3">
        <f>MOD($K$4*(1+SIN(Dashboards!$C$7*B568))+Dashboards!$C$15,2*$K$4)</f>
        <v>4.3047263785866603</v>
      </c>
      <c r="D568" s="31">
        <f>(B568^Dashboards!$C$5)*((1-B568)^Dashboards!$C$6)</f>
        <v>6.0340974736000003E-2</v>
      </c>
      <c r="E568" s="31">
        <f t="shared" si="64"/>
        <v>-2.3923058269459306E-2</v>
      </c>
      <c r="F568" s="31">
        <f t="shared" si="65"/>
        <v>-5.5396033388020169E-2</v>
      </c>
      <c r="G568" s="13">
        <f>SQRT((E568-Dashboards!$C$10)^2+(F568-Dashboards!$C$11)^2)</f>
        <v>6.1634455535867404E-2</v>
      </c>
      <c r="H568" s="13">
        <f>G568/Dashboards!$C$9</f>
        <v>1.6146568849968979</v>
      </c>
      <c r="N568">
        <v>566</v>
      </c>
      <c r="O568" s="3">
        <f t="shared" si="71"/>
        <v>0.56599999999999995</v>
      </c>
      <c r="P568" s="3">
        <f>MOD($L$4*(1+SIN(Dashboards!$D$7*O568))+Dashboards!$D$15,2*$L$4)</f>
        <v>4.8263035596573545</v>
      </c>
      <c r="Q568" s="31">
        <f>(O568^Dashboards!$D$5)*((1-O568)^Dashboards!$D$6)</f>
        <v>2.7918876726631034E-3</v>
      </c>
      <c r="R568" s="31">
        <f t="shared" si="66"/>
        <v>3.1734932019952561E-4</v>
      </c>
      <c r="S568" s="31">
        <f t="shared" si="67"/>
        <v>-2.7737927438323683E-3</v>
      </c>
      <c r="T568" s="13">
        <f>SQRT((R568-Dashboards!$C$10)^2+(S568-Dashboards!$C$11)^2)</f>
        <v>1.0361990075220534E-2</v>
      </c>
      <c r="U568" s="13">
        <f>T568/Dashboards!$D$9</f>
        <v>0.88692938995506143</v>
      </c>
      <c r="W568" s="3">
        <f t="shared" si="68"/>
        <v>6.3865561655427933E-4</v>
      </c>
      <c r="X568" s="3">
        <f t="shared" si="69"/>
        <v>0.72772749504183643</v>
      </c>
      <c r="Z568" s="3">
        <f>(E568-Dashboards!$C$10)/Dashboards!$C$12</f>
        <v>-1.1676294587036919</v>
      </c>
      <c r="AA568" s="3">
        <f>(F568-Dashboards!$C$11)/Dashboards!$C$13</f>
        <v>-2.1099116509555906</v>
      </c>
    </row>
    <row r="569" spans="1:27" x14ac:dyDescent="0.35">
      <c r="A569">
        <v>567</v>
      </c>
      <c r="B569" s="3">
        <f t="shared" si="70"/>
        <v>0.56699999999999995</v>
      </c>
      <c r="C569" s="3">
        <f>MOD($K$4*(1+SIN(Dashboards!$C$7*B569))+Dashboards!$C$15,2*$K$4)</f>
        <v>4.2897628317297256</v>
      </c>
      <c r="D569" s="31">
        <f>(B569^Dashboards!$C$5)*((1-B569)^Dashboards!$C$6)</f>
        <v>6.0275651121000008E-2</v>
      </c>
      <c r="E569" s="31">
        <f t="shared" si="64"/>
        <v>-2.4722477313746827E-2</v>
      </c>
      <c r="F569" s="31">
        <f t="shared" si="65"/>
        <v>-5.4972295145207309E-2</v>
      </c>
      <c r="G569" s="13">
        <f>SQRT((E569-Dashboards!$C$10)^2+(F569-Dashboards!$C$11)^2)</f>
        <v>6.1737129732321316E-2</v>
      </c>
      <c r="H569" s="13">
        <f>G569/Dashboards!$C$9</f>
        <v>1.617346672661516</v>
      </c>
      <c r="N569">
        <v>567</v>
      </c>
      <c r="O569" s="3">
        <f t="shared" si="71"/>
        <v>0.56699999999999995</v>
      </c>
      <c r="P569" s="3">
        <f>MOD($L$4*(1+SIN(Dashboards!$D$7*O569))+Dashboards!$D$15,2*$L$4)</f>
        <v>4.8289543868176317</v>
      </c>
      <c r="Q569" s="31">
        <f>(O569^Dashboards!$D$5)*((1-O569)^Dashboards!$D$6)</f>
        <v>2.7745251025047633E-3</v>
      </c>
      <c r="R569" s="31">
        <f t="shared" si="66"/>
        <v>3.2268174681443279E-4</v>
      </c>
      <c r="S569" s="31">
        <f t="shared" si="67"/>
        <v>-2.7556970143145006E-3</v>
      </c>
      <c r="T569" s="13">
        <f>SQRT((R569-Dashboards!$C$10)^2+(S569-Dashboards!$C$11)^2)</f>
        <v>1.0359422537534744E-2</v>
      </c>
      <c r="U569" s="13">
        <f>T569/Dashboards!$D$9</f>
        <v>0.8867096228430672</v>
      </c>
      <c r="W569" s="3">
        <f t="shared" si="68"/>
        <v>6.395610131517158E-4</v>
      </c>
      <c r="X569" s="3">
        <f t="shared" si="69"/>
        <v>0.73063704981844879</v>
      </c>
      <c r="Z569" s="3">
        <f>(E569-Dashboards!$C$10)/Dashboards!$C$12</f>
        <v>-1.1946951718843488</v>
      </c>
      <c r="AA569" s="3">
        <f>(F569-Dashboards!$C$11)/Dashboards!$C$13</f>
        <v>-2.0924095851429723</v>
      </c>
    </row>
    <row r="570" spans="1:27" x14ac:dyDescent="0.35">
      <c r="A570">
        <v>568</v>
      </c>
      <c r="B570" s="3">
        <f t="shared" si="70"/>
        <v>0.56799999999999995</v>
      </c>
      <c r="C570" s="3">
        <f>MOD($K$4*(1+SIN(Dashboards!$C$7*B570))+Dashboards!$C$15,2*$K$4)</f>
        <v>4.2747755806677228</v>
      </c>
      <c r="D570" s="31">
        <f>(B570^Dashboards!$C$5)*((1-B570)^Dashboards!$C$6)</f>
        <v>6.0209381376000008E-2</v>
      </c>
      <c r="E570" s="31">
        <f t="shared" si="64"/>
        <v>-2.5515469834284939E-2</v>
      </c>
      <c r="F570" s="31">
        <f t="shared" si="65"/>
        <v>-5.4535588424590338E-2</v>
      </c>
      <c r="G570" s="13">
        <f>SQRT((E570-Dashboards!$C$10)^2+(F570-Dashboards!$C$11)^2)</f>
        <v>6.1838587973126219E-2</v>
      </c>
      <c r="H570" s="13">
        <f>G570/Dashboards!$C$9</f>
        <v>1.6200046055601036</v>
      </c>
      <c r="N570">
        <v>568</v>
      </c>
      <c r="O570" s="3">
        <f t="shared" si="71"/>
        <v>0.56799999999999995</v>
      </c>
      <c r="P570" s="3">
        <f>MOD($L$4*(1+SIN(Dashboards!$D$7*O570))+Dashboards!$D$15,2*$L$4)</f>
        <v>4.8316035266163162</v>
      </c>
      <c r="Q570" s="31">
        <f>(O570^Dashboards!$D$5)*((1-O570)^Dashboards!$D$6)</f>
        <v>2.7571712493908917E-3</v>
      </c>
      <c r="R570" s="31">
        <f t="shared" si="66"/>
        <v>3.2791689783380945E-4</v>
      </c>
      <c r="S570" s="31">
        <f t="shared" si="67"/>
        <v>-2.7376018349246447E-3</v>
      </c>
      <c r="T570" s="13">
        <f>SQRT((R570-Dashboards!$C$10)^2+(S570-Dashboards!$C$11)^2)</f>
        <v>1.0356984785302904E-2</v>
      </c>
      <c r="U570" s="13">
        <f>T570/Dashboards!$D$9</f>
        <v>0.88650096465249262</v>
      </c>
      <c r="W570" s="3">
        <f t="shared" si="68"/>
        <v>6.404613147822834E-4</v>
      </c>
      <c r="X570" s="3">
        <f t="shared" si="69"/>
        <v>0.733503640907611</v>
      </c>
      <c r="Z570" s="3">
        <f>(E570-Dashboards!$C$10)/Dashboards!$C$12</f>
        <v>-1.2215433039981132</v>
      </c>
      <c r="AA570" s="3">
        <f>(F570-Dashboards!$C$11)/Dashboards!$C$13</f>
        <v>-2.0743718698914217</v>
      </c>
    </row>
    <row r="571" spans="1:27" x14ac:dyDescent="0.35">
      <c r="A571">
        <v>569</v>
      </c>
      <c r="B571" s="3">
        <f t="shared" si="70"/>
        <v>0.56899999999999995</v>
      </c>
      <c r="C571" s="3">
        <f>MOD($K$4*(1+SIN(Dashboards!$C$7*B571))+Dashboards!$C$15,2*$K$4)</f>
        <v>4.2597650000811456</v>
      </c>
      <c r="D571" s="31">
        <f>(B571^Dashboards!$C$5)*((1-B571)^Dashboards!$C$6)</f>
        <v>6.0142167121000005E-2</v>
      </c>
      <c r="E571" s="31">
        <f t="shared" si="64"/>
        <v>-2.630178085660197E-2</v>
      </c>
      <c r="F571" s="31">
        <f t="shared" si="65"/>
        <v>-5.4086011035956241E-2</v>
      </c>
      <c r="G571" s="13">
        <f>SQRT((E571-Dashboards!$C$10)^2+(F571-Dashboards!$C$11)^2)</f>
        <v>6.1938790543378364E-2</v>
      </c>
      <c r="H571" s="13">
        <f>G571/Dashboards!$C$9</f>
        <v>1.6226296432690497</v>
      </c>
      <c r="N571">
        <v>569</v>
      </c>
      <c r="O571" s="3">
        <f t="shared" si="71"/>
        <v>0.56899999999999995</v>
      </c>
      <c r="P571" s="3">
        <f>MOD($L$4*(1+SIN(Dashboards!$D$7*O571))+Dashboards!$D$15,2*$L$4)</f>
        <v>4.8342509764042685</v>
      </c>
      <c r="Q571" s="31">
        <f>(O571^Dashboards!$D$5)*((1-O571)^Dashboards!$D$6)</f>
        <v>2.7398270556246696E-3</v>
      </c>
      <c r="R571" s="31">
        <f t="shared" si="66"/>
        <v>3.3305503290468913E-4</v>
      </c>
      <c r="S571" s="31">
        <f t="shared" si="67"/>
        <v>-2.7195085290893655E-3</v>
      </c>
      <c r="T571" s="13">
        <f>SQRT((R571-Dashboards!$C$10)^2+(S571-Dashboards!$C$11)^2)</f>
        <v>1.0354676299485744E-2</v>
      </c>
      <c r="U571" s="13">
        <f>T571/Dashboards!$D$9</f>
        <v>0.8863033709564293</v>
      </c>
      <c r="W571" s="3">
        <f t="shared" si="68"/>
        <v>6.413561264583317E-4</v>
      </c>
      <c r="X571" s="3">
        <f t="shared" si="69"/>
        <v>0.73632627231262038</v>
      </c>
      <c r="Z571" s="3">
        <f>(E571-Dashboards!$C$10)/Dashboards!$C$12</f>
        <v>-1.2481652224436381</v>
      </c>
      <c r="AA571" s="3">
        <f>(F571-Dashboards!$C$11)/Dashboards!$C$13</f>
        <v>-2.0558025451320936</v>
      </c>
    </row>
    <row r="572" spans="1:27" x14ac:dyDescent="0.35">
      <c r="A572">
        <v>570</v>
      </c>
      <c r="B572" s="3">
        <f t="shared" si="70"/>
        <v>0.56999999999999995</v>
      </c>
      <c r="C572" s="3">
        <f>MOD($K$4*(1+SIN(Dashboards!$C$7*B572))+Dashboards!$C$15,2*$K$4)</f>
        <v>4.2447314652337278</v>
      </c>
      <c r="D572" s="31">
        <f>(B572^Dashboards!$C$5)*((1-B572)^Dashboards!$C$6)</f>
        <v>6.0074010000000004E-2</v>
      </c>
      <c r="E572" s="31">
        <f t="shared" si="64"/>
        <v>-2.7081157025522766E-2</v>
      </c>
      <c r="F572" s="31">
        <f t="shared" si="65"/>
        <v>-5.3623666525509796E-2</v>
      </c>
      <c r="G572" s="13">
        <f>SQRT((E572-Dashboards!$C$10)^2+(F572-Dashboards!$C$11)^2)</f>
        <v>6.2037697846402166E-2</v>
      </c>
      <c r="H572" s="13">
        <f>G572/Dashboards!$C$9</f>
        <v>1.6252207484620032</v>
      </c>
      <c r="N572">
        <v>570</v>
      </c>
      <c r="O572" s="3">
        <f t="shared" si="71"/>
        <v>0.56999999999999995</v>
      </c>
      <c r="P572" s="3">
        <f>MOD($L$4*(1+SIN(Dashboards!$D$7*O572))+Dashboards!$D$15,2*$L$4)</f>
        <v>4.83689673353404</v>
      </c>
      <c r="Q572" s="31">
        <f>(O572^Dashboards!$D$5)*((1-O572)^Dashboards!$D$6)</f>
        <v>2.7224934584499007E-3</v>
      </c>
      <c r="R572" s="31">
        <f t="shared" si="66"/>
        <v>3.3809642238458848E-4</v>
      </c>
      <c r="S572" s="31">
        <f t="shared" si="67"/>
        <v>-2.7014184126997512E-3</v>
      </c>
      <c r="T572" s="13">
        <f>SQRT((R572-Dashboards!$C$10)^2+(S572-Dashboards!$C$11)^2)</f>
        <v>1.0352496540315954E-2</v>
      </c>
      <c r="U572" s="13">
        <f>T572/Dashboards!$D$9</f>
        <v>0.88611679555376277</v>
      </c>
      <c r="W572" s="3">
        <f t="shared" si="68"/>
        <v>6.42245052324045E-4</v>
      </c>
      <c r="X572" s="3">
        <f t="shared" si="69"/>
        <v>0.73910395290824038</v>
      </c>
      <c r="Z572" s="3">
        <f>(E572-Dashboards!$C$10)/Dashboards!$C$12</f>
        <v>-1.2745523494436581</v>
      </c>
      <c r="AA572" s="3">
        <f>(F572-Dashboards!$C$11)/Dashboards!$C$13</f>
        <v>-2.0367058877328934</v>
      </c>
    </row>
    <row r="573" spans="1:27" x14ac:dyDescent="0.35">
      <c r="A573">
        <v>571</v>
      </c>
      <c r="B573" s="3">
        <f t="shared" si="70"/>
        <v>0.57099999999999995</v>
      </c>
      <c r="C573" s="3">
        <f>MOD($K$4*(1+SIN(Dashboards!$C$7*B573))+Dashboards!$C$15,2*$K$4)</f>
        <v>4.2296753519630572</v>
      </c>
      <c r="D573" s="31">
        <f>(B573^Dashboards!$C$5)*((1-B573)^Dashboards!$C$6)</f>
        <v>6.0004911681000007E-2</v>
      </c>
      <c r="E573" s="31">
        <f t="shared" si="64"/>
        <v>-2.7853346745977253E-2</v>
      </c>
      <c r="F573" s="31">
        <f t="shared" si="65"/>
        <v>-5.3148664149656383E-2</v>
      </c>
      <c r="G573" s="13">
        <f>SQRT((E573-Dashboards!$C$10)^2+(F573-Dashboards!$C$11)^2)</f>
        <v>6.2135270420050209E-2</v>
      </c>
      <c r="H573" s="13">
        <f>G573/Dashboards!$C$9</f>
        <v>1.6277768873368894</v>
      </c>
      <c r="N573">
        <v>571</v>
      </c>
      <c r="O573" s="3">
        <f t="shared" si="71"/>
        <v>0.57099999999999995</v>
      </c>
      <c r="P573" s="3">
        <f>MOD($L$4*(1+SIN(Dashboards!$D$7*O573))+Dashboards!$D$15,2*$L$4)</f>
        <v>4.8395407953598717</v>
      </c>
      <c r="Q573" s="31">
        <f>(O573^Dashboards!$D$5)*((1-O573)^Dashboards!$D$6)</f>
        <v>2.7051713899953387E-3</v>
      </c>
      <c r="R573" s="31">
        <f t="shared" si="66"/>
        <v>3.430413472357936E-4</v>
      </c>
      <c r="S573" s="31">
        <f t="shared" si="67"/>
        <v>-2.6833327939962954E-3</v>
      </c>
      <c r="T573" s="13">
        <f>SQRT((R573-Dashboards!$C$10)^2+(S573-Dashboards!$C$11)^2)</f>
        <v>1.0350444947535229E-2</v>
      </c>
      <c r="U573" s="13">
        <f>T573/Dashboards!$D$9</f>
        <v>0.88594119048946185</v>
      </c>
      <c r="W573" s="3">
        <f t="shared" si="68"/>
        <v>6.4312769578294391E-4</v>
      </c>
      <c r="X573" s="3">
        <f t="shared" si="69"/>
        <v>0.74183569684742756</v>
      </c>
      <c r="Z573" s="3">
        <f>(E573-Dashboards!$C$10)/Dashboards!$C$12</f>
        <v>-1.3006961668123069</v>
      </c>
      <c r="AA573" s="3">
        <f>(F573-Dashboards!$C$11)/Dashboards!$C$13</f>
        <v>-2.0170864104156006</v>
      </c>
    </row>
    <row r="574" spans="1:27" x14ac:dyDescent="0.35">
      <c r="A574">
        <v>572</v>
      </c>
      <c r="B574" s="3">
        <f t="shared" si="70"/>
        <v>0.57199999999999995</v>
      </c>
      <c r="C574" s="3">
        <f>MOD($K$4*(1+SIN(Dashboards!$C$7*B574))+Dashboards!$C$15,2*$K$4)</f>
        <v>4.2145970366711811</v>
      </c>
      <c r="D574" s="31">
        <f>(B574^Dashboards!$C$5)*((1-B574)^Dashboards!$C$6)</f>
        <v>5.9934873856E-2</v>
      </c>
      <c r="E574" s="31">
        <f t="shared" si="64"/>
        <v>-2.8618100323480212E-2</v>
      </c>
      <c r="F574" s="31">
        <f t="shared" si="65"/>
        <v>-5.2661118845025071E-2</v>
      </c>
      <c r="G574" s="13">
        <f>SQRT((E574-Dashboards!$C$10)^2+(F574-Dashboards!$C$11)^2)</f>
        <v>6.2231468952837384E-2</v>
      </c>
      <c r="H574" s="13">
        <f>G574/Dashboards!$C$9</f>
        <v>1.6302970300385804</v>
      </c>
      <c r="N574">
        <v>572</v>
      </c>
      <c r="O574" s="3">
        <f t="shared" si="71"/>
        <v>0.57199999999999995</v>
      </c>
      <c r="P574" s="3">
        <f>MOD($L$4*(1+SIN(Dashboards!$D$7*O574))+Dashboards!$D$15,2*$L$4)</f>
        <v>4.8421831592377043</v>
      </c>
      <c r="Q574" s="31">
        <f>(O574^Dashboards!$D$5)*((1-O574)^Dashboards!$D$6)</f>
        <v>2.6878617772196204E-3</v>
      </c>
      <c r="R574" s="31">
        <f t="shared" si="66"/>
        <v>3.4789009891870456E-4</v>
      </c>
      <c r="S574" s="31">
        <f t="shared" si="67"/>
        <v>-2.6652529734553436E-3</v>
      </c>
      <c r="T574" s="13">
        <f>SQRT((R574-Dashboards!$C$10)^2+(S574-Dashboards!$C$11)^2)</f>
        <v>1.0348520940636916E-2</v>
      </c>
      <c r="U574" s="13">
        <f>T574/Dashboards!$D$9</f>
        <v>0.88577650607534808</v>
      </c>
      <c r="W574" s="3">
        <f t="shared" si="68"/>
        <v>6.4400365962503372E-4</v>
      </c>
      <c r="X574" s="3">
        <f t="shared" si="69"/>
        <v>0.74452052396323232</v>
      </c>
      <c r="Z574" s="3">
        <f>(E574-Dashboards!$C$10)/Dashboards!$C$12</f>
        <v>-1.3265882207113029</v>
      </c>
      <c r="AA574" s="3">
        <f>(F574-Dashboards!$C$11)/Dashboards!$C$13</f>
        <v>-1.9969488605177059</v>
      </c>
    </row>
    <row r="575" spans="1:27" x14ac:dyDescent="0.35">
      <c r="A575">
        <v>573</v>
      </c>
      <c r="B575" s="3">
        <f t="shared" si="70"/>
        <v>0.57299999999999995</v>
      </c>
      <c r="C575" s="3">
        <f>MOD($K$4*(1+SIN(Dashboards!$C$7*B575))+Dashboards!$C$15,2*$K$4)</f>
        <v>4.1994968963151962</v>
      </c>
      <c r="D575" s="31">
        <f>(B575^Dashboards!$C$5)*((1-B575)^Dashboards!$C$6)</f>
        <v>5.9863898241000003E-2</v>
      </c>
      <c r="E575" s="31">
        <f t="shared" si="64"/>
        <v>-2.9375170104174651E-2</v>
      </c>
      <c r="F575" s="31">
        <f t="shared" si="65"/>
        <v>-5.2161151194731192E-2</v>
      </c>
      <c r="G575" s="13">
        <f>SQRT((E575-Dashboards!$C$10)^2+(F575-Dashboards!$C$11)^2)</f>
        <v>6.2326254299903454E-2</v>
      </c>
      <c r="H575" s="13">
        <f>G575/Dashboards!$C$9</f>
        <v>1.6327801510770714</v>
      </c>
      <c r="N575">
        <v>573</v>
      </c>
      <c r="O575" s="3">
        <f t="shared" si="71"/>
        <v>0.57299999999999995</v>
      </c>
      <c r="P575" s="3">
        <f>MOD($L$4*(1+SIN(Dashboards!$D$7*O575))+Dashboards!$D$15,2*$L$4)</f>
        <v>4.8448238225251714</v>
      </c>
      <c r="Q575" s="31">
        <f>(O575^Dashboards!$D$5)*((1-O575)^Dashboards!$D$6)</f>
        <v>2.6705655418568226E-3</v>
      </c>
      <c r="R575" s="31">
        <f t="shared" si="66"/>
        <v>3.5264297928417737E-4</v>
      </c>
      <c r="S575" s="31">
        <f t="shared" si="67"/>
        <v>-2.6471802436771477E-3</v>
      </c>
      <c r="T575" s="13">
        <f>SQRT((R575-Dashboards!$C$10)^2+(S575-Dashboards!$C$11)^2)</f>
        <v>1.0346723919114249E-2</v>
      </c>
      <c r="U575" s="13">
        <f>T575/Dashboards!$D$9</f>
        <v>0.88562269091134338</v>
      </c>
      <c r="W575" s="3">
        <f t="shared" si="68"/>
        <v>6.4487254615360834E-4</v>
      </c>
      <c r="X575" s="3">
        <f t="shared" si="69"/>
        <v>0.74715746016572804</v>
      </c>
      <c r="Z575" s="3">
        <f>(E575-Dashboards!$C$10)/Dashboards!$C$12</f>
        <v>-1.3522201263913594</v>
      </c>
      <c r="AA575" s="3">
        <f>(F575-Dashboards!$C$11)/Dashboards!$C$13</f>
        <v>-1.9762982185989211</v>
      </c>
    </row>
    <row r="576" spans="1:27" x14ac:dyDescent="0.35">
      <c r="A576">
        <v>574</v>
      </c>
      <c r="B576" s="3">
        <f t="shared" si="70"/>
        <v>0.57399999999999995</v>
      </c>
      <c r="C576" s="3">
        <f>MOD($K$4*(1+SIN(Dashboards!$C$7*B576))+Dashboards!$C$15,2*$K$4)</f>
        <v>4.1843753083978275</v>
      </c>
      <c r="D576" s="31">
        <f>(B576^Dashboards!$C$5)*((1-B576)^Dashboards!$C$6)</f>
        <v>5.9791986575999996E-2</v>
      </c>
      <c r="E576" s="31">
        <f t="shared" si="64"/>
        <v>-3.0124310614330057E-2</v>
      </c>
      <c r="F576" s="31">
        <f t="shared" si="65"/>
        <v>-5.1648887390881186E-2</v>
      </c>
      <c r="G576" s="13">
        <f>SQRT((E576-Dashboards!$C$10)^2+(F576-Dashboards!$C$11)^2)</f>
        <v>6.2419587498797884E-2</v>
      </c>
      <c r="H576" s="13">
        <f>G576/Dashboards!$C$9</f>
        <v>1.6352252297410013</v>
      </c>
      <c r="N576">
        <v>574</v>
      </c>
      <c r="O576" s="3">
        <f t="shared" si="71"/>
        <v>0.57399999999999995</v>
      </c>
      <c r="P576" s="3">
        <f>MOD($L$4*(1+SIN(Dashboards!$D$7*O576))+Dashboards!$D$15,2*$L$4)</f>
        <v>4.847462782581613</v>
      </c>
      <c r="Q576" s="31">
        <f>(O576^Dashboards!$D$5)*((1-O576)^Dashboards!$D$6)</f>
        <v>2.6532836003626214E-3</v>
      </c>
      <c r="R576" s="31">
        <f t="shared" si="66"/>
        <v>3.5730030046498526E-4</v>
      </c>
      <c r="S576" s="31">
        <f t="shared" si="67"/>
        <v>-2.6291158892754931E-3</v>
      </c>
      <c r="T576" s="13">
        <f>SQRT((R576-Dashboards!$C$10)^2+(S576-Dashboards!$C$11)^2)</f>
        <v>1.0345053262713887E-2</v>
      </c>
      <c r="U576" s="13">
        <f>T576/Dashboards!$D$9</f>
        <v>0.88547969190717135</v>
      </c>
      <c r="W576" s="3">
        <f t="shared" si="68"/>
        <v>6.4573395731169401E-4</v>
      </c>
      <c r="X576" s="3">
        <f t="shared" si="69"/>
        <v>0.74974553783382991</v>
      </c>
      <c r="Z576" s="3">
        <f>(E576-Dashboards!$C$10)/Dashboards!$C$12</f>
        <v>-1.3775835729151382</v>
      </c>
      <c r="AA576" s="3">
        <f>(F576-Dashboards!$C$11)/Dashboards!$C$13</f>
        <v>-1.9551396968924806</v>
      </c>
    </row>
    <row r="577" spans="1:27" x14ac:dyDescent="0.35">
      <c r="A577">
        <v>575</v>
      </c>
      <c r="B577" s="3">
        <f t="shared" si="70"/>
        <v>0.57499999999999996</v>
      </c>
      <c r="C577" s="3">
        <f>MOD($K$4*(1+SIN(Dashboards!$C$7*B577))+Dashboards!$C$15,2*$K$4)</f>
        <v>4.1692326509579809</v>
      </c>
      <c r="D577" s="31">
        <f>(B577^Dashboards!$C$5)*((1-B577)^Dashboards!$C$6)</f>
        <v>5.9719140625E-2</v>
      </c>
      <c r="E577" s="31">
        <f t="shared" si="64"/>
        <v>-3.0865278699187832E-2</v>
      </c>
      <c r="F577" s="31">
        <f t="shared" si="65"/>
        <v>-5.1124459193325339E-2</v>
      </c>
      <c r="G577" s="13">
        <f>SQRT((E577-Dashboards!$C$10)^2+(F577-Dashboards!$C$11)^2)</f>
        <v>6.2511429785081674E-2</v>
      </c>
      <c r="H577" s="13">
        <f>G577/Dashboards!$C$9</f>
        <v>1.6376312505063777</v>
      </c>
      <c r="N577">
        <v>575</v>
      </c>
      <c r="O577" s="3">
        <f t="shared" si="71"/>
        <v>0.57499999999999996</v>
      </c>
      <c r="P577" s="3">
        <f>MOD($L$4*(1+SIN(Dashboards!$D$7*O577))+Dashboards!$D$15,2*$L$4)</f>
        <v>4.8501000367680671</v>
      </c>
      <c r="Q577" s="31">
        <f>(O577^Dashboards!$D$5)*((1-O577)^Dashboards!$D$6)</f>
        <v>2.6360168638610844E-3</v>
      </c>
      <c r="R577" s="31">
        <f t="shared" si="66"/>
        <v>3.6186238476631181E-4</v>
      </c>
      <c r="S577" s="31">
        <f t="shared" si="67"/>
        <v>-2.6110611867689476E-3</v>
      </c>
      <c r="T577" s="13">
        <f>SQRT((R577-Dashboards!$C$10)^2+(S577-Dashboards!$C$11)^2)</f>
        <v>1.034350833169476E-2</v>
      </c>
      <c r="U577" s="13">
        <f>T577/Dashboards!$D$9</f>
        <v>0.88534745430451289</v>
      </c>
      <c r="W577" s="3">
        <f t="shared" si="68"/>
        <v>6.4658749480814423E-4</v>
      </c>
      <c r="X577" s="3">
        <f t="shared" si="69"/>
        <v>0.75228379620186481</v>
      </c>
      <c r="Z577" s="3">
        <f>(E577-Dashboards!$C$10)/Dashboards!$C$12</f>
        <v>-1.4026703278581045</v>
      </c>
      <c r="AA577" s="3">
        <f>(F577-Dashboards!$C$11)/Dashboards!$C$13</f>
        <v>-1.9334787376014666</v>
      </c>
    </row>
    <row r="578" spans="1:27" x14ac:dyDescent="0.35">
      <c r="A578">
        <v>576</v>
      </c>
      <c r="B578" s="3">
        <f t="shared" si="70"/>
        <v>0.57599999999999996</v>
      </c>
      <c r="C578" s="3">
        <f>MOD($K$4*(1+SIN(Dashboards!$C$7*B578))+Dashboards!$C$15,2*$K$4)</f>
        <v>4.1540693025613091</v>
      </c>
      <c r="D578" s="31">
        <f>(B578^Dashboards!$C$5)*((1-B578)^Dashboards!$C$6)</f>
        <v>5.9645362176000007E-2</v>
      </c>
      <c r="E578" s="31">
        <f t="shared" ref="E578:E641" si="72">D578*COS(C578)</f>
        <v>-3.1597833661043032E-2</v>
      </c>
      <c r="F578" s="31">
        <f t="shared" ref="F578:F641" si="73">D578*SIN(C578)</f>
        <v>-5.0588003884668824E-2</v>
      </c>
      <c r="G578" s="13">
        <f>SQRT((E578-Dashboards!$C$10)^2+(F578-Dashboards!$C$11)^2)</f>
        <v>6.2601742607740193E-2</v>
      </c>
      <c r="H578" s="13">
        <f>G578/Dashboards!$C$9</f>
        <v>1.6399972034403536</v>
      </c>
      <c r="N578">
        <v>576</v>
      </c>
      <c r="O578" s="3">
        <f t="shared" si="71"/>
        <v>0.57599999999999996</v>
      </c>
      <c r="P578" s="3">
        <f>MOD($L$4*(1+SIN(Dashboards!$D$7*O578))+Dashboards!$D$15,2*$L$4)</f>
        <v>4.8527355824472806</v>
      </c>
      <c r="Q578" s="31">
        <f>(O578^Dashboards!$D$5)*((1-O578)^Dashboards!$D$6)</f>
        <v>2.6187662380920736E-3</v>
      </c>
      <c r="R578" s="31">
        <f t="shared" ref="R578:R641" si="74">Q578*COS(P578)</f>
        <v>3.663295645554004E-4</v>
      </c>
      <c r="S578" s="31">
        <f t="shared" ref="S578:S641" si="75">Q578*SIN(P578)</f>
        <v>-2.5930174044737075E-3</v>
      </c>
      <c r="T578" s="13">
        <f>SQRT((R578-Dashboards!$C$10)^2+(S578-Dashboards!$C$11)^2)</f>
        <v>1.0342088467091901E-2</v>
      </c>
      <c r="U578" s="13">
        <f>T578/Dashboards!$D$9</f>
        <v>0.88522592169958947</v>
      </c>
      <c r="W578" s="3">
        <f t="shared" ref="W578:W641" si="76">G578*T578</f>
        <v>6.4743276024336553E-4</v>
      </c>
      <c r="X578" s="3">
        <f t="shared" ref="X578:X641" si="77">ABS(H578-U578)</f>
        <v>0.75477128174076413</v>
      </c>
      <c r="Z578" s="3">
        <f>(E578-Dashboards!$C$10)/Dashboards!$C$12</f>
        <v>-1.4274722419835186</v>
      </c>
      <c r="AA578" s="3">
        <f>(F578-Dashboards!$C$11)/Dashboards!$C$13</f>
        <v>-1.9113210110405876</v>
      </c>
    </row>
    <row r="579" spans="1:27" x14ac:dyDescent="0.35">
      <c r="A579">
        <v>577</v>
      </c>
      <c r="B579" s="3">
        <f t="shared" ref="B579:B642" si="78">A579/1000</f>
        <v>0.57699999999999996</v>
      </c>
      <c r="C579" s="3">
        <f>MOD($K$4*(1+SIN(Dashboards!$C$7*B579))+Dashboards!$C$15,2*$K$4)</f>
        <v>4.1388856422907283</v>
      </c>
      <c r="D579" s="31">
        <f>(B579^Dashboards!$C$5)*((1-B579)^Dashboards!$C$6)</f>
        <v>5.9570653041000003E-2</v>
      </c>
      <c r="E579" s="31">
        <f t="shared" si="72"/>
        <v>-3.2321737396456988E-2</v>
      </c>
      <c r="F579" s="31">
        <f t="shared" si="73"/>
        <v>-5.0039664221552052E-2</v>
      </c>
      <c r="G579" s="13">
        <f>SQRT((E579-Dashboards!$C$10)^2+(F579-Dashboards!$C$11)^2)</f>
        <v>6.2690487644402756E-2</v>
      </c>
      <c r="H579" s="13">
        <f>G579/Dashboards!$C$9</f>
        <v>1.6423220845999369</v>
      </c>
      <c r="N579">
        <v>577</v>
      </c>
      <c r="O579" s="3">
        <f t="shared" ref="O579:O642" si="79">N579/1000</f>
        <v>0.57699999999999996</v>
      </c>
      <c r="P579" s="3">
        <f>MOD($L$4*(1+SIN(Dashboards!$D$7*O579))+Dashboards!$D$15,2*$L$4)</f>
        <v>4.8553694169837076</v>
      </c>
      <c r="Q579" s="31">
        <f>(O579^Dashboards!$D$5)*((1-O579)^Dashboards!$D$6)</f>
        <v>2.6015326233592706E-3</v>
      </c>
      <c r="R579" s="31">
        <f t="shared" si="74"/>
        <v>3.7070218215029917E-4</v>
      </c>
      <c r="S579" s="31">
        <f t="shared" si="75"/>
        <v>-2.5749858023980587E-3</v>
      </c>
      <c r="T579" s="13">
        <f>SQRT((R579-Dashboards!$C$10)^2+(S579-Dashboards!$C$11)^2)</f>
        <v>1.0340792990985278E-2</v>
      </c>
      <c r="U579" s="13">
        <f>T579/Dashboards!$D$9</f>
        <v>0.88511503606617281</v>
      </c>
      <c r="W579" s="3">
        <f t="shared" si="76"/>
        <v>6.4826935523468914E-4</v>
      </c>
      <c r="X579" s="3">
        <f t="shared" si="77"/>
        <v>0.75720704853376408</v>
      </c>
      <c r="Z579" s="3">
        <f>(E579-Dashboards!$C$10)/Dashboards!$C$12</f>
        <v>-1.4519812538880104</v>
      </c>
      <c r="AA579" s="3">
        <f>(F579-Dashboards!$C$11)/Dashboards!$C$13</f>
        <v>-1.8886724136238635</v>
      </c>
    </row>
    <row r="580" spans="1:27" x14ac:dyDescent="0.35">
      <c r="A580">
        <v>578</v>
      </c>
      <c r="B580" s="3">
        <f t="shared" si="78"/>
        <v>0.57799999999999996</v>
      </c>
      <c r="C580" s="3">
        <f>MOD($K$4*(1+SIN(Dashboards!$C$7*B580))+Dashboards!$C$15,2*$K$4)</f>
        <v>4.1236820497369555</v>
      </c>
      <c r="D580" s="31">
        <f>(B580^Dashboards!$C$5)*((1-B580)^Dashboards!$C$6)</f>
        <v>5.9495015056000002E-2</v>
      </c>
      <c r="E580" s="31">
        <f t="shared" si="72"/>
        <v>-3.3036754532488645E-2</v>
      </c>
      <c r="F580" s="31">
        <f t="shared" si="73"/>
        <v>-4.9479588382218359E-2</v>
      </c>
      <c r="G580" s="13">
        <f>SQRT((E580-Dashboards!$C$10)^2+(F580-Dashboards!$C$11)^2)</f>
        <v>6.2777626816363091E-2</v>
      </c>
      <c r="H580" s="13">
        <f>G580/Dashboards!$C$9</f>
        <v>1.644604896425488</v>
      </c>
      <c r="N580">
        <v>578</v>
      </c>
      <c r="O580" s="3">
        <f t="shared" si="79"/>
        <v>0.57799999999999996</v>
      </c>
      <c r="P580" s="3">
        <f>MOD($L$4*(1+SIN(Dashboards!$D$7*O580))+Dashboards!$D$15,2*$L$4)</f>
        <v>4.8580015377435144</v>
      </c>
      <c r="Q580" s="31">
        <f>(O580^Dashboards!$D$5)*((1-O580)^Dashboards!$D$6)</f>
        <v>2.584316914478837E-3</v>
      </c>
      <c r="R580" s="31">
        <f t="shared" si="74"/>
        <v>3.749805897077765E-4</v>
      </c>
      <c r="S580" s="31">
        <f t="shared" si="75"/>
        <v>-2.556967632138472E-3</v>
      </c>
      <c r="T580" s="13">
        <f>SQRT((R580-Dashboards!$C$10)^2+(S580-Dashboards!$C$11)^2)</f>
        <v>1.0339621206773342E-2</v>
      </c>
      <c r="U580" s="13">
        <f>T580/Dashboards!$D$9</f>
        <v>0.88501473777899953</v>
      </c>
      <c r="W580" s="3">
        <f t="shared" si="76"/>
        <v>6.4909688154137066E-4</v>
      </c>
      <c r="X580" s="3">
        <f t="shared" si="77"/>
        <v>0.75959015864648849</v>
      </c>
      <c r="Z580" s="3">
        <f>(E580-Dashboards!$C$10)/Dashboards!$C$12</f>
        <v>-1.4761893946139237</v>
      </c>
      <c r="AA580" s="3">
        <f>(F580-Dashboards!$C$11)/Dashboards!$C$13</f>
        <v>-1.8655390656989637</v>
      </c>
    </row>
    <row r="581" spans="1:27" x14ac:dyDescent="0.35">
      <c r="A581">
        <v>579</v>
      </c>
      <c r="B581" s="3">
        <f t="shared" si="78"/>
        <v>0.57899999999999996</v>
      </c>
      <c r="C581" s="3">
        <f>MOD($K$4*(1+SIN(Dashboards!$C$7*B581))+Dashboards!$C$15,2*$K$4)</f>
        <v>4.1084589049890132</v>
      </c>
      <c r="D581" s="31">
        <f>(B581^Dashboards!$C$5)*((1-B581)^Dashboards!$C$6)</f>
        <v>5.9418450081000003E-2</v>
      </c>
      <c r="E581" s="31">
        <f t="shared" si="72"/>
        <v>-3.3742652561838907E-2</v>
      </c>
      <c r="F581" s="31">
        <f t="shared" si="73"/>
        <v>-4.890792991038688E-2</v>
      </c>
      <c r="G581" s="13">
        <f>SQRT((E581-Dashboards!$C$10)^2+(F581-Dashboards!$C$11)^2)</f>
        <v>6.2863122303396524E-2</v>
      </c>
      <c r="H581" s="13">
        <f>G581/Dashboards!$C$9</f>
        <v>1.6468446481288896</v>
      </c>
      <c r="N581">
        <v>579</v>
      </c>
      <c r="O581" s="3">
        <f t="shared" si="79"/>
        <v>0.57899999999999996</v>
      </c>
      <c r="P581" s="3">
        <f>MOD($L$4*(1+SIN(Dashboards!$D$7*O581))+Dashboards!$D$15,2*$L$4)</f>
        <v>4.8606319420945807</v>
      </c>
      <c r="Q581" s="31">
        <f>(O581^Dashboards!$D$5)*((1-O581)^Dashboards!$D$6)</f>
        <v>2.5671200007286879E-3</v>
      </c>
      <c r="R581" s="31">
        <f t="shared" si="74"/>
        <v>3.7916514911039368E-4</v>
      </c>
      <c r="S581" s="31">
        <f t="shared" si="75"/>
        <v>-2.5389641367773099E-3</v>
      </c>
      <c r="T581" s="13">
        <f>SQRT((R581-Dashboards!$C$10)^2+(S581-Dashboards!$C$11)^2)</f>
        <v>1.0338572399451219E-2</v>
      </c>
      <c r="U581" s="13">
        <f>T581/Dashboards!$D$9</f>
        <v>0.88492496563758283</v>
      </c>
      <c r="W581" s="3">
        <f t="shared" si="76"/>
        <v>6.4991494118922164E-4</v>
      </c>
      <c r="X581" s="3">
        <f t="shared" si="77"/>
        <v>0.76191968249130682</v>
      </c>
      <c r="Z581" s="3">
        <f>(E581-Dashboards!$C$10)/Dashboards!$C$12</f>
        <v>-1.5000887922248638</v>
      </c>
      <c r="AA581" s="3">
        <f>(F581-Dashboards!$C$11)/Dashboards!$C$13</f>
        <v>-1.8419273092289346</v>
      </c>
    </row>
    <row r="582" spans="1:27" x14ac:dyDescent="0.35">
      <c r="A582">
        <v>580</v>
      </c>
      <c r="B582" s="3">
        <f t="shared" si="78"/>
        <v>0.57999999999999996</v>
      </c>
      <c r="C582" s="3">
        <f>MOD($K$4*(1+SIN(Dashboards!$C$7*B582))+Dashboards!$C$15,2*$K$4)</f>
        <v>4.0932165886247258</v>
      </c>
      <c r="D582" s="31">
        <f>(B582^Dashboards!$C$5)*((1-B582)^Dashboards!$C$6)</f>
        <v>5.9340960000000005E-2</v>
      </c>
      <c r="E582" s="31">
        <f t="shared" si="72"/>
        <v>-3.4439201976798825E-2</v>
      </c>
      <c r="F582" s="31">
        <f t="shared" si="73"/>
        <v>-4.8324847655454195E-2</v>
      </c>
      <c r="G582" s="13">
        <f>SQRT((E582-Dashboards!$C$10)^2+(F582-Dashboards!$C$11)^2)</f>
        <v>6.2946936558369276E-2</v>
      </c>
      <c r="H582" s="13">
        <f>G582/Dashboards!$C$9</f>
        <v>1.6490403560762712</v>
      </c>
      <c r="N582">
        <v>580</v>
      </c>
      <c r="O582" s="3">
        <f t="shared" si="79"/>
        <v>0.57999999999999996</v>
      </c>
      <c r="P582" s="3">
        <f>MOD($L$4*(1+SIN(Dashboards!$D$7*O582))+Dashboards!$D$15,2*$L$4)</f>
        <v>4.8632606274065004</v>
      </c>
      <c r="Q582" s="31">
        <f>(O582^Dashboards!$D$5)*((1-O582)^Dashboards!$D$6)</f>
        <v>2.5499427657984007E-3</v>
      </c>
      <c r="R582" s="31">
        <f t="shared" si="74"/>
        <v>3.8325623185277109E-4</v>
      </c>
      <c r="S582" s="31">
        <f t="shared" si="75"/>
        <v>-2.5209765507821788E-3</v>
      </c>
      <c r="T582" s="13">
        <f>SQRT((R582-Dashboards!$C$10)^2+(S582-Dashboards!$C$11)^2)</f>
        <v>1.0337645835893344E-2</v>
      </c>
      <c r="U582" s="13">
        <f>T582/Dashboards!$D$9</f>
        <v>0.8848456568904044</v>
      </c>
      <c r="W582" s="3">
        <f t="shared" si="76"/>
        <v>6.5072313659486863E-4</v>
      </c>
      <c r="X582" s="3">
        <f t="shared" si="77"/>
        <v>0.7641946991858668</v>
      </c>
      <c r="Z582" s="3">
        <f>(E582-Dashboards!$C$10)/Dashboards!$C$12</f>
        <v>-1.523671676340743</v>
      </c>
      <c r="AA582" s="3">
        <f>(F582-Dashboards!$C$11)/Dashboards!$C$13</f>
        <v>-1.8178437053222922</v>
      </c>
    </row>
    <row r="583" spans="1:27" x14ac:dyDescent="0.35">
      <c r="A583">
        <v>581</v>
      </c>
      <c r="B583" s="3">
        <f t="shared" si="78"/>
        <v>0.58099999999999996</v>
      </c>
      <c r="C583" s="3">
        <f>MOD($K$4*(1+SIN(Dashboards!$C$7*B583))+Dashboards!$C$15,2*$K$4)</f>
        <v>4.0779554817012116</v>
      </c>
      <c r="D583" s="31">
        <f>(B583^Dashboards!$C$5)*((1-B583)^Dashboards!$C$6)</f>
        <v>5.9262546720999995E-2</v>
      </c>
      <c r="E583" s="31">
        <f t="shared" si="72"/>
        <v>-3.5126176401893673E-2</v>
      </c>
      <c r="F583" s="31">
        <f t="shared" si="73"/>
        <v>-4.7730505709051053E-2</v>
      </c>
      <c r="G583" s="13">
        <f>SQRT((E583-Dashboards!$C$10)^2+(F583-Dashboards!$C$11)^2)</f>
        <v>6.3029032321635467E-2</v>
      </c>
      <c r="H583" s="13">
        <f>G583/Dashboards!$C$9</f>
        <v>1.6511910441651712</v>
      </c>
      <c r="N583">
        <v>581</v>
      </c>
      <c r="O583" s="3">
        <f t="shared" si="79"/>
        <v>0.58099999999999996</v>
      </c>
      <c r="P583" s="3">
        <f>MOD($L$4*(1+SIN(Dashboards!$D$7*O583))+Dashboards!$D$15,2*$L$4)</f>
        <v>4.8658875910505897</v>
      </c>
      <c r="Q583" s="31">
        <f>(O583^Dashboards!$D$5)*((1-O583)^Dashboards!$D$6)</f>
        <v>2.5327860877397573E-3</v>
      </c>
      <c r="R583" s="31">
        <f t="shared" si="74"/>
        <v>3.8725421892708535E-4</v>
      </c>
      <c r="S583" s="31">
        <f t="shared" si="75"/>
        <v>-2.5030060999069177E-3</v>
      </c>
      <c r="T583" s="13">
        <f>SQRT((R583-Dashboards!$C$10)^2+(S583-Dashboards!$C$11)^2)</f>
        <v>1.0336840765140371E-2</v>
      </c>
      <c r="U583" s="13">
        <f>T583/Dashboards!$D$9</f>
        <v>0.88477674725947242</v>
      </c>
      <c r="W583" s="3">
        <f t="shared" si="76"/>
        <v>6.5152107068963151E-4</v>
      </c>
      <c r="X583" s="3">
        <f t="shared" si="77"/>
        <v>0.76641429690569873</v>
      </c>
      <c r="Z583" s="3">
        <f>(E583-Dashboards!$C$10)/Dashboards!$C$12</f>
        <v>-1.5469303826286762</v>
      </c>
      <c r="AA583" s="3">
        <f>(F583-Dashboards!$C$11)/Dashboards!$C$13</f>
        <v>-1.793295031612562</v>
      </c>
    </row>
    <row r="584" spans="1:27" x14ac:dyDescent="0.35">
      <c r="A584">
        <v>582</v>
      </c>
      <c r="B584" s="3">
        <f t="shared" si="78"/>
        <v>0.58199999999999996</v>
      </c>
      <c r="C584" s="3">
        <f>MOD($K$4*(1+SIN(Dashboards!$C$7*B584))+Dashboards!$C$15,2*$K$4)</f>
        <v>4.0626759657453446</v>
      </c>
      <c r="D584" s="31">
        <f>(B584^Dashboards!$C$5)*((1-B584)^Dashboards!$C$6)</f>
        <v>5.9183212175999998E-2</v>
      </c>
      <c r="E584" s="31">
        <f t="shared" si="72"/>
        <v>-3.5803352725117456E-2</v>
      </c>
      <c r="F584" s="31">
        <f t="shared" si="73"/>
        <v>-4.7125073337982819E-2</v>
      </c>
      <c r="G584" s="13">
        <f>SQRT((E584-Dashboards!$C$10)^2+(F584-Dashboards!$C$11)^2)</f>
        <v>6.3109372635217889E-2</v>
      </c>
      <c r="H584" s="13">
        <f>G584/Dashboards!$C$9</f>
        <v>1.6532957441960359</v>
      </c>
      <c r="N584">
        <v>582</v>
      </c>
      <c r="O584" s="3">
        <f t="shared" si="79"/>
        <v>0.58199999999999996</v>
      </c>
      <c r="P584" s="3">
        <f>MOD($L$4*(1+SIN(Dashboards!$D$7*O584))+Dashboards!$D$15,2*$L$4)</f>
        <v>4.8685128303998866</v>
      </c>
      <c r="Q584" s="31">
        <f>(O584^Dashboards!$D$5)*((1-O584)^Dashboards!$D$6)</f>
        <v>2.5156508389179103E-3</v>
      </c>
      <c r="R584" s="31">
        <f t="shared" si="74"/>
        <v>3.9115950070777963E-4</v>
      </c>
      <c r="S584" s="31">
        <f t="shared" si="75"/>
        <v>-2.4850540010942271E-3</v>
      </c>
      <c r="T584" s="13">
        <f>SQRT((R584-Dashboards!$C$10)^2+(S584-Dashboards!$C$11)^2)</f>
        <v>1.0336156418690227E-2</v>
      </c>
      <c r="U584" s="13">
        <f>T584/Dashboards!$D$9</f>
        <v>0.88471817096523375</v>
      </c>
      <c r="W584" s="3">
        <f t="shared" si="76"/>
        <v>6.5230834704302083E-4</v>
      </c>
      <c r="X584" s="3">
        <f t="shared" si="77"/>
        <v>0.76857757323080211</v>
      </c>
      <c r="Z584" s="3">
        <f>(E584-Dashboards!$C$10)/Dashboards!$C$12</f>
        <v>-1.5698573572461521</v>
      </c>
      <c r="AA584" s="3">
        <f>(F584-Dashboards!$C$11)/Dashboards!$C$13</f>
        <v>-1.7682882794884554</v>
      </c>
    </row>
    <row r="585" spans="1:27" x14ac:dyDescent="0.35">
      <c r="A585">
        <v>583</v>
      </c>
      <c r="B585" s="3">
        <f t="shared" si="78"/>
        <v>0.58299999999999996</v>
      </c>
      <c r="C585" s="3">
        <f>MOD($K$4*(1+SIN(Dashboards!$C$7*B585))+Dashboards!$C$15,2*$K$4)</f>
        <v>4.0473784227442309</v>
      </c>
      <c r="D585" s="31">
        <f>(B585^Dashboards!$C$5)*((1-B585)^Dashboards!$C$6)</f>
        <v>5.9102958321000001E-2</v>
      </c>
      <c r="E585" s="31">
        <f t="shared" si="72"/>
        <v>-3.6470511227648911E-2</v>
      </c>
      <c r="F585" s="31">
        <f t="shared" si="73"/>
        <v>-4.6508724913587964E-2</v>
      </c>
      <c r="G585" s="13">
        <f>SQRT((E585-Dashboards!$C$10)^2+(F585-Dashboards!$C$11)^2)</f>
        <v>6.3187920856768318E-2</v>
      </c>
      <c r="H585" s="13">
        <f>G585/Dashboards!$C$9</f>
        <v>1.6553534962379413</v>
      </c>
      <c r="N585">
        <v>583</v>
      </c>
      <c r="O585" s="3">
        <f t="shared" si="79"/>
        <v>0.58299999999999996</v>
      </c>
      <c r="P585" s="3">
        <f>MOD($L$4*(1+SIN(Dashboards!$D$7*O585))+Dashboards!$D$15,2*$L$4)</f>
        <v>4.871136342829149</v>
      </c>
      <c r="Q585" s="31">
        <f>(O585^Dashboards!$D$5)*((1-O585)^Dashboards!$D$6)</f>
        <v>2.4985378859631929E-3</v>
      </c>
      <c r="R585" s="31">
        <f t="shared" si="74"/>
        <v>3.9497247683552424E-4</v>
      </c>
      <c r="S585" s="31">
        <f t="shared" si="75"/>
        <v>-2.4671214623799599E-3</v>
      </c>
      <c r="T585" s="13">
        <f>SQRT((R585-Dashboards!$C$10)^2+(S585-Dashboards!$C$11)^2)</f>
        <v>1.0335592010793147E-2</v>
      </c>
      <c r="U585" s="13">
        <f>T585/Dashboards!$D$9</f>
        <v>0.88466986075182785</v>
      </c>
      <c r="W585" s="3">
        <f t="shared" si="76"/>
        <v>6.5308456998584429E-4</v>
      </c>
      <c r="X585" s="3">
        <f t="shared" si="77"/>
        <v>0.77068363548611341</v>
      </c>
      <c r="Z585" s="3">
        <f>(E585-Dashboards!$C$10)/Dashboards!$C$12</f>
        <v>-1.592445161232791</v>
      </c>
      <c r="AA585" s="3">
        <f>(F585-Dashboards!$C$11)/Dashboards!$C$13</f>
        <v>-1.7428306511760958</v>
      </c>
    </row>
    <row r="586" spans="1:27" x14ac:dyDescent="0.35">
      <c r="A586">
        <v>584</v>
      </c>
      <c r="B586" s="3">
        <f t="shared" si="78"/>
        <v>0.58399999999999996</v>
      </c>
      <c r="C586" s="3">
        <f>MOD($K$4*(1+SIN(Dashboards!$C$7*B586))+Dashboards!$C$15,2*$K$4)</f>
        <v>4.0320632351356478</v>
      </c>
      <c r="D586" s="31">
        <f>(B586^Dashboards!$C$5)*((1-B586)^Dashboards!$C$6)</f>
        <v>5.9021787136000009E-2</v>
      </c>
      <c r="E586" s="31">
        <f t="shared" si="72"/>
        <v>-3.7127435711946287E-2</v>
      </c>
      <c r="F586" s="31">
        <f t="shared" si="73"/>
        <v>-4.5881639837549303E-2</v>
      </c>
      <c r="G586" s="13">
        <f>SQRT((E586-Dashboards!$C$10)^2+(F586-Dashboards!$C$11)^2)</f>
        <v>6.3264640673304132E-2</v>
      </c>
      <c r="H586" s="13">
        <f>G586/Dashboards!$C$9</f>
        <v>1.6573633489884563</v>
      </c>
      <c r="N586">
        <v>584</v>
      </c>
      <c r="O586" s="3">
        <f t="shared" si="79"/>
        <v>0.58399999999999996</v>
      </c>
      <c r="P586" s="3">
        <f>MOD($L$4*(1+SIN(Dashboards!$D$7*O586))+Dashboards!$D$15,2*$L$4)</f>
        <v>4.8737581257148674</v>
      </c>
      <c r="Q586" s="31">
        <f>(O586^Dashboards!$D$5)*((1-O586)^Dashboards!$D$6)</f>
        <v>2.4814480897235539E-3</v>
      </c>
      <c r="R586" s="31">
        <f t="shared" si="74"/>
        <v>3.986935561004916E-4</v>
      </c>
      <c r="S586" s="31">
        <f t="shared" si="75"/>
        <v>-2.449209682799049E-3</v>
      </c>
      <c r="T586" s="13">
        <f>SQRT((R586-Dashboards!$C$10)^2+(S586-Dashboards!$C$11)^2)</f>
        <v>1.0335146738750463E-2</v>
      </c>
      <c r="U586" s="13">
        <f>T586/Dashboards!$D$9</f>
        <v>0.88463174791266141</v>
      </c>
      <c r="W586" s="3">
        <f t="shared" si="76"/>
        <v>6.5384934473291915E-4</v>
      </c>
      <c r="X586" s="3">
        <f t="shared" si="77"/>
        <v>0.77273160107579486</v>
      </c>
      <c r="Z586" s="3">
        <f>(E586-Dashboards!$C$10)/Dashboards!$C$12</f>
        <v>-1.6146864748472174</v>
      </c>
      <c r="AA586" s="3">
        <f>(F586-Dashboards!$C$11)/Dashboards!$C$13</f>
        <v>-1.7169295566747282</v>
      </c>
    </row>
    <row r="587" spans="1:27" x14ac:dyDescent="0.35">
      <c r="A587">
        <v>585</v>
      </c>
      <c r="B587" s="3">
        <f t="shared" si="78"/>
        <v>0.58499999999999996</v>
      </c>
      <c r="C587" s="3">
        <f>MOD($K$4*(1+SIN(Dashboards!$C$7*B587))+Dashboards!$C$15,2*$K$4)</f>
        <v>4.0167307857984893</v>
      </c>
      <c r="D587" s="31">
        <f>(B587^Dashboards!$C$5)*((1-B587)^Dashboards!$C$6)</f>
        <v>5.8939700624999994E-2</v>
      </c>
      <c r="E587" s="31">
        <f t="shared" si="72"/>
        <v>-3.7773913628113921E-2</v>
      </c>
      <c r="F587" s="31">
        <f t="shared" si="73"/>
        <v>-4.524400246419865E-2</v>
      </c>
      <c r="G587" s="13">
        <f>SQRT((E587-Dashboards!$C$10)^2+(F587-Dashboards!$C$11)^2)</f>
        <v>6.3339496114717189E-2</v>
      </c>
      <c r="H587" s="13">
        <f>G587/Dashboards!$C$9</f>
        <v>1.659324360127538</v>
      </c>
      <c r="N587">
        <v>585</v>
      </c>
      <c r="O587" s="3">
        <f t="shared" si="79"/>
        <v>0.58499999999999996</v>
      </c>
      <c r="P587" s="3">
        <f>MOD($L$4*(1+SIN(Dashboards!$D$7*O587))+Dashboards!$D$15,2*$L$4)</f>
        <v>4.8763781764352574</v>
      </c>
      <c r="Q587" s="31">
        <f>(O587^Dashboards!$D$5)*((1-O587)^Dashboards!$D$6)</f>
        <v>2.4643823052176409E-3</v>
      </c>
      <c r="R587" s="31">
        <f t="shared" si="74"/>
        <v>4.0232315632487763E-4</v>
      </c>
      <c r="S587" s="31">
        <f t="shared" si="75"/>
        <v>-2.4313198522931123E-3</v>
      </c>
      <c r="T587" s="13">
        <f>SQRT((R587-Dashboards!$C$10)^2+(S587-Dashboards!$C$11)^2)</f>
        <v>1.0334819783217077E-2</v>
      </c>
      <c r="U587" s="13">
        <f>T587/Dashboards!$D$9</f>
        <v>0.88460376231629778</v>
      </c>
      <c r="W587" s="3">
        <f t="shared" si="76"/>
        <v>6.5460227750538033E-4</v>
      </c>
      <c r="X587" s="3">
        <f t="shared" si="77"/>
        <v>0.77472059781124025</v>
      </c>
      <c r="Z587" s="3">
        <f>(E587-Dashboards!$C$10)/Dashboards!$C$12</f>
        <v>-1.6365741018454163</v>
      </c>
      <c r="AA587" s="3">
        <f>(F587-Dashboards!$C$11)/Dashboards!$C$13</f>
        <v>-1.6905926105475959</v>
      </c>
    </row>
    <row r="588" spans="1:27" x14ac:dyDescent="0.35">
      <c r="A588">
        <v>586</v>
      </c>
      <c r="B588" s="3">
        <f t="shared" si="78"/>
        <v>0.58599999999999997</v>
      </c>
      <c r="C588" s="3">
        <f>MOD($K$4*(1+SIN(Dashboards!$C$7*B588))+Dashboards!$C$15,2*$K$4)</f>
        <v>4.0013814580431886</v>
      </c>
      <c r="D588" s="31">
        <f>(B588^Dashboards!$C$5)*((1-B588)^Dashboards!$C$6)</f>
        <v>5.8856700816000002E-2</v>
      </c>
      <c r="E588" s="31">
        <f t="shared" si="72"/>
        <v>-3.8409736198438432E-2</v>
      </c>
      <c r="F588" s="31">
        <f t="shared" si="73"/>
        <v>-4.4596002019357109E-2</v>
      </c>
      <c r="G588" s="13">
        <f>SQRT((E588-Dashboards!$C$10)^2+(F588-Dashboards!$C$11)^2)</f>
        <v>6.3412451567052136E-2</v>
      </c>
      <c r="H588" s="13">
        <f>G588/Dashboards!$C$9</f>
        <v>1.6612355966653887</v>
      </c>
      <c r="N588">
        <v>586</v>
      </c>
      <c r="O588" s="3">
        <f t="shared" si="79"/>
        <v>0.58599999999999997</v>
      </c>
      <c r="P588" s="3">
        <f>MOD($L$4*(1+SIN(Dashboards!$D$7*O588))+Dashboards!$D$15,2*$L$4)</f>
        <v>4.8789964923702698</v>
      </c>
      <c r="Q588" s="31">
        <f>(O588^Dashboards!$D$5)*((1-O588)^Dashboards!$D$6)</f>
        <v>2.4473413815885186E-3</v>
      </c>
      <c r="R588" s="31">
        <f t="shared" si="74"/>
        <v>4.0586170424478703E-4</v>
      </c>
      <c r="S588" s="31">
        <f t="shared" si="75"/>
        <v>-2.413453151619711E-3</v>
      </c>
      <c r="T588" s="13">
        <f>SQRT((R588-Dashboards!$C$10)^2+(S588-Dashboards!$C$11)^2)</f>
        <v>1.0334610308507356E-2</v>
      </c>
      <c r="U588" s="13">
        <f>T588/Dashboards!$D$9</f>
        <v>0.88458583243264077</v>
      </c>
      <c r="W588" s="3">
        <f t="shared" si="76"/>
        <v>6.5534297565258048E-4</v>
      </c>
      <c r="X588" s="3">
        <f t="shared" si="77"/>
        <v>0.7766497642327479</v>
      </c>
      <c r="Z588" s="3">
        <f>(E588-Dashboards!$C$10)/Dashboards!$C$12</f>
        <v>-1.6581009736971228</v>
      </c>
      <c r="AA588" s="3">
        <f>(F588-Dashboards!$C$11)/Dashboards!$C$13</f>
        <v>-1.6638276285697213</v>
      </c>
    </row>
    <row r="589" spans="1:27" x14ac:dyDescent="0.35">
      <c r="A589">
        <v>587</v>
      </c>
      <c r="B589" s="3">
        <f t="shared" si="78"/>
        <v>0.58699999999999997</v>
      </c>
      <c r="C589" s="3">
        <f>MOD($K$4*(1+SIN(Dashboards!$C$7*B589))+Dashboards!$C$15,2*$K$4)</f>
        <v>3.9860156356021403</v>
      </c>
      <c r="D589" s="31">
        <f>(B589^Dashboards!$C$5)*((1-B589)^Dashboards!$C$6)</f>
        <v>5.8772789761000005E-2</v>
      </c>
      <c r="E589" s="31">
        <f t="shared" si="72"/>
        <v>-3.9034698539990718E-2</v>
      </c>
      <c r="F589" s="31">
        <f t="shared" si="73"/>
        <v>-4.3937832515757454E-2</v>
      </c>
      <c r="G589" s="13">
        <f>SQRT((E589-Dashboards!$C$10)^2+(F589-Dashboards!$C$11)^2)</f>
        <v>6.3483471785550319E-2</v>
      </c>
      <c r="H589" s="13">
        <f>G589/Dashboards!$C$9</f>
        <v>1.6630961352841707</v>
      </c>
      <c r="N589">
        <v>587</v>
      </c>
      <c r="O589" s="3">
        <f t="shared" si="79"/>
        <v>0.58699999999999997</v>
      </c>
      <c r="P589" s="3">
        <f>MOD($L$4*(1+SIN(Dashboards!$D$7*O589))+Dashboards!$D$15,2*$L$4)</f>
        <v>4.8816130709015884</v>
      </c>
      <c r="Q589" s="31">
        <f>(O589^Dashboards!$D$5)*((1-O589)^Dashboards!$D$6)</f>
        <v>2.4303261620580272E-3</v>
      </c>
      <c r="R589" s="31">
        <f t="shared" si="74"/>
        <v>4.0930963539142584E-4</v>
      </c>
      <c r="S589" s="31">
        <f t="shared" si="75"/>
        <v>-2.3956107522632802E-3</v>
      </c>
      <c r="T589" s="13">
        <f>SQRT((R589-Dashboards!$C$10)^2+(S589-Dashboards!$C$11)^2)</f>
        <v>1.0334517462904369E-2</v>
      </c>
      <c r="U589" s="13">
        <f>T589/Dashboards!$D$9</f>
        <v>0.88457788535940296</v>
      </c>
      <c r="W589" s="3">
        <f t="shared" si="76"/>
        <v>6.5607104777356661E-4</v>
      </c>
      <c r="X589" s="3">
        <f t="shared" si="77"/>
        <v>0.7785182499247677</v>
      </c>
      <c r="Z589" s="3">
        <f>(E589-Dashboards!$C$10)/Dashboards!$C$12</f>
        <v>-1.6792601537367244</v>
      </c>
      <c r="AA589" s="3">
        <f>(F589-Dashboards!$C$11)/Dashboards!$C$13</f>
        <v>-1.6366426242345171</v>
      </c>
    </row>
    <row r="590" spans="1:27" x14ac:dyDescent="0.35">
      <c r="A590">
        <v>588</v>
      </c>
      <c r="B590" s="3">
        <f t="shared" si="78"/>
        <v>0.58799999999999997</v>
      </c>
      <c r="C590" s="3">
        <f>MOD($K$4*(1+SIN(Dashboards!$C$7*B590))+Dashboards!$C$15,2*$K$4)</f>
        <v>3.9706337026201042</v>
      </c>
      <c r="D590" s="31">
        <f>(B590^Dashboards!$C$5)*((1-B590)^Dashboards!$C$6)</f>
        <v>5.8687969536000001E-2</v>
      </c>
      <c r="E590" s="31">
        <f t="shared" si="72"/>
        <v>-3.9648599785193556E-2</v>
      </c>
      <c r="F590" s="31">
        <f t="shared" si="73"/>
        <v>-4.3269692665097753E-2</v>
      </c>
      <c r="G590" s="13">
        <f>SQRT((E590-Dashboards!$C$10)^2+(F590-Dashboards!$C$11)^2)</f>
        <v>6.3552521907456958E-2</v>
      </c>
      <c r="H590" s="13">
        <f>G590/Dashboards!$C$9</f>
        <v>1.6649050626735193</v>
      </c>
      <c r="N590">
        <v>588</v>
      </c>
      <c r="O590" s="3">
        <f t="shared" si="79"/>
        <v>0.58799999999999997</v>
      </c>
      <c r="P590" s="3">
        <f>MOD($L$4*(1+SIN(Dashboards!$D$7*O590))+Dashboards!$D$15,2*$L$4)</f>
        <v>4.8842279094126324</v>
      </c>
      <c r="Q590" s="31">
        <f>(O590^Dashboards!$D$5)*((1-O590)^Dashboards!$D$6)</f>
        <v>2.4133374838817816E-3</v>
      </c>
      <c r="R590" s="31">
        <f t="shared" si="74"/>
        <v>4.1266739397166711E-4</v>
      </c>
      <c r="S590" s="31">
        <f t="shared" si="75"/>
        <v>-2.3777938163477255E-3</v>
      </c>
      <c r="T590" s="13">
        <f>SQRT((R590-Dashboards!$C$10)^2+(S590-Dashboards!$C$11)^2)</f>
        <v>1.0334540378972218E-2</v>
      </c>
      <c r="U590" s="13">
        <f>T590/Dashboards!$D$9</f>
        <v>0.88457984684883983</v>
      </c>
      <c r="W590" s="3">
        <f t="shared" si="76"/>
        <v>6.5678610383813039E-4</v>
      </c>
      <c r="X590" s="3">
        <f t="shared" si="77"/>
        <v>0.78032521582467951</v>
      </c>
      <c r="Z590" s="3">
        <f>(E590-Dashboards!$C$10)/Dashboards!$C$12</f>
        <v>-1.7000448412452849</v>
      </c>
      <c r="AA590" s="3">
        <f>(F590-Dashboards!$C$11)/Dashboards!$C$13</f>
        <v>-1.6090458051212531</v>
      </c>
    </row>
    <row r="591" spans="1:27" x14ac:dyDescent="0.35">
      <c r="A591">
        <v>589</v>
      </c>
      <c r="B591" s="3">
        <f t="shared" si="78"/>
        <v>0.58899999999999997</v>
      </c>
      <c r="C591" s="3">
        <f>MOD($K$4*(1+SIN(Dashboards!$C$7*B591))+Dashboards!$C$15,2*$K$4)</f>
        <v>3.9552360436446063</v>
      </c>
      <c r="D591" s="31">
        <f>(B591^Dashboards!$C$5)*((1-B591)^Dashboards!$C$6)</f>
        <v>5.8602242241000004E-2</v>
      </c>
      <c r="E591" s="31">
        <f t="shared" si="72"/>
        <v>-4.0251243200253736E-2</v>
      </c>
      <c r="F591" s="31">
        <f t="shared" si="73"/>
        <v>-4.2591785786779031E-2</v>
      </c>
      <c r="G591" s="13">
        <f>SQRT((E591-Dashboards!$C$10)^2+(F591-Dashboards!$C$11)^2)</f>
        <v>6.3619567464588134E-2</v>
      </c>
      <c r="H591" s="13">
        <f>G591/Dashboards!$C$9</f>
        <v>1.6666614758597655</v>
      </c>
      <c r="N591">
        <v>589</v>
      </c>
      <c r="O591" s="3">
        <f t="shared" si="79"/>
        <v>0.58899999999999997</v>
      </c>
      <c r="P591" s="3">
        <f>MOD($L$4*(1+SIN(Dashboards!$D$7*O591))+Dashboards!$D$15,2*$L$4)</f>
        <v>4.8868410052885682</v>
      </c>
      <c r="Q591" s="31">
        <f>(O591^Dashboards!$D$5)*((1-O591)^Dashboards!$D$6)</f>
        <v>2.3963761783048205E-3</v>
      </c>
      <c r="R591" s="31">
        <f t="shared" si="74"/>
        <v>4.1593543274802164E-4</v>
      </c>
      <c r="S591" s="31">
        <f t="shared" si="75"/>
        <v>-2.3600034965507006E-3</v>
      </c>
      <c r="T591" s="13">
        <f>SQRT((R591-Dashboards!$C$10)^2+(S591-Dashboards!$C$11)^2)</f>
        <v>1.0334678173871325E-2</v>
      </c>
      <c r="U591" s="13">
        <f>T591/Dashboards!$D$9</f>
        <v>0.88459164133473656</v>
      </c>
      <c r="W591" s="3">
        <f t="shared" si="76"/>
        <v>6.574877553074133E-4</v>
      </c>
      <c r="X591" s="3">
        <f t="shared" si="77"/>
        <v>0.78206983452502898</v>
      </c>
      <c r="Z591" s="3">
        <f>(E591-Dashboards!$C$10)/Dashboards!$C$12</f>
        <v>-1.7204483754602691</v>
      </c>
      <c r="AA591" s="3">
        <f>(F591-Dashboards!$C$11)/Dashboards!$C$13</f>
        <v>-1.5810455691255592</v>
      </c>
    </row>
    <row r="592" spans="1:27" x14ac:dyDescent="0.35">
      <c r="A592">
        <v>590</v>
      </c>
      <c r="B592" s="3">
        <f t="shared" si="78"/>
        <v>0.59</v>
      </c>
      <c r="C592" s="3">
        <f>MOD($K$4*(1+SIN(Dashboards!$C$7*B592))+Dashboards!$C$15,2*$K$4)</f>
        <v>3.9398230436163173</v>
      </c>
      <c r="D592" s="31">
        <f>(B592^Dashboards!$C$5)*((1-B592)^Dashboards!$C$6)</f>
        <v>5.8515610000000003E-2</v>
      </c>
      <c r="E592" s="31">
        <f t="shared" si="72"/>
        <v>-4.0842436301361328E-2</v>
      </c>
      <c r="F592" s="31">
        <f t="shared" si="73"/>
        <v>-4.1904319713382092E-2</v>
      </c>
      <c r="G592" s="13">
        <f>SQRT((E592-Dashboards!$C$10)^2+(F592-Dashboards!$C$11)^2)</f>
        <v>6.3684574395655391E-2</v>
      </c>
      <c r="H592" s="13">
        <f>G592/Dashboards!$C$9</f>
        <v>1.6683644825288062</v>
      </c>
      <c r="N592">
        <v>590</v>
      </c>
      <c r="O592" s="3">
        <f t="shared" si="79"/>
        <v>0.59</v>
      </c>
      <c r="P592" s="3">
        <f>MOD($L$4*(1+SIN(Dashboards!$D$7*O592))+Dashboards!$D$15,2*$L$4)</f>
        <v>4.8894523559162968</v>
      </c>
      <c r="Q592" s="31">
        <f>(O592^Dashboards!$D$5)*((1-O592)^Dashboards!$D$6)</f>
        <v>2.3794430705179007E-3</v>
      </c>
      <c r="R592" s="31">
        <f t="shared" si="74"/>
        <v>4.1911421291795307E-4</v>
      </c>
      <c r="S592" s="31">
        <f t="shared" si="75"/>
        <v>-2.3422409360195676E-3</v>
      </c>
      <c r="T592" s="13">
        <f>SQRT((R592-Dashboards!$C$10)^2+(S592-Dashboards!$C$11)^2)</f>
        <v>1.0334929949676577E-2</v>
      </c>
      <c r="U592" s="13">
        <f>T592/Dashboards!$D$9</f>
        <v>0.88461319195963928</v>
      </c>
      <c r="W592" s="3">
        <f t="shared" si="76"/>
        <v>6.5817561525406492E-4</v>
      </c>
      <c r="X592" s="3">
        <f t="shared" si="77"/>
        <v>0.78375129056916693</v>
      </c>
      <c r="Z592" s="3">
        <f>(E592-Dashboards!$C$10)/Dashboards!$C$12</f>
        <v>-1.7404642395096701</v>
      </c>
      <c r="AA592" s="3">
        <f>(F592-Dashboards!$C$11)/Dashboards!$C$13</f>
        <v>-1.5526505005552456</v>
      </c>
    </row>
    <row r="593" spans="1:27" x14ac:dyDescent="0.35">
      <c r="A593">
        <v>591</v>
      </c>
      <c r="B593" s="3">
        <f t="shared" si="78"/>
        <v>0.59099999999999997</v>
      </c>
      <c r="C593" s="3">
        <f>MOD($K$4*(1+SIN(Dashboards!$C$7*B593))+Dashboards!$C$15,2*$K$4)</f>
        <v>3.9243950878594336</v>
      </c>
      <c r="D593" s="31">
        <f>(B593^Dashboards!$C$5)*((1-B593)^Dashboards!$C$6)</f>
        <v>5.8428074960999998E-2</v>
      </c>
      <c r="E593" s="31">
        <f t="shared" si="72"/>
        <v>-4.142199096855765E-2</v>
      </c>
      <c r="F593" s="31">
        <f t="shared" si="73"/>
        <v>-4.1207506692943256E-2</v>
      </c>
      <c r="G593" s="13">
        <f>SQRT((E593-Dashboards!$C$10)^2+(F593-Dashboards!$C$11)^2)</f>
        <v>6.3747509058344962E-2</v>
      </c>
      <c r="H593" s="13">
        <f>G593/Dashboards!$C$9</f>
        <v>1.6700132013425473</v>
      </c>
      <c r="N593">
        <v>591</v>
      </c>
      <c r="O593" s="3">
        <f t="shared" si="79"/>
        <v>0.59099999999999997</v>
      </c>
      <c r="P593" s="3">
        <f>MOD($L$4*(1+SIN(Dashboards!$D$7*O593))+Dashboards!$D$15,2*$L$4)</f>
        <v>4.8920619586844696</v>
      </c>
      <c r="Q593" s="31">
        <f>(O593^Dashboards!$D$5)*((1-O593)^Dashboards!$D$6)</f>
        <v>2.3625389796144303E-3</v>
      </c>
      <c r="R593" s="31">
        <f t="shared" si="74"/>
        <v>4.2220420399268469E-4</v>
      </c>
      <c r="S593" s="31">
        <f t="shared" si="75"/>
        <v>-2.3245072682890233E-3</v>
      </c>
      <c r="T593" s="13">
        <f>SQRT((R593-Dashboards!$C$10)^2+(S593-Dashboards!$C$11)^2)</f>
        <v>1.0335294793697984E-2</v>
      </c>
      <c r="U593" s="13">
        <f>T593/Dashboards!$D$9</f>
        <v>0.8846444206023022</v>
      </c>
      <c r="W593" s="3">
        <f t="shared" si="76"/>
        <v>6.5884929848192774E-4</v>
      </c>
      <c r="X593" s="3">
        <f t="shared" si="77"/>
        <v>0.78536878074024508</v>
      </c>
      <c r="Z593" s="3">
        <f>(E593-Dashboards!$C$10)/Dashboards!$C$12</f>
        <v>-1.760086064267206</v>
      </c>
      <c r="AA593" s="3">
        <f>(F593-Dashboards!$C$11)/Dashboards!$C$13</f>
        <v>-1.5238693660939036</v>
      </c>
    </row>
    <row r="594" spans="1:27" x14ac:dyDescent="0.35">
      <c r="A594">
        <v>592</v>
      </c>
      <c r="B594" s="3">
        <f t="shared" si="78"/>
        <v>0.59199999999999997</v>
      </c>
      <c r="C594" s="3">
        <f>MOD($K$4*(1+SIN(Dashboards!$C$7*B594))+Dashboards!$C$15,2*$K$4)</f>
        <v>3.90895256207205</v>
      </c>
      <c r="D594" s="31">
        <f>(B594^Dashboards!$C$5)*((1-B594)^Dashboards!$C$6)</f>
        <v>5.8339639296000001E-2</v>
      </c>
      <c r="E594" s="31">
        <f t="shared" si="72"/>
        <v>-4.1989723557177387E-2</v>
      </c>
      <c r="F594" s="31">
        <f t="shared" si="73"/>
        <v>-4.0501563288090618E-2</v>
      </c>
      <c r="G594" s="13">
        <f>SQRT((E594-Dashboards!$C$10)^2+(F594-Dashboards!$C$11)^2)</f>
        <v>6.3808338241149579E-2</v>
      </c>
      <c r="H594" s="13">
        <f>G594/Dashboards!$C$9</f>
        <v>1.6716067622488662</v>
      </c>
      <c r="N594">
        <v>592</v>
      </c>
      <c r="O594" s="3">
        <f t="shared" si="79"/>
        <v>0.59199999999999997</v>
      </c>
      <c r="P594" s="3">
        <f>MOD($L$4*(1+SIN(Dashboards!$D$7*O594))+Dashboards!$D$15,2*$L$4)</f>
        <v>4.8946698109834825</v>
      </c>
      <c r="Q594" s="31">
        <f>(O594^Dashboards!$D$5)*((1-O594)^Dashboards!$D$6)</f>
        <v>2.3456647185480647E-3</v>
      </c>
      <c r="R594" s="31">
        <f t="shared" si="74"/>
        <v>4.2520588367540027E-4</v>
      </c>
      <c r="S594" s="31">
        <f t="shared" si="75"/>
        <v>-2.3068036172004315E-3</v>
      </c>
      <c r="T594" s="13">
        <f>SQRT((R594-Dashboards!$C$10)^2+(S594-Dashboards!$C$11)^2)</f>
        <v>1.0335771778803899E-2</v>
      </c>
      <c r="U594" s="13">
        <f>T594/Dashboards!$D$9</f>
        <v>0.88468524790535263</v>
      </c>
      <c r="W594" s="3">
        <f t="shared" si="76"/>
        <v>6.5950842164524742E-4</v>
      </c>
      <c r="X594" s="3">
        <f t="shared" si="77"/>
        <v>0.78692151434351354</v>
      </c>
      <c r="Z594" s="3">
        <f>(E594-Dashboards!$C$10)/Dashboards!$C$12</f>
        <v>-1.7793076321253858</v>
      </c>
      <c r="AA594" s="3">
        <f>(F594-Dashboards!$C$11)/Dashboards!$C$13</f>
        <v>-1.4947111106348341</v>
      </c>
    </row>
    <row r="595" spans="1:27" x14ac:dyDescent="0.35">
      <c r="A595">
        <v>593</v>
      </c>
      <c r="B595" s="3">
        <f t="shared" si="78"/>
        <v>0.59299999999999997</v>
      </c>
      <c r="C595" s="3">
        <f>MOD($K$4*(1+SIN(Dashboards!$C$7*B595))+Dashboards!$C$15,2*$K$4)</f>
        <v>3.8934958523165033</v>
      </c>
      <c r="D595" s="31">
        <f>(B595^Dashboards!$C$5)*((1-B595)^Dashboards!$C$6)</f>
        <v>5.8250305201000004E-2</v>
      </c>
      <c r="E595" s="31">
        <f t="shared" si="72"/>
        <v>-4.2545455006771753E-2</v>
      </c>
      <c r="F595" s="31">
        <f t="shared" si="73"/>
        <v>-3.9786710272104786E-2</v>
      </c>
      <c r="G595" s="13">
        <f>SQRT((E595-Dashboards!$C$10)^2+(F595-Dashboards!$C$11)^2)</f>
        <v>6.3867029174950338E-2</v>
      </c>
      <c r="H595" s="13">
        <f>G595/Dashboards!$C$9</f>
        <v>1.6731443067850249</v>
      </c>
      <c r="N595">
        <v>593</v>
      </c>
      <c r="O595" s="3">
        <f t="shared" si="79"/>
        <v>0.59299999999999997</v>
      </c>
      <c r="P595" s="3">
        <f>MOD($L$4*(1+SIN(Dashboards!$D$7*O595))+Dashboards!$D$15,2*$L$4)</f>
        <v>4.8972759102054839</v>
      </c>
      <c r="Q595" s="31">
        <f>(O595^Dashboards!$D$5)*((1-O595)^Dashboards!$D$6)</f>
        <v>2.328821094090939E-3</v>
      </c>
      <c r="R595" s="31">
        <f t="shared" si="74"/>
        <v>4.2811973773894304E-4</v>
      </c>
      <c r="S595" s="31">
        <f t="shared" si="75"/>
        <v>-2.2891310968228221E-3</v>
      </c>
      <c r="T595" s="13">
        <f>SQRT((R595-Dashboards!$C$10)^2+(S595-Dashboards!$C$11)^2)</f>
        <v>1.0336359963746444E-2</v>
      </c>
      <c r="U595" s="13">
        <f>T595/Dashboards!$D$9</f>
        <v>0.88473559330314644</v>
      </c>
      <c r="W595" s="3">
        <f t="shared" si="76"/>
        <v>6.6015260336738275E-4</v>
      </c>
      <c r="X595" s="3">
        <f t="shared" si="77"/>
        <v>0.78840871348187846</v>
      </c>
      <c r="Z595" s="3">
        <f>(E595-Dashboards!$C$10)/Dashboards!$C$12</f>
        <v>-1.7981228806832896</v>
      </c>
      <c r="AA595" s="3">
        <f>(F595-Dashboards!$C$11)/Dashboards!$C$13</f>
        <v>-1.465184852987945</v>
      </c>
    </row>
    <row r="596" spans="1:27" x14ac:dyDescent="0.35">
      <c r="A596">
        <v>594</v>
      </c>
      <c r="B596" s="3">
        <f t="shared" si="78"/>
        <v>0.59399999999999997</v>
      </c>
      <c r="C596" s="3">
        <f>MOD($K$4*(1+SIN(Dashboards!$C$7*B596))+Dashboards!$C$15,2*$K$4)</f>
        <v>3.8780253450097342</v>
      </c>
      <c r="D596" s="31">
        <f>(B596^Dashboards!$C$5)*((1-B596)^Dashboards!$C$6)</f>
        <v>5.8160074896000002E-2</v>
      </c>
      <c r="E596" s="31">
        <f t="shared" si="72"/>
        <v>-4.3089010947419175E-2</v>
      </c>
      <c r="F596" s="31">
        <f t="shared" si="73"/>
        <v>-3.9063172521974207E-2</v>
      </c>
      <c r="G596" s="13">
        <f>SQRT((E596-Dashboards!$C$10)^2+(F596-Dashboards!$C$11)^2)</f>
        <v>6.3923549544346661E-2</v>
      </c>
      <c r="H596" s="13">
        <f>G596/Dashboards!$C$9</f>
        <v>1.6746249883744848</v>
      </c>
      <c r="N596">
        <v>594</v>
      </c>
      <c r="O596" s="3">
        <f t="shared" si="79"/>
        <v>0.59399999999999997</v>
      </c>
      <c r="P596" s="3">
        <f>MOD($L$4*(1+SIN(Dashboards!$D$7*O596))+Dashboards!$D$15,2*$L$4)</f>
        <v>4.8998802537443753</v>
      </c>
      <c r="Q596" s="31">
        <f>(O596^Dashboards!$D$5)*((1-O596)^Dashboards!$D$6)</f>
        <v>2.3120089067925624E-3</v>
      </c>
      <c r="R596" s="31">
        <f t="shared" si="74"/>
        <v>4.3094625990298599E-4</v>
      </c>
      <c r="S596" s="31">
        <f t="shared" si="75"/>
        <v>-2.2714908113755971E-3</v>
      </c>
      <c r="T596" s="13">
        <f>SQRT((R596-Dashboards!$C$10)^2+(S596-Dashboards!$C$11)^2)</f>
        <v>1.033705839348908E-2</v>
      </c>
      <c r="U596" s="13">
        <f>T596/Dashboards!$D$9</f>
        <v>0.88479537504980565</v>
      </c>
      <c r="W596" s="3">
        <f t="shared" si="76"/>
        <v>6.6078146435900366E-4</v>
      </c>
      <c r="X596" s="3">
        <f t="shared" si="77"/>
        <v>0.78982961332467916</v>
      </c>
      <c r="Z596" s="3">
        <f>(E596-Dashboards!$C$10)/Dashboards!$C$12</f>
        <v>-1.8165259063459034</v>
      </c>
      <c r="AA596" s="3">
        <f>(F596-Dashboards!$C$11)/Dashboards!$C$13</f>
        <v>-1.4352998814625126</v>
      </c>
    </row>
    <row r="597" spans="1:27" x14ac:dyDescent="0.35">
      <c r="A597">
        <v>595</v>
      </c>
      <c r="B597" s="3">
        <f t="shared" si="78"/>
        <v>0.59499999999999997</v>
      </c>
      <c r="C597" s="3">
        <f>MOD($K$4*(1+SIN(Dashboards!$C$7*B597))+Dashboards!$C$15,2*$K$4)</f>
        <v>3.8625414269136176</v>
      </c>
      <c r="D597" s="31">
        <f>(B597^Dashboards!$C$5)*((1-B597)^Dashboards!$C$6)</f>
        <v>5.8068950625000011E-2</v>
      </c>
      <c r="E597" s="31">
        <f t="shared" si="72"/>
        <v>-4.3620221803335746E-2</v>
      </c>
      <c r="F597" s="31">
        <f t="shared" si="73"/>
        <v>-3.8331178908513661E-2</v>
      </c>
      <c r="G597" s="13">
        <f>SQRT((E597-Dashboards!$C$10)^2+(F597-Dashboards!$C$11)^2)</f>
        <v>6.3977867498732327E-2</v>
      </c>
      <c r="H597" s="13">
        <f>G597/Dashboards!$C$9</f>
        <v>1.6760479726170685</v>
      </c>
      <c r="N597">
        <v>595</v>
      </c>
      <c r="O597" s="3">
        <f t="shared" si="79"/>
        <v>0.59499999999999997</v>
      </c>
      <c r="P597" s="3">
        <f>MOD($L$4*(1+SIN(Dashboards!$D$7*O597))+Dashboards!$D$15,2*$L$4)</f>
        <v>4.9024828389958124</v>
      </c>
      <c r="Q597" s="31">
        <f>(O597^Dashboards!$D$5)*((1-O597)^Dashboards!$D$6)</f>
        <v>2.2952289509393597E-3</v>
      </c>
      <c r="R597" s="31">
        <f t="shared" si="74"/>
        <v>4.3368595171071057E-4</v>
      </c>
      <c r="S597" s="31">
        <f t="shared" si="75"/>
        <v>-2.2538838551529154E-3</v>
      </c>
      <c r="T597" s="13">
        <f>SQRT((R597-Dashboards!$C$10)^2+(S597-Dashboards!$C$11)^2)</f>
        <v>1.0337866099536137E-2</v>
      </c>
      <c r="U597" s="13">
        <f>T597/Dashboards!$D$9</f>
        <v>0.88486451024742507</v>
      </c>
      <c r="W597" s="3">
        <f t="shared" si="76"/>
        <v>6.6139462753575973E-4</v>
      </c>
      <c r="X597" s="3">
        <f t="shared" si="77"/>
        <v>0.79118346236964343</v>
      </c>
      <c r="Z597" s="3">
        <f>(E597-Dashboards!$C$10)/Dashboards!$C$12</f>
        <v>-1.8345109678320268</v>
      </c>
      <c r="AA597" s="3">
        <f>(F597-Dashboards!$C$11)/Dashboards!$C$13</f>
        <v>-1.4050656493286418</v>
      </c>
    </row>
    <row r="598" spans="1:27" x14ac:dyDescent="0.35">
      <c r="A598">
        <v>596</v>
      </c>
      <c r="B598" s="3">
        <f t="shared" si="78"/>
        <v>0.59599999999999997</v>
      </c>
      <c r="C598" s="3">
        <f>MOD($K$4*(1+SIN(Dashboards!$C$7*B598))+Dashboards!$C$15,2*$K$4)</f>
        <v>3.8470444851253007</v>
      </c>
      <c r="D598" s="31">
        <f>(B598^Dashboards!$C$5)*((1-B598)^Dashboards!$C$6)</f>
        <v>5.7976934656000005E-2</v>
      </c>
      <c r="E598" s="31">
        <f t="shared" si="72"/>
        <v>-4.4138922893695899E-2</v>
      </c>
      <c r="F598" s="31">
        <f t="shared" si="73"/>
        <v>-3.7590962183621505E-2</v>
      </c>
      <c r="G598" s="13">
        <f>SQRT((E598-Dashboards!$C$10)^2+(F598-Dashboards!$C$11)^2)</f>
        <v>6.4029951663115633E-2</v>
      </c>
      <c r="H598" s="13">
        <f>G598/Dashboards!$C$9</f>
        <v>1.6774124375724193</v>
      </c>
      <c r="N598">
        <v>596</v>
      </c>
      <c r="O598" s="3">
        <f t="shared" si="79"/>
        <v>0.59599999999999997</v>
      </c>
      <c r="P598" s="3">
        <f>MOD($L$4*(1+SIN(Dashboards!$D$7*O598))+Dashboards!$D$15,2*$L$4)</f>
        <v>4.9050836633572112</v>
      </c>
      <c r="Q598" s="31">
        <f>(O598^Dashboards!$D$5)*((1-O598)^Dashboards!$D$6)</f>
        <v>2.2784820145148699E-3</v>
      </c>
      <c r="R598" s="31">
        <f t="shared" si="74"/>
        <v>4.3633932240502704E-4</v>
      </c>
      <c r="S598" s="31">
        <f t="shared" si="75"/>
        <v>-2.2363113124497808E-3</v>
      </c>
      <c r="T598" s="13">
        <f>SQRT((R598-Dashboards!$C$10)^2+(S598-Dashboards!$C$11)^2)</f>
        <v>1.033878210026408E-2</v>
      </c>
      <c r="U598" s="13">
        <f>T598/Dashboards!$D$9</f>
        <v>0.88494291487442567</v>
      </c>
      <c r="W598" s="3">
        <f t="shared" si="76"/>
        <v>6.6199171813539415E-4</v>
      </c>
      <c r="X598" s="3">
        <f t="shared" si="77"/>
        <v>0.79246952269799364</v>
      </c>
      <c r="Z598" s="3">
        <f>(E598-Dashboards!$C$10)/Dashboards!$C$12</f>
        <v>-1.8520724895877339</v>
      </c>
      <c r="AA598" s="3">
        <f>(F598-Dashboards!$C$11)/Dashboards!$C$13</f>
        <v>-1.3744917701605424</v>
      </c>
    </row>
    <row r="599" spans="1:27" x14ac:dyDescent="0.35">
      <c r="A599">
        <v>597</v>
      </c>
      <c r="B599" s="3">
        <f t="shared" si="78"/>
        <v>0.59699999999999998</v>
      </c>
      <c r="C599" s="3">
        <f>MOD($K$4*(1+SIN(Dashboards!$C$7*B599))+Dashboards!$C$15,2*$K$4)</f>
        <v>3.8315349070675211</v>
      </c>
      <c r="D599" s="31">
        <f>(B599^Dashboards!$C$5)*((1-B599)^Dashboards!$C$6)</f>
        <v>5.7884029281000005E-2</v>
      </c>
      <c r="E599" s="31">
        <f t="shared" si="72"/>
        <v>-4.4644954530579144E-2</v>
      </c>
      <c r="F599" s="31">
        <f t="shared" si="73"/>
        <v>-3.6842758864750975E-2</v>
      </c>
      <c r="G599" s="13">
        <f>SQRT((E599-Dashboards!$C$10)^2+(F599-Dashboards!$C$11)^2)</f>
        <v>6.4079771148682269E-2</v>
      </c>
      <c r="H599" s="13">
        <f>G599/Dashboards!$C$9</f>
        <v>1.6787175740367197</v>
      </c>
      <c r="N599">
        <v>597</v>
      </c>
      <c r="O599" s="3">
        <f t="shared" si="79"/>
        <v>0.59699999999999998</v>
      </c>
      <c r="P599" s="3">
        <f>MOD($L$4*(1+SIN(Dashboards!$D$7*O599))+Dashboards!$D$15,2*$L$4)</f>
        <v>4.9076827242277474</v>
      </c>
      <c r="Q599" s="31">
        <f>(O599^Dashboards!$D$5)*((1-O599)^Dashboards!$D$6)</f>
        <v>2.2617688791605993E-3</v>
      </c>
      <c r="R599" s="31">
        <f t="shared" si="74"/>
        <v>4.3890688880432764E-4</v>
      </c>
      <c r="S599" s="31">
        <f t="shared" si="75"/>
        <v>-2.2187742574898191E-3</v>
      </c>
      <c r="T599" s="13">
        <f>SQRT((R599-Dashboards!$C$10)^2+(S599-Dashboards!$C$11)^2)</f>
        <v>1.033980540125444E-2</v>
      </c>
      <c r="U599" s="13">
        <f>T599/Dashboards!$D$9</f>
        <v>0.88503050381405335</v>
      </c>
      <c r="W599" s="3">
        <f t="shared" si="76"/>
        <v>6.6257236383429337E-4</v>
      </c>
      <c r="X599" s="3">
        <f t="shared" si="77"/>
        <v>0.79368707022266638</v>
      </c>
      <c r="Z599" s="3">
        <f>(E599-Dashboards!$C$10)/Dashboards!$C$12</f>
        <v>-1.8692050651025276</v>
      </c>
      <c r="AA599" s="3">
        <f>(F599-Dashboards!$C$11)/Dashboards!$C$13</f>
        <v>-1.3435880130647386</v>
      </c>
    </row>
    <row r="600" spans="1:27" x14ac:dyDescent="0.35">
      <c r="A600">
        <v>598</v>
      </c>
      <c r="B600" s="3">
        <f t="shared" si="78"/>
        <v>0.59799999999999998</v>
      </c>
      <c r="C600" s="3">
        <f>MOD($K$4*(1+SIN(Dashboards!$C$7*B600))+Dashboards!$C$15,2*$K$4)</f>
        <v>3.816013080478923</v>
      </c>
      <c r="D600" s="31">
        <f>(B600^Dashboards!$C$5)*((1-B600)^Dashboards!$C$6)</f>
        <v>5.7790236816000005E-2</v>
      </c>
      <c r="E600" s="31">
        <f t="shared" si="72"/>
        <v>-4.5138162113958429E-2</v>
      </c>
      <c r="F600" s="31">
        <f t="shared" si="73"/>
        <v>-3.6086809116675451E-2</v>
      </c>
      <c r="G600" s="13">
        <f>SQRT((E600-Dashboards!$C$10)^2+(F600-Dashboards!$C$11)^2)</f>
        <v>6.4127295563098652E-2</v>
      </c>
      <c r="H600" s="13">
        <f>G600/Dashboards!$C$9</f>
        <v>1.6799625858126119</v>
      </c>
      <c r="N600">
        <v>598</v>
      </c>
      <c r="O600" s="3">
        <f t="shared" si="79"/>
        <v>0.59799999999999998</v>
      </c>
      <c r="P600" s="3">
        <f>MOD($L$4*(1+SIN(Dashboards!$D$7*O600))+Dashboards!$D$15,2*$L$4)</f>
        <v>4.9102800190083604</v>
      </c>
      <c r="Q600" s="31">
        <f>(O600^Dashboards!$D$5)*((1-O600)^Dashboards!$D$6)</f>
        <v>2.2450903201375314E-3</v>
      </c>
      <c r="R600" s="31">
        <f t="shared" si="74"/>
        <v>4.4138917517782427E-4</v>
      </c>
      <c r="S600" s="31">
        <f t="shared" si="75"/>
        <v>-2.2012737543547559E-3</v>
      </c>
      <c r="T600" s="13">
        <f>SQRT((R600-Dashboards!$C$10)^2+(S600-Dashboards!$C$11)^2)</f>
        <v>1.0340934995628147E-2</v>
      </c>
      <c r="U600" s="13">
        <f>T600/Dashboards!$D$9</f>
        <v>0.8851271908829943</v>
      </c>
      <c r="W600" s="3">
        <f t="shared" si="76"/>
        <v>6.6313619486343641E-4</v>
      </c>
      <c r="X600" s="3">
        <f t="shared" si="77"/>
        <v>0.79483539492961763</v>
      </c>
      <c r="Z600" s="3">
        <f>(E600-Dashboards!$C$10)/Dashboards!$C$12</f>
        <v>-1.8859034601253355</v>
      </c>
      <c r="AA600" s="3">
        <f>(F600-Dashboards!$C$11)/Dashboards!$C$13</f>
        <v>-1.3123642977965062</v>
      </c>
    </row>
    <row r="601" spans="1:27" x14ac:dyDescent="0.35">
      <c r="A601">
        <v>599</v>
      </c>
      <c r="B601" s="3">
        <f t="shared" si="78"/>
        <v>0.59899999999999998</v>
      </c>
      <c r="C601" s="3">
        <f>MOD($K$4*(1+SIN(Dashboards!$C$7*B601))+Dashboards!$C$15,2*$K$4)</f>
        <v>3.8004793934043608</v>
      </c>
      <c r="D601" s="31">
        <f>(B601^Dashboards!$C$5)*((1-B601)^Dashboards!$C$6)</f>
        <v>5.7695559601000007E-2</v>
      </c>
      <c r="E601" s="31">
        <f t="shared" si="72"/>
        <v>-4.5618396223649854E-2</v>
      </c>
      <c r="F601" s="31">
        <f t="shared" si="73"/>
        <v>-3.5323356630629438E-2</v>
      </c>
      <c r="G601" s="13">
        <f>SQRT((E601-Dashboards!$C$10)^2+(F601-Dashboards!$C$11)^2)</f>
        <v>6.4172495020555109E-2</v>
      </c>
      <c r="H601" s="13">
        <f>G601/Dashboards!$C$9</f>
        <v>1.6811466899723011</v>
      </c>
      <c r="N601">
        <v>599</v>
      </c>
      <c r="O601" s="3">
        <f t="shared" si="79"/>
        <v>0.59899999999999998</v>
      </c>
      <c r="P601" s="3">
        <f>MOD($L$4*(1+SIN(Dashboards!$D$7*O601))+Dashboards!$D$15,2*$L$4)</f>
        <v>4.9128755451017554</v>
      </c>
      <c r="Q601" s="31">
        <f>(O601^Dashboards!$D$5)*((1-O601)^Dashboards!$D$6)</f>
        <v>2.2284471062882973E-3</v>
      </c>
      <c r="R601" s="31">
        <f t="shared" si="74"/>
        <v>4.4378671312047163E-4</v>
      </c>
      <c r="S601" s="31">
        <f t="shared" si="75"/>
        <v>-2.1838108569155923E-3</v>
      </c>
      <c r="T601" s="13">
        <f>SQRT((R601-Dashboards!$C$10)^2+(S601-Dashboards!$C$11)^2)</f>
        <v>1.0342169864381153E-2</v>
      </c>
      <c r="U601" s="13">
        <f>T601/Dashboards!$D$9</f>
        <v>0.88523288886010376</v>
      </c>
      <c r="W601" s="3">
        <f t="shared" si="76"/>
        <v>6.6368284412373464E-4</v>
      </c>
      <c r="X601" s="3">
        <f t="shared" si="77"/>
        <v>0.79591380111219734</v>
      </c>
      <c r="Z601" s="3">
        <f>(E601-Dashboards!$C$10)/Dashboards!$C$12</f>
        <v>-1.9021626157776261</v>
      </c>
      <c r="AA601" s="3">
        <f>(F601-Dashboards!$C$11)/Dashboards!$C$13</f>
        <v>-1.2808306897679163</v>
      </c>
    </row>
    <row r="602" spans="1:27" x14ac:dyDescent="0.35">
      <c r="A602">
        <v>600</v>
      </c>
      <c r="B602" s="3">
        <f t="shared" si="78"/>
        <v>0.6</v>
      </c>
      <c r="C602" s="3">
        <f>MOD($K$4*(1+SIN(Dashboards!$C$7*B602))+Dashboards!$C$15,2*$K$4)</f>
        <v>3.7849342341852044</v>
      </c>
      <c r="D602" s="31">
        <f>(B602^Dashboards!$C$5)*((1-B602)^Dashboards!$C$6)</f>
        <v>5.7600000000000012E-2</v>
      </c>
      <c r="E602" s="31">
        <f t="shared" si="72"/>
        <v>-4.6085512708144503E-2</v>
      </c>
      <c r="F602" s="31">
        <f t="shared" si="73"/>
        <v>-3.4552648500910221E-2</v>
      </c>
      <c r="G602" s="13">
        <f>SQRT((E602-Dashboards!$C$10)^2+(F602-Dashboards!$C$11)^2)</f>
        <v>6.4215340151546701E-2</v>
      </c>
      <c r="H602" s="13">
        <f>G602/Dashboards!$C$9</f>
        <v>1.6822691171137871</v>
      </c>
      <c r="N602">
        <v>600</v>
      </c>
      <c r="O602" s="3">
        <f t="shared" si="79"/>
        <v>0.6</v>
      </c>
      <c r="P602" s="3">
        <f>MOD($L$4*(1+SIN(Dashboards!$D$7*O602))+Dashboards!$D$15,2*$L$4)</f>
        <v>4.9154692999124059</v>
      </c>
      <c r="Q602" s="31">
        <f>(O602^Dashboards!$D$5)*((1-O602)^Dashboards!$D$6)</f>
        <v>2.2118400000000014E-3</v>
      </c>
      <c r="R602" s="31">
        <f t="shared" si="74"/>
        <v>4.461000414275046E-4</v>
      </c>
      <c r="S602" s="31">
        <f t="shared" si="75"/>
        <v>-2.166386608765477E-3</v>
      </c>
      <c r="T602" s="13">
        <f>SQRT((R602-Dashboards!$C$10)^2+(S602-Dashboards!$C$11)^2)</f>
        <v>1.0343508976721202E-2</v>
      </c>
      <c r="U602" s="13">
        <f>T602/Dashboards!$D$9</f>
        <v>0.88534750951523067</v>
      </c>
      <c r="W602" s="3">
        <f t="shared" si="76"/>
        <v>6.6421194730072869E-4</v>
      </c>
      <c r="X602" s="3">
        <f t="shared" si="77"/>
        <v>0.79692160759855646</v>
      </c>
      <c r="Z602" s="3">
        <f>(E602-Dashboards!$C$10)/Dashboards!$C$12</f>
        <v>-1.9179776515609641</v>
      </c>
      <c r="AA602" s="3">
        <f>(F602-Dashboards!$C$11)/Dashboards!$C$13</f>
        <v>-1.248997394950996</v>
      </c>
    </row>
    <row r="603" spans="1:27" x14ac:dyDescent="0.35">
      <c r="A603">
        <v>601</v>
      </c>
      <c r="B603" s="3">
        <f t="shared" si="78"/>
        <v>0.60099999999999998</v>
      </c>
      <c r="C603" s="3">
        <f>MOD($K$4*(1+SIN(Dashboards!$C$7*B603))+Dashboards!$C$15,2*$K$4)</f>
        <v>3.7693779914496246</v>
      </c>
      <c r="D603" s="31">
        <f>(B603^Dashboards!$C$5)*((1-B603)^Dashboards!$C$6)</f>
        <v>5.7503560400999999E-2</v>
      </c>
      <c r="E603" s="31">
        <f t="shared" si="72"/>
        <v>-4.6539372770247077E-2</v>
      </c>
      <c r="F603" s="31">
        <f t="shared" si="73"/>
        <v>-3.3774935099026328E-2</v>
      </c>
      <c r="G603" s="13">
        <f>SQRT((E603-Dashboards!$C$10)^2+(F603-Dashboards!$C$11)^2)</f>
        <v>6.4255802112391014E-2</v>
      </c>
      <c r="H603" s="13">
        <f>G603/Dashboards!$C$9</f>
        <v>1.6833291116102052</v>
      </c>
      <c r="N603">
        <v>601</v>
      </c>
      <c r="O603" s="3">
        <f t="shared" si="79"/>
        <v>0.60099999999999998</v>
      </c>
      <c r="P603" s="3">
        <f>MOD($L$4*(1+SIN(Dashboards!$D$7*O603))+Dashboards!$D$15,2*$L$4)</f>
        <v>4.9180612808465591</v>
      </c>
      <c r="Q603" s="31">
        <f>(O603^Dashboards!$D$5)*((1-O603)^Dashboards!$D$6)</f>
        <v>2.195269757167705E-3</v>
      </c>
      <c r="R603" s="31">
        <f t="shared" si="74"/>
        <v>4.4832970596861492E-4</v>
      </c>
      <c r="S603" s="31">
        <f t="shared" si="75"/>
        <v>-2.1490020431542754E-3</v>
      </c>
      <c r="T603" s="13">
        <f>SQRT((R603-Dashboards!$C$10)^2+(S603-Dashboards!$C$11)^2)</f>
        <v>1.0344951290405498E-2</v>
      </c>
      <c r="U603" s="13">
        <f>T603/Dashboards!$D$9</f>
        <v>0.88547096363812117</v>
      </c>
      <c r="W603" s="3">
        <f t="shared" si="76"/>
        <v>6.6472314297861971E-4</v>
      </c>
      <c r="X603" s="3">
        <f t="shared" si="77"/>
        <v>0.79785814797208399</v>
      </c>
      <c r="Z603" s="3">
        <f>(E603-Dashboards!$C$10)/Dashboards!$C$12</f>
        <v>-1.9333438682564539</v>
      </c>
      <c r="AA603" s="3">
        <f>(F603-Dashboards!$C$11)/Dashboards!$C$13</f>
        <v>-1.2168747546795622</v>
      </c>
    </row>
    <row r="604" spans="1:27" x14ac:dyDescent="0.35">
      <c r="A604">
        <v>602</v>
      </c>
      <c r="B604" s="3">
        <f t="shared" si="78"/>
        <v>0.60199999999999998</v>
      </c>
      <c r="C604" s="3">
        <f>MOD($K$4*(1+SIN(Dashboards!$C$7*B604))+Dashboards!$C$15,2*$K$4)</f>
        <v>3.753811054102878</v>
      </c>
      <c r="D604" s="31">
        <f>(B604^Dashboards!$C$5)*((1-B604)^Dashboards!$C$6)</f>
        <v>5.7406243215999998E-2</v>
      </c>
      <c r="E604" s="31">
        <f t="shared" si="72"/>
        <v>-4.6979843049447412E-2</v>
      </c>
      <c r="F604" s="31">
        <f t="shared" si="73"/>
        <v>-3.2990469945483249E-2</v>
      </c>
      <c r="G604" s="13">
        <f>SQRT((E604-Dashboards!$C$10)^2+(F604-Dashboards!$C$11)^2)</f>
        <v>6.4293852594481657E-2</v>
      </c>
      <c r="H604" s="13">
        <f>G604/Dashboards!$C$9</f>
        <v>1.6843259318522426</v>
      </c>
      <c r="N604">
        <v>602</v>
      </c>
      <c r="O604" s="3">
        <f t="shared" si="79"/>
        <v>0.60199999999999998</v>
      </c>
      <c r="P604" s="3">
        <f>MOD($L$4*(1+SIN(Dashboards!$D$7*O604))+Dashboards!$D$15,2*$L$4)</f>
        <v>4.9206514853122316</v>
      </c>
      <c r="Q604" s="31">
        <f>(O604^Dashboards!$D$5)*((1-O604)^Dashboards!$D$6)</f>
        <v>2.1787371271585875E-3</v>
      </c>
      <c r="R604" s="31">
        <f t="shared" si="74"/>
        <v>4.5047625956176314E-4</v>
      </c>
      <c r="S604" s="31">
        <f t="shared" si="75"/>
        <v>-2.1316581829248561E-3</v>
      </c>
      <c r="T604" s="13">
        <f>SQRT((R604-Dashboards!$C$10)^2+(S604-Dashboards!$C$11)^2)</f>
        <v>1.0346495752079219E-2</v>
      </c>
      <c r="U604" s="13">
        <f>T604/Dashboards!$D$9</f>
        <v>0.88560316106739279</v>
      </c>
      <c r="W604" s="3">
        <f t="shared" si="76"/>
        <v>6.6521607275361189E-4</v>
      </c>
      <c r="X604" s="3">
        <f t="shared" si="77"/>
        <v>0.79872277078484977</v>
      </c>
      <c r="Z604" s="3">
        <f>(E604-Dashboards!$C$10)/Dashboards!$C$12</f>
        <v>-1.9482567507135702</v>
      </c>
      <c r="AA604" s="3">
        <f>(F604-Dashboards!$C$11)/Dashboards!$C$13</f>
        <v>-1.1844732403534641</v>
      </c>
    </row>
    <row r="605" spans="1:27" x14ac:dyDescent="0.35">
      <c r="A605">
        <v>603</v>
      </c>
      <c r="B605" s="3">
        <f t="shared" si="78"/>
        <v>0.60299999999999998</v>
      </c>
      <c r="C605" s="3">
        <f>MOD($K$4*(1+SIN(Dashboards!$C$7*B605))+Dashboards!$C$15,2*$K$4)</f>
        <v>3.7382338113175884</v>
      </c>
      <c r="D605" s="31">
        <f>(B605^Dashboards!$C$5)*((1-B605)^Dashboards!$C$6)</f>
        <v>5.7308050881000001E-2</v>
      </c>
      <c r="E605" s="31">
        <f t="shared" si="72"/>
        <v>-4.7406795700953921E-2</v>
      </c>
      <c r="F605" s="31">
        <f t="shared" si="73"/>
        <v>-3.2199509579297979E-2</v>
      </c>
      <c r="G605" s="13">
        <f>SQRT((E605-Dashboards!$C$10)^2+(F605-Dashboards!$C$11)^2)</f>
        <v>6.4329463833275993E-2</v>
      </c>
      <c r="H605" s="13">
        <f>G605/Dashboards!$C$9</f>
        <v>1.6852588504835928</v>
      </c>
      <c r="N605">
        <v>603</v>
      </c>
      <c r="O605" s="3">
        <f t="shared" si="79"/>
        <v>0.60299999999999998</v>
      </c>
      <c r="P605" s="3">
        <f>MOD($L$4*(1+SIN(Dashboards!$D$7*O605))+Dashboards!$D$15,2*$L$4)</f>
        <v>4.9232399107192215</v>
      </c>
      <c r="Q605" s="31">
        <f>(O605^Dashboards!$D$5)*((1-O605)^Dashboards!$D$6)</f>
        <v>2.1622428527767437E-3</v>
      </c>
      <c r="R605" s="31">
        <f t="shared" si="74"/>
        <v>4.5254026184669746E-4</v>
      </c>
      <c r="S605" s="31">
        <f t="shared" si="75"/>
        <v>-2.1143560404510479E-3</v>
      </c>
      <c r="T605" s="13">
        <f>SQRT((R605-Dashboards!$C$10)^2+(S605-Dashboards!$C$11)^2)</f>
        <v>1.0348141297614631E-2</v>
      </c>
      <c r="U605" s="13">
        <f>T605/Dashboards!$D$9</f>
        <v>0.8857440107195611</v>
      </c>
      <c r="W605" s="3">
        <f t="shared" si="76"/>
        <v>6.6569038134653012E-4</v>
      </c>
      <c r="X605" s="3">
        <f t="shared" si="77"/>
        <v>0.7995148397640317</v>
      </c>
      <c r="Z605" s="3">
        <f>(E605-Dashboards!$C$10)/Dashboards!$C$12</f>
        <v>-1.9627119705259719</v>
      </c>
      <c r="AA605" s="3">
        <f>(F605-Dashboards!$C$11)/Dashboards!$C$13</f>
        <v>-1.1518034480490178</v>
      </c>
    </row>
    <row r="606" spans="1:27" x14ac:dyDescent="0.35">
      <c r="A606">
        <v>604</v>
      </c>
      <c r="B606" s="3">
        <f t="shared" si="78"/>
        <v>0.60399999999999998</v>
      </c>
      <c r="C606" s="3">
        <f>MOD($K$4*(1+SIN(Dashboards!$C$7*B606))+Dashboards!$C$15,2*$K$4)</f>
        <v>3.7226466525240132</v>
      </c>
      <c r="D606" s="31">
        <f>(B606^Dashboards!$C$5)*((1-B606)^Dashboards!$C$6)</f>
        <v>5.7208985855999997E-2</v>
      </c>
      <c r="E606" s="31">
        <f t="shared" si="72"/>
        <v>-4.7820108471321669E-2</v>
      </c>
      <c r="F606" s="31">
        <f t="shared" si="73"/>
        <v>-3.1402313425335997E-2</v>
      </c>
      <c r="G606" s="13">
        <f>SQRT((E606-Dashboards!$C$10)^2+(F606-Dashboards!$C$11)^2)</f>
        <v>6.4362608617016842E-2</v>
      </c>
      <c r="H606" s="13">
        <f>G606/Dashboards!$C$9</f>
        <v>1.6861271546294412</v>
      </c>
      <c r="N606">
        <v>604</v>
      </c>
      <c r="O606" s="3">
        <f t="shared" si="79"/>
        <v>0.60399999999999998</v>
      </c>
      <c r="P606" s="3">
        <f>MOD($L$4*(1+SIN(Dashboards!$D$7*O606))+Dashboards!$D$15,2*$L$4)</f>
        <v>4.9258265544791016</v>
      </c>
      <c r="Q606" s="31">
        <f>(O606^Dashboards!$D$5)*((1-O606)^Dashboards!$D$6)</f>
        <v>2.1457876702286674E-3</v>
      </c>
      <c r="R606" s="31">
        <f t="shared" si="74"/>
        <v>4.5452227915813092E-4</v>
      </c>
      <c r="S606" s="31">
        <f t="shared" si="75"/>
        <v>-2.0970966175773279E-3</v>
      </c>
      <c r="T606" s="13">
        <f>SQRT((R606-Dashboards!$C$10)^2+(S606-Dashboards!$C$11)^2)</f>
        <v>1.0349886852450701E-2</v>
      </c>
      <c r="U606" s="13">
        <f>T606/Dashboards!$D$9</f>
        <v>0.88589342061810861</v>
      </c>
      <c r="W606" s="3">
        <f t="shared" si="76"/>
        <v>6.6614571671469284E-4</v>
      </c>
      <c r="X606" s="3">
        <f t="shared" si="77"/>
        <v>0.80023373401133258</v>
      </c>
      <c r="Z606" s="3">
        <f>(E606-Dashboards!$C$10)/Dashboards!$C$12</f>
        <v>-1.9767053885920203</v>
      </c>
      <c r="AA606" s="3">
        <f>(F606-Dashboards!$C$11)/Dashboards!$C$13</f>
        <v>-1.1188760930394992</v>
      </c>
    </row>
    <row r="607" spans="1:27" x14ac:dyDescent="0.35">
      <c r="A607">
        <v>605</v>
      </c>
      <c r="B607" s="3">
        <f t="shared" si="78"/>
        <v>0.60499999999999998</v>
      </c>
      <c r="C607" s="3">
        <f>MOD($K$4*(1+SIN(Dashboards!$C$7*B607))+Dashboards!$C$15,2*$K$4)</f>
        <v>3.7070499674003119</v>
      </c>
      <c r="D607" s="31">
        <f>(B607^Dashboards!$C$5)*((1-B607)^Dashboards!$C$6)</f>
        <v>5.7109050625000005E-2</v>
      </c>
      <c r="E607" s="31">
        <f t="shared" si="72"/>
        <v>-4.8219664770609294E-2</v>
      </c>
      <c r="F607" s="31">
        <f t="shared" si="73"/>
        <v>-3.0599143659567903E-2</v>
      </c>
      <c r="G607" s="13">
        <f>SQRT((E607-Dashboards!$C$10)^2+(F607-Dashboards!$C$11)^2)</f>
        <v>6.4393260295186897E-2</v>
      </c>
      <c r="H607" s="13">
        <f>G607/Dashboards!$C$9</f>
        <v>1.6869301461179469</v>
      </c>
      <c r="N607">
        <v>605</v>
      </c>
      <c r="O607" s="3">
        <f t="shared" si="79"/>
        <v>0.60499999999999998</v>
      </c>
      <c r="P607" s="3">
        <f>MOD($L$4*(1+SIN(Dashboards!$D$7*O607))+Dashboards!$D$15,2*$L$4)</f>
        <v>4.9284114140052315</v>
      </c>
      <c r="Q607" s="31">
        <f>(O607^Dashboards!$D$5)*((1-O607)^Dashboards!$D$6)</f>
        <v>2.1293723090893908E-3</v>
      </c>
      <c r="R607" s="31">
        <f t="shared" si="74"/>
        <v>4.5642288439867425E-4</v>
      </c>
      <c r="S607" s="31">
        <f t="shared" si="75"/>
        <v>-2.0798809055601907E-3</v>
      </c>
      <c r="T607" s="13">
        <f>SQRT((R607-Dashboards!$C$10)^2+(S607-Dashboards!$C$11)^2)</f>
        <v>1.0351731331933001E-2</v>
      </c>
      <c r="U607" s="13">
        <f>T607/Dashboards!$D$9</f>
        <v>0.88605129792257864</v>
      </c>
      <c r="W607" s="3">
        <f t="shared" si="76"/>
        <v>6.6658173016300348E-4</v>
      </c>
      <c r="X607" s="3">
        <f t="shared" si="77"/>
        <v>0.80087884819536825</v>
      </c>
      <c r="Z607" s="3">
        <f>(E607-Dashboards!$C$10)/Dashboards!$C$12</f>
        <v>-1.9902330575577774</v>
      </c>
      <c r="AA607" s="3">
        <f>(F607-Dashboards!$C$11)/Dashboards!$C$13</f>
        <v>-1.0857020042297092</v>
      </c>
    </row>
    <row r="608" spans="1:27" x14ac:dyDescent="0.35">
      <c r="A608">
        <v>606</v>
      </c>
      <c r="B608" s="3">
        <f t="shared" si="78"/>
        <v>0.60599999999999998</v>
      </c>
      <c r="C608" s="3">
        <f>MOD($K$4*(1+SIN(Dashboards!$C$7*B608))+Dashboards!$C$15,2*$K$4)</f>
        <v>3.6914441458627993</v>
      </c>
      <c r="D608" s="31">
        <f>(B608^Dashboards!$C$5)*((1-B608)^Dashboards!$C$6)</f>
        <v>5.7008247696000006E-2</v>
      </c>
      <c r="E608" s="31">
        <f t="shared" si="72"/>
        <v>-4.8605353741002985E-2</v>
      </c>
      <c r="F608" s="31">
        <f t="shared" si="73"/>
        <v>-2.9790265072342968E-2</v>
      </c>
      <c r="G608" s="13">
        <f>SQRT((E608-Dashboards!$C$10)^2+(F608-Dashboards!$C$11)^2)</f>
        <v>6.4421392786695147E-2</v>
      </c>
      <c r="H608" s="13">
        <f>G608/Dashboards!$C$9</f>
        <v>1.6876671416947064</v>
      </c>
      <c r="N608">
        <v>606</v>
      </c>
      <c r="O608" s="3">
        <f t="shared" si="79"/>
        <v>0.60599999999999998</v>
      </c>
      <c r="P608" s="3">
        <f>MOD($L$4*(1+SIN(Dashboards!$D$7*O608))+Dashboards!$D$15,2*$L$4)</f>
        <v>4.9309944867127484</v>
      </c>
      <c r="Q608" s="31">
        <f>(O608^Dashboards!$D$5)*((1-O608)^Dashboards!$D$6)</f>
        <v>2.1129974922692819E-3</v>
      </c>
      <c r="R608" s="31">
        <f t="shared" si="74"/>
        <v>4.5824265691145739E-4</v>
      </c>
      <c r="S608" s="31">
        <f t="shared" si="75"/>
        <v>-2.0627098850112204E-3</v>
      </c>
      <c r="T608" s="13">
        <f>SQRT((R608-Dashboards!$C$10)^2+(S608-Dashboards!$C$11)^2)</f>
        <v>1.0353673641653814E-2</v>
      </c>
      <c r="U608" s="13">
        <f>T608/Dashboards!$D$9</f>
        <v>0.88621754895768667</v>
      </c>
      <c r="W608" s="3">
        <f t="shared" si="76"/>
        <v>6.6699807645423273E-4</v>
      </c>
      <c r="X608" s="3">
        <f t="shared" si="77"/>
        <v>0.80144959273701977</v>
      </c>
      <c r="Z608" s="3">
        <f>(E608-Dashboards!$C$10)/Dashboards!$C$12</f>
        <v>-2.0032912241403888</v>
      </c>
      <c r="AA608" s="3">
        <f>(F608-Dashboards!$C$11)/Dashboards!$C$13</f>
        <v>-1.0522921185086305</v>
      </c>
    </row>
    <row r="609" spans="1:27" x14ac:dyDescent="0.35">
      <c r="A609">
        <v>607</v>
      </c>
      <c r="B609" s="3">
        <f t="shared" si="78"/>
        <v>0.60699999999999998</v>
      </c>
      <c r="C609" s="3">
        <f>MOD($K$4*(1+SIN(Dashboards!$C$7*B609))+Dashboards!$C$15,2*$K$4)</f>
        <v>3.6758295780562005</v>
      </c>
      <c r="D609" s="31">
        <f>(B609^Dashboards!$C$5)*((1-B609)^Dashboards!$C$6)</f>
        <v>5.6906579600999999E-2</v>
      </c>
      <c r="E609" s="31">
        <f t="shared" si="72"/>
        <v>-4.8977070321848018E-2</v>
      </c>
      <c r="F609" s="31">
        <f t="shared" si="73"/>
        <v>-2.8975944929781033E-2</v>
      </c>
      <c r="G609" s="13">
        <f>SQRT((E609-Dashboards!$C$10)^2+(F609-Dashboards!$C$11)^2)</f>
        <v>6.4446980587794855E-2</v>
      </c>
      <c r="H609" s="13">
        <f>G609/Dashboards!$C$9</f>
        <v>1.6883374732301821</v>
      </c>
      <c r="N609">
        <v>607</v>
      </c>
      <c r="O609" s="3">
        <f t="shared" si="79"/>
        <v>0.60699999999999998</v>
      </c>
      <c r="P609" s="3">
        <f>MOD($L$4*(1+SIN(Dashboards!$D$7*O609))+Dashboards!$D$15,2*$L$4)</f>
        <v>4.9335757700185816</v>
      </c>
      <c r="Q609" s="31">
        <f>(O609^Dashboards!$D$5)*((1-O609)^Dashboards!$D$6)</f>
        <v>2.096663935981524E-3</v>
      </c>
      <c r="R609" s="31">
        <f t="shared" si="74"/>
        <v>4.5998218235256344E-4</v>
      </c>
      <c r="S609" s="31">
        <f t="shared" si="75"/>
        <v>-2.0455845258418705E-3</v>
      </c>
      <c r="T609" s="13">
        <f>SQRT((R609-Dashboards!$C$10)^2+(S609-Dashboards!$C$11)^2)</f>
        <v>1.0355712677792213E-2</v>
      </c>
      <c r="U609" s="13">
        <f>T609/Dashboards!$D$9</f>
        <v>0.88639207924242902</v>
      </c>
      <c r="W609" s="3">
        <f t="shared" si="76"/>
        <v>6.673944139184558E-4</v>
      </c>
      <c r="X609" s="3">
        <f t="shared" si="77"/>
        <v>0.80194539398775311</v>
      </c>
      <c r="Z609" s="3">
        <f>(E609-Dashboards!$C$10)/Dashboards!$C$12</f>
        <v>-2.0158763313298387</v>
      </c>
      <c r="AA609" s="3">
        <f>(F609-Dashboards!$C$11)/Dashboards!$C$13</f>
        <v>-1.0186574750243653</v>
      </c>
    </row>
    <row r="610" spans="1:27" x14ac:dyDescent="0.35">
      <c r="A610">
        <v>608</v>
      </c>
      <c r="B610" s="3">
        <f t="shared" si="78"/>
        <v>0.60799999999999998</v>
      </c>
      <c r="C610" s="3">
        <f>MOD($K$4*(1+SIN(Dashboards!$C$7*B610))+Dashboards!$C$15,2*$K$4)</f>
        <v>3.6602066543438996</v>
      </c>
      <c r="D610" s="31">
        <f>(B610^Dashboards!$C$5)*((1-B610)^Dashboards!$C$6)</f>
        <v>5.6804048896000006E-2</v>
      </c>
      <c r="E610" s="31">
        <f t="shared" si="72"/>
        <v>-4.9334715311031785E-2</v>
      </c>
      <c r="F610" s="31">
        <f t="shared" si="73"/>
        <v>-2.8156452833384495E-2</v>
      </c>
      <c r="G610" s="13">
        <f>SQRT((E610-Dashboards!$C$10)^2+(F610-Dashboards!$C$11)^2)</f>
        <v>6.446999877973239E-2</v>
      </c>
      <c r="H610" s="13">
        <f>G610/Dashboards!$C$9</f>
        <v>1.6889404879200822</v>
      </c>
      <c r="N610">
        <v>608</v>
      </c>
      <c r="O610" s="3">
        <f t="shared" si="79"/>
        <v>0.60799999999999998</v>
      </c>
      <c r="P610" s="3">
        <f>MOD($L$4*(1+SIN(Dashboards!$D$7*O610))+Dashboards!$D$15,2*$L$4)</f>
        <v>4.9361552613414483</v>
      </c>
      <c r="Q610" s="31">
        <f>(O610^Dashboards!$D$5)*((1-O610)^Dashboards!$D$6)</f>
        <v>2.0803723497102478E-3</v>
      </c>
      <c r="R610" s="31">
        <f t="shared" si="74"/>
        <v>4.6164205256319681E-4</v>
      </c>
      <c r="S610" s="31">
        <f t="shared" si="75"/>
        <v>-2.0285057872099295E-3</v>
      </c>
      <c r="T610" s="13">
        <f>SQRT((R610-Dashboards!$C$10)^2+(S610-Dashboards!$C$11)^2)</f>
        <v>1.0357847327454043E-2</v>
      </c>
      <c r="U610" s="13">
        <f>T610/Dashboards!$D$9</f>
        <v>0.88657479351918389</v>
      </c>
      <c r="W610" s="3">
        <f t="shared" si="76"/>
        <v>6.6777040456161656E-4</v>
      </c>
      <c r="X610" s="3">
        <f t="shared" si="77"/>
        <v>0.80236569440089833</v>
      </c>
      <c r="Z610" s="3">
        <f>(E610-Dashboards!$C$10)/Dashboards!$C$12</f>
        <v>-2.0279850204671788</v>
      </c>
      <c r="AA610" s="3">
        <f>(F610-Dashboards!$C$11)/Dashboards!$C$13</f>
        <v>-0.98480920938555461</v>
      </c>
    </row>
    <row r="611" spans="1:27" x14ac:dyDescent="0.35">
      <c r="A611">
        <v>609</v>
      </c>
      <c r="B611" s="3">
        <f t="shared" si="78"/>
        <v>0.60899999999999999</v>
      </c>
      <c r="C611" s="3">
        <f>MOD($K$4*(1+SIN(Dashboards!$C$7*B611))+Dashboards!$C$15,2*$K$4)</f>
        <v>3.6445757652981743</v>
      </c>
      <c r="D611" s="31">
        <f>(B611^Dashboards!$C$5)*((1-B611)^Dashboards!$C$6)</f>
        <v>5.6700658160999999E-2</v>
      </c>
      <c r="E611" s="31">
        <f t="shared" si="72"/>
        <v>-4.9678195422665439E-2</v>
      </c>
      <c r="F611" s="31">
        <f t="shared" si="73"/>
        <v>-2.7332060577973966E-2</v>
      </c>
      <c r="G611" s="13">
        <f>SQRT((E611-Dashboards!$C$10)^2+(F611-Dashboards!$C$11)^2)</f>
        <v>6.4490423036126468E-2</v>
      </c>
      <c r="H611" s="13">
        <f>G611/Dashboards!$C$9</f>
        <v>1.6894755484786759</v>
      </c>
      <c r="N611">
        <v>609</v>
      </c>
      <c r="O611" s="3">
        <f t="shared" si="79"/>
        <v>0.60899999999999999</v>
      </c>
      <c r="P611" s="3">
        <f>MOD($L$4*(1+SIN(Dashboards!$D$7*O611))+Dashboards!$D$15,2*$L$4)</f>
        <v>4.9387329581018564</v>
      </c>
      <c r="Q611" s="31">
        <f>(O611^Dashboards!$D$5)*((1-O611)^Dashboards!$D$6)</f>
        <v>2.0641234361793359E-3</v>
      </c>
      <c r="R611" s="31">
        <f t="shared" si="74"/>
        <v>4.6322286544166501E-4</v>
      </c>
      <c r="S611" s="31">
        <f t="shared" si="75"/>
        <v>-2.0114746174676929E-3</v>
      </c>
      <c r="T611" s="13">
        <f>SQRT((R611-Dashboards!$C$10)^2+(S611-Dashboards!$C$11)^2)</f>
        <v>1.0360076469011591E-2</v>
      </c>
      <c r="U611" s="13">
        <f>T611/Dashboards!$D$9</f>
        <v>0.88676559578278458</v>
      </c>
      <c r="W611" s="3">
        <f t="shared" si="76"/>
        <v>6.6812571417317686E-4</v>
      </c>
      <c r="X611" s="3">
        <f t="shared" si="77"/>
        <v>0.80270995269589129</v>
      </c>
      <c r="Z611" s="3">
        <f>(E611-Dashboards!$C$10)/Dashboards!$C$12</f>
        <v>-2.0396141331974391</v>
      </c>
      <c r="AA611" s="3">
        <f>(F611-Dashboards!$C$11)/Dashboards!$C$13</f>
        <v>-0.95075854779355851</v>
      </c>
    </row>
    <row r="612" spans="1:27" x14ac:dyDescent="0.35">
      <c r="A612">
        <v>610</v>
      </c>
      <c r="B612" s="3">
        <f t="shared" si="78"/>
        <v>0.61</v>
      </c>
      <c r="C612" s="3">
        <f>MOD($K$4*(1+SIN(Dashboards!$C$7*B612))+Dashboards!$C$15,2*$K$4)</f>
        <v>3.6289373016904367</v>
      </c>
      <c r="D612" s="31">
        <f>(B612^Dashboards!$C$5)*((1-B612)^Dashboards!$C$6)</f>
        <v>5.659641E-2</v>
      </c>
      <c r="E612" s="31">
        <f t="shared" si="72"/>
        <v>-5.000742334101406E-2</v>
      </c>
      <c r="F612" s="31">
        <f t="shared" si="73"/>
        <v>-2.650304200805452E-2</v>
      </c>
      <c r="G612" s="13">
        <f>SQRT((E612-Dashboards!$C$10)^2+(F612-Dashboards!$C$11)^2)</f>
        <v>6.4508229630077699E-2</v>
      </c>
      <c r="H612" s="13">
        <f>G612/Dashboards!$C$9</f>
        <v>1.6899420333250452</v>
      </c>
      <c r="N612">
        <v>610</v>
      </c>
      <c r="O612" s="3">
        <f t="shared" si="79"/>
        <v>0.61</v>
      </c>
      <c r="P612" s="3">
        <f>MOD($L$4*(1+SIN(Dashboards!$D$7*O612))+Dashboards!$D$15,2*$L$4)</f>
        <v>4.9413088577221087</v>
      </c>
      <c r="Q612" s="31">
        <f>(O612^Dashboards!$D$5)*((1-O612)^Dashboards!$D$6)</f>
        <v>2.0479178913219002E-3</v>
      </c>
      <c r="R612" s="31">
        <f t="shared" si="74"/>
        <v>4.6472522481518316E-4</v>
      </c>
      <c r="S612" s="31">
        <f t="shared" si="75"/>
        <v>-1.9944919541118275E-3</v>
      </c>
      <c r="T612" s="13">
        <f>SQRT((R612-Dashboards!$C$10)^2+(S612-Dashboards!$C$11)^2)</f>
        <v>1.0362398972442842E-2</v>
      </c>
      <c r="U612" s="13">
        <f>T612/Dashboards!$D$9</f>
        <v>0.88696438930955823</v>
      </c>
      <c r="W612" s="3">
        <f t="shared" si="76"/>
        <v>6.6846001243282404E-4</v>
      </c>
      <c r="X612" s="3">
        <f t="shared" si="77"/>
        <v>0.80297764401548699</v>
      </c>
      <c r="Z612" s="3">
        <f>(E612-Dashboards!$C$10)/Dashboards!$C$12</f>
        <v>-2.0507607132955279</v>
      </c>
      <c r="AA612" s="3">
        <f>(F612-Dashboards!$C$11)/Dashboards!$C$13</f>
        <v>-0.9165168011098147</v>
      </c>
    </row>
    <row r="613" spans="1:27" x14ac:dyDescent="0.35">
      <c r="A613">
        <v>611</v>
      </c>
      <c r="B613" s="3">
        <f t="shared" si="78"/>
        <v>0.61099999999999999</v>
      </c>
      <c r="C613" s="3">
        <f>MOD($K$4*(1+SIN(Dashboards!$C$7*B613))+Dashboards!$C$15,2*$K$4)</f>
        <v>3.6132916544814626</v>
      </c>
      <c r="D613" s="31">
        <f>(B613^Dashboards!$C$5)*((1-B613)^Dashboards!$C$6)</f>
        <v>5.6491307041E-2</v>
      </c>
      <c r="E613" s="31">
        <f t="shared" si="72"/>
        <v>-5.0322317770628795E-2</v>
      </c>
      <c r="F613" s="31">
        <f t="shared" si="73"/>
        <v>-2.5669672872718752E-2</v>
      </c>
      <c r="G613" s="13">
        <f>SQRT((E613-Dashboards!$C$10)^2+(F613-Dashboards!$C$11)^2)</f>
        <v>6.4523395441007686E-2</v>
      </c>
      <c r="H613" s="13">
        <f>G613/Dashboards!$C$9</f>
        <v>1.6903393367622503</v>
      </c>
      <c r="N613">
        <v>611</v>
      </c>
      <c r="O613" s="3">
        <f t="shared" si="79"/>
        <v>0.61099999999999999</v>
      </c>
      <c r="P613" s="3">
        <f>MOD($L$4*(1+SIN(Dashboards!$D$7*O613))+Dashboards!$D$15,2*$L$4)</f>
        <v>4.9438829576263084</v>
      </c>
      <c r="Q613" s="31">
        <f>(O613^Dashboards!$D$5)*((1-O613)^Dashboards!$D$6)</f>
        <v>2.0317564042504235E-3</v>
      </c>
      <c r="R613" s="31">
        <f t="shared" si="74"/>
        <v>4.6614974031151826E-4</v>
      </c>
      <c r="S613" s="31">
        <f t="shared" si="75"/>
        <v>-1.9775587237349274E-3</v>
      </c>
      <c r="T613" s="13">
        <f>SQRT((R613-Dashboards!$C$10)^2+(S613-Dashboards!$C$11)^2)</f>
        <v>1.0364813699670142E-2</v>
      </c>
      <c r="U613" s="13">
        <f>T613/Dashboards!$D$9</f>
        <v>0.88717107668631412</v>
      </c>
      <c r="W613" s="3">
        <f t="shared" si="76"/>
        <v>6.6877297301619039E-4</v>
      </c>
      <c r="X613" s="3">
        <f t="shared" si="77"/>
        <v>0.80316826007593622</v>
      </c>
      <c r="Z613" s="3">
        <f>(E613-Dashboards!$C$10)/Dashboards!$C$12</f>
        <v>-2.0614220083635417</v>
      </c>
      <c r="AA613" s="3">
        <f>(F613-Dashboards!$C$11)/Dashboards!$C$13</f>
        <v>-0.88209535886276014</v>
      </c>
    </row>
    <row r="614" spans="1:27" x14ac:dyDescent="0.35">
      <c r="A614">
        <v>612</v>
      </c>
      <c r="B614" s="3">
        <f t="shared" si="78"/>
        <v>0.61199999999999999</v>
      </c>
      <c r="C614" s="3">
        <f>MOD($K$4*(1+SIN(Dashboards!$C$7*B614))+Dashboards!$C$15,2*$K$4)</f>
        <v>3.5976392148116156</v>
      </c>
      <c r="D614" s="31">
        <f>(B614^Dashboards!$C$5)*((1-B614)^Dashboards!$C$6)</f>
        <v>5.6385351936E-2</v>
      </c>
      <c r="E614" s="31">
        <f t="shared" si="72"/>
        <v>-5.0622803482637917E-2</v>
      </c>
      <c r="F614" s="31">
        <f t="shared" si="73"/>
        <v>-2.4832230679195967E-2</v>
      </c>
      <c r="G614" s="13">
        <f>SQRT((E614-Dashboards!$C$10)^2+(F614-Dashboards!$C$11)^2)</f>
        <v>6.453589796122812E-2</v>
      </c>
      <c r="H614" s="13">
        <f>G614/Dashboards!$C$9</f>
        <v>1.6906668691494227</v>
      </c>
      <c r="N614">
        <v>612</v>
      </c>
      <c r="O614" s="3">
        <f t="shared" si="79"/>
        <v>0.61199999999999999</v>
      </c>
      <c r="P614" s="3">
        <f>MOD($L$4*(1+SIN(Dashboards!$D$7*O614))+Dashboards!$D$15,2*$L$4)</f>
        <v>4.9464552552403536</v>
      </c>
      <c r="Q614" s="31">
        <f>(O614^Dashboards!$D$5)*((1-O614)^Dashboards!$D$6)</f>
        <v>2.0156396572275697E-3</v>
      </c>
      <c r="R614" s="31">
        <f t="shared" si="74"/>
        <v>4.6749702723046949E-4</v>
      </c>
      <c r="S614" s="31">
        <f t="shared" si="75"/>
        <v>-1.9606758419787674E-3</v>
      </c>
      <c r="T614" s="13">
        <f>SQRT((R614-Dashboards!$C$10)^2+(S614-Dashboards!$C$11)^2)</f>
        <v>1.0367319504898187E-2</v>
      </c>
      <c r="U614" s="13">
        <f>T614/Dashboards!$D$9</f>
        <v>0.88738555983927248</v>
      </c>
      <c r="W614" s="3">
        <f t="shared" si="76"/>
        <v>6.6906427369955947E-4</v>
      </c>
      <c r="X614" s="3">
        <f t="shared" si="77"/>
        <v>0.80328130931015018</v>
      </c>
      <c r="Z614" s="3">
        <f>(E614-Dashboards!$C$10)/Dashboards!$C$12</f>
        <v>-2.0715954713980294</v>
      </c>
      <c r="AA614" s="3">
        <f>(F614-Dashboards!$C$11)/Dashboards!$C$13</f>
        <v>-0.84750568319883346</v>
      </c>
    </row>
    <row r="615" spans="1:27" x14ac:dyDescent="0.35">
      <c r="A615">
        <v>613</v>
      </c>
      <c r="B615" s="3">
        <f t="shared" si="78"/>
        <v>0.61299999999999999</v>
      </c>
      <c r="C615" s="3">
        <f>MOD($K$4*(1+SIN(Dashboards!$C$7*B615))+Dashboards!$C$15,2*$K$4)</f>
        <v>3.5819803739910743</v>
      </c>
      <c r="D615" s="31">
        <f>(B615^Dashboards!$C$5)*((1-B615)^Dashboards!$C$6)</f>
        <v>5.6278547360999999E-2</v>
      </c>
      <c r="E615" s="31">
        <f t="shared" si="72"/>
        <v>-5.0908811357156289E-2</v>
      </c>
      <c r="F615" s="31">
        <f t="shared" si="73"/>
        <v>-2.3990994545157875E-2</v>
      </c>
      <c r="G615" s="13">
        <f>SQRT((E615-Dashboards!$C$10)^2+(F615-Dashboards!$C$11)^2)</f>
        <v>6.4545715302239126E-2</v>
      </c>
      <c r="H615" s="13">
        <f>G615/Dashboards!$C$9</f>
        <v>1.6909240570667647</v>
      </c>
      <c r="N615">
        <v>613</v>
      </c>
      <c r="O615" s="3">
        <f t="shared" si="79"/>
        <v>0.61299999999999999</v>
      </c>
      <c r="P615" s="3">
        <f>MOD($L$4*(1+SIN(Dashboards!$D$7*O615))+Dashboards!$D$15,2*$L$4)</f>
        <v>4.9490257479919473</v>
      </c>
      <c r="Q615" s="31">
        <f>(O615^Dashboards!$D$5)*((1-O615)^Dashboards!$D$6)</f>
        <v>1.9995683256376707E-3</v>
      </c>
      <c r="R615" s="31">
        <f t="shared" si="74"/>
        <v>4.6876770641526009E-4</v>
      </c>
      <c r="S615" s="31">
        <f t="shared" si="75"/>
        <v>-1.9438442134892431E-3</v>
      </c>
      <c r="T615" s="13">
        <f>SQRT((R615-Dashboards!$C$10)^2+(S615-Dashboards!$C$11)^2)</f>
        <v>1.0369915234951116E-2</v>
      </c>
      <c r="U615" s="13">
        <f>T615/Dashboards!$D$9</f>
        <v>0.88760774006291865</v>
      </c>
      <c r="W615" s="3">
        <f t="shared" si="76"/>
        <v>6.6933359646350688E-4</v>
      </c>
      <c r="X615" s="3">
        <f t="shared" si="77"/>
        <v>0.80331631700384609</v>
      </c>
      <c r="Z615" s="3">
        <f>(E615-Dashboards!$C$10)/Dashboards!$C$12</f>
        <v>-2.081278762225836</v>
      </c>
      <c r="AA615" s="3">
        <f>(F615-Dashboards!$C$11)/Dashboards!$C$13</f>
        <v>-0.81275930278211583</v>
      </c>
    </row>
    <row r="616" spans="1:27" x14ac:dyDescent="0.35">
      <c r="A616">
        <v>614</v>
      </c>
      <c r="B616" s="3">
        <f t="shared" si="78"/>
        <v>0.61399999999999999</v>
      </c>
      <c r="C616" s="3">
        <f>MOD($K$4*(1+SIN(Dashboards!$C$7*B616))+Dashboards!$C$15,2*$K$4)</f>
        <v>3.5663155234900441</v>
      </c>
      <c r="D616" s="31">
        <f>(B616^Dashboards!$C$5)*((1-B616)^Dashboards!$C$6)</f>
        <v>5.6170896016000005E-2</v>
      </c>
      <c r="E616" s="31">
        <f t="shared" si="72"/>
        <v>-5.1180278421777435E-2</v>
      </c>
      <c r="F616" s="31">
        <f t="shared" si="73"/>
        <v>-2.3146245049891528E-2</v>
      </c>
      <c r="G616" s="13">
        <f>SQRT((E616-Dashboards!$C$10)^2+(F616-Dashboards!$C$11)^2)</f>
        <v>6.4552826200757432E-2</v>
      </c>
      <c r="H616" s="13">
        <f>G616/Dashboards!$C$9</f>
        <v>1.6911103434734716</v>
      </c>
      <c r="N616">
        <v>614</v>
      </c>
      <c r="O616" s="3">
        <f t="shared" si="79"/>
        <v>0.61399999999999999</v>
      </c>
      <c r="P616" s="3">
        <f>MOD($L$4*(1+SIN(Dashboards!$D$7*O616))+Dashboards!$D$15,2*$L$4)</f>
        <v>4.9515944333105972</v>
      </c>
      <c r="Q616" s="31">
        <f>(O616^Dashboards!$D$5)*((1-O616)^Dashboards!$D$6)</f>
        <v>1.9835430779588767E-3</v>
      </c>
      <c r="R616" s="31">
        <f t="shared" si="74"/>
        <v>4.6996240412380629E-4</v>
      </c>
      <c r="S616" s="31">
        <f t="shared" si="75"/>
        <v>-1.9270647318729974E-3</v>
      </c>
      <c r="T616" s="13">
        <f>SQRT((R616-Dashboards!$C$10)^2+(S616-Dashboards!$C$11)^2)</f>
        <v>1.0372599729608648E-2</v>
      </c>
      <c r="U616" s="13">
        <f>T616/Dashboards!$D$9</f>
        <v>0.88783751804877442</v>
      </c>
      <c r="W616" s="3">
        <f t="shared" si="76"/>
        <v>6.6958062759545057E-4</v>
      </c>
      <c r="X616" s="3">
        <f t="shared" si="77"/>
        <v>0.80327282542469713</v>
      </c>
      <c r="Z616" s="3">
        <f>(E616-Dashboards!$C$10)/Dashboards!$C$12</f>
        <v>-2.0904697488073221</v>
      </c>
      <c r="AA616" s="3">
        <f>(F616-Dashboards!$C$11)/Dashboards!$C$13</f>
        <v>-0.77786780664718447</v>
      </c>
    </row>
    <row r="617" spans="1:27" x14ac:dyDescent="0.35">
      <c r="A617">
        <v>615</v>
      </c>
      <c r="B617" s="3">
        <f t="shared" si="78"/>
        <v>0.61499999999999999</v>
      </c>
      <c r="C617" s="3">
        <f>MOD($K$4*(1+SIN(Dashboards!$C$7*B617))+Dashboards!$C$15,2*$K$4)</f>
        <v>3.5506450549289696</v>
      </c>
      <c r="D617" s="31">
        <f>(B617^Dashboards!$C$5)*((1-B617)^Dashboards!$C$6)</f>
        <v>5.6062400624999995E-2</v>
      </c>
      <c r="E617" s="31">
        <f t="shared" si="72"/>
        <v>-5.1437147886114469E-2</v>
      </c>
      <c r="F617" s="31">
        <f t="shared" si="73"/>
        <v>-2.2298264084452627E-2</v>
      </c>
      <c r="G617" s="13">
        <f>SQRT((E617-Dashboards!$C$10)^2+(F617-Dashboards!$C$11)^2)</f>
        <v>6.4557210024474176E-2</v>
      </c>
      <c r="H617" s="13">
        <f>G617/Dashboards!$C$9</f>
        <v>1.6912251878585693</v>
      </c>
      <c r="N617">
        <v>615</v>
      </c>
      <c r="O617" s="3">
        <f t="shared" si="79"/>
        <v>0.61499999999999999</v>
      </c>
      <c r="P617" s="3">
        <f>MOD($L$4*(1+SIN(Dashboards!$D$7*O617))+Dashboards!$D$15,2*$L$4)</f>
        <v>4.9541613086276186</v>
      </c>
      <c r="Q617" s="31">
        <f>(O617^Dashboards!$D$5)*((1-O617)^Dashboards!$D$6)</f>
        <v>1.9675645757359834E-3</v>
      </c>
      <c r="R617" s="31">
        <f t="shared" si="74"/>
        <v>4.7108175189991119E-4</v>
      </c>
      <c r="S617" s="31">
        <f t="shared" si="75"/>
        <v>-1.9103382796557345E-3</v>
      </c>
      <c r="T617" s="13">
        <f>SQRT((R617-Dashboards!$C$10)^2+(S617-Dashboards!$C$11)^2)</f>
        <v>1.0375371821941088E-2</v>
      </c>
      <c r="U617" s="13">
        <f>T617/Dashboards!$D$9</f>
        <v>0.88807479391407274</v>
      </c>
      <c r="W617" s="3">
        <f t="shared" si="76"/>
        <v>6.6980505779106207E-4</v>
      </c>
      <c r="X617" s="3">
        <f t="shared" si="77"/>
        <v>0.80315039394449661</v>
      </c>
      <c r="Z617" s="3">
        <f>(E617-Dashboards!$C$10)/Dashboards!$C$12</f>
        <v>-2.0991665084058018</v>
      </c>
      <c r="AA617" s="3">
        <f>(F617-Dashboards!$C$11)/Dashboards!$C$13</f>
        <v>-0.74284283800985129</v>
      </c>
    </row>
    <row r="618" spans="1:27" x14ac:dyDescent="0.35">
      <c r="A618">
        <v>616</v>
      </c>
      <c r="B618" s="3">
        <f t="shared" si="78"/>
        <v>0.61599999999999999</v>
      </c>
      <c r="C618" s="3">
        <f>MOD($K$4*(1+SIN(Dashboards!$C$7*B618))+Dashboards!$C$15,2*$K$4)</f>
        <v>3.5349693600687506</v>
      </c>
      <c r="D618" s="31">
        <f>(B618^Dashboards!$C$5)*((1-B618)^Dashboards!$C$6)</f>
        <v>5.5953063936000004E-2</v>
      </c>
      <c r="E618" s="31">
        <f t="shared" si="72"/>
        <v>-5.1679369172360316E-2</v>
      </c>
      <c r="F618" s="31">
        <f t="shared" si="73"/>
        <v>-2.1447334700913263E-2</v>
      </c>
      <c r="G618" s="13">
        <f>SQRT((E618-Dashboards!$C$10)^2+(F618-Dashboards!$C$11)^2)</f>
        <v>6.4558846777542367E-2</v>
      </c>
      <c r="H618" s="13">
        <f>G618/Dashboards!$C$9</f>
        <v>1.6912680663846731</v>
      </c>
      <c r="N618">
        <v>616</v>
      </c>
      <c r="O618" s="3">
        <f t="shared" si="79"/>
        <v>0.61599999999999999</v>
      </c>
      <c r="P618" s="3">
        <f>MOD($L$4*(1+SIN(Dashboards!$D$7*O618))+Dashboards!$D$15,2*$L$4)</f>
        <v>4.9567263713761358</v>
      </c>
      <c r="Q618" s="31">
        <f>(O618^Dashboards!$D$5)*((1-O618)^Dashboards!$D$6)</f>
        <v>1.9516334735539351E-3</v>
      </c>
      <c r="R618" s="31">
        <f t="shared" si="74"/>
        <v>4.7212638644439717E-4</v>
      </c>
      <c r="S618" s="31">
        <f t="shared" si="75"/>
        <v>-1.8936657282422244E-3</v>
      </c>
      <c r="T618" s="13">
        <f>SQRT((R618-Dashboards!$C$10)^2+(S618-Dashboards!$C$11)^2)</f>
        <v>1.0378230338643086E-2</v>
      </c>
      <c r="U618" s="13">
        <f>T618/Dashboards!$D$9</f>
        <v>0.88831946723032529</v>
      </c>
      <c r="W618" s="3">
        <f t="shared" si="76"/>
        <v>6.7000658225450059E-4</v>
      </c>
      <c r="X618" s="3">
        <f t="shared" si="77"/>
        <v>0.8029485991543478</v>
      </c>
      <c r="Z618" s="3">
        <f>(E618-Dashboards!$C$10)/Dashboards!$C$12</f>
        <v>-2.1073673286222165</v>
      </c>
      <c r="AA618" s="3">
        <f>(F618-Dashboards!$C$11)/Dashboards!$C$13</f>
        <v>-0.70769608804049855</v>
      </c>
    </row>
    <row r="619" spans="1:27" x14ac:dyDescent="0.35">
      <c r="A619">
        <v>617</v>
      </c>
      <c r="B619" s="3">
        <f t="shared" si="78"/>
        <v>0.61699999999999999</v>
      </c>
      <c r="C619" s="3">
        <f>MOD($K$4*(1+SIN(Dashboards!$C$7*B619))+Dashboards!$C$15,2*$K$4)</f>
        <v>3.5192888308009413</v>
      </c>
      <c r="D619" s="31">
        <f>(B619^Dashboards!$C$5)*((1-B619)^Dashboards!$C$6)</f>
        <v>5.5842888721000003E-2</v>
      </c>
      <c r="E619" s="31">
        <f t="shared" si="72"/>
        <v>-5.1906897941841446E-2</v>
      </c>
      <c r="F619" s="31">
        <f t="shared" si="73"/>
        <v>-2.0593740960817328E-2</v>
      </c>
      <c r="G619" s="13">
        <f>SQRT((E619-Dashboards!$C$10)^2+(F619-Dashboards!$C$11)^2)</f>
        <v>6.4557717105794624E-2</v>
      </c>
      <c r="H619" s="13">
        <f>G619/Dashboards!$C$9</f>
        <v>1.6912384720246771</v>
      </c>
      <c r="N619">
        <v>617</v>
      </c>
      <c r="O619" s="3">
        <f t="shared" si="79"/>
        <v>0.61699999999999999</v>
      </c>
      <c r="P619" s="3">
        <f>MOD($L$4*(1+SIN(Dashboards!$D$7*O619))+Dashboards!$D$15,2*$L$4)</f>
        <v>4.9592896189910869</v>
      </c>
      <c r="Q619" s="31">
        <f>(O619^Dashboards!$D$5)*((1-O619)^Dashboards!$D$6)</f>
        <v>1.9357504190119837E-3</v>
      </c>
      <c r="R619" s="31">
        <f t="shared" si="74"/>
        <v>4.7309694948619762E-4</v>
      </c>
      <c r="S619" s="31">
        <f t="shared" si="75"/>
        <v>-1.877047937877966E-3</v>
      </c>
      <c r="T619" s="13">
        <f>SQRT((R619-Dashboards!$C$10)^2+(S619-Dashboards!$C$11)^2)</f>
        <v>1.0381174100366024E-2</v>
      </c>
      <c r="U619" s="13">
        <f>T619/Dashboards!$D$9</f>
        <v>0.88857143705177322</v>
      </c>
      <c r="W619" s="3">
        <f t="shared" si="76"/>
        <v>6.7018490079743186E-4</v>
      </c>
      <c r="X619" s="3">
        <f t="shared" si="77"/>
        <v>0.80266703497290393</v>
      </c>
      <c r="Z619" s="3">
        <f>(E619-Dashboards!$C$10)/Dashboards!$C$12</f>
        <v>-2.1150707082941538</v>
      </c>
      <c r="AA619" s="3">
        <f>(F619-Dashboards!$C$11)/Dashboards!$C$13</f>
        <v>-0.67243928960468724</v>
      </c>
    </row>
    <row r="620" spans="1:27" x14ac:dyDescent="0.35">
      <c r="A620">
        <v>618</v>
      </c>
      <c r="B620" s="3">
        <f t="shared" si="78"/>
        <v>0.61799999999999999</v>
      </c>
      <c r="C620" s="3">
        <f>MOD($K$4*(1+SIN(Dashboards!$C$7*B620))+Dashboards!$C$15,2*$K$4)</f>
        <v>3.5036038591379564</v>
      </c>
      <c r="D620" s="31">
        <f>(B620^Dashboards!$C$5)*((1-B620)^Dashboards!$C$6)</f>
        <v>5.5731877775999999E-2</v>
      </c>
      <c r="E620" s="31">
        <f t="shared" si="72"/>
        <v>-5.2119696117542108E-2</v>
      </c>
      <c r="F620" s="31">
        <f t="shared" si="73"/>
        <v>-1.9737767782960377E-2</v>
      </c>
      <c r="G620" s="13">
        <f>SQRT((E620-Dashboards!$C$10)^2+(F620-Dashboards!$C$11)^2)</f>
        <v>6.4553802301691179E-2</v>
      </c>
      <c r="H620" s="13">
        <f>G620/Dashboards!$C$9</f>
        <v>1.6911359146913791</v>
      </c>
      <c r="N620">
        <v>618</v>
      </c>
      <c r="O620" s="3">
        <f t="shared" si="79"/>
        <v>0.61799999999999999</v>
      </c>
      <c r="P620" s="3">
        <f>MOD($L$4*(1+SIN(Dashboards!$D$7*O620))+Dashboards!$D$15,2*$L$4)</f>
        <v>4.9618510489092236</v>
      </c>
      <c r="Q620" s="31">
        <f>(O620^Dashboards!$D$5)*((1-O620)^Dashboards!$D$6)</f>
        <v>1.9199160526985422E-3</v>
      </c>
      <c r="R620" s="31">
        <f t="shared" si="74"/>
        <v>4.7399408765342319E-4</v>
      </c>
      <c r="S620" s="31">
        <f t="shared" si="75"/>
        <v>-1.8604857576125517E-3</v>
      </c>
      <c r="T620" s="13">
        <f>SQRT((R620-Dashboards!$C$10)^2+(S620-Dashboards!$C$11)^2)</f>
        <v>1.0384201922048893E-2</v>
      </c>
      <c r="U620" s="13">
        <f>T620/Dashboards!$D$9</f>
        <v>0.88883060194370855</v>
      </c>
      <c r="W620" s="3">
        <f t="shared" si="76"/>
        <v>6.7033971793678581E-4</v>
      </c>
      <c r="X620" s="3">
        <f t="shared" si="77"/>
        <v>0.80230531274767058</v>
      </c>
      <c r="Z620" s="3">
        <f>(E620-Dashboards!$C$10)/Dashboards!$C$12</f>
        <v>-2.1222753582584466</v>
      </c>
      <c r="AA620" s="3">
        <f>(F620-Dashboards!$C$11)/Dashboards!$C$13</f>
        <v>-0.63708421097586365</v>
      </c>
    </row>
    <row r="621" spans="1:27" x14ac:dyDescent="0.35">
      <c r="A621">
        <v>619</v>
      </c>
      <c r="B621" s="3">
        <f t="shared" si="78"/>
        <v>0.61899999999999999</v>
      </c>
      <c r="C621" s="3">
        <f>MOD($K$4*(1+SIN(Dashboards!$C$7*B621))+Dashboards!$C$15,2*$K$4)</f>
        <v>3.487914837203272</v>
      </c>
      <c r="D621" s="31">
        <f>(B621^Dashboards!$C$5)*((1-B621)^Dashboards!$C$6)</f>
        <v>5.5620033920999998E-2</v>
      </c>
      <c r="E621" s="31">
        <f t="shared" si="72"/>
        <v>-5.2317731902580197E-2</v>
      </c>
      <c r="F621" s="31">
        <f t="shared" si="73"/>
        <v>-1.8879700790609275E-2</v>
      </c>
      <c r="G621" s="13">
        <f>SQRT((E621-Dashboards!$C$10)^2+(F621-Dashboards!$C$11)^2)</f>
        <v>6.4547084308998692E-2</v>
      </c>
      <c r="H621" s="13">
        <f>G621/Dashboards!$C$9</f>
        <v>1.6909599213600521</v>
      </c>
      <c r="N621">
        <v>619</v>
      </c>
      <c r="O621" s="3">
        <f t="shared" si="79"/>
        <v>0.61899999999999999</v>
      </c>
      <c r="P621" s="3">
        <f>MOD($L$4*(1+SIN(Dashboards!$D$7*O621))+Dashboards!$D$15,2*$L$4)</f>
        <v>4.9644106585691166</v>
      </c>
      <c r="Q621" s="31">
        <f>(O621^Dashboards!$D$5)*((1-O621)^Dashboards!$D$6)</f>
        <v>1.9041310081666974E-3</v>
      </c>
      <c r="R621" s="31">
        <f t="shared" si="74"/>
        <v>4.7481845234443313E-4</v>
      </c>
      <c r="S621" s="31">
        <f t="shared" si="75"/>
        <v>-1.8439800252646884E-3</v>
      </c>
      <c r="T621" s="13">
        <f>SQRT((R621-Dashboards!$C$10)^2+(S621-Dashboards!$C$11)^2)</f>
        <v>1.0387312613247561E-2</v>
      </c>
      <c r="U621" s="13">
        <f>T621/Dashboards!$D$9</f>
        <v>0.88909686001065757</v>
      </c>
      <c r="W621" s="3">
        <f t="shared" si="76"/>
        <v>6.7047074299121591E-4</v>
      </c>
      <c r="X621" s="3">
        <f t="shared" si="77"/>
        <v>0.80186306134939456</v>
      </c>
      <c r="Z621" s="3">
        <f>(E621-Dashboards!$C$10)/Dashboards!$C$12</f>
        <v>-2.1289802019767046</v>
      </c>
      <c r="AA621" s="3">
        <f>(F621-Dashboards!$C$11)/Dashboards!$C$13</f>
        <v>-0.60164264952492608</v>
      </c>
    </row>
    <row r="622" spans="1:27" x14ac:dyDescent="0.35">
      <c r="A622">
        <v>620</v>
      </c>
      <c r="B622" s="3">
        <f t="shared" si="78"/>
        <v>0.62</v>
      </c>
      <c r="C622" s="3">
        <f>MOD($K$4*(1+SIN(Dashboards!$C$7*B622))+Dashboards!$C$15,2*$K$4)</f>
        <v>3.4722221572216156</v>
      </c>
      <c r="D622" s="31">
        <f>(B622^Dashboards!$C$5)*((1-B622)^Dashboards!$C$6)</f>
        <v>5.5507360000000006E-2</v>
      </c>
      <c r="E622" s="31">
        <f t="shared" si="72"/>
        <v>-5.2500979794619484E-2</v>
      </c>
      <c r="F622" s="31">
        <f t="shared" si="73"/>
        <v>-1.8019826158277932E-2</v>
      </c>
      <c r="G622" s="13">
        <f>SQRT((E622-Dashboards!$C$10)^2+(F622-Dashboards!$C$11)^2)</f>
        <v>6.4537545727200565E-2</v>
      </c>
      <c r="H622" s="13">
        <f>G622/Dashboards!$C$9</f>
        <v>1.6907100361839837</v>
      </c>
      <c r="N622">
        <v>620</v>
      </c>
      <c r="O622" s="3">
        <f t="shared" si="79"/>
        <v>0.62</v>
      </c>
      <c r="P622" s="3">
        <f>MOD($L$4*(1+SIN(Dashboards!$D$7*O622))+Dashboards!$D$15,2*$L$4)</f>
        <v>4.9669684454111573</v>
      </c>
      <c r="Q622" s="31">
        <f>(O622^Dashboards!$D$5)*((1-O622)^Dashboards!$D$6)</f>
        <v>1.8883959119104002E-3</v>
      </c>
      <c r="R622" s="31">
        <f t="shared" si="74"/>
        <v>4.755706995989174E-4</v>
      </c>
      <c r="S622" s="31">
        <f t="shared" si="75"/>
        <v>-1.8275315673888942E-3</v>
      </c>
      <c r="T622" s="13">
        <f>SQRT((R622-Dashboards!$C$10)^2+(S622-Dashboards!$C$11)^2)</f>
        <v>1.0390504978462287E-2</v>
      </c>
      <c r="U622" s="13">
        <f>T622/Dashboards!$D$9</f>
        <v>0.88937010892441415</v>
      </c>
      <c r="W622" s="3">
        <f t="shared" si="76"/>
        <v>6.7057769017621501E-4</v>
      </c>
      <c r="X622" s="3">
        <f t="shared" si="77"/>
        <v>0.8013399272595696</v>
      </c>
      <c r="Z622" s="3">
        <f>(E622-Dashboards!$C$10)/Dashboards!$C$12</f>
        <v>-2.1351843760232661</v>
      </c>
      <c r="AA622" s="3">
        <f>(F622-Dashboards!$C$11)/Dashboards!$C$13</f>
        <v>-0.56612642539145686</v>
      </c>
    </row>
    <row r="623" spans="1:27" x14ac:dyDescent="0.35">
      <c r="A623">
        <v>621</v>
      </c>
      <c r="B623" s="3">
        <f t="shared" si="78"/>
        <v>0.621</v>
      </c>
      <c r="C623" s="3">
        <f>MOD($K$4*(1+SIN(Dashboards!$C$7*B623))+Dashboards!$C$15,2*$K$4)</f>
        <v>3.4565262115091744</v>
      </c>
      <c r="D623" s="31">
        <f>(B623^Dashboards!$C$5)*((1-B623)^Dashboards!$C$6)</f>
        <v>5.5393858880999999E-2</v>
      </c>
      <c r="E623" s="31">
        <f t="shared" si="72"/>
        <v>-5.2669420596205725E-2</v>
      </c>
      <c r="F623" s="31">
        <f t="shared" si="73"/>
        <v>-1.7158430458177776E-2</v>
      </c>
      <c r="G623" s="13">
        <f>SQRT((E623-Dashboards!$C$10)^2+(F623-Dashboards!$C$11)^2)</f>
        <v>6.4525169815638633E-2</v>
      </c>
      <c r="H623" s="13">
        <f>G623/Dashboards!$C$9</f>
        <v>1.6903858206029772</v>
      </c>
      <c r="N623">
        <v>621</v>
      </c>
      <c r="O623" s="3">
        <f t="shared" si="79"/>
        <v>0.621</v>
      </c>
      <c r="P623" s="3">
        <f>MOD($L$4*(1+SIN(Dashboards!$D$7*O623))+Dashboards!$D$15,2*$L$4)</f>
        <v>4.9695244068775573</v>
      </c>
      <c r="Q623" s="31">
        <f>(O623^Dashboards!$D$5)*((1-O623)^Dashboards!$D$6)</f>
        <v>1.8727113833413298E-3</v>
      </c>
      <c r="R623" s="31">
        <f t="shared" si="74"/>
        <v>4.7625148996901145E-4</v>
      </c>
      <c r="S623" s="31">
        <f t="shared" si="75"/>
        <v>-1.8111411992438617E-3</v>
      </c>
      <c r="T623" s="13">
        <f>SQRT((R623-Dashboards!$C$10)^2+(S623-Dashboards!$C$11)^2)</f>
        <v>1.0393777817463401E-2</v>
      </c>
      <c r="U623" s="13">
        <f>T623/Dashboards!$D$9</f>
        <v>0.88965024595191633</v>
      </c>
      <c r="W623" s="3">
        <f t="shared" si="76"/>
        <v>6.7066027869784378E-4</v>
      </c>
      <c r="X623" s="3">
        <f t="shared" si="77"/>
        <v>0.80073557465106082</v>
      </c>
      <c r="Z623" s="3">
        <f>(E623-Dashboards!$C$10)/Dashboards!$C$12</f>
        <v>-2.1408872304351423</v>
      </c>
      <c r="AA623" s="3">
        <f>(F623-Dashboards!$C$11)/Dashboards!$C$13</f>
        <v>-0.53054737514151884</v>
      </c>
    </row>
    <row r="624" spans="1:27" x14ac:dyDescent="0.35">
      <c r="A624">
        <v>622</v>
      </c>
      <c r="B624" s="3">
        <f t="shared" si="78"/>
        <v>0.622</v>
      </c>
      <c r="C624" s="3">
        <f>MOD($K$4*(1+SIN(Dashboards!$C$7*B624))+Dashboards!$C$15,2*$K$4)</f>
        <v>3.4408273924637705</v>
      </c>
      <c r="D624" s="31">
        <f>(B624^Dashboards!$C$5)*((1-B624)^Dashboards!$C$6)</f>
        <v>5.5279533456000007E-2</v>
      </c>
      <c r="E624" s="31">
        <f t="shared" si="72"/>
        <v>-5.2823041421019623E-2</v>
      </c>
      <c r="F624" s="31">
        <f t="shared" si="73"/>
        <v>-1.6295800506457771E-2</v>
      </c>
      <c r="G624" s="13">
        <f>SQRT((E624-Dashboards!$C$10)^2+(F624-Dashboards!$C$11)^2)</f>
        <v>6.4509940497388063E-2</v>
      </c>
      <c r="H624" s="13">
        <f>G624/Dashboards!$C$9</f>
        <v>1.6899868534448625</v>
      </c>
      <c r="N624">
        <v>622</v>
      </c>
      <c r="O624" s="3">
        <f t="shared" si="79"/>
        <v>0.622</v>
      </c>
      <c r="P624" s="3">
        <f>MOD($L$4*(1+SIN(Dashboards!$D$7*O624))+Dashboards!$D$15,2*$L$4)</f>
        <v>4.9720785404123573</v>
      </c>
      <c r="Q624" s="31">
        <f>(O624^Dashboards!$D$5)*((1-O624)^Dashboards!$D$6)</f>
        <v>1.8570780347664359E-3</v>
      </c>
      <c r="R624" s="31">
        <f t="shared" si="74"/>
        <v>4.768614883904865E-4</v>
      </c>
      <c r="S624" s="31">
        <f t="shared" si="75"/>
        <v>-1.7948097247624823E-3</v>
      </c>
      <c r="T624" s="13">
        <f>SQRT((R624-Dashboards!$C$10)^2+(S624-Dashboards!$C$11)^2)</f>
        <v>1.0397129925614984E-2</v>
      </c>
      <c r="U624" s="13">
        <f>T624/Dashboards!$D$9</f>
        <v>0.8899371679829513</v>
      </c>
      <c r="W624" s="3">
        <f t="shared" si="76"/>
        <v>6.7071823284503541E-4</v>
      </c>
      <c r="X624" s="3">
        <f t="shared" si="77"/>
        <v>0.80004968546191124</v>
      </c>
      <c r="Z624" s="3">
        <f>(E624-Dashboards!$C$10)/Dashboards!$C$12</f>
        <v>-2.1460883289237263</v>
      </c>
      <c r="AA624" s="3">
        <f>(F624-Dashboards!$C$11)/Dashboards!$C$13</f>
        <v>-0.49491734541676047</v>
      </c>
    </row>
    <row r="625" spans="1:27" x14ac:dyDescent="0.35">
      <c r="A625">
        <v>623</v>
      </c>
      <c r="B625" s="3">
        <f t="shared" si="78"/>
        <v>0.623</v>
      </c>
      <c r="C625" s="3">
        <f>MOD($K$4*(1+SIN(Dashboards!$C$7*B625))+Dashboards!$C$15,2*$K$4)</f>
        <v>3.425126092555062</v>
      </c>
      <c r="D625" s="31">
        <f>(B625^Dashboards!$C$5)*((1-B625)^Dashboards!$C$6)</f>
        <v>5.5164386640999999E-2</v>
      </c>
      <c r="E625" s="31">
        <f t="shared" si="72"/>
        <v>-5.2961835696040599E-2</v>
      </c>
      <c r="F625" s="31">
        <f t="shared" si="73"/>
        <v>-1.5432223209354478E-2</v>
      </c>
      <c r="G625" s="13">
        <f>SQRT((E625-Dashboards!$C$10)^2+(F625-Dashboards!$C$11)^2)</f>
        <v>6.449184236286476E-2</v>
      </c>
      <c r="H625" s="13">
        <f>G625/Dashboards!$C$9</f>
        <v>1.6895127310200015</v>
      </c>
      <c r="N625">
        <v>623</v>
      </c>
      <c r="O625" s="3">
        <f t="shared" si="79"/>
        <v>0.623</v>
      </c>
      <c r="P625" s="3">
        <f>MOD($L$4*(1+SIN(Dashboards!$D$7*O625))+Dashboards!$D$15,2*$L$4)</f>
        <v>4.9746308434614219</v>
      </c>
      <c r="Q625" s="31">
        <f>(O625^Dashboards!$D$5)*((1-O625)^Dashboards!$D$6)</f>
        <v>1.8414964713661442E-3</v>
      </c>
      <c r="R625" s="31">
        <f t="shared" si="74"/>
        <v>4.7740136405398451E-4</v>
      </c>
      <c r="S625" s="31">
        <f t="shared" si="75"/>
        <v>-1.7785379365235243E-3</v>
      </c>
      <c r="T625" s="13">
        <f>SQRT((R625-Dashboards!$C$10)^2+(S625-Dashboards!$C$11)^2)</f>
        <v>1.0400560094196513E-2</v>
      </c>
      <c r="U625" s="13">
        <f>T625/Dashboards!$D$9</f>
        <v>0.89023077155768682</v>
      </c>
      <c r="W625" s="3">
        <f t="shared" si="76"/>
        <v>6.7075128208042339E-4</v>
      </c>
      <c r="X625" s="3">
        <f t="shared" si="77"/>
        <v>0.79928195946231473</v>
      </c>
      <c r="Z625" s="3">
        <f>(E625-Dashboards!$C$10)/Dashboards!$C$12</f>
        <v>-2.150787448948047</v>
      </c>
      <c r="AA625" s="3">
        <f>(F625-Dashboards!$C$11)/Dashboards!$C$13</f>
        <v>-0.4592481865798041</v>
      </c>
    </row>
    <row r="626" spans="1:27" x14ac:dyDescent="0.35">
      <c r="A626">
        <v>624</v>
      </c>
      <c r="B626" s="3">
        <f t="shared" si="78"/>
        <v>0.624</v>
      </c>
      <c r="C626" s="3">
        <f>MOD($K$4*(1+SIN(Dashboards!$C$7*B626))+Dashboards!$C$15,2*$K$4)</f>
        <v>3.4094227043147316</v>
      </c>
      <c r="D626" s="31">
        <f>(B626^Dashboards!$C$5)*((1-B626)^Dashboards!$C$6)</f>
        <v>5.5048421376000002E-2</v>
      </c>
      <c r="E626" s="31">
        <f t="shared" si="72"/>
        <v>-5.3085803159621602E-2</v>
      </c>
      <c r="F626" s="31">
        <f t="shared" si="73"/>
        <v>-1.4567985409368151E-2</v>
      </c>
      <c r="G626" s="13">
        <f>SQRT((E626-Dashboards!$C$10)^2+(F626-Dashboards!$C$11)^2)</f>
        <v>6.4470860673167249E-2</v>
      </c>
      <c r="H626" s="13">
        <f>G626/Dashboards!$C$9</f>
        <v>1.688963067208836</v>
      </c>
      <c r="N626">
        <v>624</v>
      </c>
      <c r="O626" s="3">
        <f t="shared" si="79"/>
        <v>0.624</v>
      </c>
      <c r="P626" s="3">
        <f>MOD($L$4*(1+SIN(Dashboards!$D$7*O626))+Dashboards!$D$15,2*$L$4)</f>
        <v>4.9771813134724496</v>
      </c>
      <c r="Q626" s="31">
        <f>(O626^Dashboards!$D$5)*((1-O626)^Dashboards!$D$6)</f>
        <v>1.8259672911732528E-3</v>
      </c>
      <c r="R626" s="31">
        <f t="shared" si="74"/>
        <v>4.7787179027638133E-4</v>
      </c>
      <c r="S626" s="31">
        <f t="shared" si="75"/>
        <v>-1.7623266157249719E-3</v>
      </c>
      <c r="T626" s="13">
        <f>SQRT((R626-Dashboards!$C$10)^2+(S626-Dashboards!$C$11)^2)</f>
        <v>1.0404067110722278E-2</v>
      </c>
      <c r="U626" s="13">
        <f>T626/Dashboards!$D$9</f>
        <v>0.89053095289401119</v>
      </c>
      <c r="W626" s="3">
        <f t="shared" si="76"/>
        <v>6.7075916112965773E-4</v>
      </c>
      <c r="X626" s="3">
        <f t="shared" si="77"/>
        <v>0.79843211431482486</v>
      </c>
      <c r="Z626" s="3">
        <f>(E626-Dashboards!$C$10)/Dashboards!$C$12</f>
        <v>-2.1549845816495918</v>
      </c>
      <c r="AA626" s="3">
        <f>(F626-Dashboards!$C$11)/Dashboards!$C$13</f>
        <v>-0.42355174636071063</v>
      </c>
    </row>
    <row r="627" spans="1:27" x14ac:dyDescent="0.35">
      <c r="A627">
        <v>625</v>
      </c>
      <c r="B627" s="3">
        <f t="shared" si="78"/>
        <v>0.625</v>
      </c>
      <c r="C627" s="3">
        <f>MOD($K$4*(1+SIN(Dashboards!$C$7*B627))+Dashboards!$C$15,2*$K$4)</f>
        <v>3.3937176203266666</v>
      </c>
      <c r="D627" s="31">
        <f>(B627^Dashboards!$C$5)*((1-B627)^Dashboards!$C$6)</f>
        <v>5.4931640625E-2</v>
      </c>
      <c r="E627" s="31">
        <f t="shared" si="72"/>
        <v>-5.3194949855477097E-2</v>
      </c>
      <c r="F627" s="31">
        <f t="shared" si="73"/>
        <v>-1.3703373731582577E-2</v>
      </c>
      <c r="G627" s="13">
        <f>SQRT((E627-Dashboards!$C$10)^2+(F627-Dashboards!$C$11)^2)</f>
        <v>6.4446981363153383E-2</v>
      </c>
      <c r="H627" s="13">
        <f>G627/Dashboards!$C$9</f>
        <v>1.6883374935424893</v>
      </c>
      <c r="N627">
        <v>625</v>
      </c>
      <c r="O627" s="3">
        <f t="shared" si="79"/>
        <v>0.625</v>
      </c>
      <c r="P627" s="3">
        <f>MOD($L$4*(1+SIN(Dashboards!$D$7*O627))+Dashboards!$D$15,2*$L$4)</f>
        <v>4.9797299478949713</v>
      </c>
      <c r="Q627" s="31">
        <f>(O627^Dashboards!$D$5)*((1-O627)^Dashboards!$D$6)</f>
        <v>1.8104910850524902E-3</v>
      </c>
      <c r="R627" s="31">
        <f t="shared" si="74"/>
        <v>4.7827344437223799E-4</v>
      </c>
      <c r="S627" s="31">
        <f t="shared" si="75"/>
        <v>-1.7461765321590079E-3</v>
      </c>
      <c r="T627" s="13">
        <f>SQRT((R627-Dashboards!$C$10)^2+(S627-Dashboards!$C$11)^2)</f>
        <v>1.0407649759258552E-2</v>
      </c>
      <c r="U627" s="13">
        <f>T627/Dashboards!$D$9</f>
        <v>0.89083760791468125</v>
      </c>
      <c r="W627" s="3">
        <f t="shared" si="76"/>
        <v>6.7074161006916368E-4</v>
      </c>
      <c r="X627" s="3">
        <f t="shared" si="77"/>
        <v>0.79749988562780805</v>
      </c>
      <c r="Z627" s="3">
        <f>(E627-Dashboards!$C$10)/Dashboards!$C$12</f>
        <v>-2.1586799316487579</v>
      </c>
      <c r="AA627" s="3">
        <f>(F627-Dashboards!$C$11)/Dashboards!$C$13</f>
        <v>-0.38783986350938071</v>
      </c>
    </row>
    <row r="628" spans="1:27" x14ac:dyDescent="0.35">
      <c r="A628">
        <v>626</v>
      </c>
      <c r="B628" s="3">
        <f t="shared" si="78"/>
        <v>0.626</v>
      </c>
      <c r="C628" s="3">
        <f>MOD($K$4*(1+SIN(Dashboards!$C$7*B628))+Dashboards!$C$15,2*$K$4)</f>
        <v>3.3780112332171468</v>
      </c>
      <c r="D628" s="31">
        <f>(B628^Dashboards!$C$5)*((1-B628)^Dashboards!$C$6)</f>
        <v>5.4814047376E-2</v>
      </c>
      <c r="E628" s="31">
        <f t="shared" si="72"/>
        <v>-5.3289288122590719E-2</v>
      </c>
      <c r="F628" s="31">
        <f t="shared" si="73"/>
        <v>-1.2838674430247233E-2</v>
      </c>
      <c r="G628" s="13">
        <f>SQRT((E628-Dashboards!$C$10)^2+(F628-Dashboards!$C$11)^2)</f>
        <v>6.4420191044252673E-2</v>
      </c>
      <c r="H628" s="13">
        <f>G628/Dashboards!$C$9</f>
        <v>1.687635659276441</v>
      </c>
      <c r="N628">
        <v>626</v>
      </c>
      <c r="O628" s="3">
        <f t="shared" si="79"/>
        <v>0.626</v>
      </c>
      <c r="P628" s="3">
        <f>MOD($L$4*(1+SIN(Dashboards!$D$7*O628))+Dashboards!$D$15,2*$L$4)</f>
        <v>4.9822767441803508</v>
      </c>
      <c r="Q628" s="31">
        <f>(O628^Dashboards!$D$5)*((1-O628)^Dashboards!$D$6)</f>
        <v>1.7950684366807529E-3</v>
      </c>
      <c r="R628" s="31">
        <f t="shared" si="74"/>
        <v>4.7860700752539045E-4</v>
      </c>
      <c r="S628" s="31">
        <f t="shared" si="75"/>
        <v>-1.7300884441886412E-3</v>
      </c>
      <c r="T628" s="13">
        <f>SQRT((R628-Dashboards!$C$10)^2+(S628-Dashboards!$C$11)^2)</f>
        <v>1.0411306820738358E-2</v>
      </c>
      <c r="U628" s="13">
        <f>T628/Dashboards!$D$9</f>
        <v>0.89115063227426539</v>
      </c>
      <c r="W628" s="3">
        <f t="shared" si="76"/>
        <v>6.7069837441229593E-4</v>
      </c>
      <c r="X628" s="3">
        <f t="shared" si="77"/>
        <v>0.79648502700217561</v>
      </c>
      <c r="Z628" s="3">
        <f>(E628-Dashboards!$C$10)/Dashboards!$C$12</f>
        <v>-2.1618739167031582</v>
      </c>
      <c r="AA628" s="3">
        <f>(F628-Dashboards!$C$11)/Dashboards!$C$13</f>
        <v>-0.35212436145879072</v>
      </c>
    </row>
    <row r="629" spans="1:27" x14ac:dyDescent="0.35">
      <c r="A629">
        <v>627</v>
      </c>
      <c r="B629" s="3">
        <f t="shared" si="78"/>
        <v>0.627</v>
      </c>
      <c r="C629" s="3">
        <f>MOD($K$4*(1+SIN(Dashboards!$C$7*B629))+Dashboards!$C$15,2*$K$4)</f>
        <v>3.3623039356450337</v>
      </c>
      <c r="D629" s="31">
        <f>(B629^Dashboards!$C$5)*((1-B629)^Dashboards!$C$6)</f>
        <v>5.4695644641000005E-2</v>
      </c>
      <c r="E629" s="31">
        <f t="shared" si="72"/>
        <v>-5.3368836581052369E-2</v>
      </c>
      <c r="F629" s="31">
        <f t="shared" si="73"/>
        <v>-1.1974173235738617E-2</v>
      </c>
      <c r="G629" s="13">
        <f>SQRT((E629-Dashboards!$C$10)^2+(F629-Dashboards!$C$11)^2)</f>
        <v>6.4390477007015778E-2</v>
      </c>
      <c r="H629" s="13">
        <f>G629/Dashboards!$C$9</f>
        <v>1.6868572314573183</v>
      </c>
      <c r="N629">
        <v>627</v>
      </c>
      <c r="O629" s="3">
        <f t="shared" si="79"/>
        <v>0.627</v>
      </c>
      <c r="P629" s="3">
        <f>MOD($L$4*(1+SIN(Dashboards!$D$7*O629))+Dashboards!$D$15,2*$L$4)</f>
        <v>4.9848216997817936</v>
      </c>
      <c r="Q629" s="31">
        <f>(O629^Dashboards!$D$5)*((1-O629)^Dashboards!$D$6)</f>
        <v>1.7796999225280191E-3</v>
      </c>
      <c r="R629" s="31">
        <f t="shared" si="74"/>
        <v>4.7887316466070412E-4</v>
      </c>
      <c r="S629" s="31">
        <f t="shared" si="75"/>
        <v>-1.7140630987259715E-3</v>
      </c>
      <c r="T629" s="13">
        <f>SQRT((R629-Dashboards!$C$10)^2+(S629-Dashboards!$C$11)^2)</f>
        <v>1.0415037073273747E-2</v>
      </c>
      <c r="U629" s="13">
        <f>T629/Dashboards!$D$9</f>
        <v>0.89146992138587178</v>
      </c>
      <c r="W629" s="3">
        <f t="shared" si="76"/>
        <v>6.7062920519385014E-4</v>
      </c>
      <c r="X629" s="3">
        <f t="shared" si="77"/>
        <v>0.79538731007144647</v>
      </c>
      <c r="Z629" s="3">
        <f>(E629-Dashboards!$C$10)/Dashboards!$C$12</f>
        <v>-2.1645671672281135</v>
      </c>
      <c r="AA629" s="3">
        <f>(F629-Dashboards!$C$11)/Dashboards!$C$13</f>
        <v>-0.31641704200389087</v>
      </c>
    </row>
    <row r="630" spans="1:27" x14ac:dyDescent="0.35">
      <c r="A630">
        <v>628</v>
      </c>
      <c r="B630" s="3">
        <f t="shared" si="78"/>
        <v>0.628</v>
      </c>
      <c r="C630" s="3">
        <f>MOD($K$4*(1+SIN(Dashboards!$C$7*B630))+Dashboards!$C$15,2*$K$4)</f>
        <v>3.346596120291947</v>
      </c>
      <c r="D630" s="31">
        <f>(B630^Dashboards!$C$5)*((1-B630)^Dashboards!$C$6)</f>
        <v>5.4576435456000001E-2</v>
      </c>
      <c r="E630" s="31">
        <f t="shared" si="72"/>
        <v>-5.3433620113838703E-2</v>
      </c>
      <c r="F630" s="31">
        <f t="shared" si="73"/>
        <v>-1.1110155202017039E-2</v>
      </c>
      <c r="G630" s="13">
        <f>SQRT((E630-Dashboards!$C$10)^2+(F630-Dashboards!$C$11)^2)</f>
        <v>6.4357827223401734E-2</v>
      </c>
      <c r="H630" s="13">
        <f>G630/Dashboards!$C$9</f>
        <v>1.6860018949828135</v>
      </c>
      <c r="N630">
        <v>628</v>
      </c>
      <c r="O630" s="3">
        <f t="shared" si="79"/>
        <v>0.628</v>
      </c>
      <c r="P630" s="3">
        <f>MOD($L$4*(1+SIN(Dashboards!$D$7*O630))+Dashboards!$D$15,2*$L$4)</f>
        <v>4.9873648121543441</v>
      </c>
      <c r="Q630" s="31">
        <f>(O630^Dashboards!$D$5)*((1-O630)^Dashboards!$D$6)</f>
        <v>1.7643861118389356E-3</v>
      </c>
      <c r="R630" s="31">
        <f t="shared" si="74"/>
        <v>4.7907260431598022E-4</v>
      </c>
      <c r="S630" s="31">
        <f t="shared" si="75"/>
        <v>-1.6981012312120916E-3</v>
      </c>
      <c r="T630" s="13">
        <f>SQRT((R630-Dashboards!$C$10)^2+(S630-Dashboards!$C$11)^2)</f>
        <v>1.0418839292465515E-2</v>
      </c>
      <c r="U630" s="13">
        <f>T630/Dashboards!$D$9</f>
        <v>0.891795370447659</v>
      </c>
      <c r="W630" s="3">
        <f t="shared" si="76"/>
        <v>6.7053385905288477E-4</v>
      </c>
      <c r="X630" s="3">
        <f t="shared" si="77"/>
        <v>0.7942065245351545</v>
      </c>
      <c r="Z630" s="3">
        <f>(E630-Dashboards!$C$10)/Dashboards!$C$12</f>
        <v>-2.166760525679797</v>
      </c>
      <c r="AA630" s="3">
        <f>(F630-Dashboards!$C$11)/Dashboards!$C$13</f>
        <v>-0.28072967900096624</v>
      </c>
    </row>
    <row r="631" spans="1:27" x14ac:dyDescent="0.35">
      <c r="A631">
        <v>629</v>
      </c>
      <c r="B631" s="3">
        <f t="shared" si="78"/>
        <v>0.629</v>
      </c>
      <c r="C631" s="3">
        <f>MOD($K$4*(1+SIN(Dashboards!$C$7*B631))+Dashboards!$C$15,2*$K$4)</f>
        <v>3.3308881798524537</v>
      </c>
      <c r="D631" s="31">
        <f>(B631^Dashboards!$C$5)*((1-B631)^Dashboards!$C$6)</f>
        <v>5.4456422881E-2</v>
      </c>
      <c r="E631" s="31">
        <f t="shared" si="72"/>
        <v>-5.3483669844553855E-2</v>
      </c>
      <c r="F631" s="31">
        <f t="shared" si="73"/>
        <v>-1.0246904554696559E-2</v>
      </c>
      <c r="G631" s="13">
        <f>SQRT((E631-Dashboards!$C$10)^2+(F631-Dashboards!$C$11)^2)</f>
        <v>6.4322230348804368E-2</v>
      </c>
      <c r="H631" s="13">
        <f>G631/Dashboards!$C$9</f>
        <v>1.6850693526547715</v>
      </c>
      <c r="N631">
        <v>629</v>
      </c>
      <c r="O631" s="3">
        <f t="shared" si="79"/>
        <v>0.629</v>
      </c>
      <c r="P631" s="3">
        <f>MOD($L$4*(1+SIN(Dashboards!$D$7*O631))+Dashboards!$D$15,2*$L$4)</f>
        <v>4.9899060787548892</v>
      </c>
      <c r="Q631" s="31">
        <f>(O631^Dashboards!$D$5)*((1-O631)^Dashboards!$D$6)</f>
        <v>1.7491275666150798E-3</v>
      </c>
      <c r="R631" s="31">
        <f t="shared" si="74"/>
        <v>4.7920601851405865E-4</v>
      </c>
      <c r="S631" s="31">
        <f t="shared" si="75"/>
        <v>-1.6822035655986152E-3</v>
      </c>
      <c r="T631" s="13">
        <f>SQRT((R631-Dashboards!$C$10)^2+(S631-Dashboards!$C$11)^2)</f>
        <v>1.0422712251710249E-2</v>
      </c>
      <c r="U631" s="13">
        <f>T631/Dashboards!$D$9</f>
        <v>0.89212687446911798</v>
      </c>
      <c r="W631" s="3">
        <f t="shared" si="76"/>
        <v>6.7041209831381207E-4</v>
      </c>
      <c r="X631" s="3">
        <f t="shared" si="77"/>
        <v>0.79294247818565355</v>
      </c>
      <c r="Z631" s="3">
        <f>(E631-Dashboards!$C$10)/Dashboards!$C$12</f>
        <v>-2.1684550458016094</v>
      </c>
      <c r="AA631" s="3">
        <f>(F631-Dashboards!$C$11)/Dashboards!$C$13</f>
        <v>-0.24507401209232516</v>
      </c>
    </row>
    <row r="632" spans="1:27" x14ac:dyDescent="0.35">
      <c r="A632">
        <v>630</v>
      </c>
      <c r="B632" s="3">
        <f t="shared" si="78"/>
        <v>0.63</v>
      </c>
      <c r="C632" s="3">
        <f>MOD($K$4*(1+SIN(Dashboards!$C$7*B632))+Dashboards!$C$15,2*$K$4)</f>
        <v>3.3151805070242473</v>
      </c>
      <c r="D632" s="31">
        <f>(B632^Dashboards!$C$5)*((1-B632)^Dashboards!$C$6)</f>
        <v>5.4335609999999999E-2</v>
      </c>
      <c r="E632" s="31">
        <f t="shared" si="72"/>
        <v>-5.3519023111151372E-2</v>
      </c>
      <c r="F632" s="31">
        <f t="shared" si="73"/>
        <v>-9.384704539842725E-3</v>
      </c>
      <c r="G632" s="13">
        <f>SQRT((E632-Dashboards!$C$10)^2+(F632-Dashboards!$C$11)^2)</f>
        <v>6.4283675723819253E-2</v>
      </c>
      <c r="H632" s="13">
        <f>G632/Dashboards!$C$9</f>
        <v>1.6840593252254799</v>
      </c>
      <c r="N632">
        <v>630</v>
      </c>
      <c r="O632" s="3">
        <f t="shared" si="79"/>
        <v>0.63</v>
      </c>
      <c r="P632" s="3">
        <f>MOD($L$4*(1+SIN(Dashboards!$D$7*O632))+Dashboards!$D$15,2*$L$4)</f>
        <v>4.9924454970421639</v>
      </c>
      <c r="Q632" s="31">
        <f>(O632^Dashboards!$D$5)*((1-O632)^Dashboards!$D$6)</f>
        <v>1.7339248415978998E-3</v>
      </c>
      <c r="R632" s="31">
        <f t="shared" si="74"/>
        <v>4.7927410263513641E-4</v>
      </c>
      <c r="S632" s="31">
        <f t="shared" si="75"/>
        <v>-1.6663708143308279E-3</v>
      </c>
      <c r="T632" s="13">
        <f>SQRT((R632-Dashboards!$C$10)^2+(S632-Dashboards!$C$11)^2)</f>
        <v>1.0426654722504614E-2</v>
      </c>
      <c r="U632" s="13">
        <f>T632/Dashboards!$D$9</f>
        <v>0.89246432829711608</v>
      </c>
      <c r="W632" s="3">
        <f t="shared" si="76"/>
        <v>6.7026369106571522E-4</v>
      </c>
      <c r="X632" s="3">
        <f t="shared" si="77"/>
        <v>0.79159499692836377</v>
      </c>
      <c r="Z632" s="3">
        <f>(E632-Dashboards!$C$10)/Dashboards!$C$12</f>
        <v>-2.1696519917344905</v>
      </c>
      <c r="AA632" s="3">
        <f>(F632-Dashboards!$C$11)/Dashboards!$C$13</f>
        <v>-0.20946174046104693</v>
      </c>
    </row>
    <row r="633" spans="1:27" x14ac:dyDescent="0.35">
      <c r="A633">
        <v>631</v>
      </c>
      <c r="B633" s="3">
        <f t="shared" si="78"/>
        <v>0.63100000000000001</v>
      </c>
      <c r="C633" s="3">
        <f>MOD($K$4*(1+SIN(Dashboards!$C$7*B633))+Dashboards!$C$15,2*$K$4)</f>
        <v>3.2994734944983275</v>
      </c>
      <c r="D633" s="31">
        <f>(B633^Dashboards!$C$5)*((1-B633)^Dashboards!$C$6)</f>
        <v>5.4213999920999997E-2</v>
      </c>
      <c r="E633" s="31">
        <f t="shared" si="72"/>
        <v>-5.3539723435661685E-2</v>
      </c>
      <c r="F633" s="31">
        <f t="shared" si="73"/>
        <v>-8.5238372736137231E-3</v>
      </c>
      <c r="G633" s="13">
        <f>SQRT((E633-Dashboards!$C$10)^2+(F633-Dashboards!$C$11)^2)</f>
        <v>6.4242153375752134E-2</v>
      </c>
      <c r="H633" s="13">
        <f>G633/Dashboards!$C$9</f>
        <v>1.6829715514371839</v>
      </c>
      <c r="N633">
        <v>631</v>
      </c>
      <c r="O633" s="3">
        <f t="shared" si="79"/>
        <v>0.63100000000000001</v>
      </c>
      <c r="P633" s="3">
        <f>MOD($L$4*(1+SIN(Dashboards!$D$7*O633))+Dashboards!$D$15,2*$L$4)</f>
        <v>4.9949830644767488</v>
      </c>
      <c r="Q633" s="31">
        <f>(O633^Dashboards!$D$5)*((1-O633)^Dashboards!$D$6)</f>
        <v>1.7187784842523225E-3</v>
      </c>
      <c r="R633" s="31">
        <f t="shared" si="74"/>
        <v>4.7927755528929286E-4</v>
      </c>
      <c r="S633" s="31">
        <f t="shared" si="75"/>
        <v>-1.6506036783324549E-3</v>
      </c>
      <c r="T633" s="13">
        <f>SQRT((R633-Dashboards!$C$10)^2+(S633-Dashboards!$C$11)^2)</f>
        <v>1.0430665474746815E-2</v>
      </c>
      <c r="U633" s="13">
        <f>T633/Dashboards!$D$9</f>
        <v>0.89280762664170177</v>
      </c>
      <c r="W633" s="3">
        <f t="shared" si="76"/>
        <v>6.700884112398473E-4</v>
      </c>
      <c r="X633" s="3">
        <f t="shared" si="77"/>
        <v>0.79016392479548214</v>
      </c>
      <c r="Z633" s="3">
        <f>(E633-Dashboards!$C$10)/Dashboards!$C$12</f>
        <v>-2.1703528369919889</v>
      </c>
      <c r="AA633" s="3">
        <f>(F633-Dashboards!$C$11)/Dashboards!$C$13</f>
        <v>-0.17390451662056675</v>
      </c>
    </row>
    <row r="634" spans="1:27" x14ac:dyDescent="0.35">
      <c r="A634">
        <v>632</v>
      </c>
      <c r="B634" s="3">
        <f t="shared" si="78"/>
        <v>0.63200000000000001</v>
      </c>
      <c r="C634" s="3">
        <f>MOD($K$4*(1+SIN(Dashboards!$C$7*B634))+Dashboards!$C$15,2*$K$4)</f>
        <v>3.2837675349491926</v>
      </c>
      <c r="D634" s="31">
        <f>(B634^Dashboards!$C$5)*((1-B634)^Dashboards!$C$6)</f>
        <v>5.4091595775999993E-2</v>
      </c>
      <c r="E634" s="31">
        <f t="shared" si="72"/>
        <v>-5.3545820489952753E-2</v>
      </c>
      <c r="F634" s="31">
        <f t="shared" si="73"/>
        <v>-7.6645835928598142E-3</v>
      </c>
      <c r="G634" s="13">
        <f>SQRT((E634-Dashboards!$C$10)^2+(F634-Dashboards!$C$11)^2)</f>
        <v>6.4197654019870529E-2</v>
      </c>
      <c r="H634" s="13">
        <f>G634/Dashboards!$C$9</f>
        <v>1.6818057880548765</v>
      </c>
      <c r="N634">
        <v>632</v>
      </c>
      <c r="O634" s="3">
        <f t="shared" si="79"/>
        <v>0.63200000000000001</v>
      </c>
      <c r="P634" s="3">
        <f>MOD($L$4*(1+SIN(Dashboards!$D$7*O634))+Dashboards!$D$15,2*$L$4)</f>
        <v>4.9975187785210782</v>
      </c>
      <c r="Q634" s="31">
        <f>(O634^Dashboards!$D$5)*((1-O634)^Dashboards!$D$6)</f>
        <v>1.7036890347510419E-3</v>
      </c>
      <c r="R634" s="31">
        <f t="shared" si="74"/>
        <v>4.7921707818928051E-4</v>
      </c>
      <c r="S634" s="31">
        <f t="shared" si="75"/>
        <v>-1.6349028469920363E-3</v>
      </c>
      <c r="T634" s="13">
        <f>SQRT((R634-Dashboards!$C$10)^2+(S634-Dashboards!$C$11)^2)</f>
        <v>1.0434743277035122E-2</v>
      </c>
      <c r="U634" s="13">
        <f>T634/Dashboards!$D$9</f>
        <v>0.89315666410165595</v>
      </c>
      <c r="W634" s="3">
        <f t="shared" si="76"/>
        <v>6.6988603868527077E-4</v>
      </c>
      <c r="X634" s="3">
        <f t="shared" si="77"/>
        <v>0.78864912395322051</v>
      </c>
      <c r="Z634" s="3">
        <f>(E634-Dashboards!$C$10)/Dashboards!$C$12</f>
        <v>-2.1705592633010289</v>
      </c>
      <c r="AA634" s="3">
        <f>(F634-Dashboards!$C$11)/Dashboards!$C$13</f>
        <v>-0.13841394024384127</v>
      </c>
    </row>
    <row r="635" spans="1:27" x14ac:dyDescent="0.35">
      <c r="A635">
        <v>633</v>
      </c>
      <c r="B635" s="3">
        <f t="shared" si="78"/>
        <v>0.63300000000000001</v>
      </c>
      <c r="C635" s="3">
        <f>MOD($K$4*(1+SIN(Dashboards!$C$7*B635))+Dashboards!$C$15,2*$K$4)</f>
        <v>3.2680630210250121</v>
      </c>
      <c r="D635" s="31">
        <f>(B635^Dashboards!$C$5)*((1-B635)^Dashboards!$C$6)</f>
        <v>5.3968400721000002E-2</v>
      </c>
      <c r="E635" s="31">
        <f t="shared" si="72"/>
        <v>-5.3537370057555801E-2</v>
      </c>
      <c r="F635" s="31">
        <f t="shared" si="73"/>
        <v>-6.8072229067925672E-3</v>
      </c>
      <c r="G635" s="13">
        <f>SQRT((E635-Dashboards!$C$10)^2+(F635-Dashboards!$C$11)^2)</f>
        <v>6.4150169060400067E-2</v>
      </c>
      <c r="H635" s="13">
        <f>G635/Dashboards!$C$9</f>
        <v>1.6805618098923996</v>
      </c>
      <c r="N635">
        <v>633</v>
      </c>
      <c r="O635" s="3">
        <f t="shared" si="79"/>
        <v>0.63300000000000001</v>
      </c>
      <c r="P635" s="3">
        <f>MOD($L$4*(1+SIN(Dashboards!$D$7*O635))+Dashboards!$D$15,2*$L$4)</f>
        <v>5.0000526366394364</v>
      </c>
      <c r="Q635" s="31">
        <f>(O635^Dashboards!$D$5)*((1-O635)^Dashboards!$D$6)</f>
        <v>1.6886570259594836E-3</v>
      </c>
      <c r="R635" s="31">
        <f t="shared" si="74"/>
        <v>4.7909337602355793E-4</v>
      </c>
      <c r="S635" s="31">
        <f t="shared" si="75"/>
        <v>-1.6192689981509181E-3</v>
      </c>
      <c r="T635" s="13">
        <f>SQRT((R635-Dashboards!$C$10)^2+(S635-Dashboards!$C$11)^2)</f>
        <v>1.043888689696343E-2</v>
      </c>
      <c r="U635" s="13">
        <f>T635/Dashboards!$D$9</f>
        <v>0.89351133518979076</v>
      </c>
      <c r="W635" s="3">
        <f t="shared" si="76"/>
        <v>6.6965635924259913E-4</v>
      </c>
      <c r="X635" s="3">
        <f t="shared" si="77"/>
        <v>0.7870504747026088</v>
      </c>
      <c r="Z635" s="3">
        <f>(E635-Dashboards!$C$10)/Dashboards!$C$12</f>
        <v>-2.1702731593094584</v>
      </c>
      <c r="AA635" s="3">
        <f>(F635-Dashboards!$C$11)/Dashboards!$C$13</f>
        <v>-0.10300155203670126</v>
      </c>
    </row>
    <row r="636" spans="1:27" x14ac:dyDescent="0.35">
      <c r="A636">
        <v>634</v>
      </c>
      <c r="B636" s="3">
        <f t="shared" si="78"/>
        <v>0.63400000000000001</v>
      </c>
      <c r="C636" s="3">
        <f>MOD($K$4*(1+SIN(Dashboards!$C$7*B636))+Dashboards!$C$15,2*$K$4)</f>
        <v>3.252360345337816</v>
      </c>
      <c r="D636" s="31">
        <f>(B636^Dashboards!$C$5)*((1-B636)^Dashboards!$C$6)</f>
        <v>5.3844417935999998E-2</v>
      </c>
      <c r="E636" s="31">
        <f t="shared" si="72"/>
        <v>-5.3514433991590296E-2</v>
      </c>
      <c r="F636" s="31">
        <f t="shared" si="73"/>
        <v>-5.9520330498379894E-3</v>
      </c>
      <c r="G636" s="13">
        <f>SQRT((E636-Dashboards!$C$10)^2+(F636-Dashboards!$C$11)^2)</f>
        <v>6.4099690591266453E-2</v>
      </c>
      <c r="H636" s="13">
        <f>G636/Dashboards!$C$9</f>
        <v>1.6792394098318804</v>
      </c>
      <c r="N636">
        <v>634</v>
      </c>
      <c r="O636" s="3">
        <f t="shared" si="79"/>
        <v>0.63400000000000001</v>
      </c>
      <c r="P636" s="3">
        <f>MOD($L$4*(1+SIN(Dashboards!$D$7*O636))+Dashboards!$D$15,2*$L$4)</f>
        <v>5.0025846362979669</v>
      </c>
      <c r="Q636" s="31">
        <f>(O636^Dashboards!$D$5)*((1-O636)^Dashboards!$D$6)</f>
        <v>1.6736829834214347E-3</v>
      </c>
      <c r="R636" s="31">
        <f t="shared" si="74"/>
        <v>4.7890715632962165E-4</v>
      </c>
      <c r="S636" s="31">
        <f t="shared" si="75"/>
        <v>-1.603702798092823E-3</v>
      </c>
      <c r="T636" s="13">
        <f>SQRT((R636-Dashboards!$C$10)^2+(S636-Dashboards!$C$11)^2)</f>
        <v>1.0443095101413712E-2</v>
      </c>
      <c r="U636" s="13">
        <f>T636/Dashboards!$D$9</f>
        <v>0.89387153435798139</v>
      </c>
      <c r="W636" s="3">
        <f t="shared" si="76"/>
        <v>6.6939916481578926E-4</v>
      </c>
      <c r="X636" s="3">
        <f t="shared" si="77"/>
        <v>0.78536787547389897</v>
      </c>
      <c r="Z636" s="3">
        <f>(E636-Dashboards!$C$10)/Dashboards!$C$12</f>
        <v>-2.1694966191615208</v>
      </c>
      <c r="AA636" s="3">
        <f>(F636-Dashboards!$C$11)/Dashboards!$C$13</f>
        <v>-6.7678827660103594E-2</v>
      </c>
    </row>
    <row r="637" spans="1:27" x14ac:dyDescent="0.35">
      <c r="A637">
        <v>635</v>
      </c>
      <c r="B637" s="3">
        <f t="shared" si="78"/>
        <v>0.63500000000000001</v>
      </c>
      <c r="C637" s="3">
        <f>MOD($K$4*(1+SIN(Dashboards!$C$7*B637))+Dashboards!$C$15,2*$K$4)</f>
        <v>3.2366599004536787</v>
      </c>
      <c r="D637" s="31">
        <f>(B637^Dashboards!$C$5)*((1-B637)^Dashboards!$C$6)</f>
        <v>5.371965062499999E-2</v>
      </c>
      <c r="E637" s="31">
        <f t="shared" si="72"/>
        <v>-5.3477080168827136E-2</v>
      </c>
      <c r="F637" s="31">
        <f t="shared" si="73"/>
        <v>-5.0992901357833726E-3</v>
      </c>
      <c r="G637" s="13">
        <f>SQRT((E637-Dashboards!$C$10)^2+(F637-Dashboards!$C$11)^2)</f>
        <v>6.4046211396585798E-2</v>
      </c>
      <c r="H637" s="13">
        <f>G637/Dashboards!$C$9</f>
        <v>1.6778383988365784</v>
      </c>
      <c r="N637">
        <v>635</v>
      </c>
      <c r="O637" s="3">
        <f t="shared" si="79"/>
        <v>0.63500000000000001</v>
      </c>
      <c r="P637" s="3">
        <f>MOD($L$4*(1+SIN(Dashboards!$D$7*O637))+Dashboards!$D$15,2*$L$4)</f>
        <v>5.0051147749646692</v>
      </c>
      <c r="Q637" s="31">
        <f>(O637^Dashboards!$D$5)*((1-O637)^Dashboards!$D$6)</f>
        <v>1.6587674253453583E-3</v>
      </c>
      <c r="R637" s="31">
        <f t="shared" si="74"/>
        <v>4.7865912936762098E-4</v>
      </c>
      <c r="S637" s="31">
        <f t="shared" si="75"/>
        <v>-1.5882049015350319E-3</v>
      </c>
      <c r="T637" s="13">
        <f>SQRT((R637-Dashboards!$C$10)^2+(S637-Dashboards!$C$11)^2)</f>
        <v>1.0447366656845371E-2</v>
      </c>
      <c r="U637" s="13">
        <f>T637/Dashboards!$D$9</f>
        <v>0.89423715602193388</v>
      </c>
      <c r="W637" s="3">
        <f t="shared" si="76"/>
        <v>6.6911425344196051E-4</v>
      </c>
      <c r="X637" s="3">
        <f t="shared" si="77"/>
        <v>0.78360124281464449</v>
      </c>
      <c r="Z637" s="3">
        <f>(E637-Dashboards!$C$10)/Dashboards!$C$12</f>
        <v>-2.1682319409425901</v>
      </c>
      <c r="AA637" s="3">
        <f>(F637-Dashboards!$C$11)/Dashboards!$C$13</f>
        <v>-3.2457171705819063E-2</v>
      </c>
    </row>
    <row r="638" spans="1:27" x14ac:dyDescent="0.35">
      <c r="A638">
        <v>636</v>
      </c>
      <c r="B638" s="3">
        <f t="shared" si="78"/>
        <v>0.63600000000000001</v>
      </c>
      <c r="C638" s="3">
        <f>MOD($K$4*(1+SIN(Dashboards!$C$7*B638))+Dashboards!$C$15,2*$K$4)</f>
        <v>3.2209620788829034</v>
      </c>
      <c r="D638" s="31">
        <f>(B638^Dashboards!$C$5)*((1-B638)^Dashboards!$C$6)</f>
        <v>5.3594102016000005E-2</v>
      </c>
      <c r="E638" s="31">
        <f t="shared" si="72"/>
        <v>-5.342538243993121E-2</v>
      </c>
      <c r="F638" s="31">
        <f t="shared" si="73"/>
        <v>-4.249268413327803E-3</v>
      </c>
      <c r="G638" s="13">
        <f>SQRT((E638-Dashboards!$C$10)^2+(F638-Dashboards!$C$11)^2)</f>
        <v>6.398972495090377E-2</v>
      </c>
      <c r="H638" s="13">
        <f>G638/Dashboards!$C$9</f>
        <v>1.6763586059571489</v>
      </c>
      <c r="N638">
        <v>636</v>
      </c>
      <c r="O638" s="3">
        <f t="shared" si="79"/>
        <v>0.63600000000000001</v>
      </c>
      <c r="P638" s="3">
        <f>MOD($L$4*(1+SIN(Dashboards!$D$7*O638))+Dashboards!$D$15,2*$L$4)</f>
        <v>5.0076430501094054</v>
      </c>
      <c r="Q638" s="31">
        <f>(O638^Dashboards!$D$5)*((1-O638)^Dashboards!$D$6)</f>
        <v>1.6439108625913761E-3</v>
      </c>
      <c r="R638" s="31">
        <f t="shared" si="74"/>
        <v>4.783500079943007E-4</v>
      </c>
      <c r="S638" s="31">
        <f t="shared" si="75"/>
        <v>-1.5727759516211376E-3</v>
      </c>
      <c r="T638" s="13">
        <f>SQRT((R638-Dashboards!$C$10)^2+(S638-Dashboards!$C$11)^2)</f>
        <v>1.0451700329581337E-2</v>
      </c>
      <c r="U638" s="13">
        <f>T638/Dashboards!$D$9</f>
        <v>0.89460809458567236</v>
      </c>
      <c r="W638" s="3">
        <f t="shared" si="76"/>
        <v>6.6880142935918005E-4</v>
      </c>
      <c r="X638" s="3">
        <f t="shared" si="77"/>
        <v>0.78175051137147655</v>
      </c>
      <c r="Z638" s="3">
        <f>(E638-Dashboards!$C$10)/Dashboards!$C$12</f>
        <v>-2.1664816249945438</v>
      </c>
      <c r="AA638" s="3">
        <f>(F638-Dashboards!$C$11)/Dashboards!$C$13</f>
        <v>2.6520882699030621E-3</v>
      </c>
    </row>
    <row r="639" spans="1:27" x14ac:dyDescent="0.35">
      <c r="A639">
        <v>637</v>
      </c>
      <c r="B639" s="3">
        <f t="shared" si="78"/>
        <v>0.63700000000000001</v>
      </c>
      <c r="C639" s="3">
        <f>MOD($K$4*(1+SIN(Dashboards!$C$7*B639))+Dashboards!$C$15,2*$K$4)</f>
        <v>3.2052672730702141</v>
      </c>
      <c r="D639" s="31">
        <f>(B639^Dashboards!$C$5)*((1-B639)^Dashboards!$C$6)</f>
        <v>5.3467775360999996E-2</v>
      </c>
      <c r="E639" s="31">
        <f t="shared" si="72"/>
        <v>-5.3359420575928497E-2</v>
      </c>
      <c r="F639" s="31">
        <f t="shared" si="73"/>
        <v>-3.4022401231449204E-3</v>
      </c>
      <c r="G639" s="13">
        <f>SQRT((E639-Dashboards!$C$10)^2+(F639-Dashboards!$C$11)^2)</f>
        <v>6.393022541918611E-2</v>
      </c>
      <c r="H639" s="13">
        <f>G639/Dashboards!$C$9</f>
        <v>1.6747998783313958</v>
      </c>
      <c r="N639">
        <v>637</v>
      </c>
      <c r="O639" s="3">
        <f t="shared" si="79"/>
        <v>0.63700000000000001</v>
      </c>
      <c r="P639" s="3">
        <f>MOD($L$4*(1+SIN(Dashboards!$D$7*O639))+Dashboards!$D$15,2*$L$4)</f>
        <v>5.010169459203901</v>
      </c>
      <c r="Q639" s="31">
        <f>(O639^Dashboards!$D$5)*((1-O639)^Dashboards!$D$6)</f>
        <v>1.62911379865892E-3</v>
      </c>
      <c r="R639" s="31">
        <f t="shared" si="74"/>
        <v>4.7798050753726881E-4</v>
      </c>
      <c r="S639" s="31">
        <f t="shared" si="75"/>
        <v>-1.5574165799153775E-3</v>
      </c>
      <c r="T639" s="13">
        <f>SQRT((R639-Dashboards!$C$10)^2+(S639-Dashboards!$C$11)^2)</f>
        <v>1.0456094886090946E-2</v>
      </c>
      <c r="U639" s="13">
        <f>T639/Dashboards!$D$9</f>
        <v>0.89498424446575298</v>
      </c>
      <c r="W639" s="3">
        <f t="shared" si="76"/>
        <v>6.6846050307219334E-4</v>
      </c>
      <c r="X639" s="3">
        <f t="shared" si="77"/>
        <v>0.77981563386564279</v>
      </c>
      <c r="Z639" s="3">
        <f>(E639-Dashboards!$C$10)/Dashboards!$C$12</f>
        <v>-2.1642483721033146</v>
      </c>
      <c r="AA639" s="3">
        <f>(F639-Dashboards!$C$11)/Dashboards!$C$13</f>
        <v>3.7637707650208546E-2</v>
      </c>
    </row>
    <row r="640" spans="1:27" x14ac:dyDescent="0.35">
      <c r="A640">
        <v>638</v>
      </c>
      <c r="B640" s="3">
        <f t="shared" si="78"/>
        <v>0.63800000000000001</v>
      </c>
      <c r="C640" s="3">
        <f>MOD($K$4*(1+SIN(Dashboards!$C$7*B640))+Dashboards!$C$15,2*$K$4)</f>
        <v>3.1895758753849375</v>
      </c>
      <c r="D640" s="31">
        <f>(B640^Dashboards!$C$5)*((1-B640)^Dashboards!$C$6)</f>
        <v>5.3340673935999998E-2</v>
      </c>
      <c r="E640" s="31">
        <f t="shared" si="72"/>
        <v>-5.3279280210946217E-2</v>
      </c>
      <c r="F640" s="31">
        <f t="shared" si="73"/>
        <v>-2.5584753565638042E-3</v>
      </c>
      <c r="G640" s="13">
        <f>SQRT((E640-Dashboards!$C$10)^2+(F640-Dashboards!$C$11)^2)</f>
        <v>6.3867707656562148E-2</v>
      </c>
      <c r="H640" s="13">
        <f>G640/Dashboards!$C$9</f>
        <v>1.6731620811775514</v>
      </c>
      <c r="N640">
        <v>638</v>
      </c>
      <c r="O640" s="3">
        <f t="shared" si="79"/>
        <v>0.63800000000000001</v>
      </c>
      <c r="P640" s="3">
        <f>MOD($L$4*(1+SIN(Dashboards!$D$7*O640))+Dashboards!$D$15,2*$L$4)</f>
        <v>5.0126939997217468</v>
      </c>
      <c r="Q640" s="31">
        <f>(O640^Dashboards!$D$5)*((1-O640)^Dashboards!$D$6)</f>
        <v>1.6143767296750695E-3</v>
      </c>
      <c r="R640" s="31">
        <f t="shared" si="74"/>
        <v>4.7755134566962074E-4</v>
      </c>
      <c r="S640" s="31">
        <f t="shared" si="75"/>
        <v>-1.5421274063985462E-3</v>
      </c>
      <c r="T640" s="13">
        <f>SQRT((R640-Dashboards!$C$10)^2+(S640-Dashboards!$C$11)^2)</f>
        <v>1.0460549093269423E-2</v>
      </c>
      <c r="U640" s="13">
        <f>T640/Dashboards!$D$9</f>
        <v>0.89536550011518534</v>
      </c>
      <c r="W640" s="3">
        <f t="shared" si="76"/>
        <v>6.6809129141604776E-4</v>
      </c>
      <c r="X640" s="3">
        <f t="shared" si="77"/>
        <v>0.77779658106236604</v>
      </c>
      <c r="Z640" s="3">
        <f>(E640-Dashboards!$C$10)/Dashboards!$C$12</f>
        <v>-2.1615350815602596</v>
      </c>
      <c r="AA640" s="3">
        <f>(F640-Dashboards!$C$11)/Dashboards!$C$13</f>
        <v>7.2488530594676692E-2</v>
      </c>
    </row>
    <row r="641" spans="1:27" x14ac:dyDescent="0.35">
      <c r="A641">
        <v>639</v>
      </c>
      <c r="B641" s="3">
        <f t="shared" si="78"/>
        <v>0.63900000000000001</v>
      </c>
      <c r="C641" s="3">
        <f>MOD($K$4*(1+SIN(Dashboards!$C$7*B641))+Dashboards!$C$15,2*$K$4)</f>
        <v>3.1738882781111974</v>
      </c>
      <c r="D641" s="31">
        <f>(B641^Dashboards!$C$5)*((1-B641)^Dashboards!$C$6)</f>
        <v>5.3212801040999992E-2</v>
      </c>
      <c r="E641" s="31">
        <f t="shared" si="72"/>
        <v>-5.3185052781277178E-2</v>
      </c>
      <c r="F641" s="31">
        <f t="shared" si="73"/>
        <v>-1.7182419159741333E-3</v>
      </c>
      <c r="G641" s="13">
        <f>SQRT((E641-Dashboards!$C$10)^2+(F641-Dashboards!$C$11)^2)</f>
        <v>6.3802167207823113E-2</v>
      </c>
      <c r="H641" s="13">
        <f>G641/Dashboards!$C$9</f>
        <v>1.6714450977811348</v>
      </c>
      <c r="N641">
        <v>639</v>
      </c>
      <c r="O641" s="3">
        <f t="shared" si="79"/>
        <v>0.63900000000000001</v>
      </c>
      <c r="P641" s="3">
        <f>MOD($L$4*(1+SIN(Dashboards!$D$7*O641))+Dashboards!$D$15,2*$L$4)</f>
        <v>5.0152166691384021</v>
      </c>
      <c r="Q641" s="31">
        <f>(O641^Dashboards!$D$5)*((1-O641)^Dashboards!$D$6)</f>
        <v>1.599700144383548E-3</v>
      </c>
      <c r="R641" s="31">
        <f t="shared" si="74"/>
        <v>4.7706324228493101E-4</v>
      </c>
      <c r="S641" s="31">
        <f t="shared" si="75"/>
        <v>-1.5269090394654599E-3</v>
      </c>
      <c r="T641" s="13">
        <f>SQRT((R641-Dashboards!$C$10)^2+(S641-Dashboards!$C$11)^2)</f>
        <v>1.0465061718714027E-2</v>
      </c>
      <c r="U641" s="13">
        <f>T641/Dashboards!$D$9</f>
        <v>0.89575175604706947</v>
      </c>
      <c r="W641" s="3">
        <f t="shared" si="76"/>
        <v>6.6769361761758112E-4</v>
      </c>
      <c r="X641" s="3">
        <f t="shared" si="77"/>
        <v>0.77569334173406534</v>
      </c>
      <c r="Z641" s="3">
        <f>(E641-Dashboards!$C$10)/Dashboards!$C$12</f>
        <v>-2.1583448490990778</v>
      </c>
      <c r="AA641" s="3">
        <f>(F641-Dashboards!$C$11)/Dashboards!$C$13</f>
        <v>0.10719349580513952</v>
      </c>
    </row>
    <row r="642" spans="1:27" x14ac:dyDescent="0.35">
      <c r="A642">
        <v>640</v>
      </c>
      <c r="B642" s="3">
        <f t="shared" si="78"/>
        <v>0.64</v>
      </c>
      <c r="C642" s="3">
        <f>MOD($K$4*(1+SIN(Dashboards!$C$7*B642))+Dashboards!$C$15,2*$K$4)</f>
        <v>3.1582048734381107</v>
      </c>
      <c r="D642" s="31">
        <f>(B642^Dashboards!$C$5)*((1-B642)^Dashboards!$C$6)</f>
        <v>5.3084159999999998E-2</v>
      </c>
      <c r="E642" s="31">
        <f t="shared" ref="E642:E705" si="80">D642*COS(C642)</f>
        <v>-5.3076835460823327E-2</v>
      </c>
      <c r="F642" s="31">
        <f t="shared" ref="F642:F705" si="81">D642*SIN(C642)</f>
        <v>-8.8180517705846516E-4</v>
      </c>
      <c r="G642" s="13">
        <f>SQRT((E642-Dashboards!$C$10)^2+(F642-Dashboards!$C$11)^2)</f>
        <v>6.3733600306677268E-2</v>
      </c>
      <c r="H642" s="13">
        <f>G642/Dashboards!$C$9</f>
        <v>1.6696488294754366</v>
      </c>
      <c r="N642">
        <v>640</v>
      </c>
      <c r="O642" s="3">
        <f t="shared" si="79"/>
        <v>0.64</v>
      </c>
      <c r="P642" s="3">
        <f>MOD($L$4*(1+SIN(Dashboards!$D$7*O642))+Dashboards!$D$15,2*$L$4)</f>
        <v>5.0177374649311979</v>
      </c>
      <c r="Q642" s="31">
        <f>(O642^Dashboards!$D$5)*((1-O642)^Dashboards!$D$6)</f>
        <v>1.5850845241344E-3</v>
      </c>
      <c r="R642" s="31">
        <f t="shared" ref="R642:R705" si="82">Q642*COS(P642)</f>
        <v>4.7651691937263305E-4</v>
      </c>
      <c r="S642" s="31">
        <f t="shared" ref="S642:S705" si="83">Q642*SIN(P642)</f>
        <v>-1.5117620759239837E-3</v>
      </c>
      <c r="T642" s="13">
        <f>SQRT((R642-Dashboards!$C$10)^2+(S642-Dashboards!$C$11)^2)</f>
        <v>1.0469631530996702E-2</v>
      </c>
      <c r="U642" s="13">
        <f>T642/Dashboards!$D$9</f>
        <v>0.89614290685793296</v>
      </c>
      <c r="W642" s="3">
        <f t="shared" ref="W642:W705" si="84">G642*T642</f>
        <v>6.6726731135472936E-4</v>
      </c>
      <c r="X642" s="3">
        <f t="shared" ref="X642:X705" si="85">ABS(H642-U642)</f>
        <v>0.77350592261750362</v>
      </c>
      <c r="Z642" s="3">
        <f>(E642-Dashboards!$C$10)/Dashboards!$C$12</f>
        <v>-2.1546809647101415</v>
      </c>
      <c r="AA642" s="3">
        <f>(F642-Dashboards!$C$11)/Dashboards!$C$13</f>
        <v>0.14174164221603361</v>
      </c>
    </row>
    <row r="643" spans="1:27" x14ac:dyDescent="0.35">
      <c r="A643">
        <v>641</v>
      </c>
      <c r="B643" s="3">
        <f t="shared" ref="B643:B706" si="86">A643/1000</f>
        <v>0.64100000000000001</v>
      </c>
      <c r="C643" s="3">
        <f>MOD($K$4*(1+SIN(Dashboards!$C$7*B643))+Dashboards!$C$15,2*$K$4)</f>
        <v>3.1425260534499766</v>
      </c>
      <c r="D643" s="31">
        <f>(B643^Dashboards!$C$5)*((1-B643)^Dashboards!$C$6)</f>
        <v>5.2954754160999998E-2</v>
      </c>
      <c r="E643" s="31">
        <f t="shared" si="80"/>
        <v>-5.2954731092976139E-2</v>
      </c>
      <c r="F643" s="31">
        <f t="shared" si="81"/>
        <v>-4.9427952952691251E-5</v>
      </c>
      <c r="G643" s="13">
        <f>SQRT((E643-Dashboards!$C$10)^2+(F643-Dashboards!$C$11)^2)</f>
        <v>6.3662003874763909E-2</v>
      </c>
      <c r="H643" s="13">
        <f>G643/Dashboards!$C$9</f>
        <v>1.66777319561569</v>
      </c>
      <c r="N643">
        <v>641</v>
      </c>
      <c r="O643" s="3">
        <f t="shared" ref="O643:O706" si="87">N643/1000</f>
        <v>0.64100000000000001</v>
      </c>
      <c r="P643" s="3">
        <f>MOD($L$4*(1+SIN(Dashboards!$D$7*O643))+Dashboards!$D$15,2*$L$4)</f>
        <v>5.0202563845793389</v>
      </c>
      <c r="Q643" s="31">
        <f>(O643^Dashboards!$D$5)*((1-O643)^Dashboards!$D$6)</f>
        <v>1.5705303428743349E-3</v>
      </c>
      <c r="R643" s="31">
        <f t="shared" si="82"/>
        <v>4.7591310089380081E-4</v>
      </c>
      <c r="S643" s="31">
        <f t="shared" si="83"/>
        <v>-1.4966871009956032E-3</v>
      </c>
      <c r="T643" s="13">
        <f>SQRT((R643-Dashboards!$C$10)^2+(S643-Dashboards!$C$11)^2)</f>
        <v>1.0474257299933242E-2</v>
      </c>
      <c r="U643" s="13">
        <f>T643/Dashboards!$D$9</f>
        <v>0.89653884725077027</v>
      </c>
      <c r="W643" s="3">
        <f t="shared" si="84"/>
        <v>6.6681220881362419E-4</v>
      </c>
      <c r="X643" s="3">
        <f t="shared" si="85"/>
        <v>0.77123434836491978</v>
      </c>
      <c r="Z643" s="3">
        <f>(E643-Dashboards!$C$10)/Dashboards!$C$12</f>
        <v>-2.1505469103341883</v>
      </c>
      <c r="AA643" s="3">
        <f>(F643-Dashboards!$C$11)/Dashboards!$C$13</f>
        <v>0.17612211460511079</v>
      </c>
    </row>
    <row r="644" spans="1:27" x14ac:dyDescent="0.35">
      <c r="A644">
        <v>642</v>
      </c>
      <c r="B644" s="3">
        <f t="shared" si="86"/>
        <v>0.64200000000000002</v>
      </c>
      <c r="C644" s="3">
        <f>MOD($K$4*(1+SIN(Dashboards!$C$7*B644))+Dashboards!$C$15,2*$K$4)</f>
        <v>3.126852210116478</v>
      </c>
      <c r="D644" s="31">
        <f>(B644^Dashboards!$C$5)*((1-B644)^Dashboards!$C$6)</f>
        <v>5.2824586896000003E-2</v>
      </c>
      <c r="E644" s="31">
        <f t="shared" si="80"/>
        <v>-5.2818848118994857E-2</v>
      </c>
      <c r="F644" s="31">
        <f t="shared" si="81"/>
        <v>7.7862963956480918E-4</v>
      </c>
      <c r="G644" s="13">
        <f>SQRT((E644-Dashboards!$C$10)^2+(F644-Dashboards!$C$11)^2)</f>
        <v>6.3587375520428258E-2</v>
      </c>
      <c r="H644" s="13">
        <f>G644/Dashboards!$C$9</f>
        <v>1.6658181335469755</v>
      </c>
      <c r="N644">
        <v>642</v>
      </c>
      <c r="O644" s="3">
        <f t="shared" si="87"/>
        <v>0.64200000000000002</v>
      </c>
      <c r="P644" s="3">
        <f>MOD($L$4*(1+SIN(Dashboards!$D$7*O644))+Dashboards!$D$15,2*$L$4)</f>
        <v>5.0227734255639058</v>
      </c>
      <c r="Q644" s="31">
        <f>(O644^Dashboards!$D$5)*((1-O644)^Dashboards!$D$6)</f>
        <v>1.556038067137747E-3</v>
      </c>
      <c r="R644" s="31">
        <f t="shared" si="82"/>
        <v>4.7525251265735039E-4</v>
      </c>
      <c r="S644" s="31">
        <f t="shared" si="83"/>
        <v>-1.4816846883175417E-3</v>
      </c>
      <c r="T644" s="13">
        <f>SQRT((R644-Dashboards!$C$10)^2+(S644-Dashboards!$C$11)^2)</f>
        <v>1.0478937796848916E-2</v>
      </c>
      <c r="U644" s="13">
        <f>T644/Dashboards!$D$9</f>
        <v>0.89693947205777824</v>
      </c>
      <c r="W644" s="3">
        <f t="shared" si="84"/>
        <v>6.6632815274344115E-4</v>
      </c>
      <c r="X644" s="3">
        <f t="shared" si="85"/>
        <v>0.76887866148919726</v>
      </c>
      <c r="Z644" s="3">
        <f>(E644-Dashboards!$C$10)/Dashboards!$C$12</f>
        <v>-2.1459463574374404</v>
      </c>
      <c r="AA644" s="3">
        <f>(F644-Dashboards!$C$11)/Dashboards!$C$13</f>
        <v>0.2103241691203554</v>
      </c>
    </row>
    <row r="645" spans="1:27" x14ac:dyDescent="0.35">
      <c r="A645">
        <v>643</v>
      </c>
      <c r="B645" s="3">
        <f t="shared" si="86"/>
        <v>0.64300000000000002</v>
      </c>
      <c r="C645" s="3">
        <f>MOD($K$4*(1+SIN(Dashboards!$C$7*B645))+Dashboards!$C$15,2*$K$4)</f>
        <v>3.1111837352828813</v>
      </c>
      <c r="D645" s="31">
        <f>(B645^Dashboards!$C$5)*((1-B645)^Dashboards!$C$6)</f>
        <v>5.2693661600999996E-2</v>
      </c>
      <c r="E645" s="31">
        <f t="shared" si="80"/>
        <v>-5.2669300502946291E-2</v>
      </c>
      <c r="F645" s="31">
        <f t="shared" si="81"/>
        <v>1.6021103117584881E-3</v>
      </c>
      <c r="G645" s="13">
        <f>SQRT((E645-Dashboards!$C$10)^2+(F645-Dashboards!$C$11)^2)</f>
        <v>6.3509713537259663E-2</v>
      </c>
      <c r="H645" s="13">
        <f>G645/Dashboards!$C$9</f>
        <v>1.6637835985659255</v>
      </c>
      <c r="N645">
        <v>643</v>
      </c>
      <c r="O645" s="3">
        <f t="shared" si="87"/>
        <v>0.64300000000000002</v>
      </c>
      <c r="P645" s="3">
        <f>MOD($L$4*(1+SIN(Dashboards!$D$7*O645))+Dashboards!$D$15,2*$L$4)</f>
        <v>5.0252885853678571</v>
      </c>
      <c r="Q645" s="31">
        <f>(O645^Dashboards!$D$5)*((1-O645)^Dashboards!$D$6)</f>
        <v>1.5416081560383984E-3</v>
      </c>
      <c r="R645" s="31">
        <f t="shared" si="82"/>
        <v>4.7453588219667926E-4</v>
      </c>
      <c r="S645" s="31">
        <f t="shared" si="83"/>
        <v>-1.4667553999464023E-3</v>
      </c>
      <c r="T645" s="13">
        <f>SQRT((R645-Dashboards!$C$10)^2+(S645-Dashboards!$C$11)^2)</f>
        <v>1.0483671794840464E-2</v>
      </c>
      <c r="U645" s="13">
        <f>T645/Dashboards!$D$9</f>
        <v>0.89734467626278269</v>
      </c>
      <c r="W645" s="3">
        <f t="shared" si="84"/>
        <v>6.6581499250896676E-4</v>
      </c>
      <c r="X645" s="3">
        <f t="shared" si="85"/>
        <v>0.76643892230314281</v>
      </c>
      <c r="Z645" s="3">
        <f>(E645-Dashboards!$C$10)/Dashboards!$C$12</f>
        <v>-2.140883164470317</v>
      </c>
      <c r="AA645" s="3">
        <f>(F645-Dashboards!$C$11)/Dashboards!$C$13</f>
        <v>0.2443371787191089</v>
      </c>
    </row>
    <row r="646" spans="1:27" x14ac:dyDescent="0.35">
      <c r="A646">
        <v>644</v>
      </c>
      <c r="B646" s="3">
        <f t="shared" si="86"/>
        <v>0.64400000000000002</v>
      </c>
      <c r="C646" s="3">
        <f>MOD($K$4*(1+SIN(Dashboards!$C$7*B646))+Dashboards!$C$15,2*$K$4)</f>
        <v>3.0955210206602408</v>
      </c>
      <c r="D646" s="31">
        <f>(B646^Dashboards!$C$5)*((1-B646)^Dashboards!$C$6)</f>
        <v>5.2561981696000001E-2</v>
      </c>
      <c r="E646" s="31">
        <f t="shared" si="80"/>
        <v>-5.2506207653273067E-2</v>
      </c>
      <c r="F646" s="31">
        <f t="shared" si="81"/>
        <v>2.4207597323997149E-3</v>
      </c>
      <c r="G646" s="13">
        <f>SQRT((E646-Dashboards!$C$10)^2+(F646-Dashboards!$C$11)^2)</f>
        <v>6.3429016902394983E-2</v>
      </c>
      <c r="H646" s="13">
        <f>G646/Dashboards!$C$9</f>
        <v>1.6616695638762784</v>
      </c>
      <c r="N646">
        <v>644</v>
      </c>
      <c r="O646" s="3">
        <f t="shared" si="87"/>
        <v>0.64400000000000002</v>
      </c>
      <c r="P646" s="3">
        <f>MOD($L$4*(1+SIN(Dashboards!$D$7*O646))+Dashboards!$D$15,2*$L$4)</f>
        <v>5.0278018614760329</v>
      </c>
      <c r="Q646" s="31">
        <f>(O646^Dashboards!$D$5)*((1-O646)^Dashboards!$D$6)</f>
        <v>1.5272410612617818E-3</v>
      </c>
      <c r="R646" s="31">
        <f t="shared" si="82"/>
        <v>4.737639386467643E-4</v>
      </c>
      <c r="S646" s="31">
        <f t="shared" si="83"/>
        <v>-1.4518997863633423E-3</v>
      </c>
      <c r="T646" s="13">
        <f>SQRT((R646-Dashboards!$C$10)^2+(S646-Dashboards!$C$11)^2)</f>
        <v>1.0488458069034475E-2</v>
      </c>
      <c r="U646" s="13">
        <f>T646/Dashboards!$D$9</f>
        <v>0.89775435502335232</v>
      </c>
      <c r="W646" s="3">
        <f t="shared" si="84"/>
        <v>6.6527258414084882E-4</v>
      </c>
      <c r="X646" s="3">
        <f t="shared" si="85"/>
        <v>0.76391520885292608</v>
      </c>
      <c r="Z646" s="3">
        <f>(E646-Dashboards!$C$10)/Dashboards!$C$12</f>
        <v>-2.1353613742119855</v>
      </c>
      <c r="AA646" s="3">
        <f>(F646-Dashboards!$C$11)/Dashboards!$C$13</f>
        <v>0.27815063851544891</v>
      </c>
    </row>
    <row r="647" spans="1:27" x14ac:dyDescent="0.35">
      <c r="A647">
        <v>645</v>
      </c>
      <c r="B647" s="3">
        <f t="shared" si="86"/>
        <v>0.64500000000000002</v>
      </c>
      <c r="C647" s="3">
        <f>MOD($K$4*(1+SIN(Dashboards!$C$7*B647))+Dashboards!$C$15,2*$K$4)</f>
        <v>3.0798644578156091</v>
      </c>
      <c r="D647" s="31">
        <f>(B647^Dashboards!$C$5)*((1-B647)^Dashboards!$C$6)</f>
        <v>5.2429550625000002E-2</v>
      </c>
      <c r="E647" s="31">
        <f t="shared" si="80"/>
        <v>-5.2329694341059697E-2</v>
      </c>
      <c r="F647" s="31">
        <f t="shared" si="81"/>
        <v>3.2343266549163686E-3</v>
      </c>
      <c r="G647" s="13">
        <f>SQRT((E647-Dashboards!$C$10)^2+(F647-Dashboards!$C$11)^2)</f>
        <v>6.3345285274589672E-2</v>
      </c>
      <c r="H647" s="13">
        <f>G647/Dashboards!$C$9</f>
        <v>1.6594760205383452</v>
      </c>
      <c r="N647">
        <v>645</v>
      </c>
      <c r="O647" s="3">
        <f t="shared" si="87"/>
        <v>0.64500000000000002</v>
      </c>
      <c r="P647" s="3">
        <f>MOD($L$4*(1+SIN(Dashboards!$D$7*O647))+Dashboards!$D$15,2*$L$4)</f>
        <v>5.0303132513751603</v>
      </c>
      <c r="Q647" s="31">
        <f>(O647^Dashboards!$D$5)*((1-O647)^Dashboards!$D$6)</f>
        <v>1.5129372270581401E-3</v>
      </c>
      <c r="R647" s="31">
        <f t="shared" si="82"/>
        <v>4.7293741262172877E-4</v>
      </c>
      <c r="S647" s="31">
        <f t="shared" si="83"/>
        <v>-1.4371183864807517E-3</v>
      </c>
      <c r="T647" s="13">
        <f>SQRT((R647-Dashboards!$C$10)^2+(S647-Dashboards!$C$11)^2)</f>
        <v>1.0493295396842075E-2</v>
      </c>
      <c r="U647" s="13">
        <f>T647/Dashboards!$D$9</f>
        <v>0.89816840369260043</v>
      </c>
      <c r="W647" s="3">
        <f t="shared" si="84"/>
        <v>6.6470079038349981E-4</v>
      </c>
      <c r="X647" s="3">
        <f t="shared" si="85"/>
        <v>0.76130761684574477</v>
      </c>
      <c r="Z647" s="3">
        <f>(E647-Dashboards!$C$10)/Dashboards!$C$12</f>
        <v>-2.1293852110031235</v>
      </c>
      <c r="AA647" s="3">
        <f>(F647-Dashboards!$C$11)/Dashboards!$C$13</f>
        <v>0.31175417103197045</v>
      </c>
    </row>
    <row r="648" spans="1:27" x14ac:dyDescent="0.35">
      <c r="A648">
        <v>646</v>
      </c>
      <c r="B648" s="3">
        <f t="shared" si="86"/>
        <v>0.64600000000000002</v>
      </c>
      <c r="C648" s="3">
        <f>MOD($K$4*(1+SIN(Dashboards!$C$7*B648))+Dashboards!$C$15,2*$K$4)</f>
        <v>3.0642144381622396</v>
      </c>
      <c r="D648" s="31">
        <f>(B648^Dashboards!$C$5)*((1-B648)^Dashboards!$C$6)</f>
        <v>5.2296371855999994E-2</v>
      </c>
      <c r="E648" s="31">
        <f t="shared" si="80"/>
        <v>-5.2139890615069087E-2</v>
      </c>
      <c r="F648" s="31">
        <f t="shared" si="81"/>
        <v>4.0425630421378235E-3</v>
      </c>
      <c r="G648" s="13">
        <f>SQRT((E648-Dashboards!$C$10)^2+(F648-Dashboards!$C$11)^2)</f>
        <v>6.3258518992059143E-2</v>
      </c>
      <c r="H648" s="13">
        <f>G648/Dashboards!$C$9</f>
        <v>1.6572029774124597</v>
      </c>
      <c r="N648">
        <v>646</v>
      </c>
      <c r="O648" s="3">
        <f t="shared" si="87"/>
        <v>0.64600000000000002</v>
      </c>
      <c r="P648" s="3">
        <f>MOD($L$4*(1+SIN(Dashboards!$D$7*O648))+Dashboards!$D$15,2*$L$4)</f>
        <v>5.0328227525538445</v>
      </c>
      <c r="Q648" s="31">
        <f>(O648^Dashboards!$D$5)*((1-O648)^Dashboards!$D$6)</f>
        <v>1.4986970902361673E-3</v>
      </c>
      <c r="R648" s="31">
        <f t="shared" si="82"/>
        <v>4.7205703609288233E-4</v>
      </c>
      <c r="S648" s="31">
        <f t="shared" si="83"/>
        <v>-1.422411727650457E-3</v>
      </c>
      <c r="T648" s="13">
        <f>SQRT((R648-Dashboards!$C$10)^2+(S648-Dashboards!$C$11)^2)</f>
        <v>1.0498182558209874E-2</v>
      </c>
      <c r="U648" s="13">
        <f>T648/Dashboards!$D$9</f>
        <v>0.89858671784066357</v>
      </c>
      <c r="W648" s="3">
        <f t="shared" si="84"/>
        <v>6.6409948074062333E-4</v>
      </c>
      <c r="X648" s="3">
        <f t="shared" si="85"/>
        <v>0.75861625957179613</v>
      </c>
      <c r="Z648" s="3">
        <f>(E648-Dashboards!$C$10)/Dashboards!$C$12</f>
        <v>-2.1229590778693295</v>
      </c>
      <c r="AA648" s="3">
        <f>(F648-Dashboards!$C$11)/Dashboards!$C$13</f>
        <v>0.34513753135224712</v>
      </c>
    </row>
    <row r="649" spans="1:27" x14ac:dyDescent="0.35">
      <c r="A649">
        <v>647</v>
      </c>
      <c r="B649" s="3">
        <f t="shared" si="86"/>
        <v>0.64700000000000002</v>
      </c>
      <c r="C649" s="3">
        <f>MOD($K$4*(1+SIN(Dashboards!$C$7*B649))+Dashboards!$C$15,2*$K$4)</f>
        <v>3.048571352949808</v>
      </c>
      <c r="D649" s="31">
        <f>(B649^Dashboards!$C$5)*((1-B649)^Dashboards!$C$6)</f>
        <v>5.2162448880999995E-2</v>
      </c>
      <c r="E649" s="31">
        <f t="shared" si="80"/>
        <v>-5.1936931713624283E-2</v>
      </c>
      <c r="F649" s="31">
        <f t="shared" si="81"/>
        <v>4.8452241885454557E-3</v>
      </c>
      <c r="G649" s="13">
        <f>SQRT((E649-Dashboards!$C$10)^2+(F649-Dashboards!$C$11)^2)</f>
        <v>6.3168719070092347E-2</v>
      </c>
      <c r="H649" s="13">
        <f>G649/Dashboards!$C$9</f>
        <v>1.6548504610964603</v>
      </c>
      <c r="N649">
        <v>647</v>
      </c>
      <c r="O649" s="3">
        <f t="shared" si="87"/>
        <v>0.64700000000000002</v>
      </c>
      <c r="P649" s="3">
        <f>MOD($L$4*(1+SIN(Dashboards!$D$7*O649))+Dashboards!$D$15,2*$L$4)</f>
        <v>5.0353303625025889</v>
      </c>
      <c r="Q649" s="31">
        <f>(O649^Dashboards!$D$5)*((1-O649)^Dashboards!$D$6)</f>
        <v>1.4845210801573679E-3</v>
      </c>
      <c r="R649" s="31">
        <f t="shared" si="82"/>
        <v>4.7112354226730218E-4</v>
      </c>
      <c r="S649" s="31">
        <f t="shared" si="83"/>
        <v>-1.4077803256734012E-3</v>
      </c>
      <c r="T649" s="13">
        <f>SQRT((R649-Dashboards!$C$10)^2+(S649-Dashboards!$C$11)^2)</f>
        <v>1.0503118335867173E-2</v>
      </c>
      <c r="U649" s="13">
        <f>T649/Dashboards!$D$9</f>
        <v>0.89900919327586115</v>
      </c>
      <c r="W649" s="3">
        <f t="shared" si="84"/>
        <v>6.6346853151832931E-4</v>
      </c>
      <c r="X649" s="3">
        <f t="shared" si="85"/>
        <v>0.75584126782059913</v>
      </c>
      <c r="Z649" s="3">
        <f>(E649-Dashboards!$C$10)/Dashboards!$C$12</f>
        <v>-2.1160875535377293</v>
      </c>
      <c r="AA649" s="3">
        <f>(F649-Dashboards!$C$11)/Dashboards!$C$13</f>
        <v>0.37829061217026078</v>
      </c>
    </row>
    <row r="650" spans="1:27" x14ac:dyDescent="0.35">
      <c r="A650">
        <v>648</v>
      </c>
      <c r="B650" s="3">
        <f t="shared" si="86"/>
        <v>0.64800000000000002</v>
      </c>
      <c r="C650" s="3">
        <f>MOD($K$4*(1+SIN(Dashboards!$C$7*B650))+Dashboards!$C$15,2*$K$4)</f>
        <v>3.0329355932546318</v>
      </c>
      <c r="D650" s="31">
        <f>(B650^Dashboards!$C$5)*((1-B650)^Dashboards!$C$6)</f>
        <v>5.2027785215999996E-2</v>
      </c>
      <c r="E650" s="31">
        <f t="shared" si="80"/>
        <v>-5.1720957973413091E-2</v>
      </c>
      <c r="F650" s="31">
        <f t="shared" si="81"/>
        <v>5.6420688399437995E-3</v>
      </c>
      <c r="G650" s="13">
        <f>SQRT((E650-Dashboards!$C$10)^2+(F650-Dashboards!$C$11)^2)</f>
        <v>6.307588719844047E-2</v>
      </c>
      <c r="H650" s="13">
        <f>G650/Dashboards!$C$9</f>
        <v>1.6524185158572811</v>
      </c>
      <c r="N650">
        <v>648</v>
      </c>
      <c r="O650" s="3">
        <f t="shared" si="87"/>
        <v>0.64800000000000002</v>
      </c>
      <c r="P650" s="3">
        <f>MOD($L$4*(1+SIN(Dashboards!$D$7*O650))+Dashboards!$D$15,2*$L$4)</f>
        <v>5.0378360787137817</v>
      </c>
      <c r="Q650" s="31">
        <f>(O650^Dashboards!$D$5)*((1-O650)^Dashboards!$D$6)</f>
        <v>1.4704096187310865E-3</v>
      </c>
      <c r="R650" s="31">
        <f t="shared" si="82"/>
        <v>4.7013766546688833E-4</v>
      </c>
      <c r="S650" s="31">
        <f t="shared" si="83"/>
        <v>-1.3932246848108324E-3</v>
      </c>
      <c r="T650" s="13">
        <f>SQRT((R650-Dashboards!$C$10)^2+(S650-Dashboards!$C$11)^2)</f>
        <v>1.0508101515569386E-2</v>
      </c>
      <c r="U650" s="13">
        <f>T650/Dashboards!$D$9</f>
        <v>0.89943572606553146</v>
      </c>
      <c r="W650" s="3">
        <f t="shared" si="84"/>
        <v>6.628078258658159E-4</v>
      </c>
      <c r="X650" s="3">
        <f t="shared" si="85"/>
        <v>0.7529827897917496</v>
      </c>
      <c r="Z650" s="3">
        <f>(E650-Dashboards!$C$10)/Dashboards!$C$12</f>
        <v>-2.1087753893493972</v>
      </c>
      <c r="AA650" s="3">
        <f>(F650-Dashboards!$C$11)/Dashboards!$C$13</f>
        <v>0.41120344873329401</v>
      </c>
    </row>
    <row r="651" spans="1:27" x14ac:dyDescent="0.35">
      <c r="A651">
        <v>649</v>
      </c>
      <c r="B651" s="3">
        <f t="shared" si="86"/>
        <v>0.64900000000000002</v>
      </c>
      <c r="C651" s="3">
        <f>MOD($K$4*(1+SIN(Dashboards!$C$7*B651))+Dashboards!$C$15,2*$K$4)</f>
        <v>3.0173075499698885</v>
      </c>
      <c r="D651" s="31">
        <f>(B651^Dashboards!$C$5)*((1-B651)^Dashboards!$C$6)</f>
        <v>5.1892384401000004E-2</v>
      </c>
      <c r="E651" s="31">
        <f t="shared" si="80"/>
        <v>-5.1492114735295753E-2</v>
      </c>
      <c r="F651" s="31">
        <f t="shared" si="81"/>
        <v>6.4328593104689144E-3</v>
      </c>
      <c r="G651" s="13">
        <f>SQRT((E651-Dashboards!$C$10)^2+(F651-Dashboards!$C$11)^2)</f>
        <v>6.2980025738483325E-2</v>
      </c>
      <c r="H651" s="13">
        <f>G651/Dashboards!$C$9</f>
        <v>1.6499072035567193</v>
      </c>
      <c r="N651">
        <v>649</v>
      </c>
      <c r="O651" s="3">
        <f t="shared" si="87"/>
        <v>0.64900000000000002</v>
      </c>
      <c r="P651" s="3">
        <f>MOD($L$4*(1+SIN(Dashboards!$D$7*O651))+Dashboards!$D$15,2*$L$4)</f>
        <v>5.0403398986817072</v>
      </c>
      <c r="Q651" s="31">
        <f>(O651^Dashboards!$D$5)*((1-O651)^Dashboards!$D$6)</f>
        <v>1.456363120410205E-3</v>
      </c>
      <c r="R651" s="31">
        <f t="shared" si="82"/>
        <v>4.6910014100799084E-4</v>
      </c>
      <c r="S651" s="31">
        <f t="shared" si="83"/>
        <v>-1.3787452977969618E-3</v>
      </c>
      <c r="T651" s="13">
        <f>SQRT((R651-Dashboards!$C$10)^2+(S651-Dashboards!$C$11)^2)</f>
        <v>1.0513130886337617E-2</v>
      </c>
      <c r="U651" s="13">
        <f>T651/Dashboards!$D$9</f>
        <v>0.89986621255653787</v>
      </c>
      <c r="W651" s="3">
        <f t="shared" si="84"/>
        <v>6.6211725381358716E-4</v>
      </c>
      <c r="X651" s="3">
        <f t="shared" si="85"/>
        <v>0.7500409910001814</v>
      </c>
      <c r="Z651" s="3">
        <f>(E651-Dashboards!$C$10)/Dashboards!$C$12</f>
        <v>-2.1010275060703134</v>
      </c>
      <c r="AA651" s="3">
        <f>(F651-Dashboards!$C$11)/Dashboards!$C$13</f>
        <v>0.44386622367483808</v>
      </c>
    </row>
    <row r="652" spans="1:27" x14ac:dyDescent="0.35">
      <c r="A652">
        <v>650</v>
      </c>
      <c r="B652" s="3">
        <f t="shared" si="86"/>
        <v>0.65</v>
      </c>
      <c r="C652" s="3">
        <f>MOD($K$4*(1+SIN(Dashboards!$C$7*B652))+Dashboards!$C$15,2*$K$4)</f>
        <v>3.0016876137958453</v>
      </c>
      <c r="D652" s="31">
        <f>(B652^Dashboards!$C$5)*((1-B652)^Dashboards!$C$6)</f>
        <v>5.1756249999999997E-2</v>
      </c>
      <c r="E652" s="31">
        <f t="shared" si="80"/>
        <v>-5.1250552247198065E-2</v>
      </c>
      <c r="F652" s="31">
        <f t="shared" si="81"/>
        <v>7.2173615968524705E-3</v>
      </c>
      <c r="G652" s="13">
        <f>SQRT((E652-Dashboards!$C$10)^2+(F652-Dashboards!$C$11)^2)</f>
        <v>6.2881137720175867E-2</v>
      </c>
      <c r="H652" s="13">
        <f>G652/Dashboards!$C$9</f>
        <v>1.6473166035714413</v>
      </c>
      <c r="N652">
        <v>650</v>
      </c>
      <c r="O652" s="3">
        <f t="shared" si="87"/>
        <v>0.65</v>
      </c>
      <c r="P652" s="3">
        <f>MOD($L$4*(1+SIN(Dashboards!$D$7*O652))+Dashboards!$D$15,2*$L$4)</f>
        <v>5.0428418199025469</v>
      </c>
      <c r="Q652" s="31">
        <f>(O652^Dashboards!$D$5)*((1-O652)^Dashboards!$D$6)</f>
        <v>1.4423819921874999E-3</v>
      </c>
      <c r="R652" s="31">
        <f t="shared" si="82"/>
        <v>4.6801170508157348E-4</v>
      </c>
      <c r="S652" s="31">
        <f t="shared" si="83"/>
        <v>-1.3643426458530934E-3</v>
      </c>
      <c r="T652" s="13">
        <f>SQRT((R652-Dashboards!$C$10)^2+(S652-Dashboards!$C$11)^2)</f>
        <v>1.0518205240694398E-2</v>
      </c>
      <c r="U652" s="13">
        <f>T652/Dashboards!$D$9</f>
        <v>0.90030054939544668</v>
      </c>
      <c r="W652" s="3">
        <f t="shared" si="84"/>
        <v>6.6139671230917992E-4</v>
      </c>
      <c r="X652" s="3">
        <f t="shared" si="85"/>
        <v>0.74701605417599459</v>
      </c>
      <c r="Z652" s="3">
        <f>(E652-Dashboards!$C$10)/Dashboards!$C$12</f>
        <v>-2.0928489906036409</v>
      </c>
      <c r="AA652" s="3">
        <f>(F652-Dashboards!$C$11)/Dashboards!$C$13</f>
        <v>0.47626927173415207</v>
      </c>
    </row>
    <row r="653" spans="1:27" x14ac:dyDescent="0.35">
      <c r="A653">
        <v>651</v>
      </c>
      <c r="B653" s="3">
        <f t="shared" si="86"/>
        <v>0.65100000000000002</v>
      </c>
      <c r="C653" s="3">
        <f>MOD($K$4*(1+SIN(Dashboards!$C$7*B653))+Dashboards!$C$15,2*$K$4)</f>
        <v>2.9860761752300942</v>
      </c>
      <c r="D653" s="31">
        <f>(B653^Dashboards!$C$5)*((1-B653)^Dashboards!$C$6)</f>
        <v>5.1619385600999997E-2</v>
      </c>
      <c r="E653" s="31">
        <f t="shared" si="80"/>
        <v>-5.0996425564174976E-2</v>
      </c>
      <c r="F653" s="31">
        <f t="shared" si="81"/>
        <v>7.9953454898638969E-3</v>
      </c>
      <c r="G653" s="13">
        <f>SQRT((E653-Dashboards!$C$10)^2+(F653-Dashboards!$C$11)^2)</f>
        <v>6.2779226838777652E-2</v>
      </c>
      <c r="H653" s="13">
        <f>G653/Dashboards!$C$9</f>
        <v>1.644646812707304</v>
      </c>
      <c r="N653">
        <v>651</v>
      </c>
      <c r="O653" s="3">
        <f t="shared" si="87"/>
        <v>0.65100000000000002</v>
      </c>
      <c r="P653" s="3">
        <f>MOD($L$4*(1+SIN(Dashboards!$D$7*O653))+Dashboards!$D$15,2*$L$4)</f>
        <v>5.0453418398743777</v>
      </c>
      <c r="Q653" s="31">
        <f>(O653^Dashboards!$D$5)*((1-O653)^Dashboards!$D$6)</f>
        <v>1.4284666335926716E-3</v>
      </c>
      <c r="R653" s="31">
        <f t="shared" si="82"/>
        <v>4.6687309463394378E-4</v>
      </c>
      <c r="S653" s="31">
        <f t="shared" si="83"/>
        <v>-1.3500171987032255E-3</v>
      </c>
      <c r="T653" s="13">
        <f>SQRT((R653-Dashboards!$C$10)^2+(S653-Dashboards!$C$11)^2)</f>
        <v>1.0523323374895572E-2</v>
      </c>
      <c r="U653" s="13">
        <f>T653/Dashboards!$D$9</f>
        <v>0.90073863354837502</v>
      </c>
      <c r="W653" s="3">
        <f t="shared" si="84"/>
        <v>6.6064610525038033E-4</v>
      </c>
      <c r="X653" s="3">
        <f t="shared" si="85"/>
        <v>0.74390817915892893</v>
      </c>
      <c r="Z653" s="3">
        <f>(E653-Dashboards!$C$10)/Dashboards!$C$12</f>
        <v>-2.0842450926062086</v>
      </c>
      <c r="AA653" s="3">
        <f>(F653-Dashboards!$C$11)/Dashboards!$C$13</f>
        <v>0.5084030843592644</v>
      </c>
    </row>
    <row r="654" spans="1:27" x14ac:dyDescent="0.35">
      <c r="A654">
        <v>652</v>
      </c>
      <c r="B654" s="3">
        <f t="shared" si="86"/>
        <v>0.65200000000000002</v>
      </c>
      <c r="C654" s="3">
        <f>MOD($K$4*(1+SIN(Dashboards!$C$7*B654))+Dashboards!$C$15,2*$K$4)</f>
        <v>2.9704736245577839</v>
      </c>
      <c r="D654" s="31">
        <f>(B654^Dashboards!$C$5)*((1-B654)^Dashboards!$C$6)</f>
        <v>5.1481794816000001E-2</v>
      </c>
      <c r="E654" s="31">
        <f t="shared" si="80"/>
        <v>-5.0729894445731352E-2</v>
      </c>
      <c r="F654" s="31">
        <f t="shared" si="81"/>
        <v>8.7665846828556999E-3</v>
      </c>
      <c r="G654" s="13">
        <f>SQRT((E654-Dashboards!$C$10)^2+(F654-Dashboards!$C$11)^2)</f>
        <v>6.2674297451368044E-2</v>
      </c>
      <c r="H654" s="13">
        <f>G654/Dashboards!$C$9</f>
        <v>1.6418979451080626</v>
      </c>
      <c r="N654">
        <v>652</v>
      </c>
      <c r="O654" s="3">
        <f t="shared" si="87"/>
        <v>0.65200000000000002</v>
      </c>
      <c r="P654" s="3">
        <f>MOD($L$4*(1+SIN(Dashboards!$D$7*O654))+Dashboards!$D$15,2*$L$4)</f>
        <v>5.0478399560971816</v>
      </c>
      <c r="Q654" s="31">
        <f>(O654^Dashboards!$D$5)*((1-O654)^Dashboards!$D$6)</f>
        <v>1.4146174366900307E-3</v>
      </c>
      <c r="R654" s="31">
        <f t="shared" si="82"/>
        <v>4.6568504724808123E-4</v>
      </c>
      <c r="S654" s="31">
        <f t="shared" si="83"/>
        <v>-1.3357694145910907E-3</v>
      </c>
      <c r="T654" s="13">
        <f>SQRT((R654-Dashboards!$C$10)^2+(S654-Dashboards!$C$11)^2)</f>
        <v>1.0528484089158253E-2</v>
      </c>
      <c r="U654" s="13">
        <f>T654/Dashboards!$D$9</f>
        <v>0.90118036232050325</v>
      </c>
      <c r="W654" s="3">
        <f t="shared" si="84"/>
        <v>6.5986534351590012E-4</v>
      </c>
      <c r="X654" s="3">
        <f t="shared" si="85"/>
        <v>0.74071758278755939</v>
      </c>
      <c r="Z654" s="3">
        <f>(E654-Dashboards!$C$10)/Dashboards!$C$12</f>
        <v>-2.0752212210121259</v>
      </c>
      <c r="AA654" s="3">
        <f>(F654-Dashboards!$C$11)/Dashboards!$C$13</f>
        <v>0.540258314190324</v>
      </c>
    </row>
    <row r="655" spans="1:27" x14ac:dyDescent="0.35">
      <c r="A655">
        <v>653</v>
      </c>
      <c r="B655" s="3">
        <f t="shared" si="86"/>
        <v>0.65300000000000002</v>
      </c>
      <c r="C655" s="3">
        <f>MOD($K$4*(1+SIN(Dashboards!$C$7*B655))+Dashboards!$C$15,2*$K$4)</f>
        <v>2.9548803518418718</v>
      </c>
      <c r="D655" s="31">
        <f>(B655^Dashboards!$C$5)*((1-B655)^Dashboards!$C$6)</f>
        <v>5.1343481280999997E-2</v>
      </c>
      <c r="E655" s="31">
        <f t="shared" si="80"/>
        <v>-5.0451123250489574E-2</v>
      </c>
      <c r="F655" s="31">
        <f t="shared" si="81"/>
        <v>9.5308568773383329E-3</v>
      </c>
      <c r="G655" s="13">
        <f>SQRT((E655-Dashboards!$C$10)^2+(F655-Dashboards!$C$11)^2)</f>
        <v>6.2566354573149949E-2</v>
      </c>
      <c r="H655" s="13">
        <f>G655/Dashboards!$C$9</f>
        <v>1.6390701321585379</v>
      </c>
      <c r="N655">
        <v>653</v>
      </c>
      <c r="O655" s="3">
        <f t="shared" si="87"/>
        <v>0.65300000000000002</v>
      </c>
      <c r="P655" s="3">
        <f>MOD($L$4*(1+SIN(Dashboards!$D$7*O655))+Dashboards!$D$15,2*$L$4)</f>
        <v>5.0503361660728414</v>
      </c>
      <c r="Q655" s="31">
        <f>(O655^Dashboards!$D$5)*((1-O655)^Dashboards!$D$6)</f>
        <v>1.400834786076848E-3</v>
      </c>
      <c r="R655" s="31">
        <f t="shared" si="82"/>
        <v>4.6444830102554581E-4</v>
      </c>
      <c r="S655" s="31">
        <f t="shared" si="83"/>
        <v>-1.3215997402986474E-3</v>
      </c>
      <c r="T655" s="13">
        <f>SQRT((R655-Dashboards!$C$10)^2+(S655-Dashboards!$C$11)^2)</f>
        <v>1.0533686187884883E-2</v>
      </c>
      <c r="U655" s="13">
        <f>T655/Dashboards!$D$9</f>
        <v>0.9016256333752527</v>
      </c>
      <c r="W655" s="3">
        <f t="shared" si="84"/>
        <v>6.5905434499349781E-4</v>
      </c>
      <c r="X655" s="3">
        <f t="shared" si="85"/>
        <v>0.73744449878328522</v>
      </c>
      <c r="Z655" s="3">
        <f>(E655-Dashboards!$C$10)/Dashboards!$C$12</f>
        <v>-2.065782940466574</v>
      </c>
      <c r="AA655" s="3">
        <f>(F655-Dashboards!$C$11)/Dashboards!$C$13</f>
        <v>0.57182577942026003</v>
      </c>
    </row>
    <row r="656" spans="1:27" x14ac:dyDescent="0.35">
      <c r="A656">
        <v>654</v>
      </c>
      <c r="B656" s="3">
        <f t="shared" si="86"/>
        <v>0.65400000000000003</v>
      </c>
      <c r="C656" s="3">
        <f>MOD($K$4*(1+SIN(Dashboards!$C$7*B656))+Dashboards!$C$15,2*$K$4)</f>
        <v>2.9392967469133624</v>
      </c>
      <c r="D656" s="31">
        <f>(B656^Dashboards!$C$5)*((1-B656)^Dashboards!$C$6)</f>
        <v>5.1204448655999997E-2</v>
      </c>
      <c r="E656" s="31">
        <f t="shared" si="80"/>
        <v>-5.0160280828294768E-2</v>
      </c>
      <c r="F656" s="31">
        <f t="shared" si="81"/>
        <v>1.0287943885516891E-2</v>
      </c>
      <c r="G656" s="13">
        <f>SQRT((E656-Dashboards!$C$10)^2+(F656-Dashboards!$C$11)^2)</f>
        <v>6.2455403873545035E-2</v>
      </c>
      <c r="H656" s="13">
        <f>G656/Dashboards!$C$9</f>
        <v>1.6361635223823219</v>
      </c>
      <c r="N656">
        <v>654</v>
      </c>
      <c r="O656" s="3">
        <f t="shared" si="87"/>
        <v>0.65400000000000003</v>
      </c>
      <c r="P656" s="3">
        <f>MOD($L$4*(1+SIN(Dashboards!$D$7*O656))+Dashboards!$D$15,2*$L$4)</f>
        <v>5.0528304673051485</v>
      </c>
      <c r="Q656" s="31">
        <f>(O656^Dashboards!$D$5)*((1-O656)^Dashboards!$D$6)</f>
        <v>1.3871190588823688E-3</v>
      </c>
      <c r="R656" s="31">
        <f t="shared" si="82"/>
        <v>4.6316359446901882E-4</v>
      </c>
      <c r="S656" s="31">
        <f t="shared" si="83"/>
        <v>-1.3075086111660019E-3</v>
      </c>
      <c r="T656" s="13">
        <f>SQRT((R656-Dashboards!$C$10)^2+(S656-Dashboards!$C$11)^2)</f>
        <v>1.053892847988336E-2</v>
      </c>
      <c r="U656" s="13">
        <f>T656/Dashboards!$D$9</f>
        <v>0.90207434475312731</v>
      </c>
      <c r="W656" s="3">
        <f t="shared" si="84"/>
        <v>6.582130346055213E-4</v>
      </c>
      <c r="X656" s="3">
        <f t="shared" si="85"/>
        <v>0.73408917762919457</v>
      </c>
      <c r="Z656" s="3">
        <f>(E656-Dashboards!$C$10)/Dashboards!$C$12</f>
        <v>-2.0559359676728399</v>
      </c>
      <c r="AA656" s="3">
        <f>(F656-Dashboards!$C$11)/Dashboards!$C$13</f>
        <v>0.60309646802995265</v>
      </c>
    </row>
    <row r="657" spans="1:27" x14ac:dyDescent="0.35">
      <c r="A657">
        <v>655</v>
      </c>
      <c r="B657" s="3">
        <f t="shared" si="86"/>
        <v>0.65500000000000003</v>
      </c>
      <c r="C657" s="3">
        <f>MOD($K$4*(1+SIN(Dashboards!$C$7*B657))+Dashboards!$C$15,2*$K$4)</f>
        <v>2.9237231993615649</v>
      </c>
      <c r="D657" s="31">
        <f>(B657^Dashboards!$C$5)*((1-B657)^Dashboards!$C$6)</f>
        <v>5.1064700624999994E-2</v>
      </c>
      <c r="E657" s="31">
        <f t="shared" si="80"/>
        <v>-4.9857540409850978E-2</v>
      </c>
      <c r="F657" s="31">
        <f t="shared" si="81"/>
        <v>1.1037631729721336E-2</v>
      </c>
      <c r="G657" s="13">
        <f>SQRT((E657-Dashboards!$C$10)^2+(F657-Dashboards!$C$11)^2)</f>
        <v>6.2341451672083201E-2</v>
      </c>
      <c r="H657" s="13">
        <f>G657/Dashboards!$C$9</f>
        <v>1.6331782813340932</v>
      </c>
      <c r="N657">
        <v>655</v>
      </c>
      <c r="O657" s="3">
        <f t="shared" si="87"/>
        <v>0.65500000000000003</v>
      </c>
      <c r="P657" s="3">
        <f>MOD($L$4*(1+SIN(Dashboards!$D$7*O657))+Dashboards!$D$15,2*$L$4)</f>
        <v>5.0553228572998004</v>
      </c>
      <c r="Q657" s="31">
        <f>(O657^Dashboards!$D$5)*((1-O657)^Dashboards!$D$6)</f>
        <v>1.3734706247674837E-3</v>
      </c>
      <c r="R657" s="31">
        <f t="shared" si="82"/>
        <v>4.6183166636545918E-4</v>
      </c>
      <c r="S657" s="31">
        <f t="shared" si="83"/>
        <v>-1.2934964511127525E-3</v>
      </c>
      <c r="T657" s="13">
        <f>SQRT((R657-Dashboards!$C$10)^2+(S657-Dashboards!$C$11)^2)</f>
        <v>1.0544209778583211E-2</v>
      </c>
      <c r="U657" s="13">
        <f>T657/Dashboards!$D$9</f>
        <v>0.90252639489021735</v>
      </c>
      <c r="W657" s="3">
        <f t="shared" si="84"/>
        <v>6.5734134433185229E-4</v>
      </c>
      <c r="X657" s="3">
        <f t="shared" si="85"/>
        <v>0.7306518864438758</v>
      </c>
      <c r="Z657" s="3">
        <f>(E657-Dashboards!$C$10)/Dashboards!$C$12</f>
        <v>-2.0456861676557607</v>
      </c>
      <c r="AA657" s="3">
        <f>(F657-Dashboards!$C$11)/Dashboards!$C$13</f>
        <v>0.63406154189509534</v>
      </c>
    </row>
    <row r="658" spans="1:27" x14ac:dyDescent="0.35">
      <c r="A658">
        <v>656</v>
      </c>
      <c r="B658" s="3">
        <f t="shared" si="86"/>
        <v>0.65600000000000003</v>
      </c>
      <c r="C658" s="3">
        <f>MOD($K$4*(1+SIN(Dashboards!$C$7*B658))+Dashboards!$C$15,2*$K$4)</f>
        <v>2.9081600985243612</v>
      </c>
      <c r="D658" s="31">
        <f>(B658^Dashboards!$C$5)*((1-B658)^Dashboards!$C$6)</f>
        <v>5.0924240895999999E-2</v>
      </c>
      <c r="E658" s="31">
        <f t="shared" si="80"/>
        <v>-4.9543079493983469E-2</v>
      </c>
      <c r="F658" s="31">
        <f t="shared" si="81"/>
        <v>1.1779710738667286E-2</v>
      </c>
      <c r="G658" s="13">
        <f>SQRT((E658-Dashboards!$C$10)^2+(F658-Dashboards!$C$11)^2)</f>
        <v>6.2224504934089701E-2</v>
      </c>
      <c r="H658" s="13">
        <f>G658/Dashboards!$C$9</f>
        <v>1.6301145914866304</v>
      </c>
      <c r="N658">
        <v>656</v>
      </c>
      <c r="O658" s="3">
        <f t="shared" si="87"/>
        <v>0.65600000000000003</v>
      </c>
      <c r="P658" s="3">
        <f>MOD($L$4*(1+SIN(Dashboards!$D$7*O658))+Dashboards!$D$15,2*$L$4)</f>
        <v>5.0578133335644084</v>
      </c>
      <c r="Q658" s="31">
        <f>(O658^Dashboards!$D$5)*((1-O658)^Dashboards!$D$6)</f>
        <v>1.3598898459250617E-3</v>
      </c>
      <c r="R658" s="31">
        <f t="shared" si="82"/>
        <v>4.604532556699186E-4</v>
      </c>
      <c r="S658" s="31">
        <f t="shared" si="83"/>
        <v>-1.2795636726607475E-3</v>
      </c>
      <c r="T658" s="13">
        <f>SQRT((R658-Dashboards!$C$10)^2+(S658-Dashboards!$C$11)^2)</f>
        <v>1.0549528902247803E-2</v>
      </c>
      <c r="U658" s="13">
        <f>T658/Dashboards!$D$9</f>
        <v>0.90298168263636314</v>
      </c>
      <c r="W658" s="3">
        <f t="shared" si="84"/>
        <v>6.564392132302403E-4</v>
      </c>
      <c r="X658" s="3">
        <f t="shared" si="85"/>
        <v>0.72713290885026727</v>
      </c>
      <c r="Z658" s="3">
        <f>(E658-Dashboards!$C$10)/Dashboards!$C$12</f>
        <v>-2.0350395499447926</v>
      </c>
      <c r="AA658" s="3">
        <f>(F658-Dashboards!$C$11)/Dashboards!$C$13</f>
        <v>0.6647123407621458</v>
      </c>
    </row>
    <row r="659" spans="1:27" x14ac:dyDescent="0.35">
      <c r="A659">
        <v>657</v>
      </c>
      <c r="B659" s="3">
        <f t="shared" si="86"/>
        <v>0.65700000000000003</v>
      </c>
      <c r="C659" s="3">
        <f>MOD($K$4*(1+SIN(Dashboards!$C$7*B659))+Dashboards!$C$15,2*$K$4)</f>
        <v>2.8926078334784591</v>
      </c>
      <c r="D659" s="31">
        <f>(B659^Dashboards!$C$5)*((1-B659)^Dashboards!$C$6)</f>
        <v>5.0783073200999999E-2</v>
      </c>
      <c r="E659" s="31">
        <f t="shared" si="80"/>
        <v>-4.9217079732623244E-2</v>
      </c>
      <c r="F659" s="31">
        <f t="shared" si="81"/>
        <v>1.2513975640488154E-2</v>
      </c>
      <c r="G659" s="13">
        <f>SQRT((E659-Dashboards!$C$10)^2+(F659-Dashboards!$C$11)^2)</f>
        <v>6.2104571266172581E-2</v>
      </c>
      <c r="H659" s="13">
        <f>G659/Dashboards!$C$9</f>
        <v>1.626972652112596</v>
      </c>
      <c r="N659">
        <v>657</v>
      </c>
      <c r="O659" s="3">
        <f t="shared" si="87"/>
        <v>0.65700000000000003</v>
      </c>
      <c r="P659" s="3">
        <f>MOD($L$4*(1+SIN(Dashboards!$D$7*O659))+Dashboards!$D$15,2*$L$4)</f>
        <v>5.0603018936084947</v>
      </c>
      <c r="Q659" s="31">
        <f>(O659^Dashboards!$D$5)*((1-O659)^Dashboards!$D$6)</f>
        <v>1.3463770770809379E-3</v>
      </c>
      <c r="R659" s="31">
        <f t="shared" si="82"/>
        <v>4.5902910139000193E-4</v>
      </c>
      <c r="S659" s="31">
        <f t="shared" si="83"/>
        <v>-1.2657106769582442E-3</v>
      </c>
      <c r="T659" s="13">
        <f>SQRT((R659-Dashboards!$C$10)^2+(S659-Dashboards!$C$11)^2)</f>
        <v>1.0554884674182604E-2</v>
      </c>
      <c r="U659" s="13">
        <f>T659/Dashboards!$D$9</f>
        <v>0.90344010727298107</v>
      </c>
      <c r="W659" s="3">
        <f t="shared" si="84"/>
        <v>6.5550658745400627E-4</v>
      </c>
      <c r="X659" s="3">
        <f t="shared" si="85"/>
        <v>0.72353254483961493</v>
      </c>
      <c r="Z659" s="3">
        <f>(E659-Dashboards!$C$10)/Dashboards!$C$12</f>
        <v>-2.0240022646799636</v>
      </c>
      <c r="AA659" s="3">
        <f>(F659-Dashboards!$C$11)/Dashboards!$C$13</f>
        <v>0.69504038609092211</v>
      </c>
    </row>
    <row r="660" spans="1:27" x14ac:dyDescent="0.35">
      <c r="A660">
        <v>658</v>
      </c>
      <c r="B660" s="3">
        <f t="shared" si="86"/>
        <v>0.65800000000000003</v>
      </c>
      <c r="C660" s="3">
        <f>MOD($K$4*(1+SIN(Dashboards!$C$7*B660))+Dashboards!$C$15,2*$K$4)</f>
        <v>2.8770667930296754</v>
      </c>
      <c r="D660" s="31">
        <f>(B660^Dashboards!$C$5)*((1-B660)^Dashboards!$C$6)</f>
        <v>5.0641201295999992E-2</v>
      </c>
      <c r="E660" s="31">
        <f t="shared" si="80"/>
        <v>-4.887972681361287E-2</v>
      </c>
      <c r="F660" s="31">
        <f t="shared" si="81"/>
        <v>1.3240225652479136E-2</v>
      </c>
      <c r="G660" s="13">
        <f>SQRT((E660-Dashboards!$C$10)^2+(F660-Dashboards!$C$11)^2)</f>
        <v>6.1981658911513748E-2</v>
      </c>
      <c r="H660" s="13">
        <f>G660/Dashboards!$C$9</f>
        <v>1.6237526791611749</v>
      </c>
      <c r="N660">
        <v>658</v>
      </c>
      <c r="O660" s="3">
        <f t="shared" si="87"/>
        <v>0.65800000000000003</v>
      </c>
      <c r="P660" s="3">
        <f>MOD($L$4*(1+SIN(Dashboards!$D$7*O660))+Dashboards!$D$15,2*$L$4)</f>
        <v>5.0627885349435022</v>
      </c>
      <c r="Q660" s="31">
        <f>(O660^Dashboards!$D$5)*((1-O660)^Dashboards!$D$6)</f>
        <v>1.332932665495564E-3</v>
      </c>
      <c r="R660" s="31">
        <f t="shared" si="82"/>
        <v>4.575599424710216E-4</v>
      </c>
      <c r="S660" s="31">
        <f t="shared" si="83"/>
        <v>-1.2519378538054613E-3</v>
      </c>
      <c r="T660" s="13">
        <f>SQRT((R660-Dashboards!$C$10)^2+(S660-Dashboards!$C$11)^2)</f>
        <v>1.0560275922939427E-2</v>
      </c>
      <c r="U660" s="13">
        <f>T660/Dashboards!$D$9</f>
        <v>0.90390156853054582</v>
      </c>
      <c r="W660" s="3">
        <f t="shared" si="84"/>
        <v>6.5454342026710264E-4</v>
      </c>
      <c r="X660" s="3">
        <f t="shared" si="85"/>
        <v>0.71985111063062912</v>
      </c>
      <c r="Z660" s="3">
        <f>(E660-Dashboards!$C$10)/Dashboards!$C$12</f>
        <v>-2.0125805986440612</v>
      </c>
      <c r="AA660" s="3">
        <f>(F660-Dashboards!$C$11)/Dashboards!$C$13</f>
        <v>0.72503738476138313</v>
      </c>
    </row>
    <row r="661" spans="1:27" x14ac:dyDescent="0.35">
      <c r="A661">
        <v>659</v>
      </c>
      <c r="B661" s="3">
        <f t="shared" si="86"/>
        <v>0.65900000000000003</v>
      </c>
      <c r="C661" s="3">
        <f>MOD($K$4*(1+SIN(Dashboards!$C$7*B661))+Dashboards!$C$15,2*$K$4)</f>
        <v>2.8615373657032119</v>
      </c>
      <c r="D661" s="31">
        <f>(B661^Dashboards!$C$5)*((1-B661)^Dashboards!$C$6)</f>
        <v>5.0498628960999999E-2</v>
      </c>
      <c r="E661" s="31">
        <f t="shared" si="80"/>
        <v>-4.8531210341432859E-2</v>
      </c>
      <c r="F661" s="31">
        <f t="shared" si="81"/>
        <v>1.3958264567500801E-2</v>
      </c>
      <c r="G661" s="13">
        <f>SQRT((E661-Dashboards!$C$10)^2+(F661-Dashboards!$C$11)^2)</f>
        <v>6.1855776744967089E-2</v>
      </c>
      <c r="H661" s="13">
        <f>G661/Dashboards!$C$9</f>
        <v>1.6204549051296577</v>
      </c>
      <c r="N661">
        <v>659</v>
      </c>
      <c r="O661" s="3">
        <f t="shared" si="87"/>
        <v>0.65900000000000003</v>
      </c>
      <c r="P661" s="3">
        <f>MOD($L$4*(1+SIN(Dashboards!$D$7*O661))+Dashboards!$D$15,2*$L$4)</f>
        <v>5.0652732550827881</v>
      </c>
      <c r="Q661" s="31">
        <f>(O661^Dashboards!$D$5)*((1-O661)^Dashboards!$D$6)</f>
        <v>1.3195569509663046E-3</v>
      </c>
      <c r="R661" s="31">
        <f t="shared" si="82"/>
        <v>4.5604651768181613E-4</v>
      </c>
      <c r="S661" s="31">
        <f t="shared" si="83"/>
        <v>-1.2382455816815092E-3</v>
      </c>
      <c r="T661" s="13">
        <f>SQRT((R661-Dashboards!$C$10)^2+(S661-Dashboards!$C$11)^2)</f>
        <v>1.0565701482516721E-2</v>
      </c>
      <c r="U661" s="13">
        <f>T661/Dashboards!$D$9</f>
        <v>0.90436596660573432</v>
      </c>
      <c r="W661" s="3">
        <f t="shared" si="84"/>
        <v>6.535496720565221E-4</v>
      </c>
      <c r="X661" s="3">
        <f t="shared" si="85"/>
        <v>0.71608893852392341</v>
      </c>
      <c r="Z661" s="3">
        <f>(E661-Dashboards!$C$10)/Dashboards!$C$12</f>
        <v>-2.0007809712244198</v>
      </c>
      <c r="AA661" s="3">
        <f>(F661-Dashboards!$C$11)/Dashboards!$C$13</f>
        <v>0.75469523264243976</v>
      </c>
    </row>
    <row r="662" spans="1:27" x14ac:dyDescent="0.35">
      <c r="A662">
        <v>660</v>
      </c>
      <c r="B662" s="3">
        <f t="shared" si="86"/>
        <v>0.66</v>
      </c>
      <c r="C662" s="3">
        <f>MOD($K$4*(1+SIN(Dashboards!$C$7*B662))+Dashboards!$C$15,2*$K$4)</f>
        <v>2.846019939733941</v>
      </c>
      <c r="D662" s="31">
        <f>(B662^Dashboards!$C$5)*((1-B662)^Dashboards!$C$6)</f>
        <v>5.0355359999999995E-2</v>
      </c>
      <c r="E662" s="31">
        <f t="shared" si="80"/>
        <v>-4.8171723715949931E-2</v>
      </c>
      <c r="F662" s="31">
        <f t="shared" si="81"/>
        <v>1.4667900836990487E-2</v>
      </c>
      <c r="G662" s="13">
        <f>SQRT((E662-Dashboards!$C$10)^2+(F662-Dashboards!$C$11)^2)</f>
        <v>6.1726934267966362E-2</v>
      </c>
      <c r="H662" s="13">
        <f>G662/Dashboards!$C$9</f>
        <v>1.6170795789300416</v>
      </c>
      <c r="N662">
        <v>660</v>
      </c>
      <c r="O662" s="3">
        <f t="shared" si="87"/>
        <v>0.66</v>
      </c>
      <c r="P662" s="3">
        <f>MOD($L$4*(1+SIN(Dashboards!$D$7*O662))+Dashboards!$D$15,2*$L$4)</f>
        <v>5.0677560515416333</v>
      </c>
      <c r="Q662" s="31">
        <f>(O662^Dashboards!$D$5)*((1-O662)^Dashboards!$D$6)</f>
        <v>1.3062502658303997E-3</v>
      </c>
      <c r="R662" s="31">
        <f t="shared" si="82"/>
        <v>4.5448956550129724E-4</v>
      </c>
      <c r="S662" s="31">
        <f t="shared" si="83"/>
        <v>-1.2246342277726977E-3</v>
      </c>
      <c r="T662" s="13">
        <f>SQRT((R662-Dashboards!$C$10)^2+(S662-Dashboards!$C$11)^2)</f>
        <v>1.0571160192555868E-2</v>
      </c>
      <c r="U662" s="13">
        <f>T662/Dashboards!$D$9</f>
        <v>0.90483320217822727</v>
      </c>
      <c r="W662" s="3">
        <f t="shared" si="84"/>
        <v>6.5252531034203868E-4</v>
      </c>
      <c r="X662" s="3">
        <f t="shared" si="85"/>
        <v>0.71224637675181435</v>
      </c>
      <c r="Z662" s="3">
        <f>(E662-Dashboards!$C$10)/Dashboards!$C$12</f>
        <v>-1.9886099303077318</v>
      </c>
      <c r="AA662" s="3">
        <f>(F662-Dashboards!$C$11)/Dashboards!$C$13</f>
        <v>0.78400601802065373</v>
      </c>
    </row>
    <row r="663" spans="1:27" x14ac:dyDescent="0.35">
      <c r="A663">
        <v>661</v>
      </c>
      <c r="B663" s="3">
        <f t="shared" si="86"/>
        <v>0.66100000000000003</v>
      </c>
      <c r="C663" s="3">
        <f>MOD($K$4*(1+SIN(Dashboards!$C$7*B663))+Dashboards!$C$15,2*$K$4)</f>
        <v>2.8305149030567067</v>
      </c>
      <c r="D663" s="31">
        <f>(B663^Dashboards!$C$5)*((1-B663)^Dashboards!$C$6)</f>
        <v>5.0211398241000002E-2</v>
      </c>
      <c r="E663" s="31">
        <f t="shared" si="80"/>
        <v>-4.7801464009290064E-2</v>
      </c>
      <c r="F663" s="31">
        <f t="shared" si="81"/>
        <v>1.5368947650533669E-2</v>
      </c>
      <c r="G663" s="13">
        <f>SQRT((E663-Dashboards!$C$10)^2+(F663-Dashboards!$C$11)^2)</f>
        <v>6.1595141603246722E-2</v>
      </c>
      <c r="H663" s="13">
        <f>G663/Dashboards!$C$9</f>
        <v>1.6136269657507492</v>
      </c>
      <c r="N663">
        <v>661</v>
      </c>
      <c r="O663" s="3">
        <f t="shared" si="87"/>
        <v>0.66100000000000003</v>
      </c>
      <c r="P663" s="3">
        <f>MOD($L$4*(1+SIN(Dashboards!$D$7*O663))+Dashboards!$D$15,2*$L$4)</f>
        <v>5.0702369218372407</v>
      </c>
      <c r="Q663" s="31">
        <f>(O663^Dashboards!$D$5)*((1-O663)^Dashboards!$D$6)</f>
        <v>1.2930129349685701E-3</v>
      </c>
      <c r="R663" s="31">
        <f t="shared" si="82"/>
        <v>4.5288982400569792E-4</v>
      </c>
      <c r="S663" s="31">
        <f t="shared" si="83"/>
        <v>-1.2111041480021953E-3</v>
      </c>
      <c r="T663" s="13">
        <f>SQRT((R663-Dashboards!$C$10)^2+(S663-Dashboards!$C$11)^2)</f>
        <v>1.057665089853348E-2</v>
      </c>
      <c r="U663" s="13">
        <f>T663/Dashboards!$D$9</f>
        <v>0.90530317642716929</v>
      </c>
      <c r="W663" s="3">
        <f t="shared" si="84"/>
        <v>6.5147030978327642E-4</v>
      </c>
      <c r="X663" s="3">
        <f t="shared" si="85"/>
        <v>0.70832378932357987</v>
      </c>
      <c r="Z663" s="3">
        <f>(E663-Dashboards!$C$10)/Dashboards!$C$12</f>
        <v>-1.9760741481113724</v>
      </c>
      <c r="AA663" s="3">
        <f>(F663-Dashboards!$C$11)/Dashboards!$C$13</f>
        <v>0.81296202488684965</v>
      </c>
    </row>
    <row r="664" spans="1:27" x14ac:dyDescent="0.35">
      <c r="A664">
        <v>662</v>
      </c>
      <c r="B664" s="3">
        <f t="shared" si="86"/>
        <v>0.66200000000000003</v>
      </c>
      <c r="C664" s="3">
        <f>MOD($K$4*(1+SIN(Dashboards!$C$7*B664))+Dashboards!$C$15,2*$K$4)</f>
        <v>2.8150226432966177</v>
      </c>
      <c r="D664" s="31">
        <f>(B664^Dashboards!$C$5)*((1-B664)^Dashboards!$C$6)</f>
        <v>5.0066747535999996E-2</v>
      </c>
      <c r="E664" s="31">
        <f t="shared" si="80"/>
        <v>-4.7420631840939274E-2</v>
      </c>
      <c r="F664" s="31">
        <f t="shared" si="81"/>
        <v>1.6061223011952046E-2</v>
      </c>
      <c r="G664" s="13">
        <f>SQRT((E664-Dashboards!$C$10)^2+(F664-Dashboards!$C$11)^2)</f>
        <v>6.1460409489382931E-2</v>
      </c>
      <c r="H664" s="13">
        <f>G664/Dashboards!$C$9</f>
        <v>1.6100973469135427</v>
      </c>
      <c r="N664">
        <v>662</v>
      </c>
      <c r="O664" s="3">
        <f t="shared" si="87"/>
        <v>0.66200000000000003</v>
      </c>
      <c r="P664" s="3">
        <f>MOD($L$4*(1+SIN(Dashboards!$D$7*O664))+Dashboards!$D$15,2*$L$4)</f>
        <v>5.0727158634887406</v>
      </c>
      <c r="Q664" s="31">
        <f>(O664^Dashboards!$D$5)*((1-O664)^Dashboards!$D$6)</f>
        <v>1.2798452758092805E-3</v>
      </c>
      <c r="R664" s="31">
        <f t="shared" si="82"/>
        <v>4.5124803075656311E-4</v>
      </c>
      <c r="S664" s="31">
        <f t="shared" si="83"/>
        <v>-1.1976556870610423E-3</v>
      </c>
      <c r="T664" s="13">
        <f>SQRT((R664-Dashboards!$C$10)^2+(S664-Dashboards!$C$11)^2)</f>
        <v>1.0582172451949718E-2</v>
      </c>
      <c r="U664" s="13">
        <f>T664/Dashboards!$D$9</f>
        <v>0.90577579104728734</v>
      </c>
      <c r="W664" s="3">
        <f t="shared" si="84"/>
        <v>6.5038465218409704E-4</v>
      </c>
      <c r="X664" s="3">
        <f t="shared" si="85"/>
        <v>0.70432155586625533</v>
      </c>
      <c r="Z664" s="3">
        <f>(E664-Dashboards!$C$10)/Dashboards!$C$12</f>
        <v>-1.9631804169547216</v>
      </c>
      <c r="AA664" s="3">
        <f>(F664-Dashboards!$C$11)/Dashboards!$C$13</f>
        <v>0.84155573607885426</v>
      </c>
    </row>
    <row r="665" spans="1:27" x14ac:dyDescent="0.35">
      <c r="A665">
        <v>663</v>
      </c>
      <c r="B665" s="3">
        <f t="shared" si="86"/>
        <v>0.66300000000000003</v>
      </c>
      <c r="C665" s="3">
        <f>MOD($K$4*(1+SIN(Dashboards!$C$7*B665))+Dashboards!$C$15,2*$K$4)</f>
        <v>2.7995435477593582</v>
      </c>
      <c r="D665" s="31">
        <f>(B665^Dashboards!$C$5)*((1-B665)^Dashboards!$C$6)</f>
        <v>4.9921411760999991E-2</v>
      </c>
      <c r="E665" s="31">
        <f t="shared" si="80"/>
        <v>-4.7029431251177652E-2</v>
      </c>
      <c r="F665" s="31">
        <f t="shared" si="81"/>
        <v>1.6744549811866034E-2</v>
      </c>
      <c r="G665" s="13">
        <f>SQRT((E665-Dashboards!$C$10)^2+(F665-Dashboards!$C$11)^2)</f>
        <v>6.1322749275147699E-2</v>
      </c>
      <c r="H665" s="13">
        <f>G665/Dashboards!$C$9</f>
        <v>1.6064910197257296</v>
      </c>
      <c r="N665">
        <v>663</v>
      </c>
      <c r="O665" s="3">
        <f t="shared" si="87"/>
        <v>0.66300000000000003</v>
      </c>
      <c r="P665" s="3">
        <f>MOD($L$4*(1+SIN(Dashboards!$D$7*O665))+Dashboards!$D$15,2*$L$4)</f>
        <v>5.0751928740171914</v>
      </c>
      <c r="Q665" s="31">
        <f>(O665^Dashboards!$D$5)*((1-O665)^Dashboards!$D$6)</f>
        <v>1.2667475983336512E-3</v>
      </c>
      <c r="R665" s="31">
        <f t="shared" si="82"/>
        <v>4.4956492268948049E-4</v>
      </c>
      <c r="S665" s="31">
        <f t="shared" si="83"/>
        <v>-1.1842891784405003E-3</v>
      </c>
      <c r="T665" s="13">
        <f>SQRT((R665-Dashboards!$C$10)^2+(S665-Dashboards!$C$11)^2)</f>
        <v>1.0587723710512599E-2</v>
      </c>
      <c r="U665" s="13">
        <f>T665/Dashboards!$D$9</f>
        <v>0.90625094826466712</v>
      </c>
      <c r="W665" s="3">
        <f t="shared" si="84"/>
        <v>6.4926832649430061E-4</v>
      </c>
      <c r="X665" s="3">
        <f t="shared" si="85"/>
        <v>0.70024007146106249</v>
      </c>
      <c r="Z665" s="3">
        <f>(E665-Dashboards!$C$10)/Dashboards!$C$12</f>
        <v>-1.9499356449740533</v>
      </c>
      <c r="AA665" s="3">
        <f>(F665-Dashboards!$C$11)/Dashboards!$C$13</f>
        <v>0.86977983627861399</v>
      </c>
    </row>
    <row r="666" spans="1:27" x14ac:dyDescent="0.35">
      <c r="A666">
        <v>664</v>
      </c>
      <c r="B666" s="3">
        <f t="shared" si="86"/>
        <v>0.66400000000000003</v>
      </c>
      <c r="C666" s="3">
        <f>MOD($K$4*(1+SIN(Dashboards!$C$7*B666))+Dashboards!$C$15,2*$K$4)</f>
        <v>2.7840780034215147</v>
      </c>
      <c r="D666" s="31">
        <f>(B666^Dashboards!$C$5)*((1-B666)^Dashboards!$C$6)</f>
        <v>4.9775394815999997E-2</v>
      </c>
      <c r="E666" s="31">
        <f t="shared" si="80"/>
        <v>-4.6628069572952111E-2</v>
      </c>
      <c r="F666" s="31">
        <f t="shared" si="81"/>
        <v>1.7418755896694144E-2</v>
      </c>
      <c r="G666" s="13">
        <f>SQRT((E666-Dashboards!$C$10)^2+(F666-Dashboards!$C$11)^2)</f>
        <v>6.1182172913693808E-2</v>
      </c>
      <c r="H666" s="13">
        <f>G666/Dashboards!$C$9</f>
        <v>1.602808297327748</v>
      </c>
      <c r="N666">
        <v>664</v>
      </c>
      <c r="O666" s="3">
        <f t="shared" si="87"/>
        <v>0.66400000000000003</v>
      </c>
      <c r="P666" s="3">
        <f>MOD($L$4*(1+SIN(Dashboards!$D$7*O666))+Dashboards!$D$15,2*$L$4)</f>
        <v>5.0776679509455835</v>
      </c>
      <c r="Q666" s="31">
        <f>(O666^Dashboards!$D$5)*((1-O666)^Dashboards!$D$6)</f>
        <v>1.2537202050810182E-3</v>
      </c>
      <c r="R666" s="31">
        <f t="shared" si="82"/>
        <v>4.4784123600357436E-4</v>
      </c>
      <c r="S666" s="31">
        <f t="shared" si="83"/>
        <v>-1.1710049444657272E-3</v>
      </c>
      <c r="T666" s="13">
        <f>SQRT((R666-Dashboards!$C$10)^2+(S666-Dashboards!$C$11)^2)</f>
        <v>1.0593303538318352E-2</v>
      </c>
      <c r="U666" s="13">
        <f>T666/Dashboards!$D$9</f>
        <v>0.90672855085218995</v>
      </c>
      <c r="W666" s="3">
        <f t="shared" si="84"/>
        <v>6.4812132880863785E-4</v>
      </c>
      <c r="X666" s="3">
        <f t="shared" si="85"/>
        <v>0.69607974647555804</v>
      </c>
      <c r="Z666" s="3">
        <f>(E666-Dashboards!$C$10)/Dashboards!$C$12</f>
        <v>-1.9363468517845674</v>
      </c>
      <c r="AA666" s="3">
        <f>(F666-Dashboards!$C$11)/Dashboards!$C$13</f>
        <v>0.89762721486214325</v>
      </c>
    </row>
    <row r="667" spans="1:27" x14ac:dyDescent="0.35">
      <c r="A667">
        <v>665</v>
      </c>
      <c r="B667" s="3">
        <f t="shared" si="86"/>
        <v>0.66500000000000004</v>
      </c>
      <c r="C667" s="3">
        <f>MOD($K$4*(1+SIN(Dashboards!$C$7*B667))+Dashboards!$C$15,2*$K$4)</f>
        <v>2.7686263969208884</v>
      </c>
      <c r="D667" s="31">
        <f>(B667^Dashboards!$C$5)*((1-B667)^Dashboards!$C$6)</f>
        <v>4.9628700624999994E-2</v>
      </c>
      <c r="E667" s="31">
        <f t="shared" si="80"/>
        <v>-4.621675730229393E-2</v>
      </c>
      <c r="F667" s="31">
        <f t="shared" si="81"/>
        <v>1.8083674134056271E-2</v>
      </c>
      <c r="G667" s="13">
        <f>SQRT((E667-Dashboards!$C$10)^2+(F667-Dashboards!$C$11)^2)</f>
        <v>6.1038692956563202E-2</v>
      </c>
      <c r="H667" s="13">
        <f>G667/Dashboards!$C$9</f>
        <v>1.5990495085362224</v>
      </c>
      <c r="N667">
        <v>665</v>
      </c>
      <c r="O667" s="3">
        <f t="shared" si="87"/>
        <v>0.66500000000000004</v>
      </c>
      <c r="P667" s="3">
        <f>MOD($L$4*(1+SIN(Dashboards!$D$7*O667))+Dashboards!$D$15,2*$L$4)</f>
        <v>5.080141091798839</v>
      </c>
      <c r="Q667" s="31">
        <f>(O667^Dashboards!$D$5)*((1-O667)^Dashboards!$D$6)</f>
        <v>1.2407633911551395E-3</v>
      </c>
      <c r="R667" s="31">
        <f t="shared" si="82"/>
        <v>4.4607770605176888E-4</v>
      </c>
      <c r="S667" s="31">
        <f t="shared" si="83"/>
        <v>-1.1578032963307685E-3</v>
      </c>
      <c r="T667" s="13">
        <f>SQRT((R667-Dashboards!$C$10)^2+(S667-Dashboards!$C$11)^2)</f>
        <v>1.0598910806027781E-2</v>
      </c>
      <c r="U667" s="13">
        <f>T667/Dashboards!$D$9</f>
        <v>0.90720850214462856</v>
      </c>
      <c r="W667" s="3">
        <f t="shared" si="84"/>
        <v>6.4694366236312949E-4</v>
      </c>
      <c r="X667" s="3">
        <f t="shared" si="85"/>
        <v>0.69184100639159385</v>
      </c>
      <c r="Z667" s="3">
        <f>(E667-Dashboards!$C$10)/Dashboards!$C$12</f>
        <v>-1.9224211640931506</v>
      </c>
      <c r="AA667" s="3">
        <f>(F667-Dashboards!$C$11)/Dashboards!$C$13</f>
        <v>0.92509096860093798</v>
      </c>
    </row>
    <row r="668" spans="1:27" x14ac:dyDescent="0.35">
      <c r="A668">
        <v>666</v>
      </c>
      <c r="B668" s="3">
        <f t="shared" si="86"/>
        <v>0.66600000000000004</v>
      </c>
      <c r="C668" s="3">
        <f>MOD($K$4*(1+SIN(Dashboards!$C$7*B668))+Dashboards!$C$15,2*$K$4)</f>
        <v>2.7531891145468368</v>
      </c>
      <c r="D668" s="31">
        <f>(B668^Dashboards!$C$5)*((1-B668)^Dashboards!$C$6)</f>
        <v>4.9481333135999998E-2</v>
      </c>
      <c r="E668" s="31">
        <f t="shared" si="80"/>
        <v>-4.5795707967389306E-2</v>
      </c>
      <c r="F668" s="31">
        <f t="shared" si="81"/>
        <v>1.8739142474547946E-2</v>
      </c>
      <c r="G668" s="13">
        <f>SQRT((E668-Dashboards!$C$10)^2+(F668-Dashboards!$C$11)^2)</f>
        <v>6.0892322547527085E-2</v>
      </c>
      <c r="H668" s="13">
        <f>G668/Dashboards!$C$9</f>
        <v>1.5952149976825907</v>
      </c>
      <c r="N668">
        <v>666</v>
      </c>
      <c r="O668" s="3">
        <f t="shared" si="87"/>
        <v>0.66600000000000004</v>
      </c>
      <c r="P668" s="3">
        <f>MOD($L$4*(1+SIN(Dashboards!$D$7*O668))+Dashboards!$D$15,2*$L$4)</f>
        <v>5.0826122941038179</v>
      </c>
      <c r="Q668" s="31">
        <f>(O668^Dashboards!$D$5)*((1-O668)^Dashboards!$D$6)</f>
        <v>1.2278774442310524E-3</v>
      </c>
      <c r="R668" s="31">
        <f t="shared" si="82"/>
        <v>4.4427506723184731E-4</v>
      </c>
      <c r="S668" s="31">
        <f t="shared" si="83"/>
        <v>-1.14468453413485E-3</v>
      </c>
      <c r="T668" s="13">
        <f>SQRT((R668-Dashboards!$C$10)^2+(S668-Dashboards!$C$11)^2)</f>
        <v>1.0604544391038641E-2</v>
      </c>
      <c r="U668" s="13">
        <f>T668/Dashboards!$D$9</f>
        <v>0.90769070605340196</v>
      </c>
      <c r="W668" s="3">
        <f t="shared" si="84"/>
        <v>6.4573533752869416E-4</v>
      </c>
      <c r="X668" s="3">
        <f t="shared" si="85"/>
        <v>0.68752429162918871</v>
      </c>
      <c r="Z668" s="3">
        <f>(E668-Dashboards!$C$10)/Dashboards!$C$12</f>
        <v>-1.9081658112655338</v>
      </c>
      <c r="AA668" s="3">
        <f>(F668-Dashboards!$C$11)/Dashboards!$C$13</f>
        <v>0.95216440421349702</v>
      </c>
    </row>
    <row r="669" spans="1:27" x14ac:dyDescent="0.35">
      <c r="A669">
        <v>667</v>
      </c>
      <c r="B669" s="3">
        <f t="shared" si="86"/>
        <v>0.66700000000000004</v>
      </c>
      <c r="C669" s="3">
        <f>MOD($K$4*(1+SIN(Dashboards!$C$7*B669))+Dashboards!$C$15,2*$K$4)</f>
        <v>2.7377665422306148</v>
      </c>
      <c r="D669" s="31">
        <f>(B669^Dashboards!$C$5)*((1-B669)^Dashboards!$C$6)</f>
        <v>4.9333296320999989E-2</v>
      </c>
      <c r="E669" s="31">
        <f t="shared" si="80"/>
        <v>-4.5365137996410045E-2</v>
      </c>
      <c r="F669" s="31">
        <f t="shared" si="81"/>
        <v>1.9385004009859388E-2</v>
      </c>
      <c r="G669" s="13">
        <f>SQRT((E669-Dashboards!$C$10)^2+(F669-Dashboards!$C$11)^2)</f>
        <v>6.0743075416260152E-2</v>
      </c>
      <c r="H669" s="13">
        <f>G669/Dashboards!$C$9</f>
        <v>1.5913051244473844</v>
      </c>
      <c r="N669">
        <v>667</v>
      </c>
      <c r="O669" s="3">
        <f t="shared" si="87"/>
        <v>0.66700000000000004</v>
      </c>
      <c r="P669" s="3">
        <f>MOD($L$4*(1+SIN(Dashboards!$D$7*O669))+Dashboards!$D$15,2*$L$4)</f>
        <v>5.0850815553893183</v>
      </c>
      <c r="Q669" s="31">
        <f>(O669^Dashboards!$D$5)*((1-O669)^Dashboards!$D$6)</f>
        <v>1.2150626445625666E-3</v>
      </c>
      <c r="R669" s="31">
        <f t="shared" si="82"/>
        <v>4.4243405287830071E-4</v>
      </c>
      <c r="S669" s="31">
        <f t="shared" si="83"/>
        <v>-1.131648946919962E-3</v>
      </c>
      <c r="T669" s="13">
        <f>SQRT((R669-Dashboards!$C$10)^2+(S669-Dashboards!$C$11)^2)</f>
        <v>1.0610203177654086E-2</v>
      </c>
      <c r="U669" s="13">
        <f>T669/Dashboards!$D$9</f>
        <v>0.90817506708099305</v>
      </c>
      <c r="W669" s="3">
        <f t="shared" si="84"/>
        <v>6.4449637180208526E-4</v>
      </c>
      <c r="X669" s="3">
        <f t="shared" si="85"/>
        <v>0.68313005736639132</v>
      </c>
      <c r="Z669" s="3">
        <f>(E669-Dashboards!$C$10)/Dashboards!$C$12</f>
        <v>-1.8935881208514722</v>
      </c>
      <c r="AA669" s="3">
        <f>(F669-Dashboards!$C$11)/Dashboards!$C$13</f>
        <v>0.97884104076586897</v>
      </c>
    </row>
    <row r="670" spans="1:27" x14ac:dyDescent="0.35">
      <c r="A670">
        <v>668</v>
      </c>
      <c r="B670" s="3">
        <f t="shared" si="86"/>
        <v>0.66800000000000004</v>
      </c>
      <c r="C670" s="3">
        <f>MOD($K$4*(1+SIN(Dashboards!$C$7*B670))+Dashboards!$C$15,2*$K$4)</f>
        <v>2.7223590655357266</v>
      </c>
      <c r="D670" s="31">
        <f>(B670^Dashboards!$C$5)*((1-B670)^Dashboards!$C$6)</f>
        <v>4.9184594175999997E-2</v>
      </c>
      <c r="E670" s="31">
        <f t="shared" si="80"/>
        <v>-4.4925266584213266E-2</v>
      </c>
      <c r="F670" s="31">
        <f t="shared" si="81"/>
        <v>2.0021107027214644E-2</v>
      </c>
      <c r="G670" s="13">
        <f>SQRT((E670-Dashboards!$C$10)^2+(F670-Dashboards!$C$11)^2)</f>
        <v>6.05909658718531E-2</v>
      </c>
      <c r="H670" s="13">
        <f>G670/Dashboards!$C$9</f>
        <v>1.5873202636902766</v>
      </c>
      <c r="N670">
        <v>668</v>
      </c>
      <c r="O670" s="3">
        <f t="shared" si="87"/>
        <v>0.66800000000000004</v>
      </c>
      <c r="P670" s="3">
        <f>MOD($L$4*(1+SIN(Dashboards!$D$7*O670))+Dashboards!$D$15,2*$L$4)</f>
        <v>5.087548873186079</v>
      </c>
      <c r="Q670" s="31">
        <f>(O670^Dashboards!$D$5)*((1-O670)^Dashboards!$D$6)</f>
        <v>1.2023192649904095E-3</v>
      </c>
      <c r="R670" s="31">
        <f t="shared" si="82"/>
        <v>4.405553951549974E-4</v>
      </c>
      <c r="S670" s="31">
        <f t="shared" si="83"/>
        <v>-1.1186968127097272E-3</v>
      </c>
      <c r="T670" s="13">
        <f>SQRT((R670-Dashboards!$C$10)^2+(S670-Dashboards!$C$11)^2)</f>
        <v>1.0615886057247137E-2</v>
      </c>
      <c r="U670" s="13">
        <f>T670/Dashboards!$D$9</f>
        <v>0.90866149033502674</v>
      </c>
      <c r="W670" s="3">
        <f t="shared" si="84"/>
        <v>6.4322678979414241E-4</v>
      </c>
      <c r="X670" s="3">
        <f t="shared" si="85"/>
        <v>0.67865877335524982</v>
      </c>
      <c r="Z670" s="3">
        <f>(E670-Dashboards!$C$10)/Dashboards!$C$12</f>
        <v>-1.8786955140716335</v>
      </c>
      <c r="AA670" s="3">
        <f>(F670-Dashboards!$C$11)/Dashboards!$C$13</f>
        <v>1.0051146119202041</v>
      </c>
    </row>
    <row r="671" spans="1:27" x14ac:dyDescent="0.35">
      <c r="A671">
        <v>669</v>
      </c>
      <c r="B671" s="3">
        <f t="shared" si="86"/>
        <v>0.66900000000000004</v>
      </c>
      <c r="C671" s="3">
        <f>MOD($K$4*(1+SIN(Dashboards!$C$7*B671))+Dashboards!$C$15,2*$K$4)</f>
        <v>2.706967069648289</v>
      </c>
      <c r="D671" s="31">
        <f>(B671^Dashboards!$C$5)*((1-B671)^Dashboards!$C$6)</f>
        <v>4.9035230720999995E-2</v>
      </c>
      <c r="E671" s="31">
        <f t="shared" si="80"/>
        <v>-4.4476315558018682E-2</v>
      </c>
      <c r="F671" s="31">
        <f t="shared" si="81"/>
        <v>2.0647305060110064E-2</v>
      </c>
      <c r="G671" s="13">
        <f>SQRT((E671-Dashboards!$C$10)^2+(F671-Dashboards!$C$11)^2)</f>
        <v>6.0436008796166604E-2</v>
      </c>
      <c r="H671" s="13">
        <f>G671/Dashboards!$C$9</f>
        <v>1.5832608052759716</v>
      </c>
      <c r="N671">
        <v>669</v>
      </c>
      <c r="O671" s="3">
        <f t="shared" si="87"/>
        <v>0.66900000000000004</v>
      </c>
      <c r="P671" s="3">
        <f>MOD($L$4*(1+SIN(Dashboards!$D$7*O671))+Dashboards!$D$15,2*$L$4)</f>
        <v>5.090014245026782</v>
      </c>
      <c r="Q671" s="31">
        <f>(O671^Dashboards!$D$5)*((1-O671)^Dashboards!$D$6)</f>
        <v>1.1896475709510059E-3</v>
      </c>
      <c r="R671" s="31">
        <f t="shared" si="82"/>
        <v>4.3863982494867643E-4</v>
      </c>
      <c r="S671" s="31">
        <f t="shared" si="83"/>
        <v>-1.1058283985495322E-3</v>
      </c>
      <c r="T671" s="13">
        <f>SQRT((R671-Dashboards!$C$10)^2+(S671-Dashboards!$C$11)^2)</f>
        <v>1.062159192842123E-2</v>
      </c>
      <c r="U671" s="13">
        <f>T671/Dashboards!$D$9</f>
        <v>0.90914988154201137</v>
      </c>
      <c r="W671" s="3">
        <f t="shared" si="84"/>
        <v>6.419266232153577E-4</v>
      </c>
      <c r="X671" s="3">
        <f t="shared" si="85"/>
        <v>0.6741109237339602</v>
      </c>
      <c r="Z671" s="3">
        <f>(E671-Dashboards!$C$10)/Dashboards!$C$12</f>
        <v>-1.8634955012698695</v>
      </c>
      <c r="AA671" s="3">
        <f>(F671-Dashboards!$C$11)/Dashboards!$C$13</f>
        <v>1.030979068030454</v>
      </c>
    </row>
    <row r="672" spans="1:27" x14ac:dyDescent="0.35">
      <c r="A672">
        <v>670</v>
      </c>
      <c r="B672" s="3">
        <f t="shared" si="86"/>
        <v>0.67</v>
      </c>
      <c r="C672" s="3">
        <f>MOD($K$4*(1+SIN(Dashboards!$C$7*B672))+Dashboards!$C$15,2*$K$4)</f>
        <v>2.6915909393673974</v>
      </c>
      <c r="D672" s="31">
        <f>(B672^Dashboards!$C$5)*((1-B672)^Dashboards!$C$6)</f>
        <v>4.8885209999999991E-2</v>
      </c>
      <c r="E672" s="31">
        <f t="shared" si="80"/>
        <v>-4.4018509242172682E-2</v>
      </c>
      <c r="F672" s="31">
        <f t="shared" si="81"/>
        <v>2.1263456935335268E-2</v>
      </c>
      <c r="G672" s="13">
        <f>SQRT((E672-Dashboards!$C$10)^2+(F672-Dashboards!$C$11)^2)</f>
        <v>6.0278219637031179E-2</v>
      </c>
      <c r="H672" s="13">
        <f>G672/Dashboards!$C$9</f>
        <v>1.5791271538960607</v>
      </c>
      <c r="N672">
        <v>670</v>
      </c>
      <c r="O672" s="3">
        <f t="shared" si="87"/>
        <v>0.67</v>
      </c>
      <c r="P672" s="3">
        <f>MOD($L$4*(1+SIN(Dashboards!$D$7*O672))+Dashboards!$D$15,2*$L$4)</f>
        <v>5.0924776684460555</v>
      </c>
      <c r="Q672" s="31">
        <f>(O672^Dashboards!$D$5)*((1-O672)^Dashboards!$D$6)</f>
        <v>1.1770478204858996E-3</v>
      </c>
      <c r="R672" s="31">
        <f t="shared" si="82"/>
        <v>4.3668807176328018E-4</v>
      </c>
      <c r="S672" s="31">
        <f t="shared" si="83"/>
        <v>-1.0930439605479163E-3</v>
      </c>
      <c r="T672" s="13">
        <f>SQRT((R672-Dashboards!$C$10)^2+(S672-Dashboards!$C$11)^2)</f>
        <v>1.0627319697166834E-2</v>
      </c>
      <c r="U672" s="13">
        <f>T672/Dashboards!$D$9</f>
        <v>0.90964014706074514</v>
      </c>
      <c r="W672" s="3">
        <f t="shared" si="84"/>
        <v>6.4059591085877012E-4</v>
      </c>
      <c r="X672" s="3">
        <f t="shared" si="85"/>
        <v>0.66948700683531559</v>
      </c>
      <c r="Z672" s="3">
        <f>(E672-Dashboards!$C$10)/Dashboards!$C$12</f>
        <v>-1.8479956773345712</v>
      </c>
      <c r="AA672" s="3">
        <f>(F672-Dashboards!$C$11)/Dashboards!$C$13</f>
        <v>1.0564285780845235</v>
      </c>
    </row>
    <row r="673" spans="1:27" x14ac:dyDescent="0.35">
      <c r="A673">
        <v>671</v>
      </c>
      <c r="B673" s="3">
        <f t="shared" si="86"/>
        <v>0.67100000000000004</v>
      </c>
      <c r="C673" s="3">
        <f>MOD($K$4*(1+SIN(Dashboards!$C$7*B673))+Dashboards!$C$15,2*$K$4)</f>
        <v>2.676231059095505</v>
      </c>
      <c r="D673" s="31">
        <f>(B673^Dashboards!$C$5)*((1-B673)^Dashboards!$C$6)</f>
        <v>4.8734536080999993E-2</v>
      </c>
      <c r="E673" s="31">
        <f t="shared" si="80"/>
        <v>-4.3552074322108371E-2</v>
      </c>
      <c r="F673" s="31">
        <f t="shared" si="81"/>
        <v>2.1869426816261979E-2</v>
      </c>
      <c r="G673" s="13">
        <f>SQRT((E673-Dashboards!$C$10)^2+(F673-Dashboards!$C$11)^2)</f>
        <v>6.0117614401296066E-2</v>
      </c>
      <c r="H673" s="13">
        <f>G673/Dashboards!$C$9</f>
        <v>1.5749197288869221</v>
      </c>
      <c r="N673">
        <v>671</v>
      </c>
      <c r="O673" s="3">
        <f t="shared" si="87"/>
        <v>0.67100000000000004</v>
      </c>
      <c r="P673" s="3">
        <f>MOD($L$4*(1+SIN(Dashboards!$D$7*O673))+Dashboards!$D$15,2*$L$4)</f>
        <v>5.0949391409804772</v>
      </c>
      <c r="Q673" s="31">
        <f>(O673^Dashboards!$D$5)*((1-O673)^Dashboards!$D$6)</f>
        <v>1.1645202642518112E-3</v>
      </c>
      <c r="R673" s="31">
        <f t="shared" si="82"/>
        <v>4.3470086361514071E-4</v>
      </c>
      <c r="S673" s="31">
        <f t="shared" si="83"/>
        <v>-1.0803437439192024E-3</v>
      </c>
      <c r="T673" s="13">
        <f>SQRT((R673-Dashboards!$C$10)^2+(S673-Dashboards!$C$11)^2)</f>
        <v>1.0633068277014161E-2</v>
      </c>
      <c r="U673" s="13">
        <f>T673/Dashboards!$D$9</f>
        <v>0.91013219389538647</v>
      </c>
      <c r="W673" s="3">
        <f t="shared" si="84"/>
        <v>6.3923469858019079E-4</v>
      </c>
      <c r="X673" s="3">
        <f t="shared" si="85"/>
        <v>0.66478753499153564</v>
      </c>
      <c r="Z673" s="3">
        <f>(E673-Dashboards!$C$10)/Dashboards!$C$12</f>
        <v>-1.8322037170928001</v>
      </c>
      <c r="AA673" s="3">
        <f>(F673-Dashboards!$C$11)/Dashboards!$C$13</f>
        <v>1.0814575314922703</v>
      </c>
    </row>
    <row r="674" spans="1:27" x14ac:dyDescent="0.35">
      <c r="A674">
        <v>672</v>
      </c>
      <c r="B674" s="3">
        <f t="shared" si="86"/>
        <v>0.67200000000000004</v>
      </c>
      <c r="C674" s="3">
        <f>MOD($K$4*(1+SIN(Dashboards!$C$7*B674))+Dashboards!$C$15,2*$K$4)</f>
        <v>2.6608878128288223</v>
      </c>
      <c r="D674" s="31">
        <f>(B674^Dashboards!$C$5)*((1-B674)^Dashboards!$C$6)</f>
        <v>4.8583213055999989E-2</v>
      </c>
      <c r="E674" s="31">
        <f t="shared" si="80"/>
        <v>-4.3077239707611258E-2</v>
      </c>
      <c r="F674" s="31">
        <f t="shared" si="81"/>
        <v>2.2465084242390194E-2</v>
      </c>
      <c r="G674" s="13">
        <f>SQRT((E674-Dashboards!$C$10)^2+(F674-Dashboards!$C$11)^2)</f>
        <v>5.9954209647731495E-2</v>
      </c>
      <c r="H674" s="13">
        <f>G674/Dashboards!$C$9</f>
        <v>1.5706389640437783</v>
      </c>
      <c r="N674">
        <v>672</v>
      </c>
      <c r="O674" s="3">
        <f t="shared" si="87"/>
        <v>0.67200000000000004</v>
      </c>
      <c r="P674" s="3">
        <f>MOD($L$4*(1+SIN(Dashboards!$D$7*O674))+Dashboards!$D$15,2*$L$4)</f>
        <v>5.0973986601685741</v>
      </c>
      <c r="Q674" s="31">
        <f>(O674^Dashboards!$D$5)*((1-O674)^Dashboards!$D$6)</f>
        <v>1.1520651455313358E-3</v>
      </c>
      <c r="R674" s="31">
        <f t="shared" si="82"/>
        <v>4.3267892692902619E-4</v>
      </c>
      <c r="S674" s="31">
        <f t="shared" si="83"/>
        <v>-1.0677279830273647E-3</v>
      </c>
      <c r="T674" s="13">
        <f>SQRT((R674-Dashboards!$C$10)^2+(S674-Dashboards!$C$11)^2)</f>
        <v>1.0638836589181992E-2</v>
      </c>
      <c r="U674" s="13">
        <f>T674/Dashboards!$D$9</f>
        <v>0.91062592970819334</v>
      </c>
      <c r="W674" s="3">
        <f t="shared" si="84"/>
        <v>6.3784303927577385E-4</v>
      </c>
      <c r="X674" s="3">
        <f t="shared" si="85"/>
        <v>0.660013034335585</v>
      </c>
      <c r="Z674" s="3">
        <f>(E674-Dashboards!$C$10)/Dashboards!$C$12</f>
        <v>-1.816127370680912</v>
      </c>
      <c r="AA674" s="3">
        <f>(F674-Dashboards!$C$11)/Dashboards!$C$13</f>
        <v>1.1060605397189198</v>
      </c>
    </row>
    <row r="675" spans="1:27" x14ac:dyDescent="0.35">
      <c r="A675">
        <v>673</v>
      </c>
      <c r="B675" s="3">
        <f t="shared" si="86"/>
        <v>0.67300000000000004</v>
      </c>
      <c r="C675" s="3">
        <f>MOD($K$4*(1+SIN(Dashboards!$C$7*B675))+Dashboards!$C$15,2*$K$4)</f>
        <v>2.6455615841477051</v>
      </c>
      <c r="D675" s="31">
        <f>(B675^Dashboards!$C$5)*((1-B675)^Dashboards!$C$6)</f>
        <v>4.8431245040999993E-2</v>
      </c>
      <c r="E675" s="31">
        <f t="shared" si="80"/>
        <v>-4.2594236395499023E-2</v>
      </c>
      <c r="F675" s="31">
        <f t="shared" si="81"/>
        <v>2.3050304165145682E-2</v>
      </c>
      <c r="G675" s="13">
        <f>SQRT((E675-Dashboards!$C$10)^2+(F675-Dashboards!$C$11)^2)</f>
        <v>5.9788022479787914E-2</v>
      </c>
      <c r="H675" s="13">
        <f>G675/Dashboards!$C$9</f>
        <v>1.5662853074310079</v>
      </c>
      <c r="N675">
        <v>673</v>
      </c>
      <c r="O675" s="3">
        <f t="shared" si="87"/>
        <v>0.67300000000000004</v>
      </c>
      <c r="P675" s="3">
        <f>MOD($L$4*(1+SIN(Dashboards!$D$7*O675))+Dashboards!$D$15,2*$L$4)</f>
        <v>5.0998562235508276</v>
      </c>
      <c r="Q675" s="31">
        <f>(O675^Dashboards!$D$5)*((1-O675)^Dashboards!$D$6)</f>
        <v>1.1396827002442694E-3</v>
      </c>
      <c r="R675" s="31">
        <f t="shared" si="82"/>
        <v>4.3062298643506815E-4</v>
      </c>
      <c r="S675" s="31">
        <f t="shared" si="83"/>
        <v>-1.0551969014311084E-3</v>
      </c>
      <c r="T675" s="13">
        <f>SQRT((R675-Dashboards!$C$10)^2+(S675-Dashboards!$C$11)^2)</f>
        <v>1.0644623562722614E-2</v>
      </c>
      <c r="U675" s="13">
        <f>T675/Dashboards!$D$9</f>
        <v>0.91112126283192829</v>
      </c>
      <c r="W675" s="3">
        <f t="shared" si="84"/>
        <v>6.3642099285693974E-4</v>
      </c>
      <c r="X675" s="3">
        <f t="shared" si="85"/>
        <v>0.65516404459907962</v>
      </c>
      <c r="Z675" s="3">
        <f>(E675-Dashboards!$C$10)/Dashboards!$C$12</f>
        <v>-1.7997744588953439</v>
      </c>
      <c r="AA675" s="3">
        <f>(F675-Dashboards!$C$11)/Dashboards!$C$13</f>
        <v>1.130232437763641</v>
      </c>
    </row>
    <row r="676" spans="1:27" x14ac:dyDescent="0.35">
      <c r="A676">
        <v>674</v>
      </c>
      <c r="B676" s="3">
        <f t="shared" si="86"/>
        <v>0.67400000000000004</v>
      </c>
      <c r="C676" s="3">
        <f>MOD($K$4*(1+SIN(Dashboards!$C$7*B676))+Dashboards!$C$15,2*$K$4)</f>
        <v>2.6302527562070726</v>
      </c>
      <c r="D676" s="31">
        <f>(B676^Dashboards!$C$5)*((1-B676)^Dashboards!$C$6)</f>
        <v>4.8278636175999992E-2</v>
      </c>
      <c r="E676" s="31">
        <f t="shared" si="80"/>
        <v>-4.2103297331825454E-2</v>
      </c>
      <c r="F676" s="31">
        <f t="shared" si="81"/>
        <v>2.3624966979923473E-2</v>
      </c>
      <c r="G676" s="13">
        <f>SQRT((E676-Dashboards!$C$10)^2+(F676-Dashboards!$C$11)^2)</f>
        <v>5.961907053821635E-2</v>
      </c>
      <c r="H676" s="13">
        <f>G676/Dashboards!$C$9</f>
        <v>1.5618592211888187</v>
      </c>
      <c r="N676">
        <v>674</v>
      </c>
      <c r="O676" s="3">
        <f t="shared" si="87"/>
        <v>0.67400000000000004</v>
      </c>
      <c r="P676" s="3">
        <f>MOD($L$4*(1+SIN(Dashboards!$D$7*O676))+Dashboards!$D$15,2*$L$4)</f>
        <v>5.1023118286696745</v>
      </c>
      <c r="Q676" s="31">
        <f>(O676^Dashboards!$D$5)*((1-O676)^Dashboards!$D$6)</f>
        <v>1.1273731569595717E-3</v>
      </c>
      <c r="R676" s="31">
        <f t="shared" si="82"/>
        <v>4.2853376506657502E-4</v>
      </c>
      <c r="S676" s="31">
        <f t="shared" si="83"/>
        <v>-1.0427507119301605E-3</v>
      </c>
      <c r="T676" s="13">
        <f>SQRT((R676-Dashboards!$C$10)^2+(S676-Dashboards!$C$11)^2)</f>
        <v>1.0650428134662927E-2</v>
      </c>
      <c r="U676" s="13">
        <f>T676/Dashboards!$D$9</f>
        <v>0.91161810228193729</v>
      </c>
      <c r="W676" s="3">
        <f t="shared" si="84"/>
        <v>6.3496862622267297E-4</v>
      </c>
      <c r="X676" s="3">
        <f t="shared" si="85"/>
        <v>0.65024111890688141</v>
      </c>
      <c r="Z676" s="3">
        <f>(E676-Dashboards!$C$10)/Dashboards!$C$12</f>
        <v>-1.783152868527289</v>
      </c>
      <c r="AA676" s="3">
        <f>(F676-Dashboards!$C$11)/Dashboards!$C$13</f>
        <v>1.153968285483072</v>
      </c>
    </row>
    <row r="677" spans="1:27" x14ac:dyDescent="0.35">
      <c r="A677">
        <v>675</v>
      </c>
      <c r="B677" s="3">
        <f t="shared" si="86"/>
        <v>0.67500000000000004</v>
      </c>
      <c r="C677" s="3">
        <f>MOD($K$4*(1+SIN(Dashboards!$C$7*B677))+Dashboards!$C$15,2*$K$4)</f>
        <v>2.6149617117268256</v>
      </c>
      <c r="D677" s="31">
        <f>(B677^Dashboards!$C$5)*((1-B677)^Dashboards!$C$6)</f>
        <v>4.8125390624999993E-2</v>
      </c>
      <c r="E677" s="31">
        <f t="shared" si="80"/>
        <v>-4.1604657273716615E-2</v>
      </c>
      <c r="F677" s="31">
        <f t="shared" si="81"/>
        <v>2.4188958554378002E-2</v>
      </c>
      <c r="G677" s="13">
        <f>SQRT((E677-Dashboards!$C$10)^2+(F677-Dashboards!$C$11)^2)</f>
        <v>5.944737199355362E-2</v>
      </c>
      <c r="H677" s="13">
        <f>G677/Dashboards!$C$9</f>
        <v>1.5573611813363812</v>
      </c>
      <c r="N677">
        <v>675</v>
      </c>
      <c r="O677" s="3">
        <f t="shared" si="87"/>
        <v>0.67500000000000004</v>
      </c>
      <c r="P677" s="3">
        <f>MOD($L$4*(1+SIN(Dashboards!$D$7*O677))+Dashboards!$D$15,2*$L$4)</f>
        <v>5.1047654730695093</v>
      </c>
      <c r="Q677" s="31">
        <f>(O677^Dashboards!$D$5)*((1-O677)^Dashboards!$D$6)</f>
        <v>1.1151367369079583E-3</v>
      </c>
      <c r="R677" s="31">
        <f t="shared" si="82"/>
        <v>4.2641198385874607E-4</v>
      </c>
      <c r="S677" s="31">
        <f t="shared" si="83"/>
        <v>-1.0303896166127537E-3</v>
      </c>
      <c r="T677" s="13">
        <f>SQRT((R677-Dashboards!$C$10)^2+(S677-Dashboards!$C$11)^2)</f>
        <v>1.06562492501417E-2</v>
      </c>
      <c r="U677" s="13">
        <f>T677/Dashboards!$D$9</f>
        <v>0.91211635776789779</v>
      </c>
      <c r="W677" s="3">
        <f t="shared" si="84"/>
        <v>6.3348601322920045E-4</v>
      </c>
      <c r="X677" s="3">
        <f t="shared" si="85"/>
        <v>0.64524482356848345</v>
      </c>
      <c r="Z677" s="3">
        <f>(E677-Dashboards!$C$10)/Dashboards!$C$12</f>
        <v>-1.7662705476849225</v>
      </c>
      <c r="AA677" s="3">
        <f>(F677-Dashboards!$C$11)/Dashboards!$C$13</f>
        <v>1.1772633687598124</v>
      </c>
    </row>
    <row r="678" spans="1:27" x14ac:dyDescent="0.35">
      <c r="A678">
        <v>676</v>
      </c>
      <c r="B678" s="3">
        <f t="shared" si="86"/>
        <v>0.67600000000000005</v>
      </c>
      <c r="C678" s="3">
        <f>MOD($K$4*(1+SIN(Dashboards!$C$7*B678))+Dashboards!$C$15,2*$K$4)</f>
        <v>2.5996888329822787</v>
      </c>
      <c r="D678" s="31">
        <f>(B678^Dashboards!$C$5)*((1-B678)^Dashboards!$C$6)</f>
        <v>4.7971512575999992E-2</v>
      </c>
      <c r="E678" s="31">
        <f t="shared" si="80"/>
        <v>-4.1098552650947952E-2</v>
      </c>
      <c r="F678" s="31">
        <f t="shared" si="81"/>
        <v>2.4742170252962534E-2</v>
      </c>
      <c r="G678" s="13">
        <f>SQRT((E678-Dashboards!$C$10)^2+(F678-Dashboards!$C$11)^2)</f>
        <v>5.9272945538476576E-2</v>
      </c>
      <c r="H678" s="13">
        <f>G678/Dashboards!$C$9</f>
        <v>1.5527916775715291</v>
      </c>
      <c r="N678">
        <v>676</v>
      </c>
      <c r="O678" s="3">
        <f t="shared" si="87"/>
        <v>0.67600000000000005</v>
      </c>
      <c r="P678" s="3">
        <f>MOD($L$4*(1+SIN(Dashboards!$D$7*O678))+Dashboards!$D$15,2*$L$4)</f>
        <v>5.1072171542966887</v>
      </c>
      <c r="Q678" s="31">
        <f>(O678^Dashboards!$D$5)*((1-O678)^Dashboards!$D$6)</f>
        <v>1.1029736539951201E-3</v>
      </c>
      <c r="R678" s="31">
        <f t="shared" si="82"/>
        <v>4.2425836184829986E-4</v>
      </c>
      <c r="S678" s="31">
        <f t="shared" si="83"/>
        <v>-1.018113806904289E-3</v>
      </c>
      <c r="T678" s="13">
        <f>SQRT((R678-Dashboards!$C$10)^2+(S678-Dashboards!$C$11)^2)</f>
        <v>1.0662085862543032E-2</v>
      </c>
      <c r="U678" s="13">
        <f>T678/Dashboards!$D$9</f>
        <v>0.91261593970524169</v>
      </c>
      <c r="W678" s="3">
        <f t="shared" si="84"/>
        <v>6.3197323465707413E-4</v>
      </c>
      <c r="X678" s="3">
        <f t="shared" si="85"/>
        <v>0.64017573786628745</v>
      </c>
      <c r="Z678" s="3">
        <f>(E678-Dashboards!$C$10)/Dashboards!$C$12</f>
        <v>-1.7491355011068548</v>
      </c>
      <c r="AA678" s="3">
        <f>(F678-Dashboards!$C$11)/Dashboards!$C$13</f>
        <v>1.2001132005160007</v>
      </c>
    </row>
    <row r="679" spans="1:27" x14ac:dyDescent="0.35">
      <c r="A679">
        <v>677</v>
      </c>
      <c r="B679" s="3">
        <f t="shared" si="86"/>
        <v>0.67700000000000005</v>
      </c>
      <c r="C679" s="3">
        <f>MOD($K$4*(1+SIN(Dashboards!$C$7*B679))+Dashboards!$C$15,2*$K$4)</f>
        <v>2.5844345017946075</v>
      </c>
      <c r="D679" s="31">
        <f>(B679^Dashboards!$C$5)*((1-B679)^Dashboards!$C$6)</f>
        <v>4.7817006240999986E-2</v>
      </c>
      <c r="E679" s="31">
        <f t="shared" si="80"/>
        <v>-4.0585221427370512E-2</v>
      </c>
      <c r="F679" s="31">
        <f t="shared" si="81"/>
        <v>2.5284498957723826E-2</v>
      </c>
      <c r="G679" s="13">
        <f>SQRT((E679-Dashboards!$C$10)^2+(F679-Dashboards!$C$11)^2)</f>
        <v>5.9095810380029458E-2</v>
      </c>
      <c r="H679" s="13">
        <f>G679/Dashboards!$C$9</f>
        <v>1.5481512130671382</v>
      </c>
      <c r="N679">
        <v>677</v>
      </c>
      <c r="O679" s="3">
        <f t="shared" si="87"/>
        <v>0.67700000000000005</v>
      </c>
      <c r="P679" s="3">
        <f>MOD($L$4*(1+SIN(Dashboards!$D$7*O679))+Dashboards!$D$15,2*$L$4)</f>
        <v>5.10966686989953</v>
      </c>
      <c r="Q679" s="31">
        <f>(O679^Dashboards!$D$5)*((1-O679)^Dashboards!$D$6)</f>
        <v>1.090884114815571E-3</v>
      </c>
      <c r="R679" s="31">
        <f t="shared" si="82"/>
        <v>4.2207361597402154E-4</v>
      </c>
      <c r="S679" s="31">
        <f t="shared" si="83"/>
        <v>-1.0059234636171711E-3</v>
      </c>
      <c r="T679" s="13">
        <f>SQRT((R679-Dashboards!$C$10)^2+(S679-Dashboards!$C$11)^2)</f>
        <v>1.0667936933626016E-2</v>
      </c>
      <c r="U679" s="13">
        <f>T679/Dashboards!$D$9</f>
        <v>0.9131167592262549</v>
      </c>
      <c r="W679" s="3">
        <f t="shared" si="84"/>
        <v>6.3043037817567596E-4</v>
      </c>
      <c r="X679" s="3">
        <f t="shared" si="85"/>
        <v>0.63503445384088331</v>
      </c>
      <c r="Z679" s="3">
        <f>(E679-Dashboards!$C$10)/Dashboards!$C$12</f>
        <v>-1.7317557854704761</v>
      </c>
      <c r="AA679" s="3">
        <f>(F679-Dashboards!$C$11)/Dashboards!$C$13</f>
        <v>1.2225135215722147</v>
      </c>
    </row>
    <row r="680" spans="1:27" x14ac:dyDescent="0.35">
      <c r="A680">
        <v>678</v>
      </c>
      <c r="B680" s="3">
        <f t="shared" si="86"/>
        <v>0.67800000000000005</v>
      </c>
      <c r="C680" s="3">
        <f>MOD($K$4*(1+SIN(Dashboards!$C$7*B680))+Dashboards!$C$15,2*$K$4)</f>
        <v>2.5691990995212959</v>
      </c>
      <c r="D680" s="31">
        <f>(B680^Dashboards!$C$5)*((1-B680)^Dashboards!$C$6)</f>
        <v>4.7661875855999992E-2</v>
      </c>
      <c r="E680" s="31">
        <f t="shared" si="80"/>
        <v>-4.0064902962292835E-2</v>
      </c>
      <c r="F680" s="31">
        <f t="shared" si="81"/>
        <v>2.5815847085362383E-2</v>
      </c>
      <c r="G680" s="13">
        <f>SQRT((E680-Dashboards!$C$10)^2+(F680-Dashboards!$C$11)^2)</f>
        <v>5.8915986231728217E-2</v>
      </c>
      <c r="H680" s="13">
        <f>G680/Dashboards!$C$9</f>
        <v>1.5434403042642797</v>
      </c>
      <c r="N680">
        <v>678</v>
      </c>
      <c r="O680" s="3">
        <f t="shared" si="87"/>
        <v>0.67800000000000005</v>
      </c>
      <c r="P680" s="3">
        <f>MOD($L$4*(1+SIN(Dashboards!$D$7*O680))+Dashboards!$D$15,2*$L$4)</f>
        <v>5.1121146174283201</v>
      </c>
      <c r="Q680" s="31">
        <f>(O680^Dashboards!$D$5)*((1-O680)^Dashboards!$D$6)</f>
        <v>1.0788683186671196E-3</v>
      </c>
      <c r="R680" s="31">
        <f t="shared" si="82"/>
        <v>4.1985846097825405E-4</v>
      </c>
      <c r="S680" s="31">
        <f t="shared" si="83"/>
        <v>-9.9381875700179311E-4</v>
      </c>
      <c r="T680" s="13">
        <f>SQRT((R680-Dashboards!$C$10)^2+(S680-Dashboards!$C$11)^2)</f>
        <v>1.067380143365064E-2</v>
      </c>
      <c r="U680" s="13">
        <f>T680/Dashboards!$D$9</f>
        <v>0.91361872819085266</v>
      </c>
      <c r="W680" s="3">
        <f t="shared" si="84"/>
        <v>6.2885753830516197E-4</v>
      </c>
      <c r="X680" s="3">
        <f t="shared" si="85"/>
        <v>0.62982157607342704</v>
      </c>
      <c r="Z680" s="3">
        <f>(E680-Dashboards!$C$10)/Dashboards!$C$12</f>
        <v>-1.7141395046988024</v>
      </c>
      <c r="AA680" s="3">
        <f>(F680-Dashboards!$C$11)/Dashboards!$C$13</f>
        <v>1.2444603013521285</v>
      </c>
    </row>
    <row r="681" spans="1:27" x14ac:dyDescent="0.35">
      <c r="A681">
        <v>679</v>
      </c>
      <c r="B681" s="3">
        <f t="shared" si="86"/>
        <v>0.67900000000000005</v>
      </c>
      <c r="C681" s="3">
        <f>MOD($K$4*(1+SIN(Dashboards!$C$7*B681))+Dashboards!$C$15,2*$K$4)</f>
        <v>2.5539830070466056</v>
      </c>
      <c r="D681" s="31">
        <f>(B681^Dashboards!$C$5)*((1-B681)^Dashboards!$C$6)</f>
        <v>4.7506125680999996E-2</v>
      </c>
      <c r="E681" s="31">
        <f t="shared" si="80"/>
        <v>-3.9537837871926079E-2</v>
      </c>
      <c r="F681" s="31">
        <f t="shared" si="81"/>
        <v>2.6336122600570021E-2</v>
      </c>
      <c r="G681" s="13">
        <f>SQRT((E681-Dashboards!$C$10)^2+(F681-Dashboards!$C$11)^2)</f>
        <v>5.8733493305546149E-2</v>
      </c>
      <c r="H681" s="13">
        <f>G681/Dashboards!$C$9</f>
        <v>1.5386594806622667</v>
      </c>
      <c r="N681">
        <v>679</v>
      </c>
      <c r="O681" s="3">
        <f t="shared" si="87"/>
        <v>0.67900000000000005</v>
      </c>
      <c r="P681" s="3">
        <f>MOD($L$4*(1+SIN(Dashboards!$D$7*O681))+Dashboards!$D$15,2*$L$4)</f>
        <v>5.1145603944353102</v>
      </c>
      <c r="Q681" s="31">
        <f>(O681^Dashboards!$D$5)*((1-O681)^Dashboards!$D$6)</f>
        <v>1.0669264575659621E-3</v>
      </c>
      <c r="R681" s="31">
        <f t="shared" si="82"/>
        <v>4.1761360930932262E-4</v>
      </c>
      <c r="S681" s="31">
        <f t="shared" si="83"/>
        <v>-9.8179984679867068E-4</v>
      </c>
      <c r="T681" s="13">
        <f>SQRT((R681-Dashboards!$C$10)^2+(S681-Dashboards!$C$11)^2)</f>
        <v>1.0679678341499974E-2</v>
      </c>
      <c r="U681" s="13">
        <f>T681/Dashboards!$D$9</f>
        <v>0.91412175919703909</v>
      </c>
      <c r="W681" s="3">
        <f t="shared" si="84"/>
        <v>6.2725481637587494E-4</v>
      </c>
      <c r="X681" s="3">
        <f t="shared" si="85"/>
        <v>0.62453772146522757</v>
      </c>
      <c r="Z681" s="3">
        <f>(E681-Dashboards!$C$10)/Dashboards!$C$12</f>
        <v>-1.6962948052694593</v>
      </c>
      <c r="AA681" s="3">
        <f>(F681-Dashboards!$C$11)/Dashboards!$C$13</f>
        <v>1.2659497384334055</v>
      </c>
    </row>
    <row r="682" spans="1:27" x14ac:dyDescent="0.35">
      <c r="A682">
        <v>680</v>
      </c>
      <c r="B682" s="3">
        <f t="shared" si="86"/>
        <v>0.68</v>
      </c>
      <c r="C682" s="3">
        <f>MOD($K$4*(1+SIN(Dashboards!$C$7*B682))+Dashboards!$C$15,2*$K$4)</f>
        <v>2.5387866047720591</v>
      </c>
      <c r="D682" s="31">
        <f>(B682^Dashboards!$C$5)*((1-B682)^Dashboards!$C$6)</f>
        <v>4.7349759999999991E-2</v>
      </c>
      <c r="E682" s="31">
        <f t="shared" si="80"/>
        <v>-3.9004267890997688E-2</v>
      </c>
      <c r="F682" s="31">
        <f t="shared" si="81"/>
        <v>2.6845239025661244E-2</v>
      </c>
      <c r="G682" s="13">
        <f>SQRT((E682-Dashboards!$C$10)^2+(F682-Dashboards!$C$11)^2)</f>
        <v>5.8548352303784842E-2</v>
      </c>
      <c r="H682" s="13">
        <f>G682/Dashboards!$C$9</f>
        <v>1.5338092846056932</v>
      </c>
      <c r="N682">
        <v>680</v>
      </c>
      <c r="O682" s="3">
        <f t="shared" si="87"/>
        <v>0.68</v>
      </c>
      <c r="P682" s="3">
        <f>MOD($L$4*(1+SIN(Dashboards!$D$7*O682))+Dashboards!$D$15,2*$L$4)</f>
        <v>5.1170041984747243</v>
      </c>
      <c r="Q682" s="31">
        <f>(O682^Dashboards!$D$5)*((1-O682)^Dashboards!$D$6)</f>
        <v>1.0550587162623996E-3</v>
      </c>
      <c r="R682" s="31">
        <f t="shared" si="82"/>
        <v>4.153397710249304E-4</v>
      </c>
      <c r="S682" s="31">
        <f t="shared" si="83"/>
        <v>-9.6986688229169934E-4</v>
      </c>
      <c r="T682" s="13">
        <f>SQRT((R682-Dashboards!$C$10)^2+(S682-Dashboards!$C$11)^2)</f>
        <v>1.0685566644798611E-2</v>
      </c>
      <c r="U682" s="13">
        <f>T682/Dashboards!$D$9</f>
        <v>0.91462576559104436</v>
      </c>
      <c r="W682" s="3">
        <f t="shared" si="84"/>
        <v>6.2562232048524126E-4</v>
      </c>
      <c r="X682" s="3">
        <f t="shared" si="85"/>
        <v>0.61918351901464885</v>
      </c>
      <c r="Z682" s="3">
        <f>(E682-Dashboards!$C$10)/Dashboards!$C$12</f>
        <v>-1.678229871529374</v>
      </c>
      <c r="AA682" s="3">
        <f>(F682-Dashboards!$C$11)/Dashboards!$C$13</f>
        <v>1.2869782609455138</v>
      </c>
    </row>
    <row r="683" spans="1:27" x14ac:dyDescent="0.35">
      <c r="A683">
        <v>681</v>
      </c>
      <c r="B683" s="3">
        <f t="shared" si="86"/>
        <v>0.68100000000000005</v>
      </c>
      <c r="C683" s="3">
        <f>MOD($K$4*(1+SIN(Dashboards!$C$7*B683))+Dashboards!$C$15,2*$K$4)</f>
        <v>2.5236102726069203</v>
      </c>
      <c r="D683" s="31">
        <f>(B683^Dashboards!$C$5)*((1-B683)^Dashboards!$C$6)</f>
        <v>4.719278312099999E-2</v>
      </c>
      <c r="E683" s="31">
        <f t="shared" si="80"/>
        <v>-3.8464435734638307E-2</v>
      </c>
      <c r="F683" s="31">
        <f t="shared" si="81"/>
        <v>2.7343115446518185E-2</v>
      </c>
      <c r="G683" s="13">
        <f>SQRT((E683-Dashboards!$C$10)^2+(F683-Dashboards!$C$11)^2)</f>
        <v>5.8360584410834679E-2</v>
      </c>
      <c r="H683" s="13">
        <f>G683/Dashboards!$C$9</f>
        <v>1.528890271068583</v>
      </c>
      <c r="N683">
        <v>681</v>
      </c>
      <c r="O683" s="3">
        <f t="shared" si="87"/>
        <v>0.68100000000000005</v>
      </c>
      <c r="P683" s="3">
        <f>MOD($L$4*(1+SIN(Dashboards!$D$7*O683))+Dashboards!$D$15,2*$L$4)</f>
        <v>5.1194460271027573</v>
      </c>
      <c r="Q683" s="31">
        <f>(O683^Dashboards!$D$5)*((1-O683)^Dashboards!$D$6)</f>
        <v>1.043265272257168E-3</v>
      </c>
      <c r="R683" s="31">
        <f t="shared" si="82"/>
        <v>4.1303765369651049E-4</v>
      </c>
      <c r="S683" s="31">
        <f t="shared" si="83"/>
        <v>-9.5802000236253125E-4</v>
      </c>
      <c r="T683" s="13">
        <f>SQRT((R683-Dashboards!$C$10)^2+(S683-Dashboards!$C$11)^2)</f>
        <v>1.0691465340027465E-2</v>
      </c>
      <c r="U683" s="13">
        <f>T683/Dashboards!$D$9</f>
        <v>0.91513066147715116</v>
      </c>
      <c r="W683" s="3">
        <f t="shared" si="84"/>
        <v>6.2396016545218614E-4</v>
      </c>
      <c r="X683" s="3">
        <f t="shared" si="85"/>
        <v>0.61375960959143183</v>
      </c>
      <c r="Z683" s="3">
        <f>(E683-Dashboards!$C$10)/Dashboards!$C$12</f>
        <v>-1.6599529210187185</v>
      </c>
      <c r="AA683" s="3">
        <f>(F683-Dashboards!$C$11)/Dashboards!$C$13</f>
        <v>1.3075425268152747</v>
      </c>
    </row>
    <row r="684" spans="1:27" x14ac:dyDescent="0.35">
      <c r="A684">
        <v>682</v>
      </c>
      <c r="B684" s="3">
        <f t="shared" si="86"/>
        <v>0.68200000000000005</v>
      </c>
      <c r="C684" s="3">
        <f>MOD($K$4*(1+SIN(Dashboards!$C$7*B684))+Dashboards!$C$15,2*$K$4)</f>
        <v>2.5084543899587031</v>
      </c>
      <c r="D684" s="31">
        <f>(B684^Dashboards!$C$5)*((1-B684)^Dashboards!$C$6)</f>
        <v>4.7035199375999995E-2</v>
      </c>
      <c r="E684" s="31">
        <f t="shared" si="80"/>
        <v>-3.7918584960646338E-2</v>
      </c>
      <c r="F684" s="31">
        <f t="shared" si="81"/>
        <v>2.7829676514870155E-2</v>
      </c>
      <c r="G684" s="13">
        <f>SQRT((E684-Dashboards!$C$10)^2+(F684-Dashboards!$C$11)^2)</f>
        <v>5.8170211284828938E-2</v>
      </c>
      <c r="H684" s="13">
        <f>G684/Dashboards!$C$9</f>
        <v>1.5239030074357491</v>
      </c>
      <c r="N684">
        <v>682</v>
      </c>
      <c r="O684" s="3">
        <f t="shared" si="87"/>
        <v>0.68200000000000005</v>
      </c>
      <c r="P684" s="3">
        <f>MOD($L$4*(1+SIN(Dashboards!$D$7*O684))+Dashboards!$D$15,2*$L$4)</f>
        <v>5.1218858778775829</v>
      </c>
      <c r="Q684" s="31">
        <f>(O684^Dashboards!$D$5)*((1-O684)^Dashboards!$D$6)</f>
        <v>1.0315462958183901E-3</v>
      </c>
      <c r="R684" s="31">
        <f t="shared" si="82"/>
        <v>4.1070796231456859E-4</v>
      </c>
      <c r="S684" s="31">
        <f t="shared" si="83"/>
        <v>-9.4625933554605239E-4</v>
      </c>
      <c r="T684" s="13">
        <f>SQRT((R684-Dashboards!$C$10)^2+(S684-Dashboards!$C$11)^2)</f>
        <v>1.0697373432634884E-2</v>
      </c>
      <c r="U684" s="13">
        <f>T684/Dashboards!$D$9</f>
        <v>0.91563636172720519</v>
      </c>
      <c r="W684" s="3">
        <f t="shared" si="84"/>
        <v>6.2226847276908705E-4</v>
      </c>
      <c r="X684" s="3">
        <f t="shared" si="85"/>
        <v>0.60826664570854394</v>
      </c>
      <c r="Z684" s="3">
        <f>(E684-Dashboards!$C$10)/Dashboards!$C$12</f>
        <v>-1.6414721998076378</v>
      </c>
      <c r="AA684" s="3">
        <f>(F684-Dashboards!$C$11)/Dashboards!$C$13</f>
        <v>1.3276394238610172</v>
      </c>
    </row>
    <row r="685" spans="1:27" x14ac:dyDescent="0.35">
      <c r="A685">
        <v>683</v>
      </c>
      <c r="B685" s="3">
        <f t="shared" si="86"/>
        <v>0.68300000000000005</v>
      </c>
      <c r="C685" s="3">
        <f>MOD($K$4*(1+SIN(Dashboards!$C$7*B685))+Dashboards!$C$15,2*$K$4)</f>
        <v>2.4933193357236836</v>
      </c>
      <c r="D685" s="31">
        <f>(B685^Dashboards!$C$5)*((1-B685)^Dashboards!$C$6)</f>
        <v>4.6877013120999997E-2</v>
      </c>
      <c r="E685" s="31">
        <f t="shared" si="80"/>
        <v>-3.7366959832232594E-2</v>
      </c>
      <c r="F685" s="31">
        <f t="shared" si="81"/>
        <v>2.8304852446934283E-2</v>
      </c>
      <c r="G685" s="13">
        <f>SQRT((E685-Dashboards!$C$10)^2+(F685-Dashboards!$C$11)^2)</f>
        <v>5.7977255049196028E-2</v>
      </c>
      <c r="H685" s="13">
        <f>G685/Dashboards!$C$9</f>
        <v>1.5188480732814844</v>
      </c>
      <c r="N685">
        <v>683</v>
      </c>
      <c r="O685" s="3">
        <f t="shared" si="87"/>
        <v>0.68300000000000005</v>
      </c>
      <c r="P685" s="3">
        <f>MOD($L$4*(1+SIN(Dashboards!$D$7*O685))+Dashboards!$D$15,2*$L$4)</f>
        <v>5.1243237483593482</v>
      </c>
      <c r="Q685" s="31">
        <f>(O685^Dashboards!$D$5)*((1-O685)^Dashboards!$D$6)</f>
        <v>1.0199019499991366E-3</v>
      </c>
      <c r="R685" s="31">
        <f t="shared" si="82"/>
        <v>4.0835139919499986E-4</v>
      </c>
      <c r="S685" s="31">
        <f t="shared" si="83"/>
        <v>-9.3458500008695143E-4</v>
      </c>
      <c r="T685" s="13">
        <f>SQRT((R685-Dashboards!$C$10)^2+(S685-Dashboards!$C$11)^2)</f>
        <v>1.0703289937144157E-2</v>
      </c>
      <c r="U685" s="13">
        <f>T685/Dashboards!$D$9</f>
        <v>0.91614278198981713</v>
      </c>
      <c r="W685" s="3">
        <f t="shared" si="84"/>
        <v>6.2054737055130009E-4</v>
      </c>
      <c r="X685" s="3">
        <f t="shared" si="85"/>
        <v>0.60270529129166728</v>
      </c>
      <c r="Z685" s="3">
        <f>(E685-Dashboards!$C$10)/Dashboards!$C$12</f>
        <v>-1.6227959778492334</v>
      </c>
      <c r="AA685" s="3">
        <f>(F685-Dashboards!$C$11)/Dashboards!$C$13</f>
        <v>1.347266069736432</v>
      </c>
    </row>
    <row r="686" spans="1:27" x14ac:dyDescent="0.35">
      <c r="A686">
        <v>684</v>
      </c>
      <c r="B686" s="3">
        <f t="shared" si="86"/>
        <v>0.68400000000000005</v>
      </c>
      <c r="C686" s="3">
        <f>MOD($K$4*(1+SIN(Dashboards!$C$7*B686))+Dashboards!$C$15,2*$K$4)</f>
        <v>2.4782054882774287</v>
      </c>
      <c r="D686" s="31">
        <f>(B686^Dashboards!$C$5)*((1-B686)^Dashboards!$C$6)</f>
        <v>4.6718228735999991E-2</v>
      </c>
      <c r="E686" s="31">
        <f t="shared" si="80"/>
        <v>-3.6809805181346689E-2</v>
      </c>
      <c r="F686" s="31">
        <f t="shared" si="81"/>
        <v>2.8768579018445067E-2</v>
      </c>
      <c r="G686" s="13">
        <f>SQRT((E686-Dashboards!$C$10)^2+(F686-Dashboards!$C$11)^2)</f>
        <v>5.7781738284113725E-2</v>
      </c>
      <c r="H686" s="13">
        <f>G686/Dashboards!$C$9</f>
        <v>1.5137260601456866</v>
      </c>
      <c r="N686">
        <v>684</v>
      </c>
      <c r="O686" s="3">
        <f t="shared" si="87"/>
        <v>0.68400000000000005</v>
      </c>
      <c r="P686" s="3">
        <f>MOD($L$4*(1+SIN(Dashboards!$D$7*O686))+Dashboards!$D$15,2*$L$4)</f>
        <v>5.1267596361101848</v>
      </c>
      <c r="Q686" s="31">
        <f>(O686^Dashboards!$D$5)*((1-O686)^Dashboards!$D$6)</f>
        <v>1.0083323906556023E-3</v>
      </c>
      <c r="R686" s="31">
        <f t="shared" si="82"/>
        <v>4.0596866388642217E-4</v>
      </c>
      <c r="S686" s="31">
        <f t="shared" si="83"/>
        <v>-9.2299710399736102E-4</v>
      </c>
      <c r="T686" s="13">
        <f>SQRT((R686-Dashboards!$C$10)^2+(S686-Dashboards!$C$11)^2)</f>
        <v>1.0709213877257416E-2</v>
      </c>
      <c r="U686" s="13">
        <f>T686/Dashboards!$D$9</f>
        <v>0.91664983869925643</v>
      </c>
      <c r="W686" s="3">
        <f t="shared" si="84"/>
        <v>6.1879699348428682E-4</v>
      </c>
      <c r="X686" s="3">
        <f t="shared" si="85"/>
        <v>0.59707622144643013</v>
      </c>
      <c r="Z686" s="3">
        <f>(E686-Dashboards!$C$10)/Dashboards!$C$12</f>
        <v>-1.6039325443522408</v>
      </c>
      <c r="AA686" s="3">
        <f>(F686-Dashboards!$C$11)/Dashboards!$C$13</f>
        <v>1.366419811725271</v>
      </c>
    </row>
    <row r="687" spans="1:27" x14ac:dyDescent="0.35">
      <c r="A687">
        <v>685</v>
      </c>
      <c r="B687" s="3">
        <f t="shared" si="86"/>
        <v>0.68500000000000005</v>
      </c>
      <c r="C687" s="3">
        <f>MOD($K$4*(1+SIN(Dashboards!$C$7*B687))+Dashboards!$C$15,2*$K$4)</f>
        <v>2.4631132254653401</v>
      </c>
      <c r="D687" s="31">
        <f>(B687^Dashboards!$C$5)*((1-B687)^Dashboards!$C$6)</f>
        <v>4.6558850624999988E-2</v>
      </c>
      <c r="E687" s="31">
        <f t="shared" si="80"/>
        <v>-3.6247366272685586E-2</v>
      </c>
      <c r="F687" s="31">
        <f t="shared" si="81"/>
        <v>2.9220797556104409E-2</v>
      </c>
      <c r="G687" s="13">
        <f>SQRT((E687-Dashboards!$C$10)^2+(F687-Dashboards!$C$11)^2)</f>
        <v>5.7583684017869959E-2</v>
      </c>
      <c r="H687" s="13">
        <f>G687/Dashboards!$C$9</f>
        <v>1.5085375713075333</v>
      </c>
      <c r="N687">
        <v>685</v>
      </c>
      <c r="O687" s="3">
        <f t="shared" si="87"/>
        <v>0.68500000000000005</v>
      </c>
      <c r="P687" s="3">
        <f>MOD($L$4*(1+SIN(Dashboards!$D$7*O687))+Dashboards!$D$15,2*$L$4)</f>
        <v>5.1291935386942029</v>
      </c>
      <c r="Q687" s="31">
        <f>(O687^Dashboards!$D$5)*((1-O687)^Dashboards!$D$6)</f>
        <v>9.9683776646588987E-4</v>
      </c>
      <c r="R687" s="31">
        <f t="shared" si="82"/>
        <v>4.0356045307850258E-4</v>
      </c>
      <c r="S687" s="31">
        <f t="shared" si="83"/>
        <v>-9.1149574511556431E-4</v>
      </c>
      <c r="T687" s="13">
        <f>SQRT((R687-Dashboards!$C$10)^2+(S687-Dashboards!$C$11)^2)</f>
        <v>1.0715144285955998E-2</v>
      </c>
      <c r="U687" s="13">
        <f>T687/Dashboards!$D$9</f>
        <v>0.91715744908404107</v>
      </c>
      <c r="W687" s="3">
        <f t="shared" si="84"/>
        <v>6.1701748276837495E-4</v>
      </c>
      <c r="X687" s="3">
        <f t="shared" si="85"/>
        <v>0.59138012222349223</v>
      </c>
      <c r="Z687" s="3">
        <f>(E687-Dashboards!$C$10)/Dashboards!$C$12</f>
        <v>-1.584890203176806</v>
      </c>
      <c r="AA687" s="3">
        <f>(F687-Dashboards!$C$11)/Dashboards!$C$13</f>
        <v>1.3850982263882006</v>
      </c>
    </row>
    <row r="688" spans="1:27" x14ac:dyDescent="0.35">
      <c r="A688">
        <v>686</v>
      </c>
      <c r="B688" s="3">
        <f t="shared" si="86"/>
        <v>0.68600000000000005</v>
      </c>
      <c r="C688" s="3">
        <f>MOD($K$4*(1+SIN(Dashboards!$C$7*B688))+Dashboards!$C$15,2*$K$4)</f>
        <v>2.4480429245932003</v>
      </c>
      <c r="D688" s="31">
        <f>(B688^Dashboards!$C$5)*((1-B688)^Dashboards!$C$6)</f>
        <v>4.6398883215999991E-2</v>
      </c>
      <c r="E688" s="31">
        <f t="shared" si="80"/>
        <v>-3.56798886684827E-2</v>
      </c>
      <c r="F688" s="31">
        <f t="shared" si="81"/>
        <v>2.9661454925486809E-2</v>
      </c>
      <c r="G688" s="13">
        <f>SQRT((E688-Dashboards!$C$10)^2+(F688-Dashboards!$C$11)^2)</f>
        <v>5.7383115718134266E-2</v>
      </c>
      <c r="H688" s="13">
        <f>G688/Dashboards!$C$9</f>
        <v>1.5032832215568179</v>
      </c>
      <c r="N688">
        <v>686</v>
      </c>
      <c r="O688" s="3">
        <f t="shared" si="87"/>
        <v>0.68600000000000005</v>
      </c>
      <c r="P688" s="3">
        <f>MOD($L$4*(1+SIN(Dashboards!$D$7*O688))+Dashboards!$D$15,2*$L$4)</f>
        <v>5.1316254536775032</v>
      </c>
      <c r="Q688" s="31">
        <f>(O688^Dashboards!$D$5)*((1-O688)^Dashboards!$D$6)</f>
        <v>9.8541821894940164E-4</v>
      </c>
      <c r="R688" s="31">
        <f t="shared" si="82"/>
        <v>4.0112746051131987E-4</v>
      </c>
      <c r="S688" s="31">
        <f t="shared" si="83"/>
        <v>-9.0008101116574525E-4</v>
      </c>
      <c r="T688" s="13">
        <f>SQRT((R688-Dashboards!$C$10)^2+(S688-Dashboards!$C$11)^2)</f>
        <v>1.0721080205597229E-2</v>
      </c>
      <c r="U688" s="13">
        <f>T688/Dashboards!$D$9</f>
        <v>0.91766553117522254</v>
      </c>
      <c r="W688" s="3">
        <f t="shared" si="84"/>
        <v>6.1520898606118454E-4</v>
      </c>
      <c r="X688" s="3">
        <f t="shared" si="85"/>
        <v>0.58561769038159539</v>
      </c>
      <c r="Z688" s="3">
        <f>(E688-Dashboards!$C$10)/Dashboards!$C$12</f>
        <v>-1.5656772682566846</v>
      </c>
      <c r="AA688" s="3">
        <f>(F688-Dashboards!$C$11)/Dashboards!$C$13</f>
        <v>1.4032991190632382</v>
      </c>
    </row>
    <row r="689" spans="1:27" x14ac:dyDescent="0.35">
      <c r="A689">
        <v>687</v>
      </c>
      <c r="B689" s="3">
        <f t="shared" si="86"/>
        <v>0.68700000000000006</v>
      </c>
      <c r="C689" s="3">
        <f>MOD($K$4*(1+SIN(Dashboards!$C$7*B689))+Dashboards!$C$15,2*$K$4)</f>
        <v>2.4329949624177454</v>
      </c>
      <c r="D689" s="31">
        <f>(B689^Dashboards!$C$5)*((1-B689)^Dashboards!$C$6)</f>
        <v>4.6238330960999989E-2</v>
      </c>
      <c r="E689" s="31">
        <f t="shared" si="80"/>
        <v>-3.510761809417566E-2</v>
      </c>
      <c r="F689" s="31">
        <f t="shared" si="81"/>
        <v>3.0090503515436223E-2</v>
      </c>
      <c r="G689" s="13">
        <f>SQRT((E689-Dashboards!$C$10)^2+(F689-Dashboards!$C$11)^2)</f>
        <v>5.7180057283144334E-2</v>
      </c>
      <c r="H689" s="13">
        <f>G689/Dashboards!$C$9</f>
        <v>1.4979636369630611</v>
      </c>
      <c r="N689">
        <v>687</v>
      </c>
      <c r="O689" s="3">
        <f t="shared" si="87"/>
        <v>0.68700000000000006</v>
      </c>
      <c r="P689" s="3">
        <f>MOD($L$4*(1+SIN(Dashboards!$D$7*O689))+Dashboards!$D$15,2*$L$4)</f>
        <v>5.1340553786281671</v>
      </c>
      <c r="Q689" s="31">
        <f>(O689^Dashboards!$D$5)*((1-O689)^Dashboards!$D$6)</f>
        <v>9.7407388248683762E-4</v>
      </c>
      <c r="R689" s="31">
        <f t="shared" si="82"/>
        <v>3.9867037688573687E-4</v>
      </c>
      <c r="S689" s="31">
        <f t="shared" si="83"/>
        <v>-8.88752979818783E-4</v>
      </c>
      <c r="T689" s="13">
        <f>SQRT((R689-Dashboards!$C$10)^2+(S689-Dashboards!$C$11)^2)</f>
        <v>1.0727020688007764E-2</v>
      </c>
      <c r="U689" s="13">
        <f>T689/Dashboards!$D$9</f>
        <v>0.91817400381437453</v>
      </c>
      <c r="W689" s="3">
        <f t="shared" si="84"/>
        <v>6.1337165741775829E-4</v>
      </c>
      <c r="X689" s="3">
        <f t="shared" si="85"/>
        <v>0.57978963314868659</v>
      </c>
      <c r="Z689" s="3">
        <f>(E689-Dashboards!$C$10)/Dashboards!$C$12</f>
        <v>-1.546302059051194</v>
      </c>
      <c r="AA689" s="3">
        <f>(F689-Dashboards!$C$11)/Dashboards!$C$13</f>
        <v>1.4210205232212811</v>
      </c>
    </row>
    <row r="690" spans="1:27" x14ac:dyDescent="0.35">
      <c r="A690">
        <v>688</v>
      </c>
      <c r="B690" s="3">
        <f t="shared" si="86"/>
        <v>0.68799999999999994</v>
      </c>
      <c r="C690" s="3">
        <f>MOD($K$4*(1+SIN(Dashboards!$C$7*B690))+Dashboards!$C$15,2*$K$4)</f>
        <v>2.4179697151372506</v>
      </c>
      <c r="D690" s="31">
        <f>(B690^Dashboards!$C$5)*((1-B690)^Dashboards!$C$6)</f>
        <v>4.6077198336000005E-2</v>
      </c>
      <c r="E690" s="31">
        <f t="shared" si="80"/>
        <v>-3.4530800305048341E-2</v>
      </c>
      <c r="F690" s="31">
        <f t="shared" si="81"/>
        <v>3.0507901218994975E-2</v>
      </c>
      <c r="G690" s="13">
        <f>SQRT((E690-Dashboards!$C$10)^2+(F690-Dashboards!$C$11)^2)</f>
        <v>5.6974533032811976E-2</v>
      </c>
      <c r="H690" s="13">
        <f>G690/Dashboards!$C$9</f>
        <v>1.4925794546425106</v>
      </c>
      <c r="N690">
        <v>688</v>
      </c>
      <c r="O690" s="3">
        <f t="shared" si="87"/>
        <v>0.68799999999999994</v>
      </c>
      <c r="P690" s="3">
        <f>MOD($L$4*(1+SIN(Dashboards!$D$7*O690))+Dashboards!$D$15,2*$L$4)</f>
        <v>5.1364833111162742</v>
      </c>
      <c r="Q690" s="31">
        <f>(O690^Dashboards!$D$5)*((1-O690)^Dashboards!$D$6)</f>
        <v>9.6280488434079324E-4</v>
      </c>
      <c r="R690" s="31">
        <f t="shared" si="82"/>
        <v>3.9618988977483587E-4</v>
      </c>
      <c r="S690" s="31">
        <f t="shared" si="83"/>
        <v>-8.7751171875405268E-4</v>
      </c>
      <c r="T690" s="13">
        <f>SQRT((R690-Dashboards!$C$10)^2+(S690-Dashboards!$C$11)^2)</f>
        <v>1.0732964794573413E-2</v>
      </c>
      <c r="U690" s="13">
        <f>T690/Dashboards!$D$9</f>
        <v>0.91868278666128211</v>
      </c>
      <c r="W690" s="3">
        <f t="shared" si="84"/>
        <v>6.1150565722843089E-4</v>
      </c>
      <c r="X690" s="3">
        <f t="shared" si="85"/>
        <v>0.57389666798122851</v>
      </c>
      <c r="Z690" s="3">
        <f>(E690-Dashboards!$C$10)/Dashboards!$C$12</f>
        <v>-1.526772896030147</v>
      </c>
      <c r="AA690" s="3">
        <f>(F690-Dashboards!$C$11)/Dashboards!$C$13</f>
        <v>1.4382606996783946</v>
      </c>
    </row>
    <row r="691" spans="1:27" x14ac:dyDescent="0.35">
      <c r="A691">
        <v>689</v>
      </c>
      <c r="B691" s="3">
        <f t="shared" si="86"/>
        <v>0.68899999999999995</v>
      </c>
      <c r="C691" s="3">
        <f>MOD($K$4*(1+SIN(Dashboards!$C$7*B691))+Dashboards!$C$15,2*$K$4)</f>
        <v>2.402967558382108</v>
      </c>
      <c r="D691" s="31">
        <f>(B691^Dashboards!$C$5)*((1-B691)^Dashboards!$C$6)</f>
        <v>4.591548984100001E-2</v>
      </c>
      <c r="E691" s="31">
        <f t="shared" si="80"/>
        <v>-3.3949680953940325E-2</v>
      </c>
      <c r="F691" s="31">
        <f t="shared" si="81"/>
        <v>3.0913611410908245E-2</v>
      </c>
      <c r="G691" s="13">
        <f>SQRT((E691-Dashboards!$C$10)^2+(F691-Dashboards!$C$11)^2)</f>
        <v>5.6766567699752558E-2</v>
      </c>
      <c r="H691" s="13">
        <f>G691/Dashboards!$C$9</f>
        <v>1.4871313225231371</v>
      </c>
      <c r="N691">
        <v>689</v>
      </c>
      <c r="O691" s="3">
        <f t="shared" si="87"/>
        <v>0.68899999999999995</v>
      </c>
      <c r="P691" s="3">
        <f>MOD($L$4*(1+SIN(Dashboards!$D$7*O691))+Dashboards!$D$15,2*$L$4)</f>
        <v>5.1389092487138885</v>
      </c>
      <c r="Q691" s="31">
        <f>(O691^Dashboards!$D$5)*((1-O691)^Dashboards!$D$6)</f>
        <v>9.5161134467695407E-4</v>
      </c>
      <c r="R691" s="31">
        <f t="shared" si="82"/>
        <v>3.9368668353637136E-4</v>
      </c>
      <c r="S691" s="31">
        <f t="shared" si="83"/>
        <v>-8.6635728572224393E-4</v>
      </c>
      <c r="T691" s="13">
        <f>SQRT((R691-Dashboards!$C$10)^2+(S691-Dashboards!$C$11)^2)</f>
        <v>1.0738911596325583E-2</v>
      </c>
      <c r="U691" s="13">
        <f>T691/Dashboards!$D$9</f>
        <v>0.91919180020134028</v>
      </c>
      <c r="W691" s="3">
        <f t="shared" si="84"/>
        <v>6.0961115215447405E-4</v>
      </c>
      <c r="X691" s="3">
        <f t="shared" si="85"/>
        <v>0.56793952232179679</v>
      </c>
      <c r="Z691" s="3">
        <f>(E691-Dashboards!$C$10)/Dashboards!$C$12</f>
        <v>-1.5070980961949281</v>
      </c>
      <c r="AA691" s="3">
        <f>(F691-Dashboards!$C$11)/Dashboards!$C$13</f>
        <v>1.4550181356666589</v>
      </c>
    </row>
    <row r="692" spans="1:27" x14ac:dyDescent="0.35">
      <c r="A692">
        <v>690</v>
      </c>
      <c r="B692" s="3">
        <f t="shared" si="86"/>
        <v>0.69</v>
      </c>
      <c r="C692" s="3">
        <f>MOD($K$4*(1+SIN(Dashboards!$C$7*B692))+Dashboards!$C$15,2*$K$4)</f>
        <v>2.3879888672054603</v>
      </c>
      <c r="D692" s="31">
        <f>(B692^Dashboards!$C$5)*((1-B692)^Dashboards!$C$6)</f>
        <v>4.5753210000000009E-2</v>
      </c>
      <c r="E692" s="31">
        <f t="shared" si="80"/>
        <v>-3.3364505460118724E-2</v>
      </c>
      <c r="F692" s="31">
        <f t="shared" si="81"/>
        <v>3.1307602921747439E-2</v>
      </c>
      <c r="G692" s="13">
        <f>SQRT((E692-Dashboards!$C$10)^2+(F692-Dashboards!$C$11)^2)</f>
        <v>5.6556186420242877E-2</v>
      </c>
      <c r="H692" s="13">
        <f>G692/Dashboards!$C$9</f>
        <v>1.481619899107754</v>
      </c>
      <c r="N692">
        <v>690</v>
      </c>
      <c r="O692" s="3">
        <f t="shared" si="87"/>
        <v>0.69</v>
      </c>
      <c r="P692" s="3">
        <f>MOD($L$4*(1+SIN(Dashboards!$D$7*O692))+Dashboards!$D$15,2*$L$4)</f>
        <v>5.1413331889950751</v>
      </c>
      <c r="Q692" s="31">
        <f>(O692^Dashboards!$D$5)*((1-O692)^Dashboards!$D$6)</f>
        <v>9.4049337658590063E-4</v>
      </c>
      <c r="R692" s="31">
        <f t="shared" si="82"/>
        <v>3.9116143922631347E-4</v>
      </c>
      <c r="S692" s="31">
        <f t="shared" si="83"/>
        <v>-8.5528972860917003E-4</v>
      </c>
      <c r="T692" s="13">
        <f>SQRT((R692-Dashboards!$C$10)^2+(S692-Dashboards!$C$11)^2)</f>
        <v>1.0744860174024257E-2</v>
      </c>
      <c r="U692" s="13">
        <f>T692/Dashboards!$D$9</f>
        <v>0.9197009657526567</v>
      </c>
      <c r="W692" s="3">
        <f t="shared" si="84"/>
        <v>6.076883150615592E-4</v>
      </c>
      <c r="X692" s="3">
        <f t="shared" si="85"/>
        <v>0.56191893335509735</v>
      </c>
      <c r="Z692" s="3">
        <f>(E692-Dashboards!$C$10)/Dashboards!$C$12</f>
        <v>-1.4872859686389222</v>
      </c>
      <c r="AA692" s="3">
        <f>(F692-Dashboards!$C$11)/Dashboards!$C$13</f>
        <v>1.4712915437653604</v>
      </c>
    </row>
    <row r="693" spans="1:27" x14ac:dyDescent="0.35">
      <c r="A693">
        <v>691</v>
      </c>
      <c r="B693" s="3">
        <f t="shared" si="86"/>
        <v>0.69099999999999995</v>
      </c>
      <c r="C693" s="3">
        <f>MOD($K$4*(1+SIN(Dashboards!$C$7*B693))+Dashboards!$C$15,2*$K$4)</f>
        <v>2.3730340160738055</v>
      </c>
      <c r="D693" s="31">
        <f>(B693^Dashboards!$C$5)*((1-B693)^Dashboards!$C$6)</f>
        <v>4.5590363361000009E-2</v>
      </c>
      <c r="E693" s="31">
        <f t="shared" si="80"/>
        <v>-3.2775518879399862E-2</v>
      </c>
      <c r="F693" s="31">
        <f t="shared" si="81"/>
        <v>3.1689850008703335E-2</v>
      </c>
      <c r="G693" s="13">
        <f>SQRT((E693-Dashboards!$C$10)^2+(F693-Dashboards!$C$11)^2)</f>
        <v>5.6343414725111146E-2</v>
      </c>
      <c r="H693" s="13">
        <f>G693/Dashboards!$C$9</f>
        <v>1.4760458532353609</v>
      </c>
      <c r="N693">
        <v>691</v>
      </c>
      <c r="O693" s="3">
        <f t="shared" si="87"/>
        <v>0.69099999999999995</v>
      </c>
      <c r="P693" s="3">
        <f>MOD($L$4*(1+SIN(Dashboards!$D$7*O693))+Dashboards!$D$15,2*$L$4)</f>
        <v>5.1437551295358928</v>
      </c>
      <c r="Q693" s="31">
        <f>(O693^Dashboards!$D$5)*((1-O693)^Dashboards!$D$6)</f>
        <v>9.2945108610549348E-4</v>
      </c>
      <c r="R693" s="31">
        <f t="shared" si="82"/>
        <v>3.8861483451343016E-4</v>
      </c>
      <c r="S693" s="31">
        <f t="shared" si="83"/>
        <v>-8.4430908550055337E-4</v>
      </c>
      <c r="T693" s="13">
        <f>SQRT((R693-Dashboards!$C$10)^2+(S693-Dashboards!$C$11)^2)</f>
        <v>1.0750809618237683E-2</v>
      </c>
      <c r="U693" s="13">
        <f>T693/Dashboards!$D$9</f>
        <v>0.92021020547287269</v>
      </c>
      <c r="W693" s="3">
        <f t="shared" si="84"/>
        <v>6.0573732495107968E-4</v>
      </c>
      <c r="X693" s="3">
        <f t="shared" si="85"/>
        <v>0.55583564776248817</v>
      </c>
      <c r="Z693" s="3">
        <f>(E693-Dashboards!$C$10)/Dashboards!$C$12</f>
        <v>-1.4673448101502597</v>
      </c>
      <c r="AA693" s="3">
        <f>(F693-Dashboards!$C$11)/Dashboards!$C$13</f>
        <v>1.4870798606946358</v>
      </c>
    </row>
    <row r="694" spans="1:27" x14ac:dyDescent="0.35">
      <c r="A694">
        <v>692</v>
      </c>
      <c r="B694" s="3">
        <f t="shared" si="86"/>
        <v>0.69199999999999995</v>
      </c>
      <c r="C694" s="3">
        <f>MOD($K$4*(1+SIN(Dashboards!$C$7*B694))+Dashboards!$C$15,2*$K$4)</f>
        <v>2.3581033788576411</v>
      </c>
      <c r="D694" s="31">
        <f>(B694^Dashboards!$C$5)*((1-B694)^Dashboards!$C$6)</f>
        <v>4.542695449600001E-2</v>
      </c>
      <c r="E694" s="31">
        <f t="shared" si="80"/>
        <v>-3.2182965775612075E-2</v>
      </c>
      <c r="F694" s="31">
        <f t="shared" si="81"/>
        <v>3.2060332323097296E-2</v>
      </c>
      <c r="G694" s="13">
        <f>SQRT((E694-Dashboards!$C$10)^2+(F694-Dashboards!$C$11)^2)</f>
        <v>5.612827853056393E-2</v>
      </c>
      <c r="H694" s="13">
        <f>G694/Dashboards!$C$9</f>
        <v>1.4704098638408323</v>
      </c>
      <c r="N694">
        <v>692</v>
      </c>
      <c r="O694" s="3">
        <f t="shared" si="87"/>
        <v>0.69199999999999995</v>
      </c>
      <c r="P694" s="3">
        <f>MOD($L$4*(1+SIN(Dashboards!$D$7*O694))+Dashboards!$D$15,2*$L$4)</f>
        <v>5.1461750679144007</v>
      </c>
      <c r="Q694" s="31">
        <f>(O694^Dashboards!$D$5)*((1-O694)^Dashboards!$D$6)</f>
        <v>9.1848457224385854E-4</v>
      </c>
      <c r="R694" s="31">
        <f t="shared" si="82"/>
        <v>3.8604754359495891E-4</v>
      </c>
      <c r="S694" s="31">
        <f t="shared" si="83"/>
        <v>-8.3341538474777509E-4</v>
      </c>
      <c r="T694" s="13">
        <f>SQRT((R694-Dashboards!$C$10)^2+(S694-Dashboards!$C$11)^2)</f>
        <v>1.0756759029418665E-2</v>
      </c>
      <c r="U694" s="13">
        <f>T694/Dashboards!$D$9</f>
        <v>0.92071944236569292</v>
      </c>
      <c r="W694" s="3">
        <f t="shared" si="84"/>
        <v>6.0375836688936939E-4</v>
      </c>
      <c r="X694" s="3">
        <f t="shared" si="85"/>
        <v>0.54969042147513936</v>
      </c>
      <c r="Z694" s="3">
        <f>(E694-Dashboards!$C$10)/Dashboards!$C$12</f>
        <v>-1.4472829008599677</v>
      </c>
      <c r="AA694" s="3">
        <f>(F694-Dashboards!$C$11)/Dashboards!$C$13</f>
        <v>1.5023822459735539</v>
      </c>
    </row>
    <row r="695" spans="1:27" x14ac:dyDescent="0.35">
      <c r="A695">
        <v>693</v>
      </c>
      <c r="B695" s="3">
        <f t="shared" si="86"/>
        <v>0.69299999999999995</v>
      </c>
      <c r="C695" s="3">
        <f>MOD($K$4*(1+SIN(Dashboards!$C$7*B695))+Dashboards!$C$15,2*$K$4)</f>
        <v>2.3431973288221233</v>
      </c>
      <c r="D695" s="31">
        <f>(B695^Dashboards!$C$5)*((1-B695)^Dashboards!$C$6)</f>
        <v>4.5262988001000003E-2</v>
      </c>
      <c r="E695" s="31">
        <f t="shared" si="80"/>
        <v>-3.1587090093485377E-2</v>
      </c>
      <c r="F695" s="31">
        <f t="shared" si="81"/>
        <v>3.2419034874664417E-2</v>
      </c>
      <c r="G695" s="13">
        <f>SQRT((E695-Dashboards!$C$10)^2+(F695-Dashboards!$C$11)^2)</f>
        <v>5.5910804128954217E-2</v>
      </c>
      <c r="H695" s="13">
        <f>G695/Dashboards!$C$9</f>
        <v>1.4647126197130673</v>
      </c>
      <c r="N695">
        <v>693</v>
      </c>
      <c r="O695" s="3">
        <f t="shared" si="87"/>
        <v>0.69299999999999995</v>
      </c>
      <c r="P695" s="3">
        <f>MOD($L$4*(1+SIN(Dashboards!$D$7*O695))+Dashboards!$D$15,2*$L$4)</f>
        <v>5.1485930017106618</v>
      </c>
      <c r="Q695" s="31">
        <f>(O695^Dashboards!$D$5)*((1-O695)^Dashboards!$D$6)</f>
        <v>9.0759392700296088E-4</v>
      </c>
      <c r="R695" s="31">
        <f t="shared" si="82"/>
        <v>3.8346023711335946E-4</v>
      </c>
      <c r="S695" s="31">
        <f t="shared" si="83"/>
        <v>-8.226086450345766E-4</v>
      </c>
      <c r="T695" s="13">
        <f>SQRT((R695-Dashboards!$C$10)^2+(S695-Dashboards!$C$11)^2)</f>
        <v>1.0762707517977615E-2</v>
      </c>
      <c r="U695" s="13">
        <f>T695/Dashboards!$D$9</f>
        <v>0.92122860028713915</v>
      </c>
      <c r="W695" s="3">
        <f t="shared" si="84"/>
        <v>6.0175163193486943E-4</v>
      </c>
      <c r="X695" s="3">
        <f t="shared" si="85"/>
        <v>0.54348401942592817</v>
      </c>
      <c r="Z695" s="3">
        <f>(E695-Dashboards!$C$10)/Dashboards!$C$12</f>
        <v>-1.4271084999384294</v>
      </c>
      <c r="AA695" s="3">
        <f>(F695-Dashboards!$C$11)/Dashboards!$C$13</f>
        <v>1.5171980804448704</v>
      </c>
    </row>
    <row r="696" spans="1:27" x14ac:dyDescent="0.35">
      <c r="A696">
        <v>694</v>
      </c>
      <c r="B696" s="3">
        <f t="shared" si="86"/>
        <v>0.69399999999999995</v>
      </c>
      <c r="C696" s="3">
        <f>MOD($K$4*(1+SIN(Dashboards!$C$7*B696))+Dashboards!$C$15,2*$K$4)</f>
        <v>2.3283162386177247</v>
      </c>
      <c r="D696" s="31">
        <f>(B696^Dashboards!$C$5)*((1-B696)^Dashboards!$C$6)</f>
        <v>4.5098468496000008E-2</v>
      </c>
      <c r="E696" s="31">
        <f t="shared" si="80"/>
        <v>-3.098813503305247E-2</v>
      </c>
      <c r="F696" s="31">
        <f t="shared" si="81"/>
        <v>3.2765947992664753E-2</v>
      </c>
      <c r="G696" s="13">
        <f>SQRT((E696-Dashboards!$C$10)^2+(F696-Dashboards!$C$11)^2)</f>
        <v>5.5691018179495205E-2</v>
      </c>
      <c r="H696" s="13">
        <f>G696/Dashboards!$C$9</f>
        <v>1.4589548192517157</v>
      </c>
      <c r="N696">
        <v>694</v>
      </c>
      <c r="O696" s="3">
        <f t="shared" si="87"/>
        <v>0.69399999999999995</v>
      </c>
      <c r="P696" s="3">
        <f>MOD($L$4*(1+SIN(Dashboards!$D$7*O696))+Dashboards!$D$15,2*$L$4)</f>
        <v>5.1510089285067417</v>
      </c>
      <c r="Q696" s="31">
        <f>(O696^Dashboards!$D$5)*((1-O696)^Dashboards!$D$6)</f>
        <v>8.9677923540276651E-4</v>
      </c>
      <c r="R696" s="31">
        <f t="shared" si="82"/>
        <v>3.8085358207415473E-4</v>
      </c>
      <c r="S696" s="31">
        <f t="shared" si="83"/>
        <v>-8.1188887544469761E-4</v>
      </c>
      <c r="T696" s="13">
        <f>SQRT((R696-Dashboards!$C$10)^2+(S696-Dashboards!$C$11)^2)</f>
        <v>1.0768654204352315E-2</v>
      </c>
      <c r="U696" s="13">
        <f>T696/Dashboards!$D$9</f>
        <v>0.92173760395152005</v>
      </c>
      <c r="W696" s="3">
        <f t="shared" si="84"/>
        <v>5.9971731706328225E-4</v>
      </c>
      <c r="X696" s="3">
        <f t="shared" si="85"/>
        <v>0.53721721530019562</v>
      </c>
      <c r="Z696" s="3">
        <f>(E696-Dashboards!$C$10)/Dashboards!$C$12</f>
        <v>-1.4068298413430138</v>
      </c>
      <c r="AA696" s="3">
        <f>(F696-Dashboards!$C$11)/Dashboards!$C$13</f>
        <v>1.5315269646687659</v>
      </c>
    </row>
    <row r="697" spans="1:27" x14ac:dyDescent="0.35">
      <c r="A697">
        <v>695</v>
      </c>
      <c r="B697" s="3">
        <f t="shared" si="86"/>
        <v>0.69499999999999995</v>
      </c>
      <c r="C697" s="3">
        <f>MOD($K$4*(1+SIN(Dashboards!$C$7*B697))+Dashboards!$C$15,2*$K$4)</f>
        <v>2.3134604802709262</v>
      </c>
      <c r="D697" s="31">
        <f>(B697^Dashboards!$C$5)*((1-B697)^Dashboards!$C$6)</f>
        <v>4.4933400625000001E-2</v>
      </c>
      <c r="E697" s="31">
        <f t="shared" si="80"/>
        <v>-3.0386342925644617E-2</v>
      </c>
      <c r="F697" s="31">
        <f t="shared" si="81"/>
        <v>3.3101067283878891E-2</v>
      </c>
      <c r="G697" s="13">
        <f>SQRT((E697-Dashboards!$C$10)^2+(F697-Dashboards!$C$11)^2)</f>
        <v>5.5468947698923819E-2</v>
      </c>
      <c r="H697" s="13">
        <f>G697/Dashboards!$C$9</f>
        <v>1.4531371702225864</v>
      </c>
      <c r="N697">
        <v>695</v>
      </c>
      <c r="O697" s="3">
        <f t="shared" si="87"/>
        <v>0.69499999999999995</v>
      </c>
      <c r="P697" s="3">
        <f>MOD($L$4*(1+SIN(Dashboards!$D$7*O697))+Dashboards!$D$15,2*$L$4)</f>
        <v>5.1534228458867144</v>
      </c>
      <c r="Q697" s="31">
        <f>(O697^Dashboards!$D$5)*((1-O697)^Dashboards!$D$6)</f>
        <v>8.8604057550598428E-4</v>
      </c>
      <c r="R697" s="31">
        <f t="shared" si="82"/>
        <v>3.7822824176487498E-4</v>
      </c>
      <c r="S697" s="31">
        <f t="shared" si="83"/>
        <v>-8.0125607553043062E-4</v>
      </c>
      <c r="T697" s="13">
        <f>SQRT((R697-Dashboards!$C$10)^2+(S697-Dashboards!$C$11)^2)</f>
        <v>1.0774598219074474E-2</v>
      </c>
      <c r="U697" s="13">
        <f>T697/Dashboards!$D$9</f>
        <v>0.9222463789371298</v>
      </c>
      <c r="W697" s="3">
        <f t="shared" si="84"/>
        <v>5.9765562509075975E-4</v>
      </c>
      <c r="X697" s="3">
        <f t="shared" si="85"/>
        <v>0.53089079128545658</v>
      </c>
      <c r="Z697" s="3">
        <f>(E697-Dashboards!$C$10)/Dashboards!$C$12</f>
        <v>-1.3864551296197016</v>
      </c>
      <c r="AA697" s="3">
        <f>(F697-Dashboards!$C$11)/Dashboards!$C$13</f>
        <v>1.5453687171878985</v>
      </c>
    </row>
    <row r="698" spans="1:27" x14ac:dyDescent="0.35">
      <c r="A698">
        <v>696</v>
      </c>
      <c r="B698" s="3">
        <f t="shared" si="86"/>
        <v>0.69599999999999995</v>
      </c>
      <c r="C698" s="3">
        <f>MOD($K$4*(1+SIN(Dashboards!$C$7*B698))+Dashboards!$C$15,2*$K$4)</f>
        <v>2.2986304251749119</v>
      </c>
      <c r="D698" s="31">
        <f>(B698^Dashboards!$C$5)*((1-B698)^Dashboards!$C$6)</f>
        <v>4.4767789056000006E-2</v>
      </c>
      <c r="E698" s="31">
        <f t="shared" si="80"/>
        <v>-2.9781955111562203E-2</v>
      </c>
      <c r="F698" s="31">
        <f t="shared" si="81"/>
        <v>3.3424393587549318E-2</v>
      </c>
      <c r="G698" s="13">
        <f>SQRT((E698-Dashboards!$C$10)^2+(F698-Dashboards!$C$11)^2)</f>
        <v>5.5244620052118949E-2</v>
      </c>
      <c r="H698" s="13">
        <f>G698/Dashboards!$C$9</f>
        <v>1.447260389511871</v>
      </c>
      <c r="N698">
        <v>696</v>
      </c>
      <c r="O698" s="3">
        <f t="shared" si="87"/>
        <v>0.69599999999999995</v>
      </c>
      <c r="P698" s="3">
        <f>MOD($L$4*(1+SIN(Dashboards!$D$7*O698))+Dashboards!$D$15,2*$L$4)</f>
        <v>5.1558347514366636</v>
      </c>
      <c r="Q698" s="31">
        <f>(O698^Dashboards!$D$5)*((1-O698)^Dashboards!$D$6)</f>
        <v>8.753780184433971E-4</v>
      </c>
      <c r="R698" s="31">
        <f t="shared" si="82"/>
        <v>3.7558487567511075E-4</v>
      </c>
      <c r="S698" s="31">
        <f t="shared" si="83"/>
        <v>-7.9071023538208993E-4</v>
      </c>
      <c r="T698" s="13">
        <f>SQRT((R698-Dashboards!$C$10)^2+(S698-Dashboards!$C$11)^2)</f>
        <v>1.0780538702833081E-2</v>
      </c>
      <c r="U698" s="13">
        <f>T698/Dashboards!$D$9</f>
        <v>0.92275485169166938</v>
      </c>
      <c r="W698" s="3">
        <f t="shared" si="84"/>
        <v>5.9556676459517684E-4</v>
      </c>
      <c r="X698" s="3">
        <f t="shared" si="85"/>
        <v>0.52450553782020159</v>
      </c>
      <c r="Z698" s="3">
        <f>(E698-Dashboards!$C$10)/Dashboards!$C$12</f>
        <v>-1.3659925357614104</v>
      </c>
      <c r="AA698" s="3">
        <f>(F698-Dashboards!$C$11)/Dashboards!$C$13</f>
        <v>1.5587233726663035</v>
      </c>
    </row>
    <row r="699" spans="1:27" x14ac:dyDescent="0.35">
      <c r="A699">
        <v>697</v>
      </c>
      <c r="B699" s="3">
        <f t="shared" si="86"/>
        <v>0.69699999999999995</v>
      </c>
      <c r="C699" s="3">
        <f>MOD($K$4*(1+SIN(Dashboards!$C$7*B699))+Dashboards!$C$15,2*$K$4)</f>
        <v>2.2838264440802858</v>
      </c>
      <c r="D699" s="31">
        <f>(B699^Dashboards!$C$5)*((1-B699)^Dashboards!$C$6)</f>
        <v>4.460163848100001E-2</v>
      </c>
      <c r="E699" s="31">
        <f t="shared" si="80"/>
        <v>-2.9175211819498462E-2</v>
      </c>
      <c r="F699" s="31">
        <f t="shared" si="81"/>
        <v>3.3735932927328662E-2</v>
      </c>
      <c r="G699" s="13">
        <f>SQRT((E699-Dashboards!$C$10)^2+(F699-Dashboards!$C$11)^2)</f>
        <v>5.501806294267815E-2</v>
      </c>
      <c r="H699" s="13">
        <f>G699/Dashboards!$C$9</f>
        <v>1.4413252028792787</v>
      </c>
      <c r="N699">
        <v>697</v>
      </c>
      <c r="O699" s="3">
        <f t="shared" si="87"/>
        <v>0.69699999999999995</v>
      </c>
      <c r="P699" s="3">
        <f>MOD($L$4*(1+SIN(Dashboards!$D$7*O699))+Dashboards!$D$15,2*$L$4)</f>
        <v>5.1582446427446804</v>
      </c>
      <c r="Q699" s="31">
        <f>(O699^Dashboards!$D$5)*((1-O699)^Dashboards!$D$6)</f>
        <v>8.6479162843976448E-4</v>
      </c>
      <c r="R699" s="31">
        <f t="shared" si="82"/>
        <v>3.7292413941767452E-4</v>
      </c>
      <c r="S699" s="31">
        <f t="shared" si="83"/>
        <v>-7.8025133569836747E-4</v>
      </c>
      <c r="T699" s="13">
        <f>SQRT((R699-Dashboards!$C$10)^2+(S699-Dashboards!$C$11)^2)</f>
        <v>1.0786474806534644E-2</v>
      </c>
      <c r="U699" s="13">
        <f>T699/Dashboards!$D$9</f>
        <v>0.9232629495374034</v>
      </c>
      <c r="W699" s="3">
        <f t="shared" si="84"/>
        <v>5.9345094983553513E-4</v>
      </c>
      <c r="X699" s="3">
        <f t="shared" si="85"/>
        <v>0.51806225334187528</v>
      </c>
      <c r="Z699" s="3">
        <f>(E699-Dashboards!$C$10)/Dashboards!$C$12</f>
        <v>-1.345450193125677</v>
      </c>
      <c r="AA699" s="3">
        <f>(F699-Dashboards!$C$11)/Dashboards!$C$13</f>
        <v>1.5715911799046642</v>
      </c>
    </row>
    <row r="700" spans="1:27" x14ac:dyDescent="0.35">
      <c r="A700">
        <v>698</v>
      </c>
      <c r="B700" s="3">
        <f t="shared" si="86"/>
        <v>0.69799999999999995</v>
      </c>
      <c r="C700" s="3">
        <f>MOD($K$4*(1+SIN(Dashboards!$C$7*B700))+Dashboards!$C$15,2*$K$4)</f>
        <v>2.2690489070858066</v>
      </c>
      <c r="D700" s="31">
        <f>(B700^Dashboards!$C$5)*((1-B700)^Dashboards!$C$6)</f>
        <v>4.4434953616E-2</v>
      </c>
      <c r="E700" s="31">
        <f t="shared" si="80"/>
        <v>-2.8566352047792606E-2</v>
      </c>
      <c r="F700" s="31">
        <f t="shared" si="81"/>
        <v>3.4035696460299539E-2</v>
      </c>
      <c r="G700" s="13">
        <f>SQRT((E700-Dashboards!$C$10)^2+(F700-Dashboards!$C$11)^2)</f>
        <v>5.4789304403457827E-2</v>
      </c>
      <c r="H700" s="13">
        <f>G700/Dashboards!$C$9</f>
        <v>1.4353323447102146</v>
      </c>
      <c r="N700">
        <v>698</v>
      </c>
      <c r="O700" s="3">
        <f t="shared" si="87"/>
        <v>0.69799999999999995</v>
      </c>
      <c r="P700" s="3">
        <f>MOD($L$4*(1+SIN(Dashboards!$D$7*O700))+Dashboards!$D$15,2*$L$4)</f>
        <v>5.1606525174008784</v>
      </c>
      <c r="Q700" s="31">
        <f>(O700^Dashboards!$D$5)*((1-O700)^Dashboards!$D$6)</f>
        <v>8.5428146284030637E-4</v>
      </c>
      <c r="R700" s="31">
        <f t="shared" si="82"/>
        <v>3.7024668465090229E-4</v>
      </c>
      <c r="S700" s="31">
        <f t="shared" si="83"/>
        <v>-7.698793478575647E-4</v>
      </c>
      <c r="T700" s="13">
        <f>SQRT((R700-Dashboards!$C$10)^2+(S700-Dashboards!$C$11)^2)</f>
        <v>1.0792405691360281E-2</v>
      </c>
      <c r="U700" s="13">
        <f>T700/Dashboards!$D$9</f>
        <v>0.92377060067604666</v>
      </c>
      <c r="W700" s="3">
        <f t="shared" si="84"/>
        <v>5.9130840066954921E-4</v>
      </c>
      <c r="X700" s="3">
        <f t="shared" si="85"/>
        <v>0.51156174403416799</v>
      </c>
      <c r="Z700" s="3">
        <f>(E700-Dashboards!$C$10)/Dashboards!$C$12</f>
        <v>-1.3248361934142767</v>
      </c>
      <c r="AA700" s="3">
        <f>(F700-Dashboards!$C$11)/Dashboards!$C$13</f>
        <v>1.5839725997346328</v>
      </c>
    </row>
    <row r="701" spans="1:27" x14ac:dyDescent="0.35">
      <c r="A701">
        <v>699</v>
      </c>
      <c r="B701" s="3">
        <f t="shared" si="86"/>
        <v>0.69899999999999995</v>
      </c>
      <c r="C701" s="3">
        <f>MOD($K$4*(1+SIN(Dashboards!$C$7*B701))+Dashboards!$C$15,2*$K$4)</f>
        <v>2.2542981836291283</v>
      </c>
      <c r="D701" s="31">
        <f>(B701^Dashboards!$C$5)*((1-B701)^Dashboards!$C$6)</f>
        <v>4.4267739201000009E-2</v>
      </c>
      <c r="E701" s="31">
        <f t="shared" si="80"/>
        <v>-2.7955613447585379E-2</v>
      </c>
      <c r="F701" s="31">
        <f t="shared" si="81"/>
        <v>3.4323700423132354E-2</v>
      </c>
      <c r="G701" s="13">
        <f>SQRT((E701-Dashboards!$C$10)^2+(F701-Dashboards!$C$11)^2)</f>
        <v>5.455837278708086E-2</v>
      </c>
      <c r="H701" s="13">
        <f>G701/Dashboards!$C$9</f>
        <v>1.4292825577671056</v>
      </c>
      <c r="N701">
        <v>699</v>
      </c>
      <c r="O701" s="3">
        <f t="shared" si="87"/>
        <v>0.69899999999999995</v>
      </c>
      <c r="P701" s="3">
        <f>MOD($L$4*(1+SIN(Dashboards!$D$7*O701))+Dashboards!$D$15,2*$L$4)</f>
        <v>5.16305837299738</v>
      </c>
      <c r="Q701" s="31">
        <f>(O701^Dashboards!$D$5)*((1-O701)^Dashboards!$D$6)</f>
        <v>8.4384757213775915E-4</v>
      </c>
      <c r="R701" s="31">
        <f t="shared" si="82"/>
        <v>3.6755315900206288E-4</v>
      </c>
      <c r="S701" s="31">
        <f t="shared" si="83"/>
        <v>-7.5959423398969724E-4</v>
      </c>
      <c r="T701" s="13">
        <f>SQRT((R701-Dashboards!$C$10)^2+(S701-Dashboards!$C$11)^2)</f>
        <v>1.0798330528819773E-2</v>
      </c>
      <c r="U701" s="13">
        <f>T701/Dashboards!$D$9</f>
        <v>0.92427773419339065</v>
      </c>
      <c r="W701" s="3">
        <f t="shared" si="84"/>
        <v>5.8913934246946514E-4</v>
      </c>
      <c r="X701" s="3">
        <f t="shared" si="85"/>
        <v>0.5050048235737149</v>
      </c>
      <c r="Z701" s="3">
        <f>(E701-Dashboards!$C$10)/Dashboards!$C$12</f>
        <v>-1.3041585827172524</v>
      </c>
      <c r="AA701" s="3">
        <f>(F701-Dashboards!$C$11)/Dashboards!$C$13</f>
        <v>1.5958683027949321</v>
      </c>
    </row>
    <row r="702" spans="1:27" x14ac:dyDescent="0.35">
      <c r="A702">
        <v>700</v>
      </c>
      <c r="B702" s="3">
        <f t="shared" si="86"/>
        <v>0.7</v>
      </c>
      <c r="C702" s="3">
        <f>MOD($K$4*(1+SIN(Dashboards!$C$7*B702))+Dashboards!$C$15,2*$K$4)</f>
        <v>2.2395746424775678</v>
      </c>
      <c r="D702" s="31">
        <f>(B702^Dashboards!$C$5)*((1-B702)^Dashboards!$C$6)</f>
        <v>4.4100000000000007E-2</v>
      </c>
      <c r="E702" s="31">
        <f t="shared" si="80"/>
        <v>-2.7343232207948976E-2</v>
      </c>
      <c r="F702" s="31">
        <f t="shared" si="81"/>
        <v>3.4599966075448435E-2</v>
      </c>
      <c r="G702" s="13">
        <f>SQRT((E702-Dashboards!$C$10)^2+(F702-Dashboards!$C$11)^2)</f>
        <v>5.432529675641623E-2</v>
      </c>
      <c r="H702" s="13">
        <f>G702/Dashboards!$C$9</f>
        <v>1.4231765929399904</v>
      </c>
      <c r="N702">
        <v>700</v>
      </c>
      <c r="O702" s="3">
        <f t="shared" si="87"/>
        <v>0.7</v>
      </c>
      <c r="P702" s="3">
        <f>MOD($L$4*(1+SIN(Dashboards!$D$7*O702))+Dashboards!$D$15,2*$L$4)</f>
        <v>5.1654622071283303</v>
      </c>
      <c r="Q702" s="31">
        <f>(O702^Dashboards!$D$5)*((1-O702)^Dashboards!$D$6)</f>
        <v>8.3349000000000032E-4</v>
      </c>
      <c r="R702" s="31">
        <f t="shared" si="82"/>
        <v>3.6484420599192568E-4</v>
      </c>
      <c r="S702" s="31">
        <f t="shared" si="83"/>
        <v>-7.4939594704943652E-4</v>
      </c>
      <c r="T702" s="13">
        <f>SQRT((R702-Dashboards!$C$10)^2+(S702-Dashboards!$C$11)^2)</f>
        <v>1.0804248500802549E-2</v>
      </c>
      <c r="U702" s="13">
        <f>T702/Dashboards!$D$9</f>
        <v>0.92478428006366775</v>
      </c>
      <c r="W702" s="3">
        <f t="shared" si="84"/>
        <v>5.869440060361637E-4</v>
      </c>
      <c r="X702" s="3">
        <f t="shared" si="85"/>
        <v>0.49839231287632269</v>
      </c>
      <c r="Z702" s="3">
        <f>(E702-Dashboards!$C$10)/Dashboards!$C$12</f>
        <v>-1.2834253576237897</v>
      </c>
      <c r="AA702" s="3">
        <f>(F702-Dashboards!$C$11)/Dashboards!$C$13</f>
        <v>1.6072791671920297</v>
      </c>
    </row>
    <row r="703" spans="1:27" x14ac:dyDescent="0.35">
      <c r="A703">
        <v>701</v>
      </c>
      <c r="B703" s="3">
        <f t="shared" si="86"/>
        <v>0.70099999999999996</v>
      </c>
      <c r="C703" s="3">
        <f>MOD($K$4*(1+SIN(Dashboards!$C$7*B703))+Dashboards!$C$15,2*$K$4)</f>
        <v>2.2248786517188903</v>
      </c>
      <c r="D703" s="31">
        <f>(B703^Dashboards!$C$5)*((1-B703)^Dashboards!$C$6)</f>
        <v>4.3931740801000006E-2</v>
      </c>
      <c r="E703" s="31">
        <f t="shared" si="80"/>
        <v>-2.6729442943060001E-2</v>
      </c>
      <c r="F703" s="31">
        <f t="shared" si="81"/>
        <v>3.486451964045896E-2</v>
      </c>
      <c r="G703" s="13">
        <f>SQRT((E703-Dashboards!$C$10)^2+(F703-Dashboards!$C$11)^2)</f>
        <v>5.4090105275035161E-2</v>
      </c>
      <c r="H703" s="13">
        <f>G703/Dashboards!$C$9</f>
        <v>1.4170152089964985</v>
      </c>
      <c r="N703">
        <v>701</v>
      </c>
      <c r="O703" s="3">
        <f t="shared" si="87"/>
        <v>0.70099999999999996</v>
      </c>
      <c r="P703" s="3">
        <f>MOD($L$4*(1+SIN(Dashboards!$D$7*O703))+Dashboards!$D$15,2*$L$4)</f>
        <v>5.1678640173898955</v>
      </c>
      <c r="Q703" s="31">
        <f>(O703^Dashboards!$D$5)*((1-O703)^Dashboards!$D$6)</f>
        <v>8.2320878329824319E-4</v>
      </c>
      <c r="R703" s="31">
        <f t="shared" si="82"/>
        <v>3.6212046496046369E-4</v>
      </c>
      <c r="S703" s="31">
        <f t="shared" si="83"/>
        <v>-7.3928443088989201E-4</v>
      </c>
      <c r="T703" s="13">
        <f>SQRT((R703-Dashboards!$C$10)^2+(S703-Dashboards!$C$11)^2)</f>
        <v>1.0810158799625701E-2</v>
      </c>
      <c r="U703" s="13">
        <f>T703/Dashboards!$D$9</f>
        <v>0.9252901691536608</v>
      </c>
      <c r="W703" s="3">
        <f t="shared" si="84"/>
        <v>5.847226275116019E-4</v>
      </c>
      <c r="X703" s="3">
        <f t="shared" si="85"/>
        <v>0.49172503984283766</v>
      </c>
      <c r="Z703" s="3">
        <f>(E703-Dashboards!$C$10)/Dashboards!$C$12</f>
        <v>-1.2626444614022627</v>
      </c>
      <c r="AA703" s="3">
        <f>(F703-Dashboards!$C$11)/Dashboards!$C$13</f>
        <v>1.6182062760482907</v>
      </c>
    </row>
    <row r="704" spans="1:27" x14ac:dyDescent="0.35">
      <c r="A704">
        <v>702</v>
      </c>
      <c r="B704" s="3">
        <f t="shared" si="86"/>
        <v>0.70199999999999996</v>
      </c>
      <c r="C704" s="3">
        <f>MOD($K$4*(1+SIN(Dashboards!$C$7*B704))+Dashboards!$C$15,2*$K$4)</f>
        <v>2.2102105787520965</v>
      </c>
      <c r="D704" s="31">
        <f>(B704^Dashboards!$C$5)*((1-B704)^Dashboards!$C$6)</f>
        <v>4.3762966416000006E-2</v>
      </c>
      <c r="E704" s="31">
        <f t="shared" si="80"/>
        <v>-2.6114478581481092E-2</v>
      </c>
      <c r="F704" s="31">
        <f t="shared" si="81"/>
        <v>3.5117392242951496E-2</v>
      </c>
      <c r="G704" s="13">
        <f>SQRT((E704-Dashboards!$C$10)^2+(F704-Dashboards!$C$11)^2)</f>
        <v>5.3852827597647993E-2</v>
      </c>
      <c r="H704" s="13">
        <f>G704/Dashboards!$C$9</f>
        <v>1.41079917233132</v>
      </c>
      <c r="N704">
        <v>702</v>
      </c>
      <c r="O704" s="3">
        <f t="shared" si="87"/>
        <v>0.70199999999999996</v>
      </c>
      <c r="P704" s="3">
        <f>MOD($L$4*(1+SIN(Dashboards!$D$7*O704))+Dashboards!$D$15,2*$L$4)</f>
        <v>5.1702638013802664</v>
      </c>
      <c r="Q704" s="31">
        <f>(O704^Dashboards!$D$5)*((1-O704)^Dashboards!$D$6)</f>
        <v>8.1300395213579411E-4</v>
      </c>
      <c r="R704" s="31">
        <f t="shared" si="82"/>
        <v>3.5938257099370994E-4</v>
      </c>
      <c r="S704" s="31">
        <f t="shared" si="83"/>
        <v>-7.2925962033720999E-4</v>
      </c>
      <c r="T704" s="13">
        <f>SQRT((R704-Dashboards!$C$10)^2+(S704-Dashboards!$C$11)^2)</f>
        <v>1.0816060628079023E-2</v>
      </c>
      <c r="U704" s="13">
        <f>T704/Dashboards!$D$9</f>
        <v>0.92579533322655849</v>
      </c>
      <c r="W704" s="3">
        <f t="shared" si="84"/>
        <v>5.8247544828964797E-4</v>
      </c>
      <c r="X704" s="3">
        <f t="shared" si="85"/>
        <v>0.48500383910476152</v>
      </c>
      <c r="Z704" s="3">
        <f>(E704-Dashboards!$C$10)/Dashboards!$C$12</f>
        <v>-1.2418237802516718</v>
      </c>
      <c r="AA704" s="3">
        <f>(F704-Dashboards!$C$11)/Dashboards!$C$13</f>
        <v>1.6286509149405775</v>
      </c>
    </row>
    <row r="705" spans="1:27" x14ac:dyDescent="0.35">
      <c r="A705">
        <v>703</v>
      </c>
      <c r="B705" s="3">
        <f t="shared" si="86"/>
        <v>0.70299999999999996</v>
      </c>
      <c r="C705" s="3">
        <f>MOD($K$4*(1+SIN(Dashboards!$C$7*B705))+Dashboards!$C$15,2*$K$4)</f>
        <v>2.1955707902782482</v>
      </c>
      <c r="D705" s="31">
        <f>(B705^Dashboards!$C$5)*((1-B705)^Dashboards!$C$6)</f>
        <v>4.3593681681000009E-2</v>
      </c>
      <c r="E705" s="31">
        <f t="shared" si="80"/>
        <v>-2.5498570257616347E-2</v>
      </c>
      <c r="F705" s="31">
        <f t="shared" si="81"/>
        <v>3.5358619844696411E-2</v>
      </c>
      <c r="G705" s="13">
        <f>SQRT((E705-Dashboards!$C$10)^2+(F705-Dashboards!$C$11)^2)</f>
        <v>5.3613493260526217E-2</v>
      </c>
      <c r="H705" s="13">
        <f>G705/Dashboards!$C$9</f>
        <v>1.4045292567152901</v>
      </c>
      <c r="N705">
        <v>703</v>
      </c>
      <c r="O705" s="3">
        <f t="shared" si="87"/>
        <v>0.70299999999999996</v>
      </c>
      <c r="P705" s="3">
        <f>MOD($L$4*(1+SIN(Dashboards!$D$7*O705))+Dashboards!$D$15,2*$L$4)</f>
        <v>5.1726615566996585</v>
      </c>
      <c r="Q705" s="31">
        <f>(O705^Dashboards!$D$5)*((1-O705)^Dashboards!$D$6)</f>
        <v>8.0287552987737363E-4</v>
      </c>
      <c r="R705" s="31">
        <f t="shared" si="82"/>
        <v>3.566311548517724E-4</v>
      </c>
      <c r="S705" s="31">
        <f t="shared" si="83"/>
        <v>-7.193214412659786E-4</v>
      </c>
      <c r="T705" s="13">
        <f>SQRT((R705-Dashboards!$C$10)^2+(S705-Dashboards!$C$11)^2)</f>
        <v>1.0821953199467146E-2</v>
      </c>
      <c r="U705" s="13">
        <f>T705/Dashboards!$D$9</f>
        <v>0.92629970494556191</v>
      </c>
      <c r="W705" s="3">
        <f t="shared" si="84"/>
        <v>5.8020271492536201E-4</v>
      </c>
      <c r="X705" s="3">
        <f t="shared" si="85"/>
        <v>0.47822955176972815</v>
      </c>
      <c r="Z705" s="3">
        <f>(E705-Dashboards!$C$10)/Dashboards!$C$12</f>
        <v>-1.22097113962668</v>
      </c>
      <c r="AA705" s="3">
        <f>(F705-Dashboards!$C$11)/Dashboards!$C$13</f>
        <v>1.6386145692322769</v>
      </c>
    </row>
    <row r="706" spans="1:27" x14ac:dyDescent="0.35">
      <c r="A706">
        <v>704</v>
      </c>
      <c r="B706" s="3">
        <f t="shared" si="86"/>
        <v>0.70399999999999996</v>
      </c>
      <c r="C706" s="3">
        <f>MOD($K$4*(1+SIN(Dashboards!$C$7*B706))+Dashboards!$C$15,2*$K$4)</f>
        <v>2.180959652291294</v>
      </c>
      <c r="D706" s="31">
        <f>(B706^Dashboards!$C$5)*((1-B706)^Dashboards!$C$6)</f>
        <v>4.3423891456000008E-2</v>
      </c>
      <c r="E706" s="31">
        <f t="shared" ref="E706:E769" si="88">D706*COS(C706)</f>
        <v>-2.48819472054004E-2</v>
      </c>
      <c r="F706" s="31">
        <f t="shared" ref="F706:F769" si="89">D706*SIN(C706)</f>
        <v>3.5588243177349141E-2</v>
      </c>
      <c r="G706" s="13">
        <f>SQRT((E706-Dashboards!$C$10)^2+(F706-Dashboards!$C$11)^2)</f>
        <v>5.3372132071914075E-2</v>
      </c>
      <c r="H706" s="13">
        <f>G706/Dashboards!$C$9</f>
        <v>1.3982062430441975</v>
      </c>
      <c r="N706">
        <v>704</v>
      </c>
      <c r="O706" s="3">
        <f t="shared" si="87"/>
        <v>0.70399999999999996</v>
      </c>
      <c r="P706" s="3">
        <f>MOD($L$4*(1+SIN(Dashboards!$D$7*O706))+Dashboards!$D$15,2*$L$4)</f>
        <v>5.175057280950317</v>
      </c>
      <c r="Q706" s="31">
        <f>(O706^Dashboards!$D$5)*((1-O706)^Dashboards!$D$6)</f>
        <v>7.9282353317899359E-4</v>
      </c>
      <c r="R706" s="31">
        <f t="shared" ref="R706:R769" si="90">Q706*COS(P706)</f>
        <v>3.5386684289801602E-4</v>
      </c>
      <c r="S706" s="31">
        <f t="shared" ref="S706:S769" si="91">Q706*SIN(P706)</f>
        <v>-7.0946981067541808E-4</v>
      </c>
      <c r="T706" s="13">
        <f>SQRT((R706-Dashboards!$C$10)^2+(S706-Dashboards!$C$11)^2)</f>
        <v>1.0827835737648761E-2</v>
      </c>
      <c r="U706" s="13">
        <f>T706/Dashboards!$D$9</f>
        <v>0.92680321787724118</v>
      </c>
      <c r="W706" s="3">
        <f t="shared" ref="W706:W769" si="92">G706*T706</f>
        <v>5.7790467904278084E-4</v>
      </c>
      <c r="X706" s="3">
        <f t="shared" ref="X706:X769" si="93">ABS(H706-U706)</f>
        <v>0.47140302516695631</v>
      </c>
      <c r="Z706" s="3">
        <f>(E706-Dashboards!$C$10)/Dashboards!$C$12</f>
        <v>-1.2000943006382712</v>
      </c>
      <c r="AA706" s="3">
        <f>(F706-Dashboards!$C$11)/Dashboards!$C$13</f>
        <v>1.6480989213019004</v>
      </c>
    </row>
    <row r="707" spans="1:27" x14ac:dyDescent="0.35">
      <c r="A707">
        <v>705</v>
      </c>
      <c r="B707" s="3">
        <f t="shared" ref="B707:B770" si="94">A707/1000</f>
        <v>0.70499999999999996</v>
      </c>
      <c r="C707" s="3">
        <f>MOD($K$4*(1+SIN(Dashboards!$C$7*B707))+Dashboards!$C$15,2*$K$4)</f>
        <v>2.1663775300689214</v>
      </c>
      <c r="D707" s="31">
        <f>(B707^Dashboards!$C$5)*((1-B707)^Dashboards!$C$6)</f>
        <v>4.3253600625000006E-2</v>
      </c>
      <c r="E707" s="31">
        <f t="shared" si="88"/>
        <v>-2.4264836654280846E-2</v>
      </c>
      <c r="F707" s="31">
        <f t="shared" si="89"/>
        <v>3.5806307672923629E-2</v>
      </c>
      <c r="G707" s="13">
        <f>SQRT((E707-Dashboards!$C$10)^2+(F707-Dashboards!$C$11)^2)</f>
        <v>5.3128774102434197E-2</v>
      </c>
      <c r="H707" s="13">
        <f>G707/Dashboards!$C$9</f>
        <v>1.3918309190874396</v>
      </c>
      <c r="N707">
        <v>705</v>
      </c>
      <c r="O707" s="3">
        <f t="shared" ref="O707:O770" si="95">N707/1000</f>
        <v>0.70499999999999996</v>
      </c>
      <c r="P707" s="3">
        <f>MOD($L$4*(1+SIN(Dashboards!$D$7*O707))+Dashboards!$D$15,2*$L$4)</f>
        <v>5.1774509717365165</v>
      </c>
      <c r="Q707" s="31">
        <f>(O707^Dashboards!$D$5)*((1-O707)^Dashboards!$D$6)</f>
        <v>7.8284797201839051E-4</v>
      </c>
      <c r="R707" s="31">
        <f t="shared" si="90"/>
        <v>3.5109025702941227E-4</v>
      </c>
      <c r="S707" s="31">
        <f t="shared" si="91"/>
        <v>-6.9970463676634874E-4</v>
      </c>
      <c r="T707" s="13">
        <f>SQRT((R707-Dashboards!$C$10)^2+(S707-Dashboards!$C$11)^2)</f>
        <v>1.0833707477073035E-2</v>
      </c>
      <c r="U707" s="13">
        <f>T707/Dashboards!$D$9</f>
        <v>0.92730580649465366</v>
      </c>
      <c r="W707" s="3">
        <f t="shared" si="92"/>
        <v>5.7558159724126559E-4</v>
      </c>
      <c r="X707" s="3">
        <f t="shared" si="93"/>
        <v>0.46452511259278595</v>
      </c>
      <c r="Z707" s="3">
        <f>(E707-Dashboards!$C$10)/Dashboards!$C$12</f>
        <v>-1.1792009565320585</v>
      </c>
      <c r="AA707" s="3">
        <f>(F707-Dashboards!$C$11)/Dashboards!$C$13</f>
        <v>1.6571058476713609</v>
      </c>
    </row>
    <row r="708" spans="1:27" x14ac:dyDescent="0.35">
      <c r="A708">
        <v>706</v>
      </c>
      <c r="B708" s="3">
        <f t="shared" si="94"/>
        <v>0.70599999999999996</v>
      </c>
      <c r="C708" s="3">
        <f>MOD($K$4*(1+SIN(Dashboards!$C$7*B708))+Dashboards!$C$15,2*$K$4)</f>
        <v>2.1518247881634287</v>
      </c>
      <c r="D708" s="31">
        <f>(B708^Dashboards!$C$5)*((1-B708)^Dashboards!$C$6)</f>
        <v>4.3082814096000011E-2</v>
      </c>
      <c r="E708" s="31">
        <f t="shared" si="88"/>
        <v>-2.3647463727549549E-2</v>
      </c>
      <c r="F708" s="31">
        <f t="shared" si="89"/>
        <v>3.6012863391914916E-2</v>
      </c>
      <c r="G708" s="13">
        <f>SQRT((E708-Dashboards!$C$10)^2+(F708-Dashboards!$C$11)^2)</f>
        <v>5.2883449675491342E-2</v>
      </c>
      <c r="H708" s="13">
        <f>G708/Dashboards!$C$9</f>
        <v>1.3854040792366247</v>
      </c>
      <c r="N708">
        <v>706</v>
      </c>
      <c r="O708" s="3">
        <f t="shared" si="95"/>
        <v>0.70599999999999996</v>
      </c>
      <c r="P708" s="3">
        <f>MOD($L$4*(1+SIN(Dashboards!$D$7*O708))+Dashboards!$D$15,2*$L$4)</f>
        <v>5.179842626664569</v>
      </c>
      <c r="Q708" s="31">
        <f>(O708^Dashboards!$D$5)*((1-O708)^Dashboards!$D$6)</f>
        <v>7.7294884972601446E-4</v>
      </c>
      <c r="R708" s="31">
        <f t="shared" si="90"/>
        <v>3.4830201460807374E-4</v>
      </c>
      <c r="S708" s="31">
        <f t="shared" si="91"/>
        <v>-6.900258190189162E-4</v>
      </c>
      <c r="T708" s="13">
        <f>SQRT((R708-Dashboards!$C$10)^2+(S708-Dashboards!$C$11)^2)</f>
        <v>1.0839567662813184E-2</v>
      </c>
      <c r="U708" s="13">
        <f>T708/Dashboards!$D$9</f>
        <v>0.92780740618021629</v>
      </c>
      <c r="W708" s="3">
        <f t="shared" si="92"/>
        <v>5.7323373100046429E-4</v>
      </c>
      <c r="X708" s="3">
        <f t="shared" si="93"/>
        <v>0.45759667305640839</v>
      </c>
      <c r="Z708" s="3">
        <f>(E708-Dashboards!$C$10)/Dashboards!$C$12</f>
        <v>-1.158298729246112</v>
      </c>
      <c r="AA708" s="3">
        <f>(F708-Dashboards!$C$11)/Dashboards!$C$13</f>
        <v>1.6656374160371521</v>
      </c>
    </row>
    <row r="709" spans="1:27" x14ac:dyDescent="0.35">
      <c r="A709">
        <v>707</v>
      </c>
      <c r="B709" s="3">
        <f t="shared" si="94"/>
        <v>0.70699999999999996</v>
      </c>
      <c r="C709" s="3">
        <f>MOD($K$4*(1+SIN(Dashboards!$C$7*B709))+Dashboards!$C$15,2*$K$4)</f>
        <v>2.137301790392605</v>
      </c>
      <c r="D709" s="31">
        <f>(B709^Dashboards!$C$5)*((1-B709)^Dashboards!$C$6)</f>
        <v>4.2911536801000003E-2</v>
      </c>
      <c r="E709" s="31">
        <f t="shared" si="88"/>
        <v>-2.3030051343076015E-2</v>
      </c>
      <c r="F709" s="31">
        <f t="shared" si="89"/>
        <v>3.6207964949149796E-2</v>
      </c>
      <c r="G709" s="13">
        <f>SQRT((E709-Dashboards!$C$10)^2+(F709-Dashboards!$C$11)^2)</f>
        <v>5.2636189357678859E-2</v>
      </c>
      <c r="H709" s="13">
        <f>G709/Dashboards!$C$9</f>
        <v>1.3789265242542477</v>
      </c>
      <c r="N709">
        <v>707</v>
      </c>
      <c r="O709" s="3">
        <f t="shared" si="95"/>
        <v>0.70699999999999996</v>
      </c>
      <c r="P709" s="3">
        <f>MOD($L$4*(1+SIN(Dashboards!$D$7*O709))+Dashboards!$D$15,2*$L$4)</f>
        <v>5.182232243342817</v>
      </c>
      <c r="Q709" s="31">
        <f>(O709^Dashboards!$D$5)*((1-O709)^Dashboards!$D$6)</f>
        <v>7.6312616301656058E-4</v>
      </c>
      <c r="R709" s="31">
        <f t="shared" si="90"/>
        <v>3.4550272839395857E-4</v>
      </c>
      <c r="S709" s="31">
        <f t="shared" si="91"/>
        <v>-6.8043324827106195E-4</v>
      </c>
      <c r="T709" s="13">
        <f>SQRT((R709-Dashboards!$C$10)^2+(S709-Dashboards!$C$11)^2)</f>
        <v>1.0845415550597317E-2</v>
      </c>
      <c r="U709" s="13">
        <f>T709/Dashboards!$D$9</f>
        <v>0.92830795322834658</v>
      </c>
      <c r="W709" s="3">
        <f t="shared" si="92"/>
        <v>5.7086134658395531E-4</v>
      </c>
      <c r="X709" s="3">
        <f t="shared" si="93"/>
        <v>0.45061857102590108</v>
      </c>
      <c r="Z709" s="3">
        <f>(E709-Dashboards!$C$10)/Dashboards!$C$12</f>
        <v>-1.1373951660501169</v>
      </c>
      <c r="AA709" s="3">
        <f>(F709-Dashboards!$C$11)/Dashboards!$C$13</f>
        <v>1.6736958822076866</v>
      </c>
    </row>
    <row r="710" spans="1:27" x14ac:dyDescent="0.35">
      <c r="A710">
        <v>708</v>
      </c>
      <c r="B710" s="3">
        <f t="shared" si="94"/>
        <v>0.70799999999999996</v>
      </c>
      <c r="C710" s="3">
        <f>MOD($K$4*(1+SIN(Dashboards!$C$7*B710))+Dashboards!$C$15,2*$K$4)</f>
        <v>2.1228088998306367</v>
      </c>
      <c r="D710" s="31">
        <f>(B710^Dashboards!$C$5)*((1-B710)^Dashboards!$C$6)</f>
        <v>4.2739773696000002E-2</v>
      </c>
      <c r="E710" s="31">
        <f t="shared" si="88"/>
        <v>-2.2412820116493953E-2</v>
      </c>
      <c r="F710" s="31">
        <f t="shared" si="89"/>
        <v>3.6391671437445379E-2</v>
      </c>
      <c r="G710" s="13">
        <f>SQRT((E710-Dashboards!$C$10)^2+(F710-Dashboards!$C$11)^2)</f>
        <v>5.2387023949192077E-2</v>
      </c>
      <c r="H710" s="13">
        <f>G710/Dashboards!$C$9</f>
        <v>1.3723990610225474</v>
      </c>
      <c r="N710">
        <v>708</v>
      </c>
      <c r="O710" s="3">
        <f t="shared" si="95"/>
        <v>0.70799999999999996</v>
      </c>
      <c r="P710" s="3">
        <f>MOD($L$4*(1+SIN(Dashboards!$D$7*O710))+Dashboards!$D$15,2*$L$4)</f>
        <v>5.1846198193816457</v>
      </c>
      <c r="Q710" s="31">
        <f>(O710^Dashboards!$D$5)*((1-O710)^Dashboards!$D$6)</f>
        <v>7.5337990202105354E-4</v>
      </c>
      <c r="R710" s="31">
        <f t="shared" si="90"/>
        <v>3.4269300647877995E-4</v>
      </c>
      <c r="S710" s="31">
        <f t="shared" si="91"/>
        <v>-6.7092680679772148E-4</v>
      </c>
      <c r="T710" s="13">
        <f>SQRT((R710-Dashboards!$C$10)^2+(S710-Dashboards!$C$11)^2)</f>
        <v>1.0851250406836505E-2</v>
      </c>
      <c r="U710" s="13">
        <f>T710/Dashboards!$D$9</f>
        <v>0.92880738484786474</v>
      </c>
      <c r="W710" s="3">
        <f t="shared" si="92"/>
        <v>5.6846471494162432E-4</v>
      </c>
      <c r="X710" s="3">
        <f t="shared" si="93"/>
        <v>0.44359167617468265</v>
      </c>
      <c r="Z710" s="3">
        <f>(E710-Dashboards!$C$10)/Dashboards!$C$12</f>
        <v>-1.1164977362675876</v>
      </c>
      <c r="AA710" s="3">
        <f>(F710-Dashboards!$C$11)/Dashboards!$C$13</f>
        <v>1.6812836869500927</v>
      </c>
    </row>
    <row r="711" spans="1:27" x14ac:dyDescent="0.35">
      <c r="A711">
        <v>709</v>
      </c>
      <c r="B711" s="3">
        <f t="shared" si="94"/>
        <v>0.70899999999999996</v>
      </c>
      <c r="C711" s="3">
        <f>MOD($K$4*(1+SIN(Dashboards!$C$7*B711))+Dashboards!$C$15,2*$K$4)</f>
        <v>2.1083464787990351</v>
      </c>
      <c r="D711" s="31">
        <f>(B711^Dashboards!$C$5)*((1-B711)^Dashboards!$C$6)</f>
        <v>4.2567529761000006E-2</v>
      </c>
      <c r="E711" s="31">
        <f t="shared" si="88"/>
        <v>-2.1795988266888885E-2</v>
      </c>
      <c r="F711" s="31">
        <f t="shared" si="89"/>
        <v>3.6564046349156477E-2</v>
      </c>
      <c r="G711" s="13">
        <f>SQRT((E711-Dashboards!$C$10)^2+(F711-Dashboards!$C$11)^2)</f>
        <v>5.2135984474252987E-2</v>
      </c>
      <c r="H711" s="13">
        <f>G711/Dashboards!$C$9</f>
        <v>1.3658225022926576</v>
      </c>
      <c r="N711">
        <v>709</v>
      </c>
      <c r="O711" s="3">
        <f t="shared" si="95"/>
        <v>0.70899999999999996</v>
      </c>
      <c r="P711" s="3">
        <f>MOD($L$4*(1+SIN(Dashboards!$D$7*O711))+Dashboards!$D$15,2*$L$4)</f>
        <v>5.1870053523934798</v>
      </c>
      <c r="Q711" s="31">
        <f>(O711^Dashboards!$D$5)*((1-O711)^Dashboards!$D$6)</f>
        <v>7.4371005031946937E-4</v>
      </c>
      <c r="R711" s="31">
        <f t="shared" si="90"/>
        <v>3.3987345222109692E-4</v>
      </c>
      <c r="S711" s="31">
        <f t="shared" si="91"/>
        <v>-6.6150636839073693E-4</v>
      </c>
      <c r="T711" s="13">
        <f>SQRT((R711-Dashboards!$C$10)^2+(S711-Dashboards!$C$11)^2)</f>
        <v>1.085707150865021E-2</v>
      </c>
      <c r="U711" s="13">
        <f>T711/Dashboards!$D$9</f>
        <v>0.92930563916417042</v>
      </c>
      <c r="W711" s="3">
        <f t="shared" si="92"/>
        <v>5.660441116108418E-4</v>
      </c>
      <c r="X711" s="3">
        <f t="shared" si="93"/>
        <v>0.43651686312848714</v>
      </c>
      <c r="Z711" s="3">
        <f>(E711-Dashboards!$C$10)/Dashboards!$C$12</f>
        <v>-1.0956138280827579</v>
      </c>
      <c r="AA711" s="3">
        <f>(F711-Dashboards!$C$11)/Dashboards!$C$13</f>
        <v>1.6884034527498113</v>
      </c>
    </row>
    <row r="712" spans="1:27" x14ac:dyDescent="0.35">
      <c r="A712">
        <v>710</v>
      </c>
      <c r="B712" s="3">
        <f t="shared" si="94"/>
        <v>0.71</v>
      </c>
      <c r="C712" s="3">
        <f>MOD($K$4*(1+SIN(Dashboards!$C$7*B712))+Dashboards!$C$15,2*$K$4)</f>
        <v>2.0939148888575718</v>
      </c>
      <c r="D712" s="31">
        <f>(B712^Dashboards!$C$5)*((1-B712)^Dashboards!$C$6)</f>
        <v>4.2394810000000012E-2</v>
      </c>
      <c r="E712" s="31">
        <f t="shared" si="88"/>
        <v>-2.1179771525031466E-2</v>
      </c>
      <c r="F712" s="31">
        <f t="shared" si="89"/>
        <v>3.6725157495694515E-2</v>
      </c>
      <c r="G712" s="13">
        <f>SQRT((E712-Dashboards!$C$10)^2+(F712-Dashboards!$C$11)^2)</f>
        <v>5.1883102171550358E-2</v>
      </c>
      <c r="H712" s="13">
        <f>G712/Dashboards!$C$9</f>
        <v>1.3591976664341652</v>
      </c>
      <c r="N712">
        <v>710</v>
      </c>
      <c r="O712" s="3">
        <f t="shared" si="95"/>
        <v>0.71</v>
      </c>
      <c r="P712" s="3">
        <f>MOD($L$4*(1+SIN(Dashboards!$D$7*O712))+Dashboards!$D$15,2*$L$4)</f>
        <v>5.1893888399927839</v>
      </c>
      <c r="Q712" s="31">
        <f>(O712^Dashboards!$D$5)*((1-O712)^Dashboards!$D$6)</f>
        <v>7.3411658497390042E-4</v>
      </c>
      <c r="R712" s="31">
        <f t="shared" si="90"/>
        <v>3.3704466418260973E-4</v>
      </c>
      <c r="S712" s="31">
        <f t="shared" si="91"/>
        <v>-6.5217179843947079E-4</v>
      </c>
      <c r="T712" s="13">
        <f>SQRT((R712-Dashboards!$C$10)^2+(S712-Dashboards!$C$11)^2)</f>
        <v>1.0862878143889013E-2</v>
      </c>
      <c r="U712" s="13">
        <f>T712/Dashboards!$D$9</f>
        <v>0.92980265522118821</v>
      </c>
      <c r="W712" s="3">
        <f t="shared" si="92"/>
        <v>5.6359981661649493E-4</v>
      </c>
      <c r="X712" s="3">
        <f t="shared" si="93"/>
        <v>0.42939501121297696</v>
      </c>
      <c r="Z712" s="3">
        <f>(E712-Dashboards!$C$10)/Dashboards!$C$12</f>
        <v>-1.0747507454336622</v>
      </c>
      <c r="AA712" s="3">
        <f>(F712-Dashboards!$C$11)/Dashboards!$C$13</f>
        <v>1.6950579804864083</v>
      </c>
    </row>
    <row r="713" spans="1:27" x14ac:dyDescent="0.35">
      <c r="A713">
        <v>711</v>
      </c>
      <c r="B713" s="3">
        <f t="shared" si="94"/>
        <v>0.71099999999999997</v>
      </c>
      <c r="C713" s="3">
        <f>MOD($K$4*(1+SIN(Dashboards!$C$7*B713))+Dashboards!$C$15,2*$K$4)</f>
        <v>2.0795144907952432</v>
      </c>
      <c r="D713" s="31">
        <f>(B713^Dashboards!$C$5)*((1-B713)^Dashboards!$C$6)</f>
        <v>4.2221619441000016E-2</v>
      </c>
      <c r="E713" s="31">
        <f t="shared" si="88"/>
        <v>-2.0564383044199833E-2</v>
      </c>
      <c r="F713" s="31">
        <f t="shared" si="89"/>
        <v>3.6875076925100198E-2</v>
      </c>
      <c r="G713" s="13">
        <f>SQRT((E713-Dashboards!$C$10)^2+(F713-Dashboards!$C$11)^2)</f>
        <v>5.1628408484699774E-2</v>
      </c>
      <c r="H713" s="13">
        <f>G713/Dashboards!$C$9</f>
        <v>1.3525253771851879</v>
      </c>
      <c r="N713">
        <v>711</v>
      </c>
      <c r="O713" s="3">
        <f t="shared" si="95"/>
        <v>0.71099999999999997</v>
      </c>
      <c r="P713" s="3">
        <f>MOD($L$4*(1+SIN(Dashboards!$D$7*O713))+Dashboards!$D$15,2*$L$4)</f>
        <v>5.1917702797960725</v>
      </c>
      <c r="Q713" s="31">
        <f>(O713^Dashboards!$D$5)*((1-O713)^Dashboards!$D$6)</f>
        <v>7.2459947656225345E-4</v>
      </c>
      <c r="R713" s="31">
        <f t="shared" si="90"/>
        <v>3.3420723606566392E-4</v>
      </c>
      <c r="S713" s="31">
        <f t="shared" si="91"/>
        <v>-6.4292295401209728E-4</v>
      </c>
      <c r="T713" s="13">
        <f>SQRT((R713-Dashboards!$C$10)^2+(S713-Dashboards!$C$11)^2)</f>
        <v>1.0868669611154763E-2</v>
      </c>
      <c r="U713" s="13">
        <f>T713/Dashboards!$D$9</f>
        <v>0.93029837298309193</v>
      </c>
      <c r="W713" s="3">
        <f t="shared" si="92"/>
        <v>5.6113211436994114E-4</v>
      </c>
      <c r="X713" s="3">
        <f t="shared" si="93"/>
        <v>0.42222700420209602</v>
      </c>
      <c r="Z713" s="3">
        <f>(E713-Dashboards!$C$10)/Dashboards!$C$12</f>
        <v>-1.0539157049928711</v>
      </c>
      <c r="AA713" s="3">
        <f>(F713-Dashboards!$C$11)/Dashboards!$C$13</f>
        <v>1.701250246029</v>
      </c>
    </row>
    <row r="714" spans="1:27" x14ac:dyDescent="0.35">
      <c r="A714">
        <v>712</v>
      </c>
      <c r="B714" s="3">
        <f t="shared" si="94"/>
        <v>0.71199999999999997</v>
      </c>
      <c r="C714" s="3">
        <f>MOD($K$4*(1+SIN(Dashboards!$C$7*B714))+Dashboards!$C$15,2*$K$4)</f>
        <v>2.0651456446212522</v>
      </c>
      <c r="D714" s="31">
        <f>(B714^Dashboards!$C$5)*((1-B714)^Dashboards!$C$6)</f>
        <v>4.2047963136000004E-2</v>
      </c>
      <c r="E714" s="31">
        <f t="shared" si="88"/>
        <v>-1.9950033313630249E-2</v>
      </c>
      <c r="F714" s="31">
        <f t="shared" si="89"/>
        <v>3.701388083775408E-2</v>
      </c>
      <c r="G714" s="13">
        <f>SQRT((E714-Dashboards!$C$10)^2+(F714-Dashboards!$C$11)^2)</f>
        <v>5.1371935052727719E-2</v>
      </c>
      <c r="H714" s="13">
        <f>G714/Dashboards!$C$9</f>
        <v>1.3458064634030831</v>
      </c>
      <c r="N714">
        <v>712</v>
      </c>
      <c r="O714" s="3">
        <f t="shared" si="95"/>
        <v>0.71199999999999997</v>
      </c>
      <c r="P714" s="3">
        <f>MOD($L$4*(1+SIN(Dashboards!$D$7*O714))+Dashboards!$D$15,2*$L$4)</f>
        <v>5.1941496694219067</v>
      </c>
      <c r="Q714" s="31">
        <f>(O714^Dashboards!$D$5)*((1-O714)^Dashboards!$D$6)</f>
        <v>7.1515868921248268E-4</v>
      </c>
      <c r="R714" s="31">
        <f t="shared" si="90"/>
        <v>3.3136175665195649E-4</v>
      </c>
      <c r="S714" s="31">
        <f t="shared" si="91"/>
        <v>-6.3375968393756784E-4</v>
      </c>
      <c r="T714" s="13">
        <f>SQRT((R714-Dashboards!$C$10)^2+(S714-Dashboards!$C$11)^2)</f>
        <v>1.0874445219818131E-2</v>
      </c>
      <c r="U714" s="13">
        <f>T714/Dashboards!$D$9</f>
        <v>0.93079273333580737</v>
      </c>
      <c r="W714" s="3">
        <f t="shared" si="92"/>
        <v>5.5864129356694237E-4</v>
      </c>
      <c r="X714" s="3">
        <f t="shared" si="93"/>
        <v>0.41501373006727571</v>
      </c>
      <c r="Z714" s="3">
        <f>(E714-Dashboards!$C$10)/Dashboards!$C$12</f>
        <v>-1.0331158332372141</v>
      </c>
      <c r="AA714" s="3">
        <f>(F714-Dashboards!$C$11)/Dashboards!$C$13</f>
        <v>1.7069833967547656</v>
      </c>
    </row>
    <row r="715" spans="1:27" x14ac:dyDescent="0.35">
      <c r="A715">
        <v>713</v>
      </c>
      <c r="B715" s="3">
        <f t="shared" si="94"/>
        <v>0.71299999999999997</v>
      </c>
      <c r="C715" s="3">
        <f>MOD($K$4*(1+SIN(Dashboards!$C$7*B715))+Dashboards!$C$15,2*$K$4)</f>
        <v>2.0508087095560019</v>
      </c>
      <c r="D715" s="31">
        <f>(B715^Dashboards!$C$5)*((1-B715)^Dashboards!$C$6)</f>
        <v>4.1873846161000011E-2</v>
      </c>
      <c r="E715" s="31">
        <f t="shared" si="88"/>
        <v>-1.9336930074632774E-2</v>
      </c>
      <c r="F715" s="31">
        <f t="shared" si="89"/>
        <v>3.714164950030973E-2</v>
      </c>
      <c r="G715" s="13">
        <f>SQRT((E715-Dashboards!$C$10)^2+(F715-Dashboards!$C$11)^2)</f>
        <v>5.1113713700583957E-2</v>
      </c>
      <c r="H715" s="13">
        <f>G715/Dashboards!$C$9</f>
        <v>1.339041758815898</v>
      </c>
      <c r="N715">
        <v>713</v>
      </c>
      <c r="O715" s="3">
        <f t="shared" si="95"/>
        <v>0.71299999999999997</v>
      </c>
      <c r="P715" s="3">
        <f>MOD($L$4*(1+SIN(Dashboards!$D$7*O715))+Dashboards!$D$15,2*$L$4)</f>
        <v>5.1965270064908964</v>
      </c>
      <c r="Q715" s="31">
        <f>(O715^Dashboards!$D$5)*((1-O715)^Dashboards!$D$6)</f>
        <v>7.0579418063735266E-4</v>
      </c>
      <c r="R715" s="31">
        <f t="shared" si="90"/>
        <v>3.2850880974246067E-4</v>
      </c>
      <c r="S715" s="31">
        <f t="shared" si="91"/>
        <v>-6.2468182888822995E-4</v>
      </c>
      <c r="T715" s="13">
        <f>SQRT((R715-Dashboards!$C$10)^2+(S715-Dashboards!$C$11)^2)</f>
        <v>1.0880204290033635E-2</v>
      </c>
      <c r="U715" s="13">
        <f>T715/Dashboards!$D$9</f>
        <v>0.93128567808829854</v>
      </c>
      <c r="W715" s="3">
        <f t="shared" si="92"/>
        <v>5.5612764708464456E-4</v>
      </c>
      <c r="X715" s="3">
        <f t="shared" si="93"/>
        <v>0.4077560807275995</v>
      </c>
      <c r="Z715" s="3">
        <f>(E715-Dashboards!$C$10)/Dashboards!$C$12</f>
        <v>-1.0123581636077312</v>
      </c>
      <c r="AA715" s="3">
        <f>(F715-Dashboards!$C$11)/Dashboards!$C$13</f>
        <v>1.7122607479940466</v>
      </c>
    </row>
    <row r="716" spans="1:27" x14ac:dyDescent="0.35">
      <c r="A716">
        <v>714</v>
      </c>
      <c r="B716" s="3">
        <f t="shared" si="94"/>
        <v>0.71399999999999997</v>
      </c>
      <c r="C716" s="3">
        <f>MOD($K$4*(1+SIN(Dashboards!$C$7*B716))+Dashboards!$C$15,2*$K$4)</f>
        <v>2.0365040440221258</v>
      </c>
      <c r="D716" s="31">
        <f>(B716^Dashboards!$C$5)*((1-B716)^Dashboards!$C$6)</f>
        <v>4.1699273616000003E-2</v>
      </c>
      <c r="E716" s="31">
        <f t="shared" si="88"/>
        <v>-1.8725278239407037E-2</v>
      </c>
      <c r="F716" s="31">
        <f t="shared" si="89"/>
        <v>3.725846715793369E-2</v>
      </c>
      <c r="G716" s="13">
        <f>SQRT((E716-Dashboards!$C$10)^2+(F716-Dashboards!$C$11)^2)</f>
        <v>5.0853776429686415E-2</v>
      </c>
      <c r="H716" s="13">
        <f>G716/Dashboards!$C$9</f>
        <v>1.332232101774671</v>
      </c>
      <c r="N716">
        <v>714</v>
      </c>
      <c r="O716" s="3">
        <f t="shared" si="95"/>
        <v>0.71399999999999997</v>
      </c>
      <c r="P716" s="3">
        <f>MOD($L$4*(1+SIN(Dashboards!$D$7*O716))+Dashboards!$D$15,2*$L$4)</f>
        <v>5.1989022886257032</v>
      </c>
      <c r="Q716" s="31">
        <f>(O716^Dashboards!$D$5)*((1-O716)^Dashboards!$D$6)</f>
        <v>6.9650590216972243E-4</v>
      </c>
      <c r="R716" s="31">
        <f t="shared" si="90"/>
        <v>3.256489740985671E-4</v>
      </c>
      <c r="S716" s="31">
        <f t="shared" si="91"/>
        <v>-6.1568922146307693E-4</v>
      </c>
      <c r="T716" s="13">
        <f>SQRT((R716-Dashboards!$C$10)^2+(S716-Dashboards!$C$11)^2)</f>
        <v>1.0885946152752159E-2</v>
      </c>
      <c r="U716" s="13">
        <f>T716/Dashboards!$D$9</f>
        <v>0.93177714997363881</v>
      </c>
      <c r="W716" s="3">
        <f t="shared" si="92"/>
        <v>5.5359147187766322E-4</v>
      </c>
      <c r="X716" s="3">
        <f t="shared" si="93"/>
        <v>0.40045495180103219</v>
      </c>
      <c r="Z716" s="3">
        <f>(E716-Dashboards!$C$10)/Dashboards!$C$12</f>
        <v>-0.99164963376103921</v>
      </c>
      <c r="AA716" s="3">
        <f>(F716-Dashboards!$C$11)/Dashboards!$C$13</f>
        <v>1.7170857794055101</v>
      </c>
    </row>
    <row r="717" spans="1:27" x14ac:dyDescent="0.35">
      <c r="A717">
        <v>715</v>
      </c>
      <c r="B717" s="3">
        <f t="shared" si="94"/>
        <v>0.71499999999999997</v>
      </c>
      <c r="C717" s="3">
        <f>MOD($K$4*(1+SIN(Dashboards!$C$7*B717))+Dashboards!$C$15,2*$K$4)</f>
        <v>2.0222320056355154</v>
      </c>
      <c r="D717" s="31">
        <f>(B717^Dashboards!$C$5)*((1-B717)^Dashboards!$C$6)</f>
        <v>4.1524250625000002E-2</v>
      </c>
      <c r="E717" s="31">
        <f t="shared" si="88"/>
        <v>-1.8115279812588238E-2</v>
      </c>
      <c r="F717" s="31">
        <f t="shared" si="89"/>
        <v>3.7364421944939094E-2</v>
      </c>
      <c r="G717" s="13">
        <f>SQRT((E717-Dashboards!$C$10)^2+(F717-Dashboards!$C$11)^2)</f>
        <v>5.0592155408502773E-2</v>
      </c>
      <c r="H717" s="13">
        <f>G717/Dashboards!$C$9</f>
        <v>1.3253783350066939</v>
      </c>
      <c r="N717">
        <v>715</v>
      </c>
      <c r="O717" s="3">
        <f t="shared" si="95"/>
        <v>0.71499999999999997</v>
      </c>
      <c r="P717" s="3">
        <f>MOD($L$4*(1+SIN(Dashboards!$D$7*O717))+Dashboards!$D$15,2*$L$4)</f>
        <v>5.2012755134510469</v>
      </c>
      <c r="Q717" s="31">
        <f>(O717^Dashboards!$D$5)*((1-O717)^Dashboards!$D$6)</f>
        <v>6.8729379879835923E-4</v>
      </c>
      <c r="R717" s="31">
        <f t="shared" si="90"/>
        <v>3.227828233844538E-4</v>
      </c>
      <c r="S717" s="31">
        <f t="shared" si="91"/>
        <v>-6.0678168627162766E-4</v>
      </c>
      <c r="T717" s="13">
        <f>SQRT((R717-Dashboards!$C$10)^2+(S717-Dashboards!$C$11)^2)</f>
        <v>1.0891670149731006E-2</v>
      </c>
      <c r="U717" s="13">
        <f>T717/Dashboards!$D$9</f>
        <v>0.93226709264987184</v>
      </c>
      <c r="W717" s="3">
        <f t="shared" si="92"/>
        <v>5.5103306887334174E-4</v>
      </c>
      <c r="X717" s="3">
        <f t="shared" si="93"/>
        <v>0.39311124235682204</v>
      </c>
      <c r="Z717" s="3">
        <f>(E717-Dashboards!$C$10)/Dashboards!$C$12</f>
        <v>-0.9709970829131368</v>
      </c>
      <c r="AA717" s="3">
        <f>(F717-Dashboards!$C$11)/Dashboards!$C$13</f>
        <v>1.7214621312849638</v>
      </c>
    </row>
    <row r="718" spans="1:27" x14ac:dyDescent="0.35">
      <c r="A718">
        <v>716</v>
      </c>
      <c r="B718" s="3">
        <f t="shared" si="94"/>
        <v>0.71599999999999997</v>
      </c>
      <c r="C718" s="3">
        <f>MOD($K$4*(1+SIN(Dashboards!$C$7*B718))+Dashboards!$C$15,2*$K$4)</f>
        <v>2.0079929511963859</v>
      </c>
      <c r="D718" s="31">
        <f>(B718^Dashboards!$C$5)*((1-B718)^Dashboards!$C$6)</f>
        <v>4.1348782336000013E-2</v>
      </c>
      <c r="E718" s="31">
        <f t="shared" si="88"/>
        <v>-1.7507133815553289E-2</v>
      </c>
      <c r="F718" s="31">
        <f t="shared" si="89"/>
        <v>3.7459605793897739E-2</v>
      </c>
      <c r="G718" s="13">
        <f>SQRT((E718-Dashboards!$C$10)^2+(F718-Dashboards!$C$11)^2)</f>
        <v>5.0328882963172908E-2</v>
      </c>
      <c r="H718" s="13">
        <f>G718/Dashboards!$C$9</f>
        <v>1.3184813053698463</v>
      </c>
      <c r="N718">
        <v>716</v>
      </c>
      <c r="O718" s="3">
        <f t="shared" si="95"/>
        <v>0.71599999999999997</v>
      </c>
      <c r="P718" s="3">
        <f>MOD($L$4*(1+SIN(Dashboards!$D$7*O718))+Dashboards!$D$15,2*$L$4)</f>
        <v>5.203646678593703</v>
      </c>
      <c r="Q718" s="31">
        <f>(O718^Dashboards!$D$5)*((1-O718)^Dashboards!$D$6)</f>
        <v>6.7815780920426456E-4</v>
      </c>
      <c r="R718" s="31">
        <f t="shared" si="90"/>
        <v>3.1991092611067504E-4</v>
      </c>
      <c r="S718" s="31">
        <f t="shared" si="91"/>
        <v>-5.9795904001840961E-4</v>
      </c>
      <c r="T718" s="13">
        <f>SQRT((R718-Dashboards!$C$10)^2+(S718-Dashboards!$C$11)^2)</f>
        <v>1.0897375633541545E-2</v>
      </c>
      <c r="U718" s="13">
        <f>T718/Dashboards!$D$9</f>
        <v>0.93275545070066557</v>
      </c>
      <c r="W718" s="3">
        <f t="shared" si="92"/>
        <v>5.4845274286624459E-4</v>
      </c>
      <c r="X718" s="3">
        <f t="shared" si="93"/>
        <v>0.38572585466918075</v>
      </c>
      <c r="Z718" s="3">
        <f>(E718-Dashboards!$C$10)/Dashboards!$C$12</f>
        <v>-0.95040724927665854</v>
      </c>
      <c r="AA718" s="3">
        <f>(F718-Dashboards!$C$11)/Dashboards!$C$13</f>
        <v>1.7253936008113249</v>
      </c>
    </row>
    <row r="719" spans="1:27" x14ac:dyDescent="0.35">
      <c r="A719">
        <v>717</v>
      </c>
      <c r="B719" s="3">
        <f t="shared" si="94"/>
        <v>0.71699999999999997</v>
      </c>
      <c r="C719" s="3">
        <f>MOD($K$4*(1+SIN(Dashboards!$C$7*B719))+Dashboards!$C$15,2*$K$4)</f>
        <v>1.9937872366803593</v>
      </c>
      <c r="D719" s="31">
        <f>(B719^Dashboards!$C$5)*((1-B719)^Dashboards!$C$6)</f>
        <v>4.1172873921000004E-2</v>
      </c>
      <c r="E719" s="31">
        <f t="shared" si="88"/>
        <v>-1.6901036213512376E-2</v>
      </c>
      <c r="F719" s="31">
        <f t="shared" si="89"/>
        <v>3.7544114343317586E-2</v>
      </c>
      <c r="G719" s="13">
        <f>SQRT((E719-Dashboards!$C$10)^2+(F719-Dashboards!$C$11)^2)</f>
        <v>5.0063991568176348E-2</v>
      </c>
      <c r="H719" s="13">
        <f>G719/Dashboards!$C$9</f>
        <v>1.3115418636081078</v>
      </c>
      <c r="N719">
        <v>717</v>
      </c>
      <c r="O719" s="3">
        <f t="shared" si="95"/>
        <v>0.71699999999999997</v>
      </c>
      <c r="P719" s="3">
        <f>MOD($L$4*(1+SIN(Dashboards!$D$7*O719))+Dashboards!$D$15,2*$L$4)</f>
        <v>5.2060157816825052</v>
      </c>
      <c r="Q719" s="31">
        <f>(O719^Dashboards!$D$5)*((1-O719)^Dashboards!$D$6)</f>
        <v>6.6909786579751919E-4</v>
      </c>
      <c r="R719" s="31">
        <f t="shared" si="90"/>
        <v>3.170338455789848E-4</v>
      </c>
      <c r="S719" s="31">
        <f t="shared" si="91"/>
        <v>-5.8922109158803491E-4</v>
      </c>
      <c r="T719" s="13">
        <f>SQRT((R719-Dashboards!$C$10)^2+(S719-Dashboards!$C$11)^2)</f>
        <v>1.090306196757445E-2</v>
      </c>
      <c r="U719" s="13">
        <f>T719/Dashboards!$D$9</f>
        <v>0.93324216963576145</v>
      </c>
      <c r="W719" s="3">
        <f t="shared" si="92"/>
        <v>5.4585080241195151E-4</v>
      </c>
      <c r="X719" s="3">
        <f t="shared" si="93"/>
        <v>0.37829969397234631</v>
      </c>
      <c r="Z719" s="3">
        <f>(E719-Dashboards!$C$10)/Dashboards!$C$12</f>
        <v>-0.92988676759243283</v>
      </c>
      <c r="AA719" s="3">
        <f>(F719-Dashboards!$C$11)/Dashboards!$C$13</f>
        <v>1.7288841382333349</v>
      </c>
    </row>
    <row r="720" spans="1:27" x14ac:dyDescent="0.35">
      <c r="A720">
        <v>718</v>
      </c>
      <c r="B720" s="3">
        <f t="shared" si="94"/>
        <v>0.71799999999999997</v>
      </c>
      <c r="C720" s="3">
        <f>MOD($K$4*(1+SIN(Dashboards!$C$7*B720))+Dashboards!$C$15,2*$K$4)</f>
        <v>1.9796152172295569</v>
      </c>
      <c r="D720" s="31">
        <f>(B720^Dashboards!$C$5)*((1-B720)^Dashboards!$C$6)</f>
        <v>4.0996530576000008E-2</v>
      </c>
      <c r="E720" s="31">
        <f t="shared" si="88"/>
        <v>-1.6297179845408762E-2</v>
      </c>
      <c r="F720" s="31">
        <f t="shared" si="89"/>
        <v>3.7618046843972457E-2</v>
      </c>
      <c r="G720" s="13">
        <f>SQRT((E720-Dashboards!$C$10)^2+(F720-Dashboards!$C$11)^2)</f>
        <v>4.9797513837048842E-2</v>
      </c>
      <c r="H720" s="13">
        <f>G720/Dashboards!$C$9</f>
        <v>1.3045608641083557</v>
      </c>
      <c r="N720">
        <v>718</v>
      </c>
      <c r="O720" s="3">
        <f t="shared" si="95"/>
        <v>0.71799999999999997</v>
      </c>
      <c r="P720" s="3">
        <f>MOD($L$4*(1+SIN(Dashboards!$D$7*O720))+Dashboards!$D$15,2*$L$4)</f>
        <v>5.2083828203483513</v>
      </c>
      <c r="Q720" s="31">
        <f>(O720^Dashboards!$D$5)*((1-O720)^Dashboards!$D$6)</f>
        <v>6.6011389475463891E-4</v>
      </c>
      <c r="R720" s="31">
        <f t="shared" si="90"/>
        <v>3.1415213982839799E-4</v>
      </c>
      <c r="S720" s="31">
        <f t="shared" si="91"/>
        <v>-5.8056764213085211E-4</v>
      </c>
      <c r="T720" s="13">
        <f>SQRT((R720-Dashboards!$C$10)^2+(S720-Dashboards!$C$11)^2)</f>
        <v>1.0908728526042587E-2</v>
      </c>
      <c r="U720" s="13">
        <f>T720/Dashboards!$D$9</f>
        <v>0.93372719589122066</v>
      </c>
      <c r="W720" s="3">
        <f t="shared" si="92"/>
        <v>5.4322755972021513E-4</v>
      </c>
      <c r="X720" s="3">
        <f t="shared" si="93"/>
        <v>0.37083366821713504</v>
      </c>
      <c r="Z720" s="3">
        <f>(E720-Dashboards!$C$10)/Dashboards!$C$12</f>
        <v>-0.90944216675611944</v>
      </c>
      <c r="AA720" s="3">
        <f>(F720-Dashboards!$C$11)/Dashboards!$C$13</f>
        <v>1.7319378430006067</v>
      </c>
    </row>
    <row r="721" spans="1:27" x14ac:dyDescent="0.35">
      <c r="A721">
        <v>719</v>
      </c>
      <c r="B721" s="3">
        <f t="shared" si="94"/>
        <v>0.71899999999999997</v>
      </c>
      <c r="C721" s="3">
        <f>MOD($K$4*(1+SIN(Dashboards!$C$7*B721))+Dashboards!$C$15,2*$K$4)</f>
        <v>1.9654772471437281</v>
      </c>
      <c r="D721" s="31">
        <f>(B721^Dashboards!$C$5)*((1-B721)^Dashboards!$C$6)</f>
        <v>4.0819757521000012E-2</v>
      </c>
      <c r="E721" s="31">
        <f t="shared" si="88"/>
        <v>-1.5695754356648058E-2</v>
      </c>
      <c r="F721" s="31">
        <f t="shared" si="89"/>
        <v>3.7681506063969902E-2</v>
      </c>
      <c r="G721" s="13">
        <f>SQRT((E721-Dashboards!$C$10)^2+(F721-Dashboards!$C$11)^2)</f>
        <v>4.9529482513152041E-2</v>
      </c>
      <c r="H721" s="13">
        <f>G721/Dashboards!$C$9</f>
        <v>1.2975391646585577</v>
      </c>
      <c r="N721">
        <v>719</v>
      </c>
      <c r="O721" s="3">
        <f t="shared" si="95"/>
        <v>0.71899999999999997</v>
      </c>
      <c r="P721" s="3">
        <f>MOD($L$4*(1+SIN(Dashboards!$D$7*O721))+Dashboards!$D$15,2*$L$4)</f>
        <v>5.2107477922242023</v>
      </c>
      <c r="Q721" s="31">
        <f>(O721^Dashboards!$D$5)*((1-O721)^Dashboards!$D$6)</f>
        <v>6.5120581605643886E-4</v>
      </c>
      <c r="R721" s="31">
        <f t="shared" si="90"/>
        <v>3.1126636158248464E-4</v>
      </c>
      <c r="S721" s="31">
        <f t="shared" si="91"/>
        <v>-5.7199848514916053E-4</v>
      </c>
      <c r="T721" s="13">
        <f>SQRT((R721-Dashboards!$C$10)^2+(S721-Dashboards!$C$11)^2)</f>
        <v>1.0914374693981616E-2</v>
      </c>
      <c r="U721" s="13">
        <f>T721/Dashboards!$D$9</f>
        <v>0.93421047682947622</v>
      </c>
      <c r="W721" s="3">
        <f t="shared" si="92"/>
        <v>5.4058333054755165E-4</v>
      </c>
      <c r="X721" s="3">
        <f t="shared" si="93"/>
        <v>0.36332868782908145</v>
      </c>
      <c r="Z721" s="3">
        <f>(E721-Dashboards!$C$10)/Dashboards!$C$12</f>
        <v>-0.88907986754064183</v>
      </c>
      <c r="AA721" s="3">
        <f>(F721-Dashboards!$C$11)/Dashboards!$C$13</f>
        <v>1.734558959842551</v>
      </c>
    </row>
    <row r="722" spans="1:27" x14ac:dyDescent="0.35">
      <c r="A722">
        <v>720</v>
      </c>
      <c r="B722" s="3">
        <f t="shared" si="94"/>
        <v>0.72</v>
      </c>
      <c r="C722" s="3">
        <f>MOD($K$4*(1+SIN(Dashboards!$C$7*B722))+Dashboards!$C$15,2*$K$4)</f>
        <v>1.9513736798713872</v>
      </c>
      <c r="D722" s="31">
        <f>(B722^Dashboards!$C$5)*((1-B722)^Dashboards!$C$6)</f>
        <v>4.0642560000000001E-2</v>
      </c>
      <c r="E722" s="31">
        <f t="shared" si="88"/>
        <v>-1.5096946134673706E-2</v>
      </c>
      <c r="F722" s="31">
        <f t="shared" si="89"/>
        <v>3.7734598192644915E-2</v>
      </c>
      <c r="G722" s="13">
        <f>SQRT((E722-Dashboards!$C$10)^2+(F722-Dashboards!$C$11)^2)</f>
        <v>4.9259930460500492E-2</v>
      </c>
      <c r="H722" s="13">
        <f>G722/Dashboards!$C$9</f>
        <v>1.290477626207462</v>
      </c>
      <c r="N722">
        <v>720</v>
      </c>
      <c r="O722" s="3">
        <f t="shared" si="95"/>
        <v>0.72</v>
      </c>
      <c r="P722" s="3">
        <f>MOD($L$4*(1+SIN(Dashboards!$D$7*O722))+Dashboards!$D$15,2*$L$4)</f>
        <v>5.2131106949450885</v>
      </c>
      <c r="Q722" s="31">
        <f>(O722^Dashboards!$D$5)*((1-O722)^Dashboards!$D$6)</f>
        <v>6.4237354352640011E-4</v>
      </c>
      <c r="R722" s="31">
        <f t="shared" si="90"/>
        <v>3.0837705819790985E-4</v>
      </c>
      <c r="S722" s="31">
        <f t="shared" si="91"/>
        <v>-5.6351340658396655E-4</v>
      </c>
      <c r="T722" s="13">
        <f>SQRT((R722-Dashboards!$C$10)^2+(S722-Dashboards!$C$11)^2)</f>
        <v>1.0919999867248287E-2</v>
      </c>
      <c r="U722" s="13">
        <f>T722/Dashboards!$D$9</f>
        <v>0.93469196073918681</v>
      </c>
      <c r="W722" s="3">
        <f t="shared" si="92"/>
        <v>5.3791843408932522E-4</v>
      </c>
      <c r="X722" s="3">
        <f t="shared" si="93"/>
        <v>0.35578566546827517</v>
      </c>
      <c r="Z722" s="3">
        <f>(E722-Dashboards!$C$10)/Dashboards!$C$12</f>
        <v>-0.86880618041498492</v>
      </c>
      <c r="AA722" s="3">
        <f>(F722-Dashboards!$C$11)/Dashboards!$C$13</f>
        <v>1.7367518747988073</v>
      </c>
    </row>
    <row r="723" spans="1:27" x14ac:dyDescent="0.35">
      <c r="A723">
        <v>721</v>
      </c>
      <c r="B723" s="3">
        <f t="shared" si="94"/>
        <v>0.72099999999999997</v>
      </c>
      <c r="C723" s="3">
        <f>MOD($K$4*(1+SIN(Dashboards!$C$7*B723))+Dashboards!$C$15,2*$K$4)</f>
        <v>1.937304868000981</v>
      </c>
      <c r="D723" s="31">
        <f>(B723^Dashboards!$C$5)*((1-B723)^Dashboards!$C$6)</f>
        <v>4.0464943281000011E-2</v>
      </c>
      <c r="E723" s="31">
        <f t="shared" si="88"/>
        <v>-1.4500938247404355E-2</v>
      </c>
      <c r="F723" s="31">
        <f t="shared" si="89"/>
        <v>3.7777432743365626E-2</v>
      </c>
      <c r="G723" s="13">
        <f>SQRT((E723-Dashboards!$C$10)^2+(F723-Dashboards!$C$11)^2)</f>
        <v>4.8988890654649918E-2</v>
      </c>
      <c r="H723" s="13">
        <f>G723/Dashboards!$C$9</f>
        <v>1.2833771126258959</v>
      </c>
      <c r="N723">
        <v>721</v>
      </c>
      <c r="O723" s="3">
        <f t="shared" si="95"/>
        <v>0.72099999999999997</v>
      </c>
      <c r="P723" s="3">
        <f>MOD($L$4*(1+SIN(Dashboards!$D$7*O723))+Dashboards!$D$15,2*$L$4)</f>
        <v>5.2154715261481055</v>
      </c>
      <c r="Q723" s="31">
        <f>(O723^Dashboards!$D$5)*((1-O723)^Dashboards!$D$6)</f>
        <v>6.3361698486954078E-4</v>
      </c>
      <c r="R723" s="31">
        <f t="shared" si="90"/>
        <v>3.054847716142133E-4</v>
      </c>
      <c r="S723" s="31">
        <f t="shared" si="91"/>
        <v>-5.5511218490227705E-4</v>
      </c>
      <c r="T723" s="13">
        <f>SQRT((R723-Dashboards!$C$10)^2+(S723-Dashboards!$C$11)^2)</f>
        <v>1.0925603452516508E-2</v>
      </c>
      <c r="U723" s="13">
        <f>T723/Dashboards!$D$9</f>
        <v>0.9351715968349007</v>
      </c>
      <c r="W723" s="3">
        <f t="shared" si="92"/>
        <v>5.3523319287139678E-4</v>
      </c>
      <c r="X723" s="3">
        <f t="shared" si="93"/>
        <v>0.34820551579099523</v>
      </c>
      <c r="Z723" s="3">
        <f>(E723-Dashboards!$C$10)/Dashboards!$C$12</f>
        <v>-0.84862730345988491</v>
      </c>
      <c r="AA723" s="3">
        <f>(F723-Dashboards!$C$11)/Dashboards!$C$13</f>
        <v>1.7385211112047336</v>
      </c>
    </row>
    <row r="724" spans="1:27" x14ac:dyDescent="0.35">
      <c r="A724">
        <v>722</v>
      </c>
      <c r="B724" s="3">
        <f t="shared" si="94"/>
        <v>0.72199999999999998</v>
      </c>
      <c r="C724" s="3">
        <f>MOD($K$4*(1+SIN(Dashboards!$C$7*B724))+Dashboards!$C$15,2*$K$4)</f>
        <v>1.9232711632520758</v>
      </c>
      <c r="D724" s="31">
        <f>(B724^Dashboards!$C$5)*((1-B724)^Dashboards!$C$6)</f>
        <v>4.0286912656000005E-2</v>
      </c>
      <c r="E724" s="31">
        <f t="shared" si="88"/>
        <v>-1.3907910384544876E-2</v>
      </c>
      <c r="F724" s="31">
        <f t="shared" si="89"/>
        <v>3.7810122455337832E-2</v>
      </c>
      <c r="G724" s="13">
        <f>SQRT((E724-Dashboards!$C$10)^2+(F724-Dashboards!$C$11)^2)</f>
        <v>4.8716396173650617E-2</v>
      </c>
      <c r="H724" s="13">
        <f>G724/Dashboards!$C$9</f>
        <v>1.2762384904697688</v>
      </c>
      <c r="N724">
        <v>722</v>
      </c>
      <c r="O724" s="3">
        <f t="shared" si="95"/>
        <v>0.72199999999999998</v>
      </c>
      <c r="P724" s="3">
        <f>MOD($L$4*(1+SIN(Dashboards!$D$7*O724))+Dashboards!$D$15,2*$L$4)</f>
        <v>5.2178302834724226</v>
      </c>
      <c r="Q724" s="31">
        <f>(O724^Dashboards!$D$5)*((1-O724)^Dashboards!$D$6)</f>
        <v>6.2493604171177887E-4</v>
      </c>
      <c r="R724" s="31">
        <f t="shared" si="90"/>
        <v>3.0259003830484133E-4</v>
      </c>
      <c r="S724" s="31">
        <f t="shared" si="91"/>
        <v>-5.4679459118489907E-4</v>
      </c>
      <c r="T724" s="13">
        <f>SQRT((R724-Dashboards!$C$10)^2+(S724-Dashboards!$C$11)^2)</f>
        <v>1.0931184867271215E-2</v>
      </c>
      <c r="U724" s="13">
        <f>T724/Dashboards!$D$9</f>
        <v>0.93564933525653038</v>
      </c>
      <c r="W724" s="3">
        <f t="shared" si="92"/>
        <v>5.3252793264139898E-4</v>
      </c>
      <c r="X724" s="3">
        <f t="shared" si="93"/>
        <v>0.3405891552132384</v>
      </c>
      <c r="Z724" s="3">
        <f>(E724-Dashboards!$C$10)/Dashboards!$C$12</f>
        <v>-0.82854932038081319</v>
      </c>
      <c r="AA724" s="3">
        <f>(F724-Dashboards!$C$11)/Dashboards!$C$13</f>
        <v>1.7398713256355463</v>
      </c>
    </row>
    <row r="725" spans="1:27" x14ac:dyDescent="0.35">
      <c r="A725">
        <v>723</v>
      </c>
      <c r="B725" s="3">
        <f t="shared" si="94"/>
        <v>0.72299999999999998</v>
      </c>
      <c r="C725" s="3">
        <f>MOD($K$4*(1+SIN(Dashboards!$C$7*B725))+Dashboards!$C$15,2*$K$4)</f>
        <v>1.9092729164665581</v>
      </c>
      <c r="D725" s="31">
        <f>(B725^Dashboards!$C$5)*((1-B725)^Dashboards!$C$6)</f>
        <v>4.0108473441000013E-2</v>
      </c>
      <c r="E725" s="31">
        <f t="shared" si="88"/>
        <v>-1.3318038801780435E-2</v>
      </c>
      <c r="F725" s="31">
        <f t="shared" si="89"/>
        <v>3.7832783194495144E-2</v>
      </c>
      <c r="G725" s="13">
        <f>SQRT((E725-Dashboards!$C$10)^2+(F725-Dashboards!$C$11)^2)</f>
        <v>4.8442480189070242E-2</v>
      </c>
      <c r="H725" s="13">
        <f>G725/Dashboards!$C$9</f>
        <v>1.2690626287448927</v>
      </c>
      <c r="N725">
        <v>723</v>
      </c>
      <c r="O725" s="3">
        <f t="shared" si="95"/>
        <v>0.72299999999999998</v>
      </c>
      <c r="P725" s="3">
        <f>MOD($L$4*(1+SIN(Dashboards!$D$7*O725))+Dashboards!$D$15,2*$L$4)</f>
        <v>5.2201869645592831</v>
      </c>
      <c r="Q725" s="31">
        <f>(O725^Dashboards!$D$5)*((1-O725)^Dashboards!$D$6)</f>
        <v>6.1633060963979351E-4</v>
      </c>
      <c r="R725" s="31">
        <f t="shared" si="90"/>
        <v>2.9969338922942714E-4</v>
      </c>
      <c r="S725" s="31">
        <f t="shared" si="91"/>
        <v>-5.3856038921474593E-4</v>
      </c>
      <c r="T725" s="13">
        <f>SQRT((R725-Dashboards!$C$10)^2+(S725-Dashboards!$C$11)^2)</f>
        <v>1.0936743539800065E-2</v>
      </c>
      <c r="U725" s="13">
        <f>T725/Dashboards!$D$9</f>
        <v>0.93612512706864204</v>
      </c>
      <c r="W725" s="3">
        <f t="shared" si="92"/>
        <v>5.2980298225970652E-4</v>
      </c>
      <c r="X725" s="3">
        <f t="shared" si="93"/>
        <v>0.33293750167625069</v>
      </c>
      <c r="Z725" s="3">
        <f>(E725-Dashboards!$C$10)/Dashboards!$C$12</f>
        <v>-0.80857819861856961</v>
      </c>
      <c r="AA725" s="3">
        <f>(F725-Dashboards!$C$11)/Dashboards!$C$13</f>
        <v>1.7408073038126894</v>
      </c>
    </row>
    <row r="726" spans="1:27" x14ac:dyDescent="0.35">
      <c r="A726">
        <v>724</v>
      </c>
      <c r="B726" s="3">
        <f t="shared" si="94"/>
        <v>0.72399999999999998</v>
      </c>
      <c r="C726" s="3">
        <f>MOD($K$4*(1+SIN(Dashboards!$C$7*B726))+Dashboards!$C$15,2*$K$4)</f>
        <v>1.8953104775998677</v>
      </c>
      <c r="D726" s="31">
        <f>(B726^Dashboards!$C$5)*((1-B726)^Dashboards!$C$6)</f>
        <v>3.9929630976000004E-2</v>
      </c>
      <c r="E726" s="31">
        <f t="shared" si="88"/>
        <v>-1.2731496267861101E-2</v>
      </c>
      <c r="F726" s="31">
        <f t="shared" si="89"/>
        <v>3.7845533853560286E-2</v>
      </c>
      <c r="G726" s="13">
        <f>SQRT((E726-Dashboards!$C$10)^2+(F726-Dashboards!$C$11)^2)</f>
        <v>4.8167175957089567E-2</v>
      </c>
      <c r="H726" s="13">
        <f>G726/Dashboards!$C$9</f>
        <v>1.2618503986737162</v>
      </c>
      <c r="N726">
        <v>724</v>
      </c>
      <c r="O726" s="3">
        <f t="shared" si="95"/>
        <v>0.72399999999999998</v>
      </c>
      <c r="P726" s="3">
        <f>MOD($L$4*(1+SIN(Dashboards!$D$7*O726))+Dashboards!$D$15,2*$L$4)</f>
        <v>5.222541567052005</v>
      </c>
      <c r="Q726" s="31">
        <f>(O726^Dashboards!$D$5)*((1-O726)^Dashboards!$D$6)</f>
        <v>6.0780057824137126E-4</v>
      </c>
      <c r="R726" s="31">
        <f t="shared" si="90"/>
        <v>2.9679534978732181E-4</v>
      </c>
      <c r="S726" s="31">
        <f t="shared" si="91"/>
        <v>-5.3040933556562392E-4</v>
      </c>
      <c r="T726" s="13">
        <f>SQRT((R726-Dashboards!$C$10)^2+(S726-Dashboards!$C$11)^2)</f>
        <v>1.094227890918301E-2</v>
      </c>
      <c r="U726" s="13">
        <f>T726/Dashboards!$D$9</f>
        <v>0.93659892425956315</v>
      </c>
      <c r="W726" s="3">
        <f t="shared" si="92"/>
        <v>5.2705867359016808E-4</v>
      </c>
      <c r="X726" s="3">
        <f t="shared" si="93"/>
        <v>0.32525147441415303</v>
      </c>
      <c r="Z726" s="3">
        <f>(E726-Dashboards!$C$10)/Dashboards!$C$12</f>
        <v>-0.78871978755774097</v>
      </c>
      <c r="AA726" s="3">
        <f>(F726-Dashboards!$C$11)/Dashboards!$C$13</f>
        <v>1.7413339564759727</v>
      </c>
    </row>
    <row r="727" spans="1:27" x14ac:dyDescent="0.35">
      <c r="A727">
        <v>725</v>
      </c>
      <c r="B727" s="3">
        <f t="shared" si="94"/>
        <v>0.72499999999999998</v>
      </c>
      <c r="C727" s="3">
        <f>MOD($K$4*(1+SIN(Dashboards!$C$7*B727))+Dashboards!$C$15,2*$K$4)</f>
        <v>1.881384195712251</v>
      </c>
      <c r="D727" s="31">
        <f>(B727^Dashboards!$C$5)*((1-B727)^Dashboards!$C$6)</f>
        <v>3.9750390625000007E-2</v>
      </c>
      <c r="E727" s="31">
        <f t="shared" si="88"/>
        <v>-1.2148452014580842E-2</v>
      </c>
      <c r="F727" s="31">
        <f t="shared" si="89"/>
        <v>3.7848496251364001E-2</v>
      </c>
      <c r="G727" s="13">
        <f>SQRT((E727-Dashboards!$C$10)^2+(F727-Dashboards!$C$11)^2)</f>
        <v>4.7890516809675536E-2</v>
      </c>
      <c r="H727" s="13">
        <f>G727/Dashboards!$C$9</f>
        <v>1.2546026734640812</v>
      </c>
      <c r="N727">
        <v>725</v>
      </c>
      <c r="O727" s="3">
        <f t="shared" si="95"/>
        <v>0.72499999999999998</v>
      </c>
      <c r="P727" s="3">
        <f>MOD($L$4*(1+SIN(Dashboards!$D$7*O727))+Dashboards!$D$15,2*$L$4)</f>
        <v>5.2248940885959874</v>
      </c>
      <c r="Q727" s="31">
        <f>(O727^Dashboards!$D$5)*((1-O727)^Dashboards!$D$6)</f>
        <v>5.9934583114624042E-4</v>
      </c>
      <c r="R727" s="31">
        <f t="shared" si="90"/>
        <v>2.9389643977238445E-4</v>
      </c>
      <c r="S727" s="31">
        <f t="shared" si="91"/>
        <v>-5.2234117969148755E-4</v>
      </c>
      <c r="T727" s="13">
        <f>SQRT((R727-Dashboards!$C$10)^2+(S727-Dashboards!$C$11)^2)</f>
        <v>1.0947790425279762E-2</v>
      </c>
      <c r="U727" s="13">
        <f>T727/Dashboards!$D$9</f>
        <v>0.937070679740309</v>
      </c>
      <c r="W727" s="3">
        <f t="shared" si="92"/>
        <v>5.2429534139066534E-4</v>
      </c>
      <c r="X727" s="3">
        <f t="shared" si="93"/>
        <v>0.31753199372377217</v>
      </c>
      <c r="Z727" s="3">
        <f>(E727-Dashboards!$C$10)/Dashboards!$C$12</f>
        <v>-0.76897981683315297</v>
      </c>
      <c r="AA727" s="3">
        <f>(F727-Dashboards!$C$11)/Dashboards!$C$13</f>
        <v>1.7414563152250429</v>
      </c>
    </row>
    <row r="728" spans="1:27" x14ac:dyDescent="0.35">
      <c r="A728">
        <v>726</v>
      </c>
      <c r="B728" s="3">
        <f t="shared" si="94"/>
        <v>0.72599999999999998</v>
      </c>
      <c r="C728" s="3">
        <f>MOD($K$4*(1+SIN(Dashboards!$C$7*B728))+Dashboards!$C$15,2*$K$4)</f>
        <v>1.8674944189600287</v>
      </c>
      <c r="D728" s="31">
        <f>(B728^Dashboards!$C$5)*((1-B728)^Dashboards!$C$6)</f>
        <v>3.9570757776000005E-2</v>
      </c>
      <c r="E728" s="31">
        <f t="shared" si="88"/>
        <v>-1.1569071689652278E-2</v>
      </c>
      <c r="F728" s="31">
        <f t="shared" si="89"/>
        <v>3.784179503150651E-2</v>
      </c>
      <c r="G728" s="13">
        <f>SQRT((E728-Dashboards!$C$10)^2+(F728-Dashboards!$C$11)^2)</f>
        <v>4.7612536145834897E-2</v>
      </c>
      <c r="H728" s="13">
        <f>G728/Dashboards!$C$9</f>
        <v>1.2473203280800922</v>
      </c>
      <c r="N728">
        <v>726</v>
      </c>
      <c r="O728" s="3">
        <f t="shared" si="95"/>
        <v>0.72599999999999998</v>
      </c>
      <c r="P728" s="3">
        <f>MOD($L$4*(1+SIN(Dashboards!$D$7*O728))+Dashboards!$D$15,2*$L$4)</f>
        <v>5.2272445268387093</v>
      </c>
      <c r="Q728" s="31">
        <f>(O728^Dashboards!$D$5)*((1-O728)^Dashboards!$D$6)</f>
        <v>5.9096624606738441E-4</v>
      </c>
      <c r="R728" s="31">
        <f t="shared" si="90"/>
        <v>2.9099717332902494E-4</v>
      </c>
      <c r="S728" s="31">
        <f t="shared" si="91"/>
        <v>-5.1435566401614923E-4</v>
      </c>
      <c r="T728" s="13">
        <f>SQRT((R728-Dashboards!$C$10)^2+(S728-Dashboards!$C$11)^2)</f>
        <v>1.0953277548715211E-2</v>
      </c>
      <c r="U728" s="13">
        <f>T728/Dashboards!$D$9</f>
        <v>0.93754034734333536</v>
      </c>
      <c r="W728" s="3">
        <f t="shared" si="92"/>
        <v>5.2151332320356486E-4</v>
      </c>
      <c r="X728" s="3">
        <f t="shared" si="93"/>
        <v>0.30977998073675683</v>
      </c>
      <c r="Z728" s="3">
        <f>(E728-Dashboards!$C$10)/Dashboards!$C$12</f>
        <v>-0.74936389473436416</v>
      </c>
      <c r="AA728" s="3">
        <f>(F728-Dashboards!$C$11)/Dashboards!$C$13</f>
        <v>1.7411795283337015</v>
      </c>
    </row>
    <row r="729" spans="1:27" x14ac:dyDescent="0.35">
      <c r="A729">
        <v>727</v>
      </c>
      <c r="B729" s="3">
        <f t="shared" si="94"/>
        <v>0.72699999999999998</v>
      </c>
      <c r="C729" s="3">
        <f>MOD($K$4*(1+SIN(Dashboards!$C$7*B729))+Dashboards!$C$15,2*$K$4)</f>
        <v>1.853641494586896</v>
      </c>
      <c r="D729" s="31">
        <f>(B729^Dashboards!$C$5)*((1-B729)^Dashboards!$C$6)</f>
        <v>3.9390737841000001E-2</v>
      </c>
      <c r="E729" s="31">
        <f t="shared" si="88"/>
        <v>-1.0993517312477035E-2</v>
      </c>
      <c r="F729" s="31">
        <f t="shared" si="89"/>
        <v>3.7825557560446581E-2</v>
      </c>
      <c r="G729" s="13">
        <f>SQRT((E729-Dashboards!$C$10)^2+(F729-Dashboards!$C$11)^2)</f>
        <v>4.73332674229529E-2</v>
      </c>
      <c r="H729" s="13">
        <f>G729/Dashboards!$C$9</f>
        <v>1.2400042390152135</v>
      </c>
      <c r="N729">
        <v>727</v>
      </c>
      <c r="O729" s="3">
        <f t="shared" si="95"/>
        <v>0.72699999999999998</v>
      </c>
      <c r="P729" s="3">
        <f>MOD($L$4*(1+SIN(Dashboards!$D$7*O729))+Dashboards!$D$15,2*$L$4)</f>
        <v>5.2295928794297302</v>
      </c>
      <c r="Q729" s="31">
        <f>(O729^Dashboards!$D$5)*((1-O729)^Dashboards!$D$6)</f>
        <v>5.8266169484283404E-4</v>
      </c>
      <c r="R729" s="31">
        <f t="shared" si="90"/>
        <v>2.8809805890950589E-4</v>
      </c>
      <c r="S729" s="31">
        <f t="shared" si="91"/>
        <v>-5.064525240234259E-4</v>
      </c>
      <c r="T729" s="13">
        <f>SQRT((R729-Dashboards!$C$10)^2+(S729-Dashboards!$C$11)^2)</f>
        <v>1.0958739750862815E-2</v>
      </c>
      <c r="U729" s="13">
        <f>T729/Dashboards!$D$9</f>
        <v>0.93800788182111583</v>
      </c>
      <c r="W729" s="3">
        <f t="shared" si="92"/>
        <v>5.1871295924613386E-4</v>
      </c>
      <c r="X729" s="3">
        <f t="shared" si="93"/>
        <v>0.30199635719409768</v>
      </c>
      <c r="Z729" s="3">
        <f>(E729-Dashboards!$C$10)/Dashboards!$C$12</f>
        <v>-0.72987750670819396</v>
      </c>
      <c r="AA729" s="3">
        <f>(F729-Dashboards!$C$11)/Dashboards!$C$13</f>
        <v>1.7405088565405802</v>
      </c>
    </row>
    <row r="730" spans="1:27" x14ac:dyDescent="0.35">
      <c r="A730">
        <v>728</v>
      </c>
      <c r="B730" s="3">
        <f t="shared" si="94"/>
        <v>0.72799999999999998</v>
      </c>
      <c r="C730" s="3">
        <f>MOD($K$4*(1+SIN(Dashboards!$C$7*B730))+Dashboards!$C$15,2*$K$4)</f>
        <v>1.8398257689152411</v>
      </c>
      <c r="D730" s="31">
        <f>(B730^Dashboards!$C$5)*((1-B730)^Dashboards!$C$6)</f>
        <v>3.9210336256000004E-2</v>
      </c>
      <c r="E730" s="31">
        <f t="shared" si="88"/>
        <v>-1.0421947232807623E-2</v>
      </c>
      <c r="F730" s="31">
        <f t="shared" si="89"/>
        <v>3.7799913825102324E-2</v>
      </c>
      <c r="G730" s="13">
        <f>SQRT((E730-Dashboards!$C$10)^2+(F730-Dashboards!$C$11)^2)</f>
        <v>4.7052744148220395E-2</v>
      </c>
      <c r="H730" s="13">
        <f>G730/Dashboards!$C$9</f>
        <v>1.2326552840676821</v>
      </c>
      <c r="N730">
        <v>728</v>
      </c>
      <c r="O730" s="3">
        <f t="shared" si="95"/>
        <v>0.72799999999999998</v>
      </c>
      <c r="P730" s="3">
        <f>MOD($L$4*(1+SIN(Dashboards!$D$7*O730))+Dashboards!$D$15,2*$L$4)</f>
        <v>5.2319391440206999</v>
      </c>
      <c r="Q730" s="31">
        <f>(O730^Dashboards!$D$5)*((1-O730)^Dashboards!$D$6)</f>
        <v>5.7443204347793419E-4</v>
      </c>
      <c r="R730" s="31">
        <f t="shared" si="90"/>
        <v>2.8519959923251249E-4</v>
      </c>
      <c r="S730" s="31">
        <f t="shared" si="91"/>
        <v>-4.9863148834770703E-4</v>
      </c>
      <c r="T730" s="13">
        <f>SQRT((R730-Dashboards!$C$10)^2+(S730-Dashboards!$C$11)^2)</f>
        <v>1.0964176513825991E-2</v>
      </c>
      <c r="U730" s="13">
        <f>T730/Dashboards!$D$9</f>
        <v>0.93847323884455014</v>
      </c>
      <c r="W730" s="3">
        <f t="shared" si="92"/>
        <v>5.158945923009814E-4</v>
      </c>
      <c r="X730" s="3">
        <f t="shared" si="93"/>
        <v>0.29418204522313196</v>
      </c>
      <c r="Z730" s="3">
        <f>(E730-Dashboards!$C$10)/Dashboards!$C$12</f>
        <v>-0.71052601395915005</v>
      </c>
      <c r="AA730" s="3">
        <f>(F730-Dashboards!$C$11)/Dashboards!$C$13</f>
        <v>1.7394496688196486</v>
      </c>
    </row>
    <row r="731" spans="1:27" x14ac:dyDescent="0.35">
      <c r="A731">
        <v>729</v>
      </c>
      <c r="B731" s="3">
        <f t="shared" si="94"/>
        <v>0.72899999999999998</v>
      </c>
      <c r="C731" s="3">
        <f>MOD($K$4*(1+SIN(Dashboards!$C$7*B731))+Dashboards!$C$15,2*$K$4)</f>
        <v>1.8260475873374851</v>
      </c>
      <c r="D731" s="31">
        <f>(B731^Dashboards!$C$5)*((1-B731)^Dashboards!$C$6)</f>
        <v>3.9029558480999996E-2</v>
      </c>
      <c r="E731" s="31">
        <f t="shared" si="88"/>
        <v>-9.8545160922950611E-3</v>
      </c>
      <c r="F731" s="31">
        <f t="shared" si="89"/>
        <v>3.7764996330047436E-2</v>
      </c>
      <c r="G731" s="13">
        <f>SQRT((E731-Dashboards!$C$10)^2+(F731-Dashboards!$C$11)^2)</f>
        <v>4.6770999870153256E-2</v>
      </c>
      <c r="H731" s="13">
        <f>G731/Dashboards!$C$9</f>
        <v>1.2252743421183394</v>
      </c>
      <c r="N731">
        <v>729</v>
      </c>
      <c r="O731" s="3">
        <f t="shared" si="95"/>
        <v>0.72899999999999998</v>
      </c>
      <c r="P731" s="3">
        <f>MOD($L$4*(1+SIN(Dashboards!$D$7*O731))+Dashboards!$D$15,2*$L$4)</f>
        <v>5.2342833182653541</v>
      </c>
      <c r="Q731" s="31">
        <f>(O731^Dashboards!$D$5)*((1-O731)^Dashboards!$D$6)</f>
        <v>5.6627715218807617E-4</v>
      </c>
      <c r="R731" s="31">
        <f t="shared" si="90"/>
        <v>2.823022912429737E-4</v>
      </c>
      <c r="S731" s="31">
        <f t="shared" si="91"/>
        <v>-4.9089227886493065E-4</v>
      </c>
      <c r="T731" s="13">
        <f>SQRT((R731-Dashboards!$C$10)^2+(S731-Dashboards!$C$11)^2)</f>
        <v>1.0969587330417561E-2</v>
      </c>
      <c r="U731" s="13">
        <f>T731/Dashboards!$D$9</f>
        <v>0.93893637500120364</v>
      </c>
      <c r="W731" s="3">
        <f t="shared" si="92"/>
        <v>5.1305856760659459E-4</v>
      </c>
      <c r="X731" s="3">
        <f t="shared" si="93"/>
        <v>0.28633796711713577</v>
      </c>
      <c r="Z731" s="3">
        <f>(E731-Dashboards!$C$10)/Dashboards!$C$12</f>
        <v>-0.69131465214755639</v>
      </c>
      <c r="AA731" s="3">
        <f>(F731-Dashboards!$C$11)/Dashboards!$C$13</f>
        <v>1.738007438134012</v>
      </c>
    </row>
    <row r="732" spans="1:27" x14ac:dyDescent="0.35">
      <c r="A732">
        <v>730</v>
      </c>
      <c r="B732" s="3">
        <f t="shared" si="94"/>
        <v>0.73</v>
      </c>
      <c r="C732" s="3">
        <f>MOD($K$4*(1+SIN(Dashboards!$C$7*B732))+Dashboards!$C$15,2*$K$4)</f>
        <v>1.8123072943074523</v>
      </c>
      <c r="D732" s="31">
        <f>(B732^Dashboards!$C$5)*((1-B732)^Dashboards!$C$6)</f>
        <v>3.884841E-2</v>
      </c>
      <c r="E732" s="31">
        <f t="shared" si="88"/>
        <v>-9.2913747889142185E-3</v>
      </c>
      <c r="F732" s="31">
        <f t="shared" si="89"/>
        <v>3.7720939994385472E-2</v>
      </c>
      <c r="G732" s="13">
        <f>SQRT((E732-Dashboards!$C$10)^2+(F732-Dashboards!$C$11)^2)</f>
        <v>4.6488068170207952E-2</v>
      </c>
      <c r="H732" s="13">
        <f>G732/Dashboards!$C$9</f>
        <v>1.2178622929109815</v>
      </c>
      <c r="N732">
        <v>730</v>
      </c>
      <c r="O732" s="3">
        <f t="shared" si="95"/>
        <v>0.73</v>
      </c>
      <c r="P732" s="3">
        <f>MOD($L$4*(1+SIN(Dashboards!$D$7*O732))+Dashboards!$D$15,2*$L$4)</f>
        <v>5.2366253998195171</v>
      </c>
      <c r="Q732" s="31">
        <f>(O732^Dashboards!$D$5)*((1-O732)^Dashboards!$D$6)</f>
        <v>5.5819687544190002E-4</v>
      </c>
      <c r="R732" s="31">
        <f t="shared" si="90"/>
        <v>2.7940662607315404E-4</v>
      </c>
      <c r="S732" s="31">
        <f t="shared" si="91"/>
        <v>-4.8323461078395111E-4</v>
      </c>
      <c r="T732" s="13">
        <f>SQRT((R732-Dashboards!$C$10)^2+(S732-Dashboards!$C$11)^2)</f>
        <v>1.097497170413728E-2</v>
      </c>
      <c r="U732" s="13">
        <f>T732/Dashboards!$D$9</f>
        <v>0.93939724779338485</v>
      </c>
      <c r="W732" s="3">
        <f t="shared" si="92"/>
        <v>5.1020523274803722E-4</v>
      </c>
      <c r="X732" s="3">
        <f t="shared" si="93"/>
        <v>0.27846504511759662</v>
      </c>
      <c r="Z732" s="3">
        <f>(E732-Dashboards!$C$10)/Dashboards!$C$12</f>
        <v>-0.67224853018511133</v>
      </c>
      <c r="AA732" s="3">
        <f>(F732-Dashboards!$C$11)/Dashboards!$C$13</f>
        <v>1.7361877371764116</v>
      </c>
    </row>
    <row r="733" spans="1:27" x14ac:dyDescent="0.35">
      <c r="A733">
        <v>731</v>
      </c>
      <c r="B733" s="3">
        <f t="shared" si="94"/>
        <v>0.73099999999999998</v>
      </c>
      <c r="C733" s="3">
        <f>MOD($K$4*(1+SIN(Dashboards!$C$7*B733))+Dashboards!$C$15,2*$K$4)</f>
        <v>1.7986052333317506</v>
      </c>
      <c r="D733" s="31">
        <f>(B733^Dashboards!$C$5)*((1-B733)^Dashboards!$C$6)</f>
        <v>3.8666896321000004E-2</v>
      </c>
      <c r="E733" s="31">
        <f t="shared" si="88"/>
        <v>-8.7326704442551948E-3</v>
      </c>
      <c r="F733" s="31">
        <f t="shared" si="89"/>
        <v>3.7667882048384345E-2</v>
      </c>
      <c r="G733" s="13">
        <f>SQRT((E733-Dashboards!$C$10)^2+(F733-Dashboards!$C$11)^2)</f>
        <v>4.6203982654496746E-2</v>
      </c>
      <c r="H733" s="13">
        <f>G733/Dashboards!$C$9</f>
        <v>1.2104200168353203</v>
      </c>
      <c r="N733">
        <v>731</v>
      </c>
      <c r="O733" s="3">
        <f t="shared" si="95"/>
        <v>0.73099999999999998</v>
      </c>
      <c r="P733" s="3">
        <f>MOD($L$4*(1+SIN(Dashboards!$D$7*O733))+Dashboards!$D$15,2*$L$4)</f>
        <v>5.2389653863411088</v>
      </c>
      <c r="Q733" s="31">
        <f>(O733^Dashboards!$D$5)*((1-O733)^Dashboards!$D$6)</f>
        <v>5.501910620049538E-4</v>
      </c>
      <c r="R733" s="31">
        <f t="shared" si="90"/>
        <v>2.7651308900500935E-4</v>
      </c>
      <c r="S733" s="31">
        <f t="shared" si="91"/>
        <v>-4.7565819273827993E-4</v>
      </c>
      <c r="T733" s="13">
        <f>SQRT((R733-Dashboards!$C$10)^2+(S733-Dashboards!$C$11)^2)</f>
        <v>1.0980329149147462E-2</v>
      </c>
      <c r="U733" s="13">
        <f>T733/Dashboards!$D$9</f>
        <v>0.93985581563605847</v>
      </c>
      <c r="W733" s="3">
        <f t="shared" si="92"/>
        <v>5.0733493754787432E-4</v>
      </c>
      <c r="X733" s="3">
        <f t="shared" si="93"/>
        <v>0.27056420119926183</v>
      </c>
      <c r="Z733" s="3">
        <f>(E733-Dashboards!$C$10)/Dashboards!$C$12</f>
        <v>-0.65333262912748113</v>
      </c>
      <c r="AA733" s="3">
        <f>(F733-Dashboards!$C$11)/Dashboards!$C$13</f>
        <v>1.7339962340998196</v>
      </c>
    </row>
    <row r="734" spans="1:27" x14ac:dyDescent="0.35">
      <c r="A734">
        <v>732</v>
      </c>
      <c r="B734" s="3">
        <f t="shared" si="94"/>
        <v>0.73199999999999998</v>
      </c>
      <c r="C734" s="3">
        <f>MOD($K$4*(1+SIN(Dashboards!$C$7*B734))+Dashboards!$C$15,2*$K$4)</f>
        <v>1.784941746961191</v>
      </c>
      <c r="D734" s="31">
        <f>(B734^Dashboards!$C$5)*((1-B734)^Dashboards!$C$6)</f>
        <v>3.8485022976000004E-2</v>
      </c>
      <c r="E734" s="31">
        <f t="shared" si="88"/>
        <v>-8.1785463736687557E-3</v>
      </c>
      <c r="F734" s="31">
        <f t="shared" si="89"/>
        <v>3.7605961929951984E-2</v>
      </c>
      <c r="G734" s="13">
        <f>SQRT((E734-Dashboards!$C$10)^2+(F734-Dashboards!$C$11)^2)</f>
        <v>4.5918776945606449E-2</v>
      </c>
      <c r="H734" s="13">
        <f>G734/Dashboards!$C$9</f>
        <v>1.2029483947126562</v>
      </c>
      <c r="N734">
        <v>732</v>
      </c>
      <c r="O734" s="3">
        <f t="shared" si="95"/>
        <v>0.73199999999999998</v>
      </c>
      <c r="P734" s="3">
        <f>MOD($L$4*(1+SIN(Dashboards!$D$7*O734))+Dashboards!$D$15,2*$L$4)</f>
        <v>5.2413032754901421</v>
      </c>
      <c r="Q734" s="31">
        <f>(O734^Dashboards!$D$5)*((1-O734)^Dashboards!$D$6)</f>
        <v>5.4225955498381228E-4</v>
      </c>
      <c r="R734" s="31">
        <f t="shared" si="90"/>
        <v>2.7362215943380568E-4</v>
      </c>
      <c r="S734" s="31">
        <f t="shared" si="91"/>
        <v>-4.6816272687819044E-4</v>
      </c>
      <c r="T734" s="13">
        <f>SQRT((R734-Dashboards!$C$10)^2+(S734-Dashboards!$C$11)^2)</f>
        <v>1.098565919024677E-2</v>
      </c>
      <c r="U734" s="13">
        <f>T734/Dashboards!$D$9</f>
        <v>0.94031203785460205</v>
      </c>
      <c r="W734" s="3">
        <f t="shared" si="92"/>
        <v>5.04448033957393E-4</v>
      </c>
      <c r="X734" s="3">
        <f t="shared" si="93"/>
        <v>0.2626363568580542</v>
      </c>
      <c r="Z734" s="3">
        <f>(E734-Dashboards!$C$10)/Dashboards!$C$12</f>
        <v>-0.63457180116352241</v>
      </c>
      <c r="AA734" s="3">
        <f>(F734-Dashboards!$C$11)/Dashboards!$C$13</f>
        <v>1.731438688241475</v>
      </c>
    </row>
    <row r="735" spans="1:27" x14ac:dyDescent="0.35">
      <c r="A735">
        <v>733</v>
      </c>
      <c r="B735" s="3">
        <f t="shared" si="94"/>
        <v>0.73299999999999998</v>
      </c>
      <c r="C735" s="3">
        <f>MOD($K$4*(1+SIN(Dashboards!$C$7*B735))+Dashboards!$C$15,2*$K$4)</f>
        <v>1.7713171767822222</v>
      </c>
      <c r="D735" s="31">
        <f>(B735^Dashboards!$C$5)*((1-B735)^Dashboards!$C$6)</f>
        <v>3.8302795521000001E-2</v>
      </c>
      <c r="E735" s="31">
        <f t="shared" si="88"/>
        <v>-7.6291420592493634E-3</v>
      </c>
      <c r="F735" s="31">
        <f t="shared" si="89"/>
        <v>3.7535321181033338E-2</v>
      </c>
      <c r="G735" s="13">
        <f>SQRT((E735-Dashboards!$C$10)^2+(F735-Dashboards!$C$11)^2)</f>
        <v>4.5632484674524215E-2</v>
      </c>
      <c r="H735" s="13">
        <f>G735/Dashboards!$C$9</f>
        <v>1.1954483075843563</v>
      </c>
      <c r="N735">
        <v>733</v>
      </c>
      <c r="O735" s="3">
        <f t="shared" si="95"/>
        <v>0.73299999999999998</v>
      </c>
      <c r="P735" s="3">
        <f>MOD($L$4*(1+SIN(Dashboards!$D$7*O735))+Dashboards!$D$15,2*$L$4)</f>
        <v>5.243639064928729</v>
      </c>
      <c r="Q735" s="31">
        <f>(O735^Dashboards!$D$5)*((1-O735)^Dashboards!$D$6)</f>
        <v>5.3440219187064753E-4</v>
      </c>
      <c r="R735" s="31">
        <f t="shared" si="90"/>
        <v>2.7073431083300686E-4</v>
      </c>
      <c r="S735" s="31">
        <f t="shared" si="91"/>
        <v>-4.6074790896316522E-4</v>
      </c>
      <c r="T735" s="13">
        <f>SQRT((R735-Dashboards!$C$10)^2+(S735-Dashboards!$C$11)^2)</f>
        <v>1.0990961362842167E-2</v>
      </c>
      <c r="U735" s="13">
        <f>T735/Dashboards!$D$9</f>
        <v>0.9407658746824058</v>
      </c>
      <c r="W735" s="3">
        <f t="shared" si="92"/>
        <v>5.0154487594818295E-4</v>
      </c>
      <c r="X735" s="3">
        <f t="shared" si="93"/>
        <v>0.25468243290195047</v>
      </c>
      <c r="Z735" s="3">
        <f>(E735-Dashboards!$C$10)/Dashboards!$C$12</f>
        <v>-0.61597076870057477</v>
      </c>
      <c r="AA735" s="3">
        <f>(F735-Dashboards!$C$11)/Dashboards!$C$13</f>
        <v>1.7285209458436692</v>
      </c>
    </row>
    <row r="736" spans="1:27" x14ac:dyDescent="0.35">
      <c r="A736">
        <v>734</v>
      </c>
      <c r="B736" s="3">
        <f t="shared" si="94"/>
        <v>0.73399999999999999</v>
      </c>
      <c r="C736" s="3">
        <f>MOD($K$4*(1+SIN(Dashboards!$C$7*B736))+Dashboards!$C$15,2*$K$4)</f>
        <v>1.7577318634083892</v>
      </c>
      <c r="D736" s="31">
        <f>(B736^Dashboards!$C$5)*((1-B736)^Dashboards!$C$6)</f>
        <v>3.8120219536000005E-2</v>
      </c>
      <c r="E736" s="31">
        <f t="shared" si="88"/>
        <v>-7.0845931256383497E-3</v>
      </c>
      <c r="F736" s="31">
        <f t="shared" si="89"/>
        <v>3.7456103344007827E-2</v>
      </c>
      <c r="G736" s="13">
        <f>SQRT((E736-Dashboards!$C$10)^2+(F736-Dashboards!$C$11)^2)</f>
        <v>4.5345139472674031E-2</v>
      </c>
      <c r="H736" s="13">
        <f>G736/Dashboards!$C$9</f>
        <v>1.1879206365032315</v>
      </c>
      <c r="N736">
        <v>734</v>
      </c>
      <c r="O736" s="3">
        <f t="shared" si="95"/>
        <v>0.73399999999999999</v>
      </c>
      <c r="P736" s="3">
        <f>MOD($L$4*(1+SIN(Dashboards!$D$7*O736))+Dashboards!$D$15,2*$L$4)</f>
        <v>5.2459727523210793</v>
      </c>
      <c r="Q736" s="31">
        <f>(O736^Dashboards!$D$5)*((1-O736)^Dashboards!$D$6)</f>
        <v>5.2661880458824875E-4</v>
      </c>
      <c r="R736" s="31">
        <f t="shared" si="90"/>
        <v>2.6785001072042702E-4</v>
      </c>
      <c r="S736" s="31">
        <f t="shared" si="91"/>
        <v>-4.5341342845467566E-4</v>
      </c>
      <c r="T736" s="13">
        <f>SQRT((R736-Dashboards!$C$10)^2+(S736-Dashboards!$C$11)^2)</f>
        <v>1.0996235212919106E-2</v>
      </c>
      <c r="U736" s="13">
        <f>T736/Dashboards!$D$9</f>
        <v>0.9412172872583201</v>
      </c>
      <c r="W736" s="3">
        <f t="shared" si="92"/>
        <v>4.9862581940414625E-4</v>
      </c>
      <c r="X736" s="3">
        <f t="shared" si="93"/>
        <v>0.24670334924491144</v>
      </c>
      <c r="Z736" s="3">
        <f>(E736-Dashboards!$C$10)/Dashboards!$C$12</f>
        <v>-0.59753412354523705</v>
      </c>
      <c r="AA736" s="3">
        <f>(F736-Dashboards!$C$11)/Dashboards!$C$13</f>
        <v>1.725248935774552</v>
      </c>
    </row>
    <row r="737" spans="1:27" x14ac:dyDescent="0.35">
      <c r="A737">
        <v>735</v>
      </c>
      <c r="B737" s="3">
        <f t="shared" si="94"/>
        <v>0.73499999999999999</v>
      </c>
      <c r="C737" s="3">
        <f>MOD($K$4*(1+SIN(Dashboards!$C$7*B737))+Dashboards!$C$15,2*$K$4)</f>
        <v>1.7441861464718174</v>
      </c>
      <c r="D737" s="31">
        <f>(B737^Dashboards!$C$5)*((1-B737)^Dashboards!$C$6)</f>
        <v>3.7937300625000003E-2</v>
      </c>
      <c r="E737" s="31">
        <f t="shared" si="88"/>
        <v>-6.5450313186273101E-3</v>
      </c>
      <c r="F737" s="31">
        <f t="shared" si="89"/>
        <v>3.736845385816509E-2</v>
      </c>
      <c r="G737" s="13">
        <f>SQRT((E737-Dashboards!$C$10)^2+(F737-Dashboards!$C$11)^2)</f>
        <v>4.5056774964067313E-2</v>
      </c>
      <c r="H737" s="13">
        <f>G737/Dashboards!$C$9</f>
        <v>1.1803662623279032</v>
      </c>
      <c r="N737">
        <v>735</v>
      </c>
      <c r="O737" s="3">
        <f t="shared" si="95"/>
        <v>0.73499999999999999</v>
      </c>
      <c r="P737" s="3">
        <f>MOD($L$4*(1+SIN(Dashboards!$D$7*O737))+Dashboards!$D$15,2*$L$4)</f>
        <v>5.2483043353335068</v>
      </c>
      <c r="Q737" s="31">
        <f>(O737^Dashboards!$D$5)*((1-O737)^Dashboards!$D$6)</f>
        <v>5.189092195354841E-4</v>
      </c>
      <c r="R737" s="31">
        <f t="shared" si="90"/>
        <v>2.6496972062565208E-4</v>
      </c>
      <c r="S737" s="31">
        <f t="shared" si="91"/>
        <v>-4.4615896860927172E-4</v>
      </c>
      <c r="T737" s="13">
        <f>SQRT((R737-Dashboards!$C$10)^2+(S737-Dashboards!$C$11)^2)</f>
        <v>1.1001480297009928E-2</v>
      </c>
      <c r="U737" s="13">
        <f>T737/Dashboards!$D$9</f>
        <v>0.94166623762395119</v>
      </c>
      <c r="W737" s="3">
        <f t="shared" si="92"/>
        <v>4.9569122201399674E-4</v>
      </c>
      <c r="X737" s="3">
        <f t="shared" si="93"/>
        <v>0.23870002470395202</v>
      </c>
      <c r="Z737" s="3">
        <f>(E737-Dashboards!$C$10)/Dashboards!$C$12</f>
        <v>-0.57926632617894702</v>
      </c>
      <c r="AA737" s="3">
        <f>(F737-Dashboards!$C$11)/Dashboards!$C$13</f>
        <v>1.7216286652521691</v>
      </c>
    </row>
    <row r="738" spans="1:27" x14ac:dyDescent="0.35">
      <c r="A738">
        <v>736</v>
      </c>
      <c r="B738" s="3">
        <f t="shared" si="94"/>
        <v>0.73599999999999999</v>
      </c>
      <c r="C738" s="3">
        <f>MOD($K$4*(1+SIN(Dashboards!$C$7*B738))+Dashboards!$C$15,2*$K$4)</f>
        <v>1.7306803646147255</v>
      </c>
      <c r="D738" s="31">
        <f>(B738^Dashboards!$C$5)*((1-B738)^Dashboards!$C$6)</f>
        <v>3.7754044415999999E-2</v>
      </c>
      <c r="E738" s="31">
        <f t="shared" si="88"/>
        <v>-6.0105844865396335E-3</v>
      </c>
      <c r="F738" s="31">
        <f t="shared" si="89"/>
        <v>3.7272519956336063E-2</v>
      </c>
      <c r="G738" s="13">
        <f>SQRT((E738-Dashboards!$C$10)^2+(F738-Dashboards!$C$11)^2)</f>
        <v>4.4767424757571513E-2</v>
      </c>
      <c r="H738" s="13">
        <f>G738/Dashboards!$C$9</f>
        <v>1.1727860655202613</v>
      </c>
      <c r="N738">
        <v>736</v>
      </c>
      <c r="O738" s="3">
        <f t="shared" si="95"/>
        <v>0.73599999999999999</v>
      </c>
      <c r="P738" s="3">
        <f>MOD($L$4*(1+SIN(Dashboards!$D$7*O738))+Dashboards!$D$15,2*$L$4)</f>
        <v>5.2506338116344278</v>
      </c>
      <c r="Q738" s="31">
        <f>(O738^Dashboards!$D$5)*((1-O738)^Dashboards!$D$6)</f>
        <v>5.1127325763320592E-4</v>
      </c>
      <c r="R738" s="31">
        <f t="shared" si="90"/>
        <v>2.6209389605872735E-4</v>
      </c>
      <c r="S738" s="31">
        <f t="shared" si="91"/>
        <v>-4.3898420657197633E-4</v>
      </c>
      <c r="T738" s="13">
        <f>SQRT((R738-Dashboards!$C$10)^2+(S738-Dashboards!$C$11)^2)</f>
        <v>1.1006696182160583E-2</v>
      </c>
      <c r="U738" s="13">
        <f>T738/Dashboards!$D$9</f>
        <v>0.94211268872081233</v>
      </c>
      <c r="W738" s="3">
        <f t="shared" si="92"/>
        <v>4.9274144316432359E-4</v>
      </c>
      <c r="X738" s="3">
        <f t="shared" si="93"/>
        <v>0.23067337679944899</v>
      </c>
      <c r="Z738" s="3">
        <f>(E738-Dashboards!$C$10)/Dashboards!$C$12</f>
        <v>-0.56117170512762116</v>
      </c>
      <c r="AA738" s="3">
        <f>(F738-Dashboards!$C$11)/Dashboards!$C$13</f>
        <v>1.7176662155749176</v>
      </c>
    </row>
    <row r="739" spans="1:27" x14ac:dyDescent="0.35">
      <c r="A739">
        <v>737</v>
      </c>
      <c r="B739" s="3">
        <f t="shared" si="94"/>
        <v>0.73699999999999999</v>
      </c>
      <c r="C739" s="3">
        <f>MOD($K$4*(1+SIN(Dashboards!$C$7*B739))+Dashboards!$C$15,2*$K$4)</f>
        <v>1.7172148554809556</v>
      </c>
      <c r="D739" s="31">
        <f>(B739^Dashboards!$C$5)*((1-B739)^Dashboards!$C$6)</f>
        <v>3.7570456561000005E-2</v>
      </c>
      <c r="E739" s="31">
        <f t="shared" si="88"/>
        <v>-5.4813765643654533E-3</v>
      </c>
      <c r="F739" s="31">
        <f t="shared" si="89"/>
        <v>3.7168450561754836E-2</v>
      </c>
      <c r="G739" s="13">
        <f>SQRT((E739-Dashboards!$C$10)^2+(F739-Dashboards!$C$11)^2)</f>
        <v>4.447712243929991E-2</v>
      </c>
      <c r="H739" s="13">
        <f>G739/Dashboards!$C$9</f>
        <v>1.1651809259460986</v>
      </c>
      <c r="N739">
        <v>737</v>
      </c>
      <c r="O739" s="3">
        <f t="shared" si="95"/>
        <v>0.73699999999999999</v>
      </c>
      <c r="P739" s="3">
        <f>MOD($L$4*(1+SIN(Dashboards!$D$7*O739))+Dashboards!$D$15,2*$L$4)</f>
        <v>5.252961178894366</v>
      </c>
      <c r="Q739" s="31">
        <f>(O739^Dashboards!$D$5)*((1-O739)^Dashboards!$D$6)</f>
        <v>5.0371073437058744E-4</v>
      </c>
      <c r="R739" s="31">
        <f t="shared" si="90"/>
        <v>2.5922298648011269E-4</v>
      </c>
      <c r="S739" s="31">
        <f t="shared" si="91"/>
        <v>-4.3188881346995758E-4</v>
      </c>
      <c r="T739" s="13">
        <f>SQRT((R739-Dashboards!$C$10)^2+(S739-Dashboards!$C$11)^2)</f>
        <v>1.101188244589562E-2</v>
      </c>
      <c r="U739" s="13">
        <f>T739/Dashboards!$D$9</f>
        <v>0.94255660438732725</v>
      </c>
      <c r="W739" s="3">
        <f t="shared" si="92"/>
        <v>4.8977684383327683E-4</v>
      </c>
      <c r="X739" s="3">
        <f t="shared" si="93"/>
        <v>0.22262432155877132</v>
      </c>
      <c r="Z739" s="3">
        <f>(E739-Dashboards!$C$10)/Dashboards!$C$12</f>
        <v>-0.54325445642451653</v>
      </c>
      <c r="AA739" s="3">
        <f>(F739-Dashboards!$C$11)/Dashboards!$C$13</f>
        <v>1.7133677378615328</v>
      </c>
    </row>
    <row r="740" spans="1:27" x14ac:dyDescent="0.35">
      <c r="A740">
        <v>738</v>
      </c>
      <c r="B740" s="3">
        <f t="shared" si="94"/>
        <v>0.73799999999999999</v>
      </c>
      <c r="C740" s="3">
        <f>MOD($K$4*(1+SIN(Dashboards!$C$7*B740))+Dashboards!$C$15,2*$K$4)</f>
        <v>1.7037899557075362</v>
      </c>
      <c r="D740" s="31">
        <f>(B740^Dashboards!$C$5)*((1-B740)^Dashboards!$C$6)</f>
        <v>3.7386542736000006E-2</v>
      </c>
      <c r="E740" s="31">
        <f t="shared" si="88"/>
        <v>-4.9575275606242248E-3</v>
      </c>
      <c r="F740" s="31">
        <f t="shared" si="89"/>
        <v>3.7056396185225646E-2</v>
      </c>
      <c r="G740" s="13">
        <f>SQRT((E740-Dashboards!$C$10)^2+(F740-Dashboards!$C$11)^2)</f>
        <v>4.4185901565126168E-2</v>
      </c>
      <c r="H740" s="13">
        <f>G740/Dashboards!$C$9</f>
        <v>1.1575517226790102</v>
      </c>
      <c r="N740">
        <v>738</v>
      </c>
      <c r="O740" s="3">
        <f t="shared" si="95"/>
        <v>0.73799999999999999</v>
      </c>
      <c r="P740" s="3">
        <f>MOD($L$4*(1+SIN(Dashboards!$D$7*O740))+Dashboards!$D$15,2*$L$4)</f>
        <v>5.2552864347859565</v>
      </c>
      <c r="Q740" s="31">
        <f>(O740^Dashboards!$D$5)*((1-O740)^Dashboards!$D$6)</f>
        <v>4.9622145985189401E-4</v>
      </c>
      <c r="R740" s="31">
        <f t="shared" si="90"/>
        <v>2.5635743527190654E-4</v>
      </c>
      <c r="S740" s="31">
        <f t="shared" si="91"/>
        <v>-4.2487245450647317E-4</v>
      </c>
      <c r="T740" s="13">
        <f>SQRT((R740-Dashboards!$C$10)^2+(S740-Dashboards!$C$11)^2)</f>
        <v>1.1017038676181545E-2</v>
      </c>
      <c r="U740" s="13">
        <f>T740/Dashboards!$D$9</f>
        <v>0.94299794935569381</v>
      </c>
      <c r="W740" s="3">
        <f t="shared" si="92"/>
        <v>4.8679778648494566E-4</v>
      </c>
      <c r="X740" s="3">
        <f t="shared" si="93"/>
        <v>0.21455377332331638</v>
      </c>
      <c r="Z740" s="3">
        <f>(E740-Dashboards!$C$10)/Dashboards!$C$12</f>
        <v>-0.52551864316543984</v>
      </c>
      <c r="AA740" s="3">
        <f>(F740-Dashboards!$C$11)/Dashboards!$C$13</f>
        <v>1.7087394488036771</v>
      </c>
    </row>
    <row r="741" spans="1:27" x14ac:dyDescent="0.35">
      <c r="A741">
        <v>739</v>
      </c>
      <c r="B741" s="3">
        <f t="shared" si="94"/>
        <v>0.73899999999999999</v>
      </c>
      <c r="C741" s="3">
        <f>MOD($K$4*(1+SIN(Dashboards!$C$7*B741))+Dashboards!$C$15,2*$K$4)</f>
        <v>1.690406000916262</v>
      </c>
      <c r="D741" s="31">
        <f>(B741^Dashboards!$C$5)*((1-B741)^Dashboards!$C$6)</f>
        <v>3.7202308641E-2</v>
      </c>
      <c r="E741" s="31">
        <f t="shared" si="88"/>
        <v>-4.4391535469259771E-3</v>
      </c>
      <c r="F741" s="31">
        <f t="shared" si="89"/>
        <v>3.6936508822668093E-2</v>
      </c>
      <c r="G741" s="13">
        <f>SQRT((E741-Dashboards!$C$10)^2+(F741-Dashboards!$C$11)^2)</f>
        <v>4.3893795653327156E-2</v>
      </c>
      <c r="H741" s="13">
        <f>G741/Dashboards!$C$9</f>
        <v>1.1498993338076573</v>
      </c>
      <c r="N741">
        <v>739</v>
      </c>
      <c r="O741" s="3">
        <f t="shared" si="95"/>
        <v>0.73899999999999999</v>
      </c>
      <c r="P741" s="3">
        <f>MOD($L$4*(1+SIN(Dashboards!$D$7*O741))+Dashboards!$D$15,2*$L$4)</f>
        <v>5.2576095769839402</v>
      </c>
      <c r="Q741" s="31">
        <f>(O741^Dashboards!$D$5)*((1-O741)^Dashboards!$D$6)</f>
        <v>4.8880523884367827E-4</v>
      </c>
      <c r="R741" s="31">
        <f t="shared" si="90"/>
        <v>2.5349767971033125E-4</v>
      </c>
      <c r="S741" s="31">
        <f t="shared" si="91"/>
        <v>-4.1793478905506739E-4</v>
      </c>
      <c r="T741" s="13">
        <f>SQRT((R741-Dashboards!$C$10)^2+(S741-Dashboards!$C$11)^2)</f>
        <v>1.1022164471388532E-2</v>
      </c>
      <c r="U741" s="13">
        <f>T741/Dashboards!$D$9</f>
        <v>0.9434366892486068</v>
      </c>
      <c r="W741" s="3">
        <f t="shared" si="92"/>
        <v>4.8380463496449093E-4</v>
      </c>
      <c r="X741" s="3">
        <f t="shared" si="93"/>
        <v>0.2064626445590505</v>
      </c>
      <c r="Z741" s="3">
        <f>(E741-Dashboards!$C$10)/Dashboards!$C$12</f>
        <v>-0.50796819515532654</v>
      </c>
      <c r="AA741" s="3">
        <f>(F741-Dashboards!$C$11)/Dashboards!$C$13</f>
        <v>1.7037876264341532</v>
      </c>
    </row>
    <row r="742" spans="1:27" x14ac:dyDescent="0.35">
      <c r="A742">
        <v>740</v>
      </c>
      <c r="B742" s="3">
        <f t="shared" si="94"/>
        <v>0.74</v>
      </c>
      <c r="C742" s="3">
        <f>MOD($K$4*(1+SIN(Dashboards!$C$7*B742))+Dashboards!$C$15,2*$K$4)</f>
        <v>1.6770633257053038</v>
      </c>
      <c r="D742" s="31">
        <f>(B742^Dashboards!$C$5)*((1-B742)^Dashboards!$C$6)</f>
        <v>3.7017760000000004E-2</v>
      </c>
      <c r="E742" s="31">
        <f t="shared" si="88"/>
        <v>-3.9263666502013508E-3</v>
      </c>
      <c r="F742" s="31">
        <f t="shared" si="89"/>
        <v>3.6808941853112093E-2</v>
      </c>
      <c r="G742" s="13">
        <f>SQRT((E742-Dashboards!$C$10)^2+(F742-Dashboards!$C$11)^2)</f>
        <v>4.3600838177357396E-2</v>
      </c>
      <c r="H742" s="13">
        <f>G742/Dashboards!$C$9</f>
        <v>1.1422246362464756</v>
      </c>
      <c r="N742">
        <v>740</v>
      </c>
      <c r="O742" s="3">
        <f t="shared" si="95"/>
        <v>0.74</v>
      </c>
      <c r="P742" s="3">
        <f>MOD($L$4*(1+SIN(Dashboards!$D$7*O742))+Dashboards!$D$15,2*$L$4)</f>
        <v>5.2599306031651771</v>
      </c>
      <c r="Q742" s="31">
        <f>(O742^Dashboards!$D$5)*((1-O742)^Dashboards!$D$6)</f>
        <v>4.8146187082240011E-4</v>
      </c>
      <c r="R742" s="31">
        <f t="shared" si="90"/>
        <v>2.5064415093949312E-4</v>
      </c>
      <c r="S742" s="31">
        <f t="shared" si="91"/>
        <v>-4.1107547075400409E-4</v>
      </c>
      <c r="T742" s="13">
        <f>SQRT((R742-Dashboards!$C$10)^2+(S742-Dashboards!$C$11)^2)</f>
        <v>1.1027259440250561E-2</v>
      </c>
      <c r="U742" s="13">
        <f>T742/Dashboards!$D$9</f>
        <v>0.94387279057584561</v>
      </c>
      <c r="W742" s="3">
        <f t="shared" si="92"/>
        <v>4.8079775439410143E-4</v>
      </c>
      <c r="X742" s="3">
        <f t="shared" si="93"/>
        <v>0.19835184567063002</v>
      </c>
      <c r="Z742" s="3">
        <f>(E742-Dashboards!$C$10)/Dashboards!$C$12</f>
        <v>-0.4906069086451742</v>
      </c>
      <c r="AA742" s="3">
        <f>(F742-Dashboards!$C$11)/Dashboards!$C$13</f>
        <v>1.6985186059136914</v>
      </c>
    </row>
    <row r="743" spans="1:27" x14ac:dyDescent="0.35">
      <c r="A743">
        <v>741</v>
      </c>
      <c r="B743" s="3">
        <f t="shared" si="94"/>
        <v>0.74099999999999999</v>
      </c>
      <c r="C743" s="3">
        <f>MOD($K$4*(1+SIN(Dashboards!$C$7*B743))+Dashboards!$C$15,2*$K$4)</f>
        <v>1.6637622636408502</v>
      </c>
      <c r="D743" s="31">
        <f>(B743^Dashboards!$C$5)*((1-B743)^Dashboards!$C$6)</f>
        <v>3.6832902561000004E-2</v>
      </c>
      <c r="E743" s="31">
        <f t="shared" si="88"/>
        <v>-3.4192750475683193E-3</v>
      </c>
      <c r="F743" s="31">
        <f t="shared" si="89"/>
        <v>3.6673849937212719E-2</v>
      </c>
      <c r="G743" s="13">
        <f>SQRT((E743-Dashboards!$C$10)^2+(F743-Dashboards!$C$11)^2)</f>
        <v>4.3307062558758637E-2</v>
      </c>
      <c r="H743" s="13">
        <f>G743/Dashboards!$C$9</f>
        <v>1.1345285055499259</v>
      </c>
      <c r="N743">
        <v>741</v>
      </c>
      <c r="O743" s="3">
        <f t="shared" si="95"/>
        <v>0.74099999999999999</v>
      </c>
      <c r="P743" s="3">
        <f>MOD($L$4*(1+SIN(Dashboards!$D$7*O743))+Dashboards!$D$15,2*$L$4)</f>
        <v>5.2622495110086414</v>
      </c>
      <c r="Q743" s="31">
        <f>(O743^Dashboards!$D$5)*((1-O743)^Dashboards!$D$6)</f>
        <v>4.7419115002246055E-4</v>
      </c>
      <c r="R743" s="31">
        <f t="shared" si="90"/>
        <v>2.4779727394639916E-4</v>
      </c>
      <c r="S743" s="31">
        <f t="shared" si="91"/>
        <v>-4.0429414760092294E-4</v>
      </c>
      <c r="T743" s="13">
        <f>SQRT((R743-Dashboards!$C$10)^2+(S743-Dashboards!$C$11)^2)</f>
        <v>1.1032323201823966E-2</v>
      </c>
      <c r="U743" s="13">
        <f>T743/Dashboards!$D$9</f>
        <v>0.94430622073072656</v>
      </c>
      <c r="W743" s="3">
        <f t="shared" si="92"/>
        <v>4.7777751106983487E-4</v>
      </c>
      <c r="X743" s="3">
        <f t="shared" si="93"/>
        <v>0.19022228481919934</v>
      </c>
      <c r="Z743" s="3">
        <f>(E743-Dashboards!$C$10)/Dashboards!$C$12</f>
        <v>-0.47343844615824732</v>
      </c>
      <c r="AA743" s="3">
        <f>(F743-Dashboards!$C$11)/Dashboards!$C$13</f>
        <v>1.6929387753392116</v>
      </c>
    </row>
    <row r="744" spans="1:27" x14ac:dyDescent="0.35">
      <c r="A744">
        <v>742</v>
      </c>
      <c r="B744" s="3">
        <f t="shared" si="94"/>
        <v>0.74199999999999999</v>
      </c>
      <c r="C744" s="3">
        <f>MOD($K$4*(1+SIN(Dashboards!$C$7*B744))+Dashboards!$C$15,2*$K$4)</f>
        <v>1.6505031472487579</v>
      </c>
      <c r="D744" s="31">
        <f>(B744^Dashboards!$C$5)*((1-B744)^Dashboards!$C$6)</f>
        <v>3.6647742095999997E-2</v>
      </c>
      <c r="E744" s="31">
        <f t="shared" si="88"/>
        <v>-2.9179829638006378E-3</v>
      </c>
      <c r="F744" s="31">
        <f t="shared" si="89"/>
        <v>3.6531388916353831E-2</v>
      </c>
      <c r="G744" s="13">
        <f>SQRT((E744-Dashboards!$C$10)^2+(F744-Dashboards!$C$11)^2)</f>
        <v>4.3012502160207682E-2</v>
      </c>
      <c r="H744" s="13">
        <f>G744/Dashboards!$C$9</f>
        <v>1.1268118157303664</v>
      </c>
      <c r="N744">
        <v>742</v>
      </c>
      <c r="O744" s="3">
        <f t="shared" si="95"/>
        <v>0.74199999999999999</v>
      </c>
      <c r="P744" s="3">
        <f>MOD($L$4*(1+SIN(Dashboards!$D$7*O744))+Dashboards!$D$15,2*$L$4)</f>
        <v>5.2645662981954251</v>
      </c>
      <c r="Q744" s="31">
        <f>(O744^Dashboards!$D$5)*((1-O744)^Dashboards!$D$6)</f>
        <v>4.6699286548465232E-4</v>
      </c>
      <c r="R744" s="31">
        <f t="shared" si="90"/>
        <v>2.4495746753724294E-4</v>
      </c>
      <c r="S744" s="31">
        <f t="shared" si="91"/>
        <v>-3.9759046204770448E-4</v>
      </c>
      <c r="T744" s="13">
        <f>SQRT((R744-Dashboards!$C$10)^2+(S744-Dashboards!$C$11)^2)</f>
        <v>1.103735538544447E-2</v>
      </c>
      <c r="U744" s="13">
        <f>T744/Dashboards!$D$9</f>
        <v>0.94473694798642516</v>
      </c>
      <c r="W744" s="3">
        <f t="shared" si="92"/>
        <v>4.7474427235941018E-4</v>
      </c>
      <c r="X744" s="3">
        <f t="shared" si="93"/>
        <v>0.18207486774394122</v>
      </c>
      <c r="Z744" s="3">
        <f>(E744-Dashboards!$C$10)/Dashboards!$C$12</f>
        <v>-0.45646633640436701</v>
      </c>
      <c r="AA744" s="3">
        <f>(F744-Dashboards!$C$11)/Dashboards!$C$13</f>
        <v>1.6870545715764038</v>
      </c>
    </row>
    <row r="745" spans="1:27" x14ac:dyDescent="0.35">
      <c r="A745">
        <v>743</v>
      </c>
      <c r="B745" s="3">
        <f t="shared" si="94"/>
        <v>0.74299999999999999</v>
      </c>
      <c r="C745" s="3">
        <f>MOD($K$4*(1+SIN(Dashboards!$C$7*B745))+Dashboards!$C$15,2*$K$4)</f>
        <v>1.6372863080062472</v>
      </c>
      <c r="D745" s="31">
        <f>(B745^Dashboards!$C$5)*((1-B745)^Dashboards!$C$6)</f>
        <v>3.6462284401000002E-2</v>
      </c>
      <c r="E745" s="31">
        <f t="shared" si="88"/>
        <v>-2.422590671363582E-3</v>
      </c>
      <c r="F745" s="31">
        <f t="shared" si="89"/>
        <v>3.6381715712407378E-2</v>
      </c>
      <c r="G745" s="13">
        <f>SQRT((E745-Dashboards!$C$10)^2+(F745-Dashboards!$C$11)^2)</f>
        <v>4.2717190278706164E-2</v>
      </c>
      <c r="H745" s="13">
        <f>G745/Dashboards!$C$9</f>
        <v>1.1190754390796416</v>
      </c>
      <c r="N745">
        <v>743</v>
      </c>
      <c r="O745" s="3">
        <f t="shared" si="95"/>
        <v>0.74299999999999999</v>
      </c>
      <c r="P745" s="3">
        <f>MOD($L$4*(1+SIN(Dashboards!$D$7*O745))+Dashboards!$D$15,2*$L$4)</f>
        <v>5.2668809624087407</v>
      </c>
      <c r="Q745" s="31">
        <f>(O745^Dashboards!$D$5)*((1-O745)^Dashboards!$D$6)</f>
        <v>4.598668011050173E-4</v>
      </c>
      <c r="R745" s="31">
        <f t="shared" si="90"/>
        <v>2.4212514431495185E-4</v>
      </c>
      <c r="S745" s="31">
        <f t="shared" si="91"/>
        <v>-3.9096405109552629E-4</v>
      </c>
      <c r="T745" s="13">
        <f>SQRT((R745-Dashboards!$C$10)^2+(S745-Dashboards!$C$11)^2)</f>
        <v>1.1042355630682689E-2</v>
      </c>
      <c r="U745" s="13">
        <f>T745/Dashboards!$D$9</f>
        <v>0.94516494149216734</v>
      </c>
      <c r="W745" s="3">
        <f t="shared" si="92"/>
        <v>4.7169840660101484E-4</v>
      </c>
      <c r="X745" s="3">
        <f t="shared" si="93"/>
        <v>0.17391049758747423</v>
      </c>
      <c r="Z745" s="3">
        <f>(E745-Dashboards!$C$10)/Dashboards!$C$12</f>
        <v>-0.43969397428112111</v>
      </c>
      <c r="AA745" s="3">
        <f>(F745-Dashboards!$C$11)/Dashboards!$C$13</f>
        <v>1.6808724761193903</v>
      </c>
    </row>
    <row r="746" spans="1:27" x14ac:dyDescent="0.35">
      <c r="A746">
        <v>744</v>
      </c>
      <c r="B746" s="3">
        <f t="shared" si="94"/>
        <v>0.74399999999999999</v>
      </c>
      <c r="C746" s="3">
        <f>MOD($K$4*(1+SIN(Dashboards!$C$7*B746))+Dashboards!$C$15,2*$K$4)</f>
        <v>1.6241120763336097</v>
      </c>
      <c r="D746" s="31">
        <f>(B746^Dashboards!$C$5)*((1-B746)^Dashboards!$C$6)</f>
        <v>3.6276535296000001E-2</v>
      </c>
      <c r="E746" s="31">
        <f t="shared" si="88"/>
        <v>-1.9331944929781744E-3</v>
      </c>
      <c r="F746" s="31">
        <f t="shared" si="89"/>
        <v>3.6224988228214135E-2</v>
      </c>
      <c r="G746" s="13">
        <f>SQRT((E746-Dashboards!$C$10)^2+(F746-Dashboards!$C$11)^2)</f>
        <v>4.2421160138915212E-2</v>
      </c>
      <c r="H746" s="13">
        <f>G746/Dashboards!$C$9</f>
        <v>1.1113202459944704</v>
      </c>
      <c r="N746">
        <v>744</v>
      </c>
      <c r="O746" s="3">
        <f t="shared" si="95"/>
        <v>0.74399999999999999</v>
      </c>
      <c r="P746" s="3">
        <f>MOD($L$4*(1+SIN(Dashboards!$D$7*O746))+Dashboards!$D$15,2*$L$4)</f>
        <v>5.2691935013339251</v>
      </c>
      <c r="Q746" s="31">
        <f>(O746^Dashboards!$D$5)*((1-O746)^Dashboards!$D$6)</f>
        <v>4.5281273568410627E-4</v>
      </c>
      <c r="R746" s="31">
        <f t="shared" si="90"/>
        <v>2.3930071065799698E-4</v>
      </c>
      <c r="S746" s="31">
        <f t="shared" si="91"/>
        <v>-3.8441454639009422E-4</v>
      </c>
      <c r="T746" s="13">
        <f>SQRT((R746-Dashboards!$C$10)^2+(S746-Dashboards!$C$11)^2)</f>
        <v>1.1047323587298182E-2</v>
      </c>
      <c r="U746" s="13">
        <f>T746/Dashboards!$D$9</f>
        <v>0.94559017126929668</v>
      </c>
      <c r="W746" s="3">
        <f t="shared" si="92"/>
        <v>4.6864028300319145E-4</v>
      </c>
      <c r="X746" s="3">
        <f t="shared" si="93"/>
        <v>0.16573007472517376</v>
      </c>
      <c r="Z746" s="3">
        <f>(E746-Dashboards!$C$10)/Dashboards!$C$12</f>
        <v>-0.42312462096068038</v>
      </c>
      <c r="AA746" s="3">
        <f>(F746-Dashboards!$C$11)/Dashboards!$C$13</f>
        <v>1.6743990109801874</v>
      </c>
    </row>
    <row r="747" spans="1:27" x14ac:dyDescent="0.35">
      <c r="A747">
        <v>745</v>
      </c>
      <c r="B747" s="3">
        <f t="shared" si="94"/>
        <v>0.745</v>
      </c>
      <c r="C747" s="3">
        <f>MOD($K$4*(1+SIN(Dashboards!$C$7*B747))+Dashboards!$C$15,2*$K$4)</f>
        <v>1.6109807815859509</v>
      </c>
      <c r="D747" s="31">
        <f>(B747^Dashboards!$C$5)*((1-B747)^Dashboards!$C$6)</f>
        <v>3.6090500625000001E-2</v>
      </c>
      <c r="E747" s="31">
        <f t="shared" si="88"/>
        <v>-1.4498868066756072E-3</v>
      </c>
      <c r="F747" s="31">
        <f t="shared" si="89"/>
        <v>3.6061365248849821E-2</v>
      </c>
      <c r="G747" s="13">
        <f>SQRT((E747-Dashboards!$C$10)^2+(F747-Dashboards!$C$11)^2)</f>
        <v>4.2124444886638655E-2</v>
      </c>
      <c r="H747" s="13">
        <f>G747/Dashboards!$C$9</f>
        <v>1.1035471048057219</v>
      </c>
      <c r="N747">
        <v>745</v>
      </c>
      <c r="O747" s="3">
        <f t="shared" si="95"/>
        <v>0.745</v>
      </c>
      <c r="P747" s="3">
        <f>MOD($L$4*(1+SIN(Dashboards!$D$7*O747))+Dashboards!$D$15,2*$L$4)</f>
        <v>5.2715039126584387</v>
      </c>
      <c r="Q747" s="31">
        <f>(O747^Dashboards!$D$5)*((1-O747)^Dashboards!$D$6)</f>
        <v>4.4583044297664021E-4</v>
      </c>
      <c r="R747" s="31">
        <f t="shared" si="90"/>
        <v>2.3648456670046135E-4</v>
      </c>
      <c r="S747" s="31">
        <f t="shared" si="91"/>
        <v>-3.7794157431703947E-4</v>
      </c>
      <c r="T747" s="13">
        <f>SQRT((R747-Dashboards!$C$10)^2+(S747-Dashboards!$C$11)^2)</f>
        <v>1.1052258915192049E-2</v>
      </c>
      <c r="U747" s="13">
        <f>T747/Dashboards!$D$9</f>
        <v>0.94601260820721689</v>
      </c>
      <c r="W747" s="3">
        <f t="shared" si="92"/>
        <v>4.6557027154586821E-4</v>
      </c>
      <c r="X747" s="3">
        <f t="shared" si="93"/>
        <v>0.15753449659850505</v>
      </c>
      <c r="Z747" s="3">
        <f>(E747-Dashboards!$C$10)/Dashboards!$C$12</f>
        <v>-0.40676140406092459</v>
      </c>
      <c r="AA747" s="3">
        <f>(F747-Dashboards!$C$11)/Dashboards!$C$13</f>
        <v>1.6676407346106041</v>
      </c>
    </row>
    <row r="748" spans="1:27" x14ac:dyDescent="0.35">
      <c r="A748">
        <v>746</v>
      </c>
      <c r="B748" s="3">
        <f t="shared" si="94"/>
        <v>0.746</v>
      </c>
      <c r="C748" s="3">
        <f>MOD($K$4*(1+SIN(Dashboards!$C$7*B748))+Dashboards!$C$15,2*$K$4)</f>
        <v>1.5978927520449568</v>
      </c>
      <c r="D748" s="31">
        <f>(B748^Dashboards!$C$5)*((1-B748)^Dashboards!$C$6)</f>
        <v>3.5904186256000004E-2</v>
      </c>
      <c r="E748" s="31">
        <f t="shared" si="88"/>
        <v>-9.7275605330063286E-4</v>
      </c>
      <c r="F748" s="31">
        <f t="shared" si="89"/>
        <v>3.5891006343738908E-2</v>
      </c>
      <c r="G748" s="13">
        <f>SQRT((E748-Dashboards!$C$10)^2+(F748-Dashboards!$C$11)^2)</f>
        <v>4.1827077582457746E-2</v>
      </c>
      <c r="H748" s="13">
        <f>G748/Dashboards!$C$9</f>
        <v>1.0957568816116636</v>
      </c>
      <c r="N748">
        <v>746</v>
      </c>
      <c r="O748" s="3">
        <f t="shared" si="95"/>
        <v>0.746</v>
      </c>
      <c r="P748" s="3">
        <f>MOD($L$4*(1+SIN(Dashboards!$D$7*O748))+Dashboards!$D$15,2*$L$4)</f>
        <v>5.273812194071871</v>
      </c>
      <c r="Q748" s="31">
        <f>(O748^Dashboards!$D$5)*((1-O748)^Dashboards!$D$6)</f>
        <v>4.3891969174156433E-4</v>
      </c>
      <c r="R748" s="31">
        <f t="shared" si="90"/>
        <v>2.3367710631336865E-4</v>
      </c>
      <c r="S748" s="31">
        <f t="shared" si="91"/>
        <v>-3.7154475609745924E-4</v>
      </c>
      <c r="T748" s="13">
        <f>SQRT((R748-Dashboards!$C$10)^2+(S748-Dashboards!$C$11)^2)</f>
        <v>1.1057161284358104E-2</v>
      </c>
      <c r="U748" s="13">
        <f>T748/Dashboards!$D$9</f>
        <v>0.94643222405921257</v>
      </c>
      <c r="W748" s="3">
        <f t="shared" si="92"/>
        <v>4.6248874288259457E-4</v>
      </c>
      <c r="X748" s="3">
        <f t="shared" si="93"/>
        <v>0.14932465755245106</v>
      </c>
      <c r="Z748" s="3">
        <f>(E748-Dashboards!$C$10)/Dashboards!$C$12</f>
        <v>-0.39060731789948316</v>
      </c>
      <c r="AA748" s="3">
        <f>(F748-Dashboards!$C$11)/Dashboards!$C$13</f>
        <v>1.6606042378591566</v>
      </c>
    </row>
    <row r="749" spans="1:27" x14ac:dyDescent="0.35">
      <c r="A749">
        <v>747</v>
      </c>
      <c r="B749" s="3">
        <f t="shared" si="94"/>
        <v>0.747</v>
      </c>
      <c r="C749" s="3">
        <f>MOD($K$4*(1+SIN(Dashboards!$C$7*B749))+Dashboards!$C$15,2*$K$4)</f>
        <v>1.584848314910684</v>
      </c>
      <c r="D749" s="31">
        <f>(B749^Dashboards!$C$5)*((1-B749)^Dashboards!$C$6)</f>
        <v>3.5717598080999995E-2</v>
      </c>
      <c r="E749" s="31">
        <f t="shared" si="88"/>
        <v>-5.0188674642169713E-4</v>
      </c>
      <c r="F749" s="31">
        <f t="shared" si="89"/>
        <v>3.5714071769676732E-2</v>
      </c>
      <c r="G749" s="13">
        <f>SQRT((E749-Dashboards!$C$10)^2+(F749-Dashboards!$C$11)^2)</f>
        <v>4.1529091195520881E-2</v>
      </c>
      <c r="H749" s="13">
        <f>G749/Dashboards!$C$9</f>
        <v>1.0879504401152678</v>
      </c>
      <c r="N749">
        <v>747</v>
      </c>
      <c r="O749" s="3">
        <f t="shared" si="95"/>
        <v>0.747</v>
      </c>
      <c r="P749" s="3">
        <f>MOD($L$4*(1+SIN(Dashboards!$D$7*O749))+Dashboards!$D$15,2*$L$4)</f>
        <v>5.2761183432659395</v>
      </c>
      <c r="Q749" s="31">
        <f>(O749^Dashboards!$D$5)*((1-O749)^Dashboards!$D$6)</f>
        <v>4.3208024579249161E-4</v>
      </c>
      <c r="R749" s="31">
        <f t="shared" si="90"/>
        <v>2.3087871708726569E-4</v>
      </c>
      <c r="S749" s="31">
        <f t="shared" si="91"/>
        <v>-3.6522370788359053E-4</v>
      </c>
      <c r="T749" s="13">
        <f>SQRT((R749-Dashboards!$C$10)^2+(S749-Dashboards!$C$11)^2)</f>
        <v>1.1062030374832667E-2</v>
      </c>
      <c r="U749" s="13">
        <f>T749/Dashboards!$D$9</f>
        <v>0.94684899143815138</v>
      </c>
      <c r="W749" s="3">
        <f t="shared" si="92"/>
        <v>4.5939606824404788E-4</v>
      </c>
      <c r="X749" s="3">
        <f t="shared" si="93"/>
        <v>0.14110144867711638</v>
      </c>
      <c r="Z749" s="3">
        <f>(E749-Dashboards!$C$10)/Dashboards!$C$12</f>
        <v>-0.37466522382925949</v>
      </c>
      <c r="AA749" s="3">
        <f>(F749-Dashboards!$C$11)/Dashboards!$C$13</f>
        <v>1.6532961399654968</v>
      </c>
    </row>
    <row r="750" spans="1:27" x14ac:dyDescent="0.35">
      <c r="A750">
        <v>748</v>
      </c>
      <c r="B750" s="3">
        <f t="shared" si="94"/>
        <v>0.748</v>
      </c>
      <c r="C750" s="3">
        <f>MOD($K$4*(1+SIN(Dashboards!$C$7*B750))+Dashboards!$C$15,2*$K$4)</f>
        <v>1.5718477962933803</v>
      </c>
      <c r="D750" s="31">
        <f>(B750^Dashboards!$C$5)*((1-B750)^Dashboards!$C$6)</f>
        <v>3.5530742016000004E-2</v>
      </c>
      <c r="E750" s="31">
        <f t="shared" si="88"/>
        <v>-3.7359484604283438E-5</v>
      </c>
      <c r="F750" s="31">
        <f t="shared" si="89"/>
        <v>3.553072237481892E-2</v>
      </c>
      <c r="G750" s="13">
        <f>SQRT((E750-Dashboards!$C$10)^2+(F750-Dashboards!$C$11)^2)</f>
        <v>4.1230518597491474E-2</v>
      </c>
      <c r="H750" s="13">
        <f>G750/Dashboards!$C$9</f>
        <v>1.0801286414656626</v>
      </c>
      <c r="N750">
        <v>748</v>
      </c>
      <c r="O750" s="3">
        <f t="shared" si="95"/>
        <v>0.748</v>
      </c>
      <c r="P750" s="3">
        <f>MOD($L$4*(1+SIN(Dashboards!$D$7*O750))+Dashboards!$D$15,2*$L$4)</f>
        <v>5.278422357934498</v>
      </c>
      <c r="Q750" s="31">
        <f>(O750^Dashboards!$D$5)*((1-O750)^Dashboards!$D$6)</f>
        <v>4.2531186404853221E-4</v>
      </c>
      <c r="R750" s="31">
        <f t="shared" si="90"/>
        <v>2.280897803160631E-4</v>
      </c>
      <c r="S750" s="31">
        <f t="shared" si="91"/>
        <v>-3.589780408546005E-4</v>
      </c>
      <c r="T750" s="13">
        <f>SQRT((R750-Dashboards!$C$10)^2+(S750-Dashboards!$C$11)^2)</f>
        <v>1.1066865876642977E-2</v>
      </c>
      <c r="U750" s="13">
        <f>T750/Dashboards!$D$9</f>
        <v>0.94726288381206913</v>
      </c>
      <c r="W750" s="3">
        <f t="shared" si="92"/>
        <v>4.5629261934287203E-4</v>
      </c>
      <c r="X750" s="3">
        <f t="shared" si="93"/>
        <v>0.13286575765359343</v>
      </c>
      <c r="Z750" s="3">
        <f>(E750-Dashboards!$C$10)/Dashboards!$C$12</f>
        <v>-0.35893785065396633</v>
      </c>
      <c r="AA750" s="3">
        <f>(F750-Dashboards!$C$11)/Dashboards!$C$13</f>
        <v>1.6457230845947963</v>
      </c>
    </row>
    <row r="751" spans="1:27" x14ac:dyDescent="0.35">
      <c r="A751">
        <v>749</v>
      </c>
      <c r="B751" s="3">
        <f t="shared" si="94"/>
        <v>0.749</v>
      </c>
      <c r="C751" s="3">
        <f>MOD($K$4*(1+SIN(Dashboards!$C$7*B751))+Dashboards!$C$15,2*$K$4)</f>
        <v>1.5588915212053358</v>
      </c>
      <c r="D751" s="31">
        <f>(B751^Dashboards!$C$5)*((1-B751)^Dashboards!$C$6)</f>
        <v>3.5343624000999996E-2</v>
      </c>
      <c r="E751" s="31">
        <f t="shared" si="88"/>
        <v>4.2074903399765082E-4</v>
      </c>
      <c r="F751" s="31">
        <f t="shared" si="89"/>
        <v>3.5341119503695027E-2</v>
      </c>
      <c r="G751" s="13">
        <f>SQRT((E751-Dashboards!$C$10)^2+(F751-Dashboards!$C$11)^2)</f>
        <v>4.0931392556657127E-2</v>
      </c>
      <c r="H751" s="13">
        <f>G751/Dashboards!$C$9</f>
        <v>1.0722923441038084</v>
      </c>
      <c r="N751">
        <v>749</v>
      </c>
      <c r="O751" s="3">
        <f t="shared" si="95"/>
        <v>0.749</v>
      </c>
      <c r="P751" s="3">
        <f>MOD($L$4*(1+SIN(Dashboards!$D$7*O751))+Dashboards!$D$15,2*$L$4)</f>
        <v>5.280724235773528</v>
      </c>
      <c r="Q751" s="31">
        <f>(O751^Dashboards!$D$5)*((1-O751)^Dashboards!$D$6)</f>
        <v>4.1861430058550049E-4</v>
      </c>
      <c r="R751" s="31">
        <f t="shared" si="90"/>
        <v>2.2531067098212075E-4</v>
      </c>
      <c r="S751" s="31">
        <f t="shared" si="91"/>
        <v>-3.528073613124793E-4</v>
      </c>
      <c r="T751" s="13">
        <f>SQRT((R751-Dashboards!$C$10)^2+(S751-Dashboards!$C$11)^2)</f>
        <v>1.1071667489754314E-2</v>
      </c>
      <c r="U751" s="13">
        <f>T751/Dashboards!$D$9</f>
        <v>0.94767387549964288</v>
      </c>
      <c r="W751" s="3">
        <f t="shared" si="92"/>
        <v>4.5317876827991244E-4</v>
      </c>
      <c r="X751" s="3">
        <f t="shared" si="93"/>
        <v>0.12461846860416548</v>
      </c>
      <c r="Z751" s="3">
        <f>(E751-Dashboards!$C$10)/Dashboards!$C$12</f>
        <v>-0.34342779512214433</v>
      </c>
      <c r="AA751" s="3">
        <f>(F751-Dashboards!$C$11)/Dashboards!$C$13</f>
        <v>1.6378917359144336</v>
      </c>
    </row>
    <row r="752" spans="1:27" x14ac:dyDescent="0.35">
      <c r="A752">
        <v>750</v>
      </c>
      <c r="B752" s="3">
        <f t="shared" si="94"/>
        <v>0.75</v>
      </c>
      <c r="C752" s="3">
        <f>MOD($K$4*(1+SIN(Dashboards!$C$7*B752))+Dashboards!$C$15,2*$K$4)</f>
        <v>1.5459798135527518</v>
      </c>
      <c r="D752" s="31">
        <f>(B752^Dashboards!$C$5)*((1-B752)^Dashboards!$C$6)</f>
        <v>3.515625E-2</v>
      </c>
      <c r="E752" s="31">
        <f t="shared" si="88"/>
        <v>8.7236599477898331E-4</v>
      </c>
      <c r="F752" s="31">
        <f t="shared" si="89"/>
        <v>3.5145424903302185E-2</v>
      </c>
      <c r="G752" s="13">
        <f>SQRT((E752-Dashboards!$C$10)^2+(F752-Dashboards!$C$11)^2)</f>
        <v>4.0631745732203545E-2</v>
      </c>
      <c r="H752" s="13">
        <f>G752/Dashboards!$C$9</f>
        <v>1.0644424036124889</v>
      </c>
      <c r="N752">
        <v>750</v>
      </c>
      <c r="O752" s="3">
        <f t="shared" si="95"/>
        <v>0.75</v>
      </c>
      <c r="P752" s="3">
        <f>MOD($L$4*(1+SIN(Dashboards!$D$7*O752))+Dashboards!$D$15,2*$L$4)</f>
        <v>5.2830239744811553</v>
      </c>
      <c r="Q752" s="31">
        <f>(O752^Dashboards!$D$5)*((1-O752)^Dashboards!$D$6)</f>
        <v>4.119873046875E-4</v>
      </c>
      <c r="R752" s="31">
        <f t="shared" si="90"/>
        <v>2.2254175774259272E-4</v>
      </c>
      <c r="S752" s="31">
        <f t="shared" si="91"/>
        <v>-3.4671127077801799E-4</v>
      </c>
      <c r="T752" s="13">
        <f>SQRT((R752-Dashboards!$C$10)^2+(S752-Dashboards!$C$11)^2)</f>
        <v>1.1076434924015754E-2</v>
      </c>
      <c r="U752" s="13">
        <f>T752/Dashboards!$D$9</f>
        <v>0.94808194166554882</v>
      </c>
      <c r="W752" s="3">
        <f t="shared" si="92"/>
        <v>4.500548874519074E-4</v>
      </c>
      <c r="X752" s="3">
        <f t="shared" si="93"/>
        <v>0.11636046194694005</v>
      </c>
      <c r="Z752" s="3">
        <f>(E752-Dashboards!$C$10)/Dashboards!$C$12</f>
        <v>-0.32813752249807704</v>
      </c>
      <c r="AA752" s="3">
        <f>(F752-Dashboards!$C$11)/Dashboards!$C$13</f>
        <v>1.6298087747152903</v>
      </c>
    </row>
    <row r="753" spans="1:27" x14ac:dyDescent="0.35">
      <c r="A753">
        <v>751</v>
      </c>
      <c r="B753" s="3">
        <f t="shared" si="94"/>
        <v>0.751</v>
      </c>
      <c r="C753" s="3">
        <f>MOD($K$4*(1+SIN(Dashboards!$C$7*B753))+Dashboards!$C$15,2*$K$4)</f>
        <v>1.5331129961276473</v>
      </c>
      <c r="D753" s="31">
        <f>(B753^Dashboards!$C$5)*((1-B753)^Dashboards!$C$6)</f>
        <v>3.4968626001000001E-2</v>
      </c>
      <c r="E753" s="31">
        <f t="shared" si="88"/>
        <v>1.3174224475965321E-3</v>
      </c>
      <c r="F753" s="31">
        <f t="shared" si="89"/>
        <v>3.4943800630331874E-2</v>
      </c>
      <c r="G753" s="13">
        <f>SQRT((E753-Dashboards!$C$10)^2+(F753-Dashboards!$C$11)^2)</f>
        <v>4.0331610668656169E-2</v>
      </c>
      <c r="H753" s="13">
        <f>G753/Dashboards!$C$9</f>
        <v>1.056579672570698</v>
      </c>
      <c r="N753">
        <v>751</v>
      </c>
      <c r="O753" s="3">
        <f t="shared" si="95"/>
        <v>0.751</v>
      </c>
      <c r="P753" s="3">
        <f>MOD($L$4*(1+SIN(Dashboards!$D$7*O753))+Dashboards!$D$15,2*$L$4)</f>
        <v>5.2853215717576409</v>
      </c>
      <c r="Q753" s="31">
        <f>(O753^Dashboards!$D$5)*((1-O753)^Dashboards!$D$6)</f>
        <v>4.0543062089887547E-4</v>
      </c>
      <c r="R753" s="31">
        <f t="shared" si="90"/>
        <v>2.1978340291700887E-4</v>
      </c>
      <c r="S753" s="31">
        <f t="shared" si="91"/>
        <v>-3.4068936608686132E-4</v>
      </c>
      <c r="T753" s="13">
        <f>SQRT((R753-Dashboards!$C$10)^2+(S753-Dashboards!$C$11)^2)</f>
        <v>1.1081167899104703E-2</v>
      </c>
      <c r="U753" s="13">
        <f>T753/Dashboards!$D$9</f>
        <v>0.94848705831571356</v>
      </c>
      <c r="W753" s="3">
        <f t="shared" si="92"/>
        <v>4.4692134946070151E-4</v>
      </c>
      <c r="X753" s="3">
        <f t="shared" si="93"/>
        <v>0.1080926142549844</v>
      </c>
      <c r="Z753" s="3">
        <f>(E753-Dashboards!$C$10)/Dashboards!$C$12</f>
        <v>-0.31306936720801132</v>
      </c>
      <c r="AA753" s="3">
        <f>(F753-Dashboards!$C$11)/Dashboards!$C$13</f>
        <v>1.6214808945798498</v>
      </c>
    </row>
    <row r="754" spans="1:27" x14ac:dyDescent="0.35">
      <c r="A754">
        <v>752</v>
      </c>
      <c r="B754" s="3">
        <f t="shared" si="94"/>
        <v>0.752</v>
      </c>
      <c r="C754" s="3">
        <f>MOD($K$4*(1+SIN(Dashboards!$C$7*B754))+Dashboards!$C$15,2*$K$4)</f>
        <v>1.5202913905997879</v>
      </c>
      <c r="D754" s="31">
        <f>(B754^Dashboards!$C$5)*((1-B754)^Dashboards!$C$6)</f>
        <v>3.4780758015999995E-2</v>
      </c>
      <c r="E754" s="31">
        <f t="shared" si="88"/>
        <v>1.7558532855073013E-3</v>
      </c>
      <c r="F754" s="31">
        <f t="shared" si="89"/>
        <v>3.4736408959581896E-2</v>
      </c>
      <c r="G754" s="13">
        <f>SQRT((E754-Dashboards!$C$10)^2+(F754-Dashboards!$C$11)^2)</f>
        <v>4.0031019790492922E-2</v>
      </c>
      <c r="H754" s="13">
        <f>G754/Dashboards!$C$9</f>
        <v>1.0487050004125071</v>
      </c>
      <c r="N754">
        <v>752</v>
      </c>
      <c r="O754" s="3">
        <f t="shared" si="95"/>
        <v>0.752</v>
      </c>
      <c r="P754" s="3">
        <f>MOD($L$4*(1+SIN(Dashboards!$D$7*O754))+Dashboards!$D$15,2*$L$4)</f>
        <v>5.2876170253053854</v>
      </c>
      <c r="Q754" s="31">
        <f>(O754^Dashboards!$D$5)*((1-O754)^Dashboards!$D$6)</f>
        <v>3.989439890765318E-4</v>
      </c>
      <c r="R754" s="31">
        <f t="shared" si="90"/>
        <v>2.1703596247610524E-4</v>
      </c>
      <c r="S754" s="31">
        <f t="shared" si="91"/>
        <v>-3.3474123948561607E-4</v>
      </c>
      <c r="T754" s="13">
        <f>SQRT((R754-Dashboards!$C$10)^2+(S754-Dashboards!$C$11)^2)</f>
        <v>1.1085866144470149E-2</v>
      </c>
      <c r="U754" s="13">
        <f>T754/Dashboards!$D$9</f>
        <v>0.94888920229245788</v>
      </c>
      <c r="W754" s="3">
        <f t="shared" si="92"/>
        <v>4.4377852702404E-4</v>
      </c>
      <c r="X754" s="3">
        <f t="shared" si="93"/>
        <v>9.9815798120049259E-2</v>
      </c>
      <c r="Z754" s="3">
        <f>(E754-Dashboards!$C$10)/Dashboards!$C$12</f>
        <v>-0.29822553356001025</v>
      </c>
      <c r="AA754" s="3">
        <f>(F754-Dashboards!$C$11)/Dashboards!$C$13</f>
        <v>1.6129147980992495</v>
      </c>
    </row>
    <row r="755" spans="1:27" x14ac:dyDescent="0.35">
      <c r="A755">
        <v>753</v>
      </c>
      <c r="B755" s="3">
        <f t="shared" si="94"/>
        <v>0.753</v>
      </c>
      <c r="C755" s="3">
        <f>MOD($K$4*(1+SIN(Dashboards!$C$7*B755))+Dashboards!$C$15,2*$K$4)</f>
        <v>1.5075153175086429</v>
      </c>
      <c r="D755" s="31">
        <f>(B755^Dashboards!$C$5)*((1-B755)^Dashboards!$C$6)</f>
        <v>3.4592652081E-2</v>
      </c>
      <c r="E755" s="31">
        <f t="shared" si="88"/>
        <v>2.1875972213817119E-3</v>
      </c>
      <c r="F755" s="31">
        <f t="shared" si="89"/>
        <v>3.4523412293603256E-2</v>
      </c>
      <c r="G755" s="13">
        <f>SQRT((E755-Dashboards!$C$10)^2+(F755-Dashboards!$C$11)^2)</f>
        <v>3.973000539693114E-2</v>
      </c>
      <c r="H755" s="13">
        <f>G755/Dashboards!$C$9</f>
        <v>1.0408192332904975</v>
      </c>
      <c r="N755">
        <v>753</v>
      </c>
      <c r="O755" s="3">
        <f t="shared" si="95"/>
        <v>0.753</v>
      </c>
      <c r="P755" s="3">
        <f>MOD($L$4*(1+SIN(Dashboards!$D$7*O755))+Dashboards!$D$15,2*$L$4)</f>
        <v>5.2899103328289385</v>
      </c>
      <c r="Q755" s="31">
        <f>(O755^Dashboards!$D$5)*((1-O755)^Dashboards!$D$6)</f>
        <v>3.9252714444261232E-4</v>
      </c>
      <c r="R755" s="31">
        <f t="shared" si="90"/>
        <v>2.14299786031897E-4</v>
      </c>
      <c r="S755" s="31">
        <f t="shared" si="91"/>
        <v>-3.288664787280008E-4</v>
      </c>
      <c r="T755" s="13">
        <f>SQRT((R755-Dashboards!$C$10)^2+(S755-Dashboards!$C$11)^2)</f>
        <v>1.1090529399274683E-2</v>
      </c>
      <c r="U755" s="13">
        <f>T755/Dashboards!$D$9</f>
        <v>0.94928835126953337</v>
      </c>
      <c r="W755" s="3">
        <f t="shared" si="92"/>
        <v>4.4062679288800661E-4</v>
      </c>
      <c r="X755" s="3">
        <f t="shared" si="93"/>
        <v>9.1530882020964155E-2</v>
      </c>
      <c r="Z755" s="3">
        <f>(E755-Dashboards!$C$10)/Dashboards!$C$12</f>
        <v>-0.28360809653575308</v>
      </c>
      <c r="AA755" s="3">
        <f>(F755-Dashboards!$C$11)/Dashboards!$C$13</f>
        <v>1.6041171931413398</v>
      </c>
    </row>
    <row r="756" spans="1:27" x14ac:dyDescent="0.35">
      <c r="A756">
        <v>754</v>
      </c>
      <c r="B756" s="3">
        <f t="shared" si="94"/>
        <v>0.754</v>
      </c>
      <c r="C756" s="3">
        <f>MOD($K$4*(1+SIN(Dashboards!$C$7*B756))+Dashboards!$C$15,2*$K$4)</f>
        <v>1.4947850962553761</v>
      </c>
      <c r="D756" s="31">
        <f>(B756^Dashboards!$C$5)*((1-B756)^Dashboards!$C$6)</f>
        <v>3.4404314256000004E-2</v>
      </c>
      <c r="E756" s="31">
        <f t="shared" si="88"/>
        <v>2.6125967624425961E-3</v>
      </c>
      <c r="F756" s="31">
        <f t="shared" si="89"/>
        <v>3.4304973073630007E-2</v>
      </c>
      <c r="G756" s="13">
        <f>SQRT((E756-Dashboards!$C$10)^2+(F756-Dashboards!$C$11)^2)</f>
        <v>3.9428599656891994E-2</v>
      </c>
      <c r="H756" s="13">
        <f>G756/Dashboards!$C$9</f>
        <v>1.032923213943842</v>
      </c>
      <c r="N756">
        <v>754</v>
      </c>
      <c r="O756" s="3">
        <f t="shared" si="95"/>
        <v>0.754</v>
      </c>
      <c r="P756" s="3">
        <f>MOD($L$4*(1+SIN(Dashboards!$D$7*O756))+Dashboards!$D$15,2*$L$4)</f>
        <v>5.2922014920349909</v>
      </c>
      <c r="Q756" s="31">
        <f>(O756^Dashboards!$D$5)*((1-O756)^Dashboards!$D$6)</f>
        <v>3.8617981763753158E-4</v>
      </c>
      <c r="R756" s="31">
        <f t="shared" si="90"/>
        <v>2.1157521682898224E-4</v>
      </c>
      <c r="S756" s="31">
        <f t="shared" si="91"/>
        <v>-3.2306466717102678E-4</v>
      </c>
      <c r="T756" s="13">
        <f>SQRT((R756-Dashboards!$C$10)^2+(S756-Dashboards!$C$11)^2)</f>
        <v>1.1095157412335346E-2</v>
      </c>
      <c r="U756" s="13">
        <f>T756/Dashboards!$D$9</f>
        <v>0.94968448374705938</v>
      </c>
      <c r="W756" s="3">
        <f t="shared" si="92"/>
        <v>4.3746651974116809E-4</v>
      </c>
      <c r="X756" s="3">
        <f t="shared" si="93"/>
        <v>8.3238730196782629E-2</v>
      </c>
      <c r="Z756" s="3">
        <f>(E756-Dashboards!$C$10)/Dashboards!$C$12</f>
        <v>-0.26921900265256116</v>
      </c>
      <c r="AA756" s="3">
        <f>(F756-Dashboards!$C$11)/Dashboards!$C$13</f>
        <v>1.5950947891717335</v>
      </c>
    </row>
    <row r="757" spans="1:27" x14ac:dyDescent="0.35">
      <c r="A757">
        <v>755</v>
      </c>
      <c r="B757" s="3">
        <f t="shared" si="94"/>
        <v>0.755</v>
      </c>
      <c r="C757" s="3">
        <f>MOD($K$4*(1+SIN(Dashboards!$C$7*B757))+Dashboards!$C$15,2*$K$4)</f>
        <v>1.4821010450948546</v>
      </c>
      <c r="D757" s="31">
        <f>(B757^Dashboards!$C$5)*((1-B757)^Dashboards!$C$6)</f>
        <v>3.4215750624999999E-2</v>
      </c>
      <c r="E757" s="31">
        <f t="shared" si="88"/>
        <v>3.0307981827825937E-3</v>
      </c>
      <c r="F757" s="31">
        <f t="shared" si="89"/>
        <v>3.408125369183812E-2</v>
      </c>
      <c r="G757" s="13">
        <f>SQRT((E757-Dashboards!$C$10)^2+(F757-Dashboards!$C$11)^2)</f>
        <v>3.9126834604145497E-2</v>
      </c>
      <c r="H757" s="13">
        <f>G757/Dashboards!$C$9</f>
        <v>1.0250177815711161</v>
      </c>
      <c r="N757">
        <v>755</v>
      </c>
      <c r="O757" s="3">
        <f t="shared" si="95"/>
        <v>0.755</v>
      </c>
      <c r="P757" s="3">
        <f>MOD($L$4*(1+SIN(Dashboards!$D$7*O757))+Dashboards!$D$15,2*$L$4)</f>
        <v>5.2944905006323841</v>
      </c>
      <c r="Q757" s="31">
        <f>(O757^Dashboards!$D$5)*((1-O757)^Dashboards!$D$6)</f>
        <v>3.7990173477335889E-4</v>
      </c>
      <c r="R757" s="31">
        <f t="shared" si="90"/>
        <v>2.0886259173708634E-4</v>
      </c>
      <c r="S757" s="31">
        <f t="shared" si="91"/>
        <v>-3.1733538387118871E-4</v>
      </c>
      <c r="T757" s="13">
        <f>SQRT((R757-Dashboards!$C$10)^2+(S757-Dashboards!$C$11)^2)</f>
        <v>1.1099749942063284E-2</v>
      </c>
      <c r="U757" s="13">
        <f>T757/Dashboards!$D$9</f>
        <v>0.95007757904635826</v>
      </c>
      <c r="W757" s="3">
        <f t="shared" si="92"/>
        <v>4.3429808013048369E-4</v>
      </c>
      <c r="X757" s="3">
        <f t="shared" si="93"/>
        <v>7.494020252475786E-2</v>
      </c>
      <c r="Z757" s="3">
        <f>(E757-Dashboards!$C$10)/Dashboards!$C$12</f>
        <v>-0.25506007089386928</v>
      </c>
      <c r="AA757" s="3">
        <f>(F757-Dashboards!$C$11)/Dashboards!$C$13</f>
        <v>1.5858542936297508</v>
      </c>
    </row>
    <row r="758" spans="1:27" x14ac:dyDescent="0.35">
      <c r="A758">
        <v>756</v>
      </c>
      <c r="B758" s="3">
        <f t="shared" si="94"/>
        <v>0.75600000000000001</v>
      </c>
      <c r="C758" s="3">
        <f>MOD($K$4*(1+SIN(Dashboards!$C$7*B758))+Dashboards!$C$15,2*$K$4)</f>
        <v>1.4694634811276963</v>
      </c>
      <c r="D758" s="31">
        <f>(B758^Dashboards!$C$5)*((1-B758)^Dashboards!$C$6)</f>
        <v>3.4026967296000001E-2</v>
      </c>
      <c r="E758" s="31">
        <f t="shared" si="88"/>
        <v>3.4421514939120875E-3</v>
      </c>
      <c r="F758" s="31">
        <f t="shared" si="89"/>
        <v>3.3852416404977832E-2</v>
      </c>
      <c r="G758" s="13">
        <f>SQRT((E758-Dashboards!$C$10)^2+(F758-Dashboards!$C$11)^2)</f>
        <v>3.8824742132639561E-2</v>
      </c>
      <c r="H758" s="13">
        <f>G758/Dashboards!$C$9</f>
        <v>1.0171037717079328</v>
      </c>
      <c r="N758">
        <v>756</v>
      </c>
      <c r="O758" s="3">
        <f t="shared" si="95"/>
        <v>0.75600000000000001</v>
      </c>
      <c r="P758" s="3">
        <f>MOD($L$4*(1+SIN(Dashboards!$D$7*O758))+Dashboards!$D$15,2*$L$4)</f>
        <v>5.2967773563321083</v>
      </c>
      <c r="Q758" s="31">
        <f>(O758^Dashboards!$D$5)*((1-O758)^Dashboards!$D$6)</f>
        <v>3.7369261748754641E-4</v>
      </c>
      <c r="R758" s="31">
        <f t="shared" si="90"/>
        <v>2.0616224124483275E-4</v>
      </c>
      <c r="S758" s="31">
        <f t="shared" si="91"/>
        <v>-3.1167820368065689E-4</v>
      </c>
      <c r="T758" s="13">
        <f>SQRT((R758-Dashboards!$C$10)^2+(S758-Dashboards!$C$11)^2)</f>
        <v>1.1104306756402263E-2</v>
      </c>
      <c r="U758" s="13">
        <f>T758/Dashboards!$D$9</f>
        <v>0.95046761730469187</v>
      </c>
      <c r="W758" s="3">
        <f t="shared" si="92"/>
        <v>4.311218463790451E-4</v>
      </c>
      <c r="X758" s="3">
        <f t="shared" si="93"/>
        <v>6.6636154403240888E-2</v>
      </c>
      <c r="Z758" s="3">
        <f>(E758-Dashboards!$C$10)/Dashboards!$C$12</f>
        <v>-0.24113299370637603</v>
      </c>
      <c r="AA758" s="3">
        <f>(F758-Dashboards!$C$11)/Dashboards!$C$13</f>
        <v>1.5764024083610932</v>
      </c>
    </row>
    <row r="759" spans="1:27" x14ac:dyDescent="0.35">
      <c r="A759">
        <v>757</v>
      </c>
      <c r="B759" s="3">
        <f t="shared" si="94"/>
        <v>0.75700000000000001</v>
      </c>
      <c r="C759" s="3">
        <f>MOD($K$4*(1+SIN(Dashboards!$C$7*B759))+Dashboards!$C$15,2*$K$4)</f>
        <v>1.4568727202923439</v>
      </c>
      <c r="D759" s="31">
        <f>(B759^Dashboards!$C$5)*((1-B759)^Dashboards!$C$6)</f>
        <v>3.3837970400999999E-2</v>
      </c>
      <c r="E759" s="31">
        <f t="shared" si="88"/>
        <v>3.846610413391939E-3</v>
      </c>
      <c r="F759" s="31">
        <f t="shared" si="89"/>
        <v>3.3618623249421394E-2</v>
      </c>
      <c r="G759" s="13">
        <f>SQRT((E759-Dashboards!$C$10)^2+(F759-Dashboards!$C$11)^2)</f>
        <v>3.8522353992016041E-2</v>
      </c>
      <c r="H759" s="13">
        <f>G759/Dashboards!$C$9</f>
        <v>1.0091820161094747</v>
      </c>
      <c r="N759">
        <v>757</v>
      </c>
      <c r="O759" s="3">
        <f t="shared" si="95"/>
        <v>0.75700000000000001</v>
      </c>
      <c r="P759" s="3">
        <f>MOD($L$4*(1+SIN(Dashboards!$D$7*O759))+Dashboards!$D$15,2*$L$4)</f>
        <v>5.299062056847311</v>
      </c>
      <c r="Q759" s="31">
        <f>(O759^Dashboards!$D$5)*((1-O759)^Dashboards!$D$6)</f>
        <v>3.6755218299699521E-4</v>
      </c>
      <c r="R759" s="31">
        <f t="shared" si="90"/>
        <v>2.0347448945474267E-4</v>
      </c>
      <c r="S759" s="31">
        <f t="shared" si="91"/>
        <v>-3.0609269734344931E-4</v>
      </c>
      <c r="T759" s="13">
        <f>SQRT((R759-Dashboards!$C$10)^2+(S759-Dashboards!$C$11)^2)</f>
        <v>1.1108827632766051E-2</v>
      </c>
      <c r="U759" s="13">
        <f>T759/Dashboards!$D$9</f>
        <v>0.95085457946990237</v>
      </c>
      <c r="W759" s="3">
        <f t="shared" si="92"/>
        <v>4.2793819050570338E-4</v>
      </c>
      <c r="X759" s="3">
        <f t="shared" si="93"/>
        <v>5.8327436639572294E-2</v>
      </c>
      <c r="Z759" s="3">
        <f>(E759-Dashboards!$C$10)/Dashboards!$C$12</f>
        <v>-0.22743933806203687</v>
      </c>
      <c r="AA759" s="3">
        <f>(F759-Dashboards!$C$11)/Dashboards!$C$13</f>
        <v>1.5667458261089795</v>
      </c>
    </row>
    <row r="760" spans="1:27" x14ac:dyDescent="0.35">
      <c r="A760">
        <v>758</v>
      </c>
      <c r="B760" s="3">
        <f t="shared" si="94"/>
        <v>0.75800000000000001</v>
      </c>
      <c r="C760" s="3">
        <f>MOD($K$4*(1+SIN(Dashboards!$C$7*B760))+Dashboards!$C$15,2*$K$4)</f>
        <v>1.4443290773571615</v>
      </c>
      <c r="D760" s="31">
        <f>(B760^Dashboards!$C$5)*((1-B760)^Dashboards!$C$6)</f>
        <v>3.3648766095999996E-2</v>
      </c>
      <c r="E760" s="31">
        <f t="shared" si="88"/>
        <v>4.2441323316056928E-3</v>
      </c>
      <c r="F760" s="31">
        <f t="shared" si="89"/>
        <v>3.3380035957666941E-2</v>
      </c>
      <c r="G760" s="13">
        <f>SQRT((E760-Dashboards!$C$10)^2+(F760-Dashboards!$C$11)^2)</f>
        <v>3.8219701783317163E-2</v>
      </c>
      <c r="H760" s="13">
        <f>G760/Dashboards!$C$9</f>
        <v>1.0012533426380139</v>
      </c>
      <c r="N760">
        <v>758</v>
      </c>
      <c r="O760" s="3">
        <f t="shared" si="95"/>
        <v>0.75800000000000001</v>
      </c>
      <c r="P760" s="3">
        <f>MOD($L$4*(1+SIN(Dashboards!$D$7*O760))+Dashboards!$D$15,2*$L$4)</f>
        <v>5.30134459989329</v>
      </c>
      <c r="Q760" s="31">
        <f>(O760^Dashboards!$D$5)*((1-O760)^Dashboards!$D$6)</f>
        <v>3.61480144152458E-4</v>
      </c>
      <c r="R760" s="31">
        <f t="shared" si="90"/>
        <v>2.007996540794537E-4</v>
      </c>
      <c r="S760" s="31">
        <f t="shared" si="91"/>
        <v>-3.0057843159157901E-4</v>
      </c>
      <c r="T760" s="13">
        <f>SQRT((R760-Dashboards!$C$10)^2+(S760-Dashboards!$C$11)^2)</f>
        <v>1.1113312357974721E-2</v>
      </c>
      <c r="U760" s="13">
        <f>T760/Dashboards!$D$9</f>
        <v>0.95123844729495988</v>
      </c>
      <c r="W760" s="3">
        <f t="shared" si="92"/>
        <v>4.2474748414664709E-4</v>
      </c>
      <c r="X760" s="3">
        <f t="shared" si="93"/>
        <v>5.0014895343054033E-2</v>
      </c>
      <c r="Z760" s="3">
        <f>(E760-Dashboards!$C$10)/Dashboards!$C$12</f>
        <v>-0.21398054658304838</v>
      </c>
      <c r="AA760" s="3">
        <f>(F760-Dashboards!$C$11)/Dashboards!$C$13</f>
        <v>1.5568912270654258</v>
      </c>
    </row>
    <row r="761" spans="1:27" x14ac:dyDescent="0.35">
      <c r="A761">
        <v>759</v>
      </c>
      <c r="B761" s="3">
        <f t="shared" si="94"/>
        <v>0.75900000000000001</v>
      </c>
      <c r="C761" s="3">
        <f>MOD($K$4*(1+SIN(Dashboards!$C$7*B761))+Dashboards!$C$15,2*$K$4)</f>
        <v>1.4318328659125694</v>
      </c>
      <c r="D761" s="31">
        <f>(B761^Dashboards!$C$5)*((1-B761)^Dashboards!$C$6)</f>
        <v>3.3459360560999997E-2</v>
      </c>
      <c r="E761" s="31">
        <f t="shared" si="88"/>
        <v>4.6346782767259769E-3</v>
      </c>
      <c r="F761" s="31">
        <f t="shared" si="89"/>
        <v>3.3136815876336795E-2</v>
      </c>
      <c r="G761" s="13">
        <f>SQRT((E761-Dashboards!$C$10)^2+(F761-Dashboards!$C$11)^2)</f>
        <v>3.791681695488576E-2</v>
      </c>
      <c r="H761" s="13">
        <f>G761/Dashboards!$C$9</f>
        <v>0.99331857515550936</v>
      </c>
      <c r="N761">
        <v>759</v>
      </c>
      <c r="O761" s="3">
        <f t="shared" si="95"/>
        <v>0.75900000000000001</v>
      </c>
      <c r="P761" s="3">
        <f>MOD($L$4*(1+SIN(Dashboards!$D$7*O761))+Dashboards!$D$15,2*$L$4)</f>
        <v>5.3036249831875013</v>
      </c>
      <c r="Q761" s="31">
        <f>(O761^Dashboards!$D$5)*((1-O761)^Dashboards!$D$6)</f>
        <v>3.5547620949326943E-4</v>
      </c>
      <c r="R761" s="31">
        <f t="shared" si="90"/>
        <v>1.9813804643916056E-4</v>
      </c>
      <c r="S761" s="31">
        <f t="shared" si="91"/>
        <v>-2.9513496924115214E-4</v>
      </c>
      <c r="T761" s="13">
        <f>SQRT((R761-Dashboards!$C$10)^2+(S761-Dashboards!$C$11)^2)</f>
        <v>1.1117760728189858E-2</v>
      </c>
      <c r="U761" s="13">
        <f>T761/Dashboards!$D$9</f>
        <v>0.95161920333241645</v>
      </c>
      <c r="W761" s="3">
        <f t="shared" si="92"/>
        <v>4.2155009847899224E-4</v>
      </c>
      <c r="X761" s="3">
        <f t="shared" si="93"/>
        <v>4.1699371823092912E-2</v>
      </c>
      <c r="Z761" s="3">
        <f>(E761-Dashboards!$C$10)/Dashboards!$C$12</f>
        <v>-0.2007579387279716</v>
      </c>
      <c r="AA761" s="3">
        <f>(F761-Dashboards!$C$11)/Dashboards!$C$13</f>
        <v>1.5468452754842501</v>
      </c>
    </row>
    <row r="762" spans="1:27" x14ac:dyDescent="0.35">
      <c r="A762">
        <v>760</v>
      </c>
      <c r="B762" s="3">
        <f t="shared" si="94"/>
        <v>0.76</v>
      </c>
      <c r="C762" s="3">
        <f>MOD($K$4*(1+SIN(Dashboards!$C$7*B762))+Dashboards!$C$15,2*$K$4)</f>
        <v>1.4193843983632024</v>
      </c>
      <c r="D762" s="31">
        <f>(B762^Dashboards!$C$5)*((1-B762)^Dashboards!$C$6)</f>
        <v>3.3269760000000002E-2</v>
      </c>
      <c r="E762" s="31">
        <f t="shared" si="88"/>
        <v>5.0182128779315271E-3</v>
      </c>
      <c r="F762" s="31">
        <f t="shared" si="89"/>
        <v>3.2889123885706688E-2</v>
      </c>
      <c r="G762" s="13">
        <f>SQRT((E762-Dashboards!$C$10)^2+(F762-Dashboards!$C$11)^2)</f>
        <v>3.7613730798462287E-2</v>
      </c>
      <c r="H762" s="13">
        <f>G762/Dashboards!$C$9</f>
        <v>0.98537853342135917</v>
      </c>
      <c r="N762">
        <v>760</v>
      </c>
      <c r="O762" s="3">
        <f t="shared" si="95"/>
        <v>0.76</v>
      </c>
      <c r="P762" s="3">
        <f>MOD($L$4*(1+SIN(Dashboards!$D$7*O762))+Dashboards!$D$15,2*$L$4)</f>
        <v>5.3059032044495646</v>
      </c>
      <c r="Q762" s="31">
        <f>(O762^Dashboards!$D$5)*((1-O762)^Dashboards!$D$6)</f>
        <v>3.4954008330239999E-4</v>
      </c>
      <c r="R762" s="31">
        <f t="shared" si="90"/>
        <v>1.9548997146026927E-4</v>
      </c>
      <c r="S762" s="31">
        <f t="shared" si="91"/>
        <v>-2.8976186928840692E-4</v>
      </c>
      <c r="T762" s="13">
        <f>SQRT((R762-Dashboards!$C$10)^2+(S762-Dashboards!$C$11)^2)</f>
        <v>1.112217254884874E-2</v>
      </c>
      <c r="U762" s="13">
        <f>T762/Dashboards!$D$9</f>
        <v>0.95199683092877274</v>
      </c>
      <c r="W762" s="3">
        <f t="shared" si="92"/>
        <v>4.1834640414644368E-4</v>
      </c>
      <c r="X762" s="3">
        <f t="shared" si="93"/>
        <v>3.3381702492586429E-2</v>
      </c>
      <c r="Z762" s="3">
        <f>(E762-Dashboards!$C$10)/Dashboards!$C$12</f>
        <v>-0.1877727120370829</v>
      </c>
      <c r="AA762" s="3">
        <f>(F762-Dashboards!$C$11)/Dashboards!$C$13</f>
        <v>1.5366146163573109</v>
      </c>
    </row>
    <row r="763" spans="1:27" x14ac:dyDescent="0.35">
      <c r="A763">
        <v>761</v>
      </c>
      <c r="B763" s="3">
        <f t="shared" si="94"/>
        <v>0.76100000000000001</v>
      </c>
      <c r="C763" s="3">
        <f>MOD($K$4*(1+SIN(Dashboards!$C$7*B763))+Dashboards!$C$15,2*$K$4)</f>
        <v>1.4069839859201003</v>
      </c>
      <c r="D763" s="31">
        <f>(B763^Dashboards!$C$5)*((1-B763)^Dashboards!$C$6)</f>
        <v>3.3079970640999996E-2</v>
      </c>
      <c r="E763" s="31">
        <f t="shared" si="88"/>
        <v>5.394704326931044E-3</v>
      </c>
      <c r="F763" s="31">
        <f t="shared" si="89"/>
        <v>3.2637120320800565E-2</v>
      </c>
      <c r="G763" s="13">
        <f>SQRT((E763-Dashboards!$C$10)^2+(F763-Dashboards!$C$11)^2)</f>
        <v>3.73104744454823E-2</v>
      </c>
      <c r="H763" s="13">
        <f>G763/Dashboards!$C$9</f>
        <v>0.97743403299540454</v>
      </c>
      <c r="N763">
        <v>761</v>
      </c>
      <c r="O763" s="3">
        <f t="shared" si="95"/>
        <v>0.76100000000000001</v>
      </c>
      <c r="P763" s="3">
        <f>MOD($L$4*(1+SIN(Dashboards!$D$7*O763))+Dashboards!$D$15,2*$L$4)</f>
        <v>5.308179261401258</v>
      </c>
      <c r="Q763" s="31">
        <f>(O763^Dashboards!$D$5)*((1-O763)^Dashboards!$D$6)</f>
        <v>3.4367146566182896E-4</v>
      </c>
      <c r="R763" s="31">
        <f t="shared" si="90"/>
        <v>1.928557276752572E-4</v>
      </c>
      <c r="S763" s="31">
        <f t="shared" si="91"/>
        <v>-2.8445868700568223E-4</v>
      </c>
      <c r="T763" s="13">
        <f>SQRT((R763-Dashboards!$C$10)^2+(S763-Dashboards!$C$11)^2)</f>
        <v>1.1126547634597481E-2</v>
      </c>
      <c r="U763" s="13">
        <f>T763/Dashboards!$D$9</f>
        <v>0.95237131421875498</v>
      </c>
      <c r="W763" s="3">
        <f t="shared" si="92"/>
        <v>4.1513677118709083E-4</v>
      </c>
      <c r="X763" s="3">
        <f t="shared" si="93"/>
        <v>2.5062718776649562E-2</v>
      </c>
      <c r="Z763" s="3">
        <f>(E763-Dashboards!$C$10)/Dashboards!$C$12</f>
        <v>-0.17502594343505062</v>
      </c>
      <c r="AA763" s="3">
        <f>(F763-Dashboards!$C$11)/Dashboards!$C$13</f>
        <v>1.5262058721554117</v>
      </c>
    </row>
    <row r="764" spans="1:27" x14ac:dyDescent="0.35">
      <c r="A764">
        <v>762</v>
      </c>
      <c r="B764" s="3">
        <f t="shared" si="94"/>
        <v>0.76200000000000001</v>
      </c>
      <c r="C764" s="3">
        <f>MOD($K$4*(1+SIN(Dashboards!$C$7*B764))+Dashboards!$C$15,2*$K$4)</f>
        <v>1.3946319385929298</v>
      </c>
      <c r="D764" s="31">
        <f>(B764^Dashboards!$C$5)*((1-B764)^Dashboards!$C$6)</f>
        <v>3.2889998736000001E-2</v>
      </c>
      <c r="E764" s="31">
        <f t="shared" si="88"/>
        <v>5.764124337850925E-3</v>
      </c>
      <c r="F764" s="31">
        <f t="shared" si="89"/>
        <v>3.2380964894083625E-2</v>
      </c>
      <c r="G764" s="13">
        <f>SQRT((E764-Dashboards!$C$10)^2+(F764-Dashboards!$C$11)^2)</f>
        <v>3.7007078863577604E-2</v>
      </c>
      <c r="H764" s="13">
        <f>G764/Dashboards!$C$9</f>
        <v>0.96948588514626877</v>
      </c>
      <c r="N764">
        <v>762</v>
      </c>
      <c r="O764" s="3">
        <f t="shared" si="95"/>
        <v>0.76200000000000001</v>
      </c>
      <c r="P764" s="3">
        <f>MOD($L$4*(1+SIN(Dashboards!$D$7*O764))+Dashboards!$D$15,2*$L$4)</f>
        <v>5.3104531517665228</v>
      </c>
      <c r="Q764" s="31">
        <f>(O764^Dashboards!$D$5)*((1-O764)^Dashboards!$D$6)</f>
        <v>3.3787005250823017E-4</v>
      </c>
      <c r="R764" s="31">
        <f t="shared" si="90"/>
        <v>1.9023560722374158E-4</v>
      </c>
      <c r="S764" s="31">
        <f t="shared" si="91"/>
        <v>-2.7922497403729582E-4</v>
      </c>
      <c r="T764" s="13">
        <f>SQRT((R764-Dashboards!$C$10)^2+(S764-Dashboards!$C$11)^2)</f>
        <v>1.1130885809223161E-2</v>
      </c>
      <c r="U764" s="13">
        <f>T764/Dashboards!$D$9</f>
        <v>0.95274263811950588</v>
      </c>
      <c r="W764" s="3">
        <f t="shared" si="92"/>
        <v>4.119215689633983E-4</v>
      </c>
      <c r="X764" s="3">
        <f t="shared" si="93"/>
        <v>1.6743247026762886E-2</v>
      </c>
      <c r="Z764" s="3">
        <f>(E764-Dashboards!$C$10)/Dashboards!$C$12</f>
        <v>-0.16251859058900497</v>
      </c>
      <c r="AA764" s="3">
        <f>(F764-Dashboards!$C$11)/Dashboards!$C$13</f>
        <v>1.5156256396352161</v>
      </c>
    </row>
    <row r="765" spans="1:27" x14ac:dyDescent="0.35">
      <c r="A765">
        <v>763</v>
      </c>
      <c r="B765" s="3">
        <f t="shared" si="94"/>
        <v>0.76300000000000001</v>
      </c>
      <c r="C765" s="3">
        <f>MOD($K$4*(1+SIN(Dashboards!$C$7*B765))+Dashboards!$C$15,2*$K$4)</f>
        <v>1.3823285651822304</v>
      </c>
      <c r="D765" s="31">
        <f>(B765^Dashboards!$C$5)*((1-B765)^Dashboards!$C$6)</f>
        <v>3.2699850560999999E-2</v>
      </c>
      <c r="E765" s="31">
        <f t="shared" si="88"/>
        <v>6.1264481055445319E-3</v>
      </c>
      <c r="F765" s="31">
        <f t="shared" si="89"/>
        <v>3.2120816619784151E-2</v>
      </c>
      <c r="G765" s="13">
        <f>SQRT((E765-Dashboards!$C$10)^2+(F765-Dashboards!$C$11)^2)</f>
        <v>3.6703574853284432E-2</v>
      </c>
      <c r="H765" s="13">
        <f>G765/Dashboards!$C$9</f>
        <v>0.96153489676512116</v>
      </c>
      <c r="N765">
        <v>763</v>
      </c>
      <c r="O765" s="3">
        <f t="shared" si="95"/>
        <v>0.76300000000000001</v>
      </c>
      <c r="P765" s="3">
        <f>MOD($L$4*(1+SIN(Dashboards!$D$7*O765))+Dashboards!$D$15,2*$L$4)</f>
        <v>5.3127248732714705</v>
      </c>
      <c r="Q765" s="31">
        <f>(O765^Dashboards!$D$5)*((1-O765)^Dashboards!$D$6)</f>
        <v>3.3213553568896525E-4</v>
      </c>
      <c r="R765" s="31">
        <f t="shared" si="90"/>
        <v>1.8762989585474759E-4</v>
      </c>
      <c r="S765" s="31">
        <f t="shared" si="91"/>
        <v>-2.7406027849532024E-4</v>
      </c>
      <c r="T765" s="13">
        <f>SQRT((R765-Dashboards!$C$10)^2+(S765-Dashboards!$C$11)^2)</f>
        <v>1.1135186905585015E-2</v>
      </c>
      <c r="U765" s="13">
        <f>T765/Dashboards!$D$9</f>
        <v>0.95311078832469465</v>
      </c>
      <c r="W765" s="3">
        <f t="shared" si="92"/>
        <v>4.0870116609445224E-4</v>
      </c>
      <c r="X765" s="3">
        <f t="shared" si="93"/>
        <v>8.4241084404265143E-3</v>
      </c>
      <c r="Z765" s="3">
        <f>(E765-Dashboards!$C$10)/Dashboards!$C$12</f>
        <v>-0.15025149332004992</v>
      </c>
      <c r="AA765" s="3">
        <f>(F765-Dashboards!$C$11)/Dashboards!$C$13</f>
        <v>1.5048804867134411</v>
      </c>
    </row>
    <row r="766" spans="1:27" x14ac:dyDescent="0.35">
      <c r="A766">
        <v>764</v>
      </c>
      <c r="B766" s="3">
        <f t="shared" si="94"/>
        <v>0.76400000000000001</v>
      </c>
      <c r="C766" s="3">
        <f>MOD($K$4*(1+SIN(Dashboards!$C$7*B766))+Dashboards!$C$15,2*$K$4)</f>
        <v>1.3700741732716955</v>
      </c>
      <c r="D766" s="31">
        <f>(B766^Dashboards!$C$5)*((1-B766)^Dashboards!$C$6)</f>
        <v>3.2509532415999999E-2</v>
      </c>
      <c r="E766" s="31">
        <f t="shared" si="88"/>
        <v>6.4816542623805521E-3</v>
      </c>
      <c r="F766" s="31">
        <f t="shared" si="89"/>
        <v>3.1856833739873129E-2</v>
      </c>
      <c r="G766" s="13">
        <f>SQRT((E766-Dashboards!$C$10)^2+(F766-Dashboards!$C$11)^2)</f>
        <v>3.6399993044962269E-2</v>
      </c>
      <c r="H766" s="13">
        <f>G766/Dashboards!$C$9</f>
        <v>0.953581870284958</v>
      </c>
      <c r="N766">
        <v>764</v>
      </c>
      <c r="O766" s="3">
        <f t="shared" si="95"/>
        <v>0.76400000000000001</v>
      </c>
      <c r="P766" s="3">
        <f>MOD($L$4*(1+SIN(Dashboards!$D$7*O766))+Dashboards!$D$15,2*$L$4)</f>
        <v>5.3149944236443796</v>
      </c>
      <c r="Q766" s="31">
        <f>(O766^Dashboards!$D$5)*((1-O766)^Dashboards!$D$6)</f>
        <v>3.2646760301837866E-4</v>
      </c>
      <c r="R766" s="31">
        <f t="shared" si="90"/>
        <v>1.8503887293016858E-4</v>
      </c>
      <c r="S766" s="31">
        <f t="shared" si="91"/>
        <v>-2.6896414505524452E-4</v>
      </c>
      <c r="T766" s="13">
        <f>SQRT((R766-Dashboards!$C$10)^2+(S766-Dashboards!$C$11)^2)</f>
        <v>1.1139450765544618E-2</v>
      </c>
      <c r="U766" s="13">
        <f>T766/Dashboards!$D$9</f>
        <v>0.95347575129854156</v>
      </c>
      <c r="W766" s="3">
        <f t="shared" si="92"/>
        <v>4.0547593039052371E-4</v>
      </c>
      <c r="X766" s="3">
        <f t="shared" si="93"/>
        <v>1.0611898641643691E-4</v>
      </c>
      <c r="Z766" s="3">
        <f>(E766-Dashboards!$C$10)/Dashboards!$C$12</f>
        <v>-0.13822537506626789</v>
      </c>
      <c r="AA766" s="3">
        <f>(F766-Dashboards!$C$11)/Dashboards!$C$13</f>
        <v>1.4939769494095219</v>
      </c>
    </row>
    <row r="767" spans="1:27" x14ac:dyDescent="0.35">
      <c r="A767">
        <v>765</v>
      </c>
      <c r="B767" s="3">
        <f t="shared" si="94"/>
        <v>0.76500000000000001</v>
      </c>
      <c r="C767" s="3">
        <f>MOD($K$4*(1+SIN(Dashboards!$C$7*B767))+Dashboards!$C$15,2*$K$4)</f>
        <v>1.357869069220486</v>
      </c>
      <c r="D767" s="31">
        <f>(B767^Dashboards!$C$5)*((1-B767)^Dashboards!$C$6)</f>
        <v>3.2319050624999998E-2</v>
      </c>
      <c r="E767" s="31">
        <f t="shared" si="88"/>
        <v>6.8297248335686313E-3</v>
      </c>
      <c r="F767" s="31">
        <f t="shared" si="89"/>
        <v>3.158917365172835E-2</v>
      </c>
      <c r="G767" s="13">
        <f>SQRT((E767-Dashboards!$C$10)^2+(F767-Dashboards!$C$11)^2)</f>
        <v>3.6096363895926874E-2</v>
      </c>
      <c r="H767" s="13">
        <f>G767/Dashboards!$C$9</f>
        <v>0.9456276036054958</v>
      </c>
      <c r="N767">
        <v>765</v>
      </c>
      <c r="O767" s="3">
        <f t="shared" si="95"/>
        <v>0.76500000000000001</v>
      </c>
      <c r="P767" s="3">
        <f>MOD($L$4*(1+SIN(Dashboards!$D$7*O767))+Dashboards!$D$15,2*$L$4)</f>
        <v>5.3172618006157002</v>
      </c>
      <c r="Q767" s="31">
        <f>(O767^Dashboards!$D$5)*((1-O767)^Dashboards!$D$6)</f>
        <v>3.2086593833439021E-4</v>
      </c>
      <c r="R767" s="31">
        <f t="shared" si="90"/>
        <v>1.8246281142941819E-4</v>
      </c>
      <c r="S767" s="31">
        <f t="shared" si="91"/>
        <v>-2.6393611505150499E-4</v>
      </c>
      <c r="T767" s="13">
        <f>SQRT((R767-Dashboards!$C$10)^2+(S767-Dashboards!$C$11)^2)</f>
        <v>1.1143677239895178E-2</v>
      </c>
      <c r="U767" s="13">
        <f>T767/Dashboards!$D$9</f>
        <v>0.95383751426976526</v>
      </c>
      <c r="W767" s="3">
        <f t="shared" si="92"/>
        <v>4.0224622879001432E-4</v>
      </c>
      <c r="X767" s="3">
        <f t="shared" si="93"/>
        <v>8.2099106642694597E-3</v>
      </c>
      <c r="Z767" s="3">
        <f>(E767-Dashboards!$C$10)/Dashboards!$C$12</f>
        <v>-0.12644084439524769</v>
      </c>
      <c r="AA767" s="3">
        <f>(F767-Dashboards!$C$11)/Dashboards!$C$13</f>
        <v>1.4829215288578537</v>
      </c>
    </row>
    <row r="768" spans="1:27" x14ac:dyDescent="0.35">
      <c r="A768">
        <v>766</v>
      </c>
      <c r="B768" s="3">
        <f t="shared" si="94"/>
        <v>0.76600000000000001</v>
      </c>
      <c r="C768" s="3">
        <f>MOD($K$4*(1+SIN(Dashboards!$C$7*B768))+Dashboards!$C$15,2*$K$4)</f>
        <v>1.345713558155567</v>
      </c>
      <c r="D768" s="31">
        <f>(B768^Dashboards!$C$5)*((1-B768)^Dashboards!$C$6)</f>
        <v>3.2128411535999997E-2</v>
      </c>
      <c r="E768" s="31">
        <f t="shared" si="88"/>
        <v>7.1706451910810804E-3</v>
      </c>
      <c r="F768" s="31">
        <f t="shared" si="89"/>
        <v>3.1317992837508017E-2</v>
      </c>
      <c r="G768" s="13">
        <f>SQRT((E768-Dashboards!$C$10)^2+(F768-Dashboards!$C$11)^2)</f>
        <v>3.5792717687800908E-2</v>
      </c>
      <c r="H768" s="13">
        <f>G768/Dashboards!$C$9</f>
        <v>0.93767289002376419</v>
      </c>
      <c r="N768">
        <v>766</v>
      </c>
      <c r="O768" s="3">
        <f t="shared" si="95"/>
        <v>0.76600000000000001</v>
      </c>
      <c r="P768" s="3">
        <f>MOD($L$4*(1+SIN(Dashboards!$D$7*O768))+Dashboards!$D$15,2*$L$4)</f>
        <v>5.3195270019180541</v>
      </c>
      <c r="Q768" s="31">
        <f>(O768^Dashboards!$D$5)*((1-O768)^Dashboards!$D$6)</f>
        <v>3.1533022155537751E-4</v>
      </c>
      <c r="R768" s="31">
        <f t="shared" si="90"/>
        <v>1.7990197795526486E-4</v>
      </c>
      <c r="S768" s="31">
        <f t="shared" si="91"/>
        <v>-2.5897572657287179E-4</v>
      </c>
      <c r="T768" s="13">
        <f>SQRT((R768-Dashboards!$C$10)^2+(S768-Dashboards!$C$11)^2)</f>
        <v>1.1147866188289899E-2</v>
      </c>
      <c r="U768" s="13">
        <f>T768/Dashboards!$D$9</f>
        <v>0.95419606522545164</v>
      </c>
      <c r="W768" s="3">
        <f t="shared" si="92"/>
        <v>3.9901242729884157E-4</v>
      </c>
      <c r="X768" s="3">
        <f t="shared" si="93"/>
        <v>1.6523175201687446E-2</v>
      </c>
      <c r="Z768" s="3">
        <f>(E768-Dashboards!$C$10)/Dashboards!$C$12</f>
        <v>-0.11489839656414466</v>
      </c>
      <c r="AA768" s="3">
        <f>(F768-Dashboards!$C$11)/Dashboards!$C$13</f>
        <v>1.4717206883906415</v>
      </c>
    </row>
    <row r="769" spans="1:27" x14ac:dyDescent="0.35">
      <c r="A769">
        <v>767</v>
      </c>
      <c r="B769" s="3">
        <f t="shared" si="94"/>
        <v>0.76700000000000002</v>
      </c>
      <c r="C769" s="3">
        <f>MOD($K$4*(1+SIN(Dashboards!$C$7*B769))+Dashboards!$C$15,2*$K$4)</f>
        <v>1.3336079439640818</v>
      </c>
      <c r="D769" s="31">
        <f>(B769^Dashboards!$C$5)*((1-B769)^Dashboards!$C$6)</f>
        <v>3.1937621520999999E-2</v>
      </c>
      <c r="E769" s="31">
        <f t="shared" si="88"/>
        <v>7.5044040062287589E-3</v>
      </c>
      <c r="F769" s="31">
        <f t="shared" si="89"/>
        <v>3.1043446795256807E-2</v>
      </c>
      <c r="G769" s="13">
        <f>SQRT((E769-Dashboards!$C$10)^2+(F769-Dashboards!$C$11)^2)</f>
        <v>3.5489084524086056E-2</v>
      </c>
      <c r="H769" s="13">
        <f>G769/Dashboards!$C$9</f>
        <v>0.92971851817050311</v>
      </c>
      <c r="N769">
        <v>767</v>
      </c>
      <c r="O769" s="3">
        <f t="shared" si="95"/>
        <v>0.76700000000000002</v>
      </c>
      <c r="P769" s="3">
        <f>MOD($L$4*(1+SIN(Dashboards!$D$7*O769))+Dashboards!$D$15,2*$L$4)</f>
        <v>5.3217900252862416</v>
      </c>
      <c r="Q769" s="31">
        <f>(O769^Dashboards!$D$5)*((1-O769)^Dashboards!$D$6)</f>
        <v>3.0986012873734491E-4</v>
      </c>
      <c r="R769" s="31">
        <f t="shared" si="90"/>
        <v>1.7735663274084693E-4</v>
      </c>
      <c r="S769" s="31">
        <f t="shared" si="91"/>
        <v>-2.5408251455767732E-4</v>
      </c>
      <c r="T769" s="13">
        <f>SQRT((R769-Dashboards!$C$10)^2+(S769-Dashboards!$C$11)^2)</f>
        <v>1.1152017479169459E-2</v>
      </c>
      <c r="U769" s="13">
        <f>T769/Dashboards!$D$9</f>
        <v>0.95455139290484603</v>
      </c>
      <c r="W769" s="3">
        <f t="shared" si="92"/>
        <v>3.9577489093233008E-4</v>
      </c>
      <c r="X769" s="3">
        <f t="shared" si="93"/>
        <v>2.4832874734342925E-2</v>
      </c>
      <c r="Z769" s="3">
        <f>(E769-Dashboards!$C$10)/Dashboards!$C$12</f>
        <v>-0.10359841512530624</v>
      </c>
      <c r="AA769" s="3">
        <f>(F769-Dashboards!$C$11)/Dashboards!$C$13</f>
        <v>1.4603808506923088</v>
      </c>
    </row>
    <row r="770" spans="1:27" x14ac:dyDescent="0.35">
      <c r="A770">
        <v>768</v>
      </c>
      <c r="B770" s="3">
        <f t="shared" si="94"/>
        <v>0.76800000000000002</v>
      </c>
      <c r="C770" s="3">
        <f>MOD($K$4*(1+SIN(Dashboards!$C$7*B770))+Dashboards!$C$15,2*$K$4)</f>
        <v>1.3215525292857546</v>
      </c>
      <c r="D770" s="31">
        <f>(B770^Dashboards!$C$5)*((1-B770)^Dashboards!$C$6)</f>
        <v>3.1746686975999992E-2</v>
      </c>
      <c r="E770" s="31">
        <f t="shared" ref="E770:E833" si="96">D770*COS(C770)</f>
        <v>7.8309932009502196E-3</v>
      </c>
      <c r="F770" s="31">
        <f t="shared" ref="F770:F833" si="97">D770*SIN(C770)</f>
        <v>3.0765689971765608E-2</v>
      </c>
      <c r="G770" s="13">
        <f>SQRT((E770-Dashboards!$C$10)^2+(F770-Dashboards!$C$11)^2)</f>
        <v>3.5185494327960226E-2</v>
      </c>
      <c r="H770" s="13">
        <f>G770/Dashboards!$C$9</f>
        <v>0.92176527195245439</v>
      </c>
      <c r="N770">
        <v>768</v>
      </c>
      <c r="O770" s="3">
        <f t="shared" si="95"/>
        <v>0.76800000000000002</v>
      </c>
      <c r="P770" s="3">
        <f>MOD($L$4*(1+SIN(Dashboards!$D$7*O770))+Dashboards!$D$15,2*$L$4)</f>
        <v>5.3240508684572392</v>
      </c>
      <c r="Q770" s="31">
        <f>(O770^Dashboards!$D$5)*((1-O770)^Dashboards!$D$6)</f>
        <v>3.0445533213137191E-4</v>
      </c>
      <c r="R770" s="31">
        <f t="shared" ref="R770:R833" si="98">Q770*COS(P770)</f>
        <v>1.7482702965785778E-4</v>
      </c>
      <c r="S770" s="31">
        <f t="shared" ref="S770:S833" si="99">Q770*SIN(P770)</f>
        <v>-2.4925601088887406E-4</v>
      </c>
      <c r="T770" s="13">
        <f>SQRT((R770-Dashboards!$C$10)^2+(S770-Dashboards!$C$11)^2)</f>
        <v>1.1156130989688625E-2</v>
      </c>
      <c r="U770" s="13">
        <f>T770/Dashboards!$D$9</f>
        <v>0.95490348679307135</v>
      </c>
      <c r="W770" s="3">
        <f t="shared" ref="W770:W833" si="100">G770*T770</f>
        <v>3.925339836596704E-4</v>
      </c>
      <c r="X770" s="3">
        <f t="shared" ref="X770:X833" si="101">ABS(H770-U770)</f>
        <v>3.3138214840616964E-2</v>
      </c>
      <c r="Z770" s="3">
        <f>(E770-Dashboards!$C$10)/Dashboards!$C$12</f>
        <v>-9.2541173575462002E-2</v>
      </c>
      <c r="AA770" s="3">
        <f>(F770-Dashboards!$C$11)/Dashboards!$C$13</f>
        <v>1.4489083950263384</v>
      </c>
    </row>
    <row r="771" spans="1:27" x14ac:dyDescent="0.35">
      <c r="A771">
        <v>769</v>
      </c>
      <c r="B771" s="3">
        <f t="shared" ref="B771:B834" si="102">A771/1000</f>
        <v>0.76900000000000002</v>
      </c>
      <c r="C771" s="3">
        <f>MOD($K$4*(1+SIN(Dashboards!$C$7*B771))+Dashboards!$C$15,2*$K$4)</f>
        <v>1.3095476155053241</v>
      </c>
      <c r="D771" s="31">
        <f>(B771^Dashboards!$C$5)*((1-B771)^Dashboards!$C$6)</f>
        <v>3.1555614320999993E-2</v>
      </c>
      <c r="E771" s="31">
        <f t="shared" si="96"/>
        <v>8.1504078978729029E-3</v>
      </c>
      <c r="F771" s="31">
        <f t="shared" si="97"/>
        <v>3.0484875697204192E-2</v>
      </c>
      <c r="G771" s="13">
        <f>SQRT((E771-Dashboards!$C$10)^2+(F771-Dashboards!$C$11)^2)</f>
        <v>3.4881976840303856E-2</v>
      </c>
      <c r="H771" s="13">
        <f>G771/Dashboards!$C$9</f>
        <v>0.91381393050065685</v>
      </c>
      <c r="N771">
        <v>769</v>
      </c>
      <c r="O771" s="3">
        <f t="shared" ref="O771:O834" si="103">N771/1000</f>
        <v>0.76900000000000002</v>
      </c>
      <c r="P771" s="3">
        <f>MOD($L$4*(1+SIN(Dashboards!$D$7*O771))+Dashboards!$D$15,2*$L$4)</f>
        <v>5.3263095291702038</v>
      </c>
      <c r="Q771" s="31">
        <f>(O771^Dashboards!$D$5)*((1-O771)^Dashboards!$D$6)</f>
        <v>2.9911550024133509E-4</v>
      </c>
      <c r="R771" s="31">
        <f t="shared" si="98"/>
        <v>1.7231341622589929E-4</v>
      </c>
      <c r="S771" s="31">
        <f t="shared" si="99"/>
        <v>-2.4449574448890543E-4</v>
      </c>
      <c r="T771" s="13">
        <f>SQRT((R771-Dashboards!$C$10)^2+(S771-Dashboards!$C$11)^2)</f>
        <v>1.1160206605642015E-2</v>
      </c>
      <c r="U771" s="13">
        <f>T771/Dashboards!$D$9</f>
        <v>0.95525233711477509</v>
      </c>
      <c r="W771" s="3">
        <f t="shared" si="100"/>
        <v>3.8929006835101087E-4</v>
      </c>
      <c r="X771" s="3">
        <f t="shared" si="101"/>
        <v>4.1438406614118239E-2</v>
      </c>
      <c r="Z771" s="3">
        <f>(E771-Dashboards!$C$10)/Dashboards!$C$12</f>
        <v>-8.172683704648831E-2</v>
      </c>
      <c r="AA771" s="3">
        <f>(F771-Dashboards!$C$11)/Dashboards!$C$13</f>
        <v>1.4373096545353439</v>
      </c>
    </row>
    <row r="772" spans="1:27" x14ac:dyDescent="0.35">
      <c r="A772">
        <v>770</v>
      </c>
      <c r="B772" s="3">
        <f t="shared" si="102"/>
        <v>0.77</v>
      </c>
      <c r="C772" s="3">
        <f>MOD($K$4*(1+SIN(Dashboards!$C$7*B772))+Dashboards!$C$15,2*$K$4)</f>
        <v>1.2975935027450112</v>
      </c>
      <c r="D772" s="31">
        <f>(B772^Dashboards!$C$5)*((1-B772)^Dashboards!$C$6)</f>
        <v>3.1364409999999995E-2</v>
      </c>
      <c r="E772" s="31">
        <f t="shared" si="96"/>
        <v>8.4626463692050492E-3</v>
      </c>
      <c r="F772" s="31">
        <f t="shared" si="97"/>
        <v>3.0201156121544094E-2</v>
      </c>
      <c r="G772" s="13">
        <f>SQRT((E772-Dashboards!$C$10)^2+(F772-Dashboards!$C$11)^2)</f>
        <v>3.457856161795906E-2</v>
      </c>
      <c r="H772" s="13">
        <f>G772/Dashboards!$C$9</f>
        <v>0.90586526812484025</v>
      </c>
      <c r="N772">
        <v>770</v>
      </c>
      <c r="O772" s="3">
        <f t="shared" si="103"/>
        <v>0.77</v>
      </c>
      <c r="P772" s="3">
        <f>MOD($L$4*(1+SIN(Dashboards!$D$7*O772))+Dashboards!$D$15,2*$L$4)</f>
        <v>5.3285660051664747</v>
      </c>
      <c r="Q772" s="31">
        <f>(O772^Dashboards!$D$5)*((1-O772)^Dashboards!$D$6)</f>
        <v>2.9384029788189988E-4</v>
      </c>
      <c r="R772" s="31">
        <f t="shared" si="98"/>
        <v>1.6981603362299557E-4</v>
      </c>
      <c r="S772" s="31">
        <f t="shared" si="99"/>
        <v>-2.3980124141437901E-4</v>
      </c>
      <c r="T772" s="13">
        <f>SQRT((R772-Dashboards!$C$10)^2+(S772-Dashboards!$C$11)^2)</f>
        <v>1.116424422138905E-2</v>
      </c>
      <c r="U772" s="13">
        <f>T772/Dashboards!$D$9</f>
        <v>0.95559793482770417</v>
      </c>
      <c r="W772" s="3">
        <f t="shared" si="100"/>
        <v>3.8604350672724461E-4</v>
      </c>
      <c r="X772" s="3">
        <f t="shared" si="101"/>
        <v>4.9732666702863915E-2</v>
      </c>
      <c r="Z772" s="3">
        <f>(E772-Dashboards!$C$10)/Dashboards!$C$12</f>
        <v>-7.1155464035760868E-2</v>
      </c>
      <c r="AA772" s="3">
        <f>(F772-Dashboards!$C$11)/Dashboards!$C$13</f>
        <v>1.4255909136150815</v>
      </c>
    </row>
    <row r="773" spans="1:27" x14ac:dyDescent="0.35">
      <c r="A773">
        <v>771</v>
      </c>
      <c r="B773" s="3">
        <f t="shared" si="102"/>
        <v>0.77100000000000002</v>
      </c>
      <c r="C773" s="3">
        <f>MOD($K$4*(1+SIN(Dashboards!$C$7*B773))+Dashboards!$C$15,2*$K$4)</f>
        <v>1.2856904898570107</v>
      </c>
      <c r="D773" s="31">
        <f>(B773^Dashboards!$C$5)*((1-B773)^Dashboards!$C$6)</f>
        <v>3.1173080480999996E-2</v>
      </c>
      <c r="E773" s="31">
        <f t="shared" si="96"/>
        <v>8.7677099845175719E-3</v>
      </c>
      <c r="F773" s="31">
        <f t="shared" si="97"/>
        <v>2.9914682152787343E-2</v>
      </c>
      <c r="G773" s="13">
        <f>SQRT((E773-Dashboards!$C$10)^2+(F773-Dashboards!$C$11)^2)</f>
        <v>3.4275278032225777E-2</v>
      </c>
      <c r="H773" s="13">
        <f>G773/Dashboards!$C$9</f>
        <v>0.89792005427402888</v>
      </c>
      <c r="N773">
        <v>771</v>
      </c>
      <c r="O773" s="3">
        <f t="shared" si="103"/>
        <v>0.77100000000000002</v>
      </c>
      <c r="P773" s="3">
        <f>MOD($L$4*(1+SIN(Dashboards!$D$7*O773))+Dashboards!$D$15,2*$L$4)</f>
        <v>5.3308202941895759</v>
      </c>
      <c r="Q773" s="31">
        <f>(O773^Dashboards!$D$5)*((1-O773)^Dashboards!$D$6)</f>
        <v>2.88629386236774E-4</v>
      </c>
      <c r="R773" s="31">
        <f t="shared" si="98"/>
        <v>1.6733511669726121E-4</v>
      </c>
      <c r="S773" s="31">
        <f t="shared" si="99"/>
        <v>-2.3517202495052601E-4</v>
      </c>
      <c r="T773" s="13">
        <f>SQRT((R773-Dashboards!$C$10)^2+(S773-Dashboards!$C$11)^2)</f>
        <v>1.1168243739778087E-2</v>
      </c>
      <c r="U773" s="13">
        <f>T773/Dashboards!$D$9</f>
        <v>0.9559402716162122</v>
      </c>
      <c r="W773" s="3">
        <f t="shared" si="100"/>
        <v>3.8279465931255892E-4</v>
      </c>
      <c r="X773" s="3">
        <f t="shared" si="101"/>
        <v>5.8020217342183322E-2</v>
      </c>
      <c r="Z773" s="3">
        <f>(E773-Dashboards!$C$10)/Dashboards!$C$12</f>
        <v>-6.0827008174089738E-2</v>
      </c>
      <c r="AA773" s="3">
        <f>(F773-Dashboards!$C$11)/Dashboards!$C$13</f>
        <v>1.4137584053630545</v>
      </c>
    </row>
    <row r="774" spans="1:27" x14ac:dyDescent="0.35">
      <c r="A774">
        <v>772</v>
      </c>
      <c r="B774" s="3">
        <f t="shared" si="102"/>
        <v>0.77200000000000002</v>
      </c>
      <c r="C774" s="3">
        <f>MOD($K$4*(1+SIN(Dashboards!$C$7*B774))+Dashboards!$C$15,2*$K$4)</f>
        <v>1.2738388744160247</v>
      </c>
      <c r="D774" s="31">
        <f>(B774^Dashboards!$C$5)*((1-B774)^Dashboards!$C$6)</f>
        <v>3.0981632255999998E-2</v>
      </c>
      <c r="E774" s="31">
        <f t="shared" si="96"/>
        <v>9.0656031574740097E-3</v>
      </c>
      <c r="F774" s="31">
        <f t="shared" si="97"/>
        <v>2.9625603397014831E-2</v>
      </c>
      <c r="G774" s="13">
        <f>SQRT((E774-Dashboards!$C$10)^2+(F774-Dashboards!$C$11)^2)</f>
        <v>3.3972155267599148E-2</v>
      </c>
      <c r="H774" s="13">
        <f>G774/Dashboards!$C$9</f>
        <v>0.88997905350346385</v>
      </c>
      <c r="N774">
        <v>772</v>
      </c>
      <c r="O774" s="3">
        <f t="shared" si="103"/>
        <v>0.77200000000000002</v>
      </c>
      <c r="P774" s="3">
        <f>MOD($L$4*(1+SIN(Dashboards!$D$7*O774))+Dashboards!$D$15,2*$L$4)</f>
        <v>5.33307239398522</v>
      </c>
      <c r="Q774" s="31">
        <f>(O774^Dashboards!$D$5)*((1-O774)^Dashboards!$D$6)</f>
        <v>2.8348242291721811E-4</v>
      </c>
      <c r="R774" s="31">
        <f t="shared" si="98"/>
        <v>1.6487089397971706E-4</v>
      </c>
      <c r="S774" s="31">
        <f t="shared" si="99"/>
        <v>-2.306076157054346E-4</v>
      </c>
      <c r="T774" s="13">
        <f>SQRT((R774-Dashboards!$C$10)^2+(S774-Dashboards!$C$11)^2)</f>
        <v>1.117220507206979E-2</v>
      </c>
      <c r="U774" s="13">
        <f>T774/Dashboards!$D$9</f>
        <v>0.95627933988469971</v>
      </c>
      <c r="W774" s="3">
        <f t="shared" si="100"/>
        <v>3.7954388538981364E-4</v>
      </c>
      <c r="X774" s="3">
        <f t="shared" si="101"/>
        <v>6.6300286381235862E-2</v>
      </c>
      <c r="Z774" s="3">
        <f>(E774-Dashboards!$C$10)/Dashboards!$C$12</f>
        <v>-5.0741320029268774E-2</v>
      </c>
      <c r="AA774" s="3">
        <f>(F774-Dashboards!$C$11)/Dashboards!$C$13</f>
        <v>1.4018183091022722</v>
      </c>
    </row>
    <row r="775" spans="1:27" x14ac:dyDescent="0.35">
      <c r="A775">
        <v>773</v>
      </c>
      <c r="B775" s="3">
        <f t="shared" si="102"/>
        <v>0.77300000000000002</v>
      </c>
      <c r="C775" s="3">
        <f>MOD($K$4*(1+SIN(Dashboards!$C$7*B775))+Dashboards!$C$15,2*$K$4)</f>
        <v>1.2620389527118236</v>
      </c>
      <c r="D775" s="31">
        <f>(B775^Dashboards!$C$5)*((1-B775)^Dashboards!$C$6)</f>
        <v>3.0790071840999994E-2</v>
      </c>
      <c r="E775" s="31">
        <f t="shared" si="96"/>
        <v>9.3563332915675475E-3</v>
      </c>
      <c r="F775" s="31">
        <f t="shared" si="97"/>
        <v>2.9334068100266036E-2</v>
      </c>
      <c r="G775" s="13">
        <f>SQRT((E775-Dashboards!$C$10)^2+(F775-Dashboards!$C$11)^2)</f>
        <v>3.3669222320752305E-2</v>
      </c>
      <c r="H775" s="13">
        <f>G775/Dashboards!$C$9</f>
        <v>0.88204302544795499</v>
      </c>
      <c r="N775">
        <v>773</v>
      </c>
      <c r="O775" s="3">
        <f t="shared" si="103"/>
        <v>0.77300000000000002</v>
      </c>
      <c r="P775" s="3">
        <f>MOD($L$4*(1+SIN(Dashboards!$D$7*O775))+Dashboards!$D$15,2*$L$4)</f>
        <v>5.3353223023013054</v>
      </c>
      <c r="Q775" s="31">
        <f>(O775^Dashboards!$D$5)*((1-O775)^Dashboards!$D$6)</f>
        <v>2.7839906202080795E-4</v>
      </c>
      <c r="R775" s="31">
        <f t="shared" si="98"/>
        <v>1.6242358769824624E-4</v>
      </c>
      <c r="S775" s="31">
        <f t="shared" si="99"/>
        <v>-2.2610753170404513E-4</v>
      </c>
      <c r="T775" s="13">
        <f>SQRT((R775-Dashboards!$C$10)^2+(S775-Dashboards!$C$11)^2)</f>
        <v>1.1176128137859721E-2</v>
      </c>
      <c r="U775" s="13">
        <f>T775/Dashboards!$D$9</f>
        <v>0.95661513275098875</v>
      </c>
      <c r="W775" s="3">
        <f t="shared" si="100"/>
        <v>3.7629154295881442E-4</v>
      </c>
      <c r="X775" s="3">
        <f t="shared" si="101"/>
        <v>7.4572107303033763E-2</v>
      </c>
      <c r="Z775" s="3">
        <f>(E775-Dashboards!$C$10)/Dashboards!$C$12</f>
        <v>-4.0898148943242604E-2</v>
      </c>
      <c r="AA775" s="3">
        <f>(F775-Dashboards!$C$11)/Dashboards!$C$13</f>
        <v>1.3897767479806531</v>
      </c>
    </row>
    <row r="776" spans="1:27" x14ac:dyDescent="0.35">
      <c r="A776">
        <v>774</v>
      </c>
      <c r="B776" s="3">
        <f t="shared" si="102"/>
        <v>0.77400000000000002</v>
      </c>
      <c r="C776" s="3">
        <f>MOD($K$4*(1+SIN(Dashboards!$C$7*B776))+Dashboards!$C$15,2*$K$4)</f>
        <v>1.2502910197418344</v>
      </c>
      <c r="D776" s="31">
        <f>(B776^Dashboards!$C$5)*((1-B776)^Dashboards!$C$6)</f>
        <v>3.0598405775999996E-2</v>
      </c>
      <c r="E776" s="31">
        <f t="shared" si="96"/>
        <v>9.6399107249235411E-3</v>
      </c>
      <c r="F776" s="31">
        <f t="shared" si="97"/>
        <v>2.9040223092260398E-2</v>
      </c>
      <c r="G776" s="13">
        <f>SQRT((E776-Dashboards!$C$10)^2+(F776-Dashboards!$C$11)^2)</f>
        <v>3.3366507999769028E-2</v>
      </c>
      <c r="H776" s="13">
        <f>G776/Dashboards!$C$9</f>
        <v>0.87411272480177871</v>
      </c>
      <c r="N776">
        <v>774</v>
      </c>
      <c r="O776" s="3">
        <f t="shared" si="103"/>
        <v>0.77400000000000002</v>
      </c>
      <c r="P776" s="3">
        <f>MOD($L$4*(1+SIN(Dashboards!$D$7*O776))+Dashboards!$D$15,2*$L$4)</f>
        <v>5.3375700168879261</v>
      </c>
      <c r="Q776" s="31">
        <f>(O776^Dashboards!$D$5)*((1-O776)^Dashboards!$D$6)</f>
        <v>2.7337895419044114E-4</v>
      </c>
      <c r="R776" s="31">
        <f t="shared" si="98"/>
        <v>1.5999341379268735E-4</v>
      </c>
      <c r="S776" s="31">
        <f t="shared" si="99"/>
        <v>-2.2167128848188985E-4</v>
      </c>
      <c r="T776" s="13">
        <f>SQRT((R776-Dashboards!$C$10)^2+(S776-Dashboards!$C$11)^2)</f>
        <v>1.1180012865000194E-2</v>
      </c>
      <c r="U776" s="13">
        <f>T776/Dashboards!$D$9</f>
        <v>0.95694764403963406</v>
      </c>
      <c r="W776" s="3">
        <f t="shared" si="100"/>
        <v>3.7303798869754961E-4</v>
      </c>
      <c r="X776" s="3">
        <f t="shared" si="101"/>
        <v>8.2834919237855353E-2</v>
      </c>
      <c r="Z776" s="3">
        <f>(E776-Dashboards!$C$10)/Dashboards!$C$12</f>
        <v>-3.1297144900912503E-2</v>
      </c>
      <c r="AA776" s="3">
        <f>(F776-Dashboards!$C$11)/Dashboards!$C$13</f>
        <v>1.3776397866464947</v>
      </c>
    </row>
    <row r="777" spans="1:27" x14ac:dyDescent="0.35">
      <c r="A777">
        <v>775</v>
      </c>
      <c r="B777" s="3">
        <f t="shared" si="102"/>
        <v>0.77500000000000002</v>
      </c>
      <c r="C777" s="3">
        <f>MOD($K$4*(1+SIN(Dashboards!$C$7*B777))+Dashboards!$C$15,2*$K$4)</f>
        <v>1.2385953692037697</v>
      </c>
      <c r="D777" s="31">
        <f>(B777^Dashboards!$C$5)*((1-B777)^Dashboards!$C$6)</f>
        <v>3.0406640624999998E-2</v>
      </c>
      <c r="E777" s="31">
        <f t="shared" si="96"/>
        <v>9.9163486742251759E-3</v>
      </c>
      <c r="F777" s="31">
        <f t="shared" si="97"/>
        <v>2.8744213731968612E-2</v>
      </c>
      <c r="G777" s="13">
        <f>SQRT((E777-Dashboards!$C$10)^2+(F777-Dashboards!$C$11)^2)</f>
        <v>3.3064040923630932E-2</v>
      </c>
      <c r="H777" s="13">
        <f>G777/Dashboards!$C$9</f>
        <v>0.86618890130524362</v>
      </c>
      <c r="N777">
        <v>775</v>
      </c>
      <c r="O777" s="3">
        <f t="shared" si="103"/>
        <v>0.77500000000000002</v>
      </c>
      <c r="P777" s="3">
        <f>MOD($L$4*(1+SIN(Dashboards!$D$7*O777))+Dashboards!$D$15,2*$L$4)</f>
        <v>5.3398155354973653</v>
      </c>
      <c r="Q777" s="31">
        <f>(O777^Dashboards!$D$5)*((1-O777)^Dashboards!$D$6)</f>
        <v>2.6842174667358383E-4</v>
      </c>
      <c r="R777" s="31">
        <f t="shared" si="98"/>
        <v>1.5758058193105122E-4</v>
      </c>
      <c r="S777" s="31">
        <f t="shared" si="99"/>
        <v>-2.1729839917856931E-4</v>
      </c>
      <c r="T777" s="13">
        <f>SQRT((R777-Dashboards!$C$10)^2+(S777-Dashboards!$C$11)^2)</f>
        <v>1.1183859189521419E-2</v>
      </c>
      <c r="U777" s="13">
        <f>T777/Dashboards!$D$9</f>
        <v>0.95727686827517322</v>
      </c>
      <c r="W777" s="3">
        <f t="shared" si="100"/>
        <v>3.6978357792646205E-4</v>
      </c>
      <c r="X777" s="3">
        <f t="shared" si="101"/>
        <v>9.1087966969929601E-2</v>
      </c>
      <c r="Z777" s="3">
        <f>(E777-Dashboards!$C$10)/Dashboards!$C$12</f>
        <v>-2.1937860428630131E-2</v>
      </c>
      <c r="AA777" s="3">
        <f>(F777-Dashboards!$C$11)/Dashboards!$C$13</f>
        <v>1.3654134290003523</v>
      </c>
    </row>
    <row r="778" spans="1:27" x14ac:dyDescent="0.35">
      <c r="A778">
        <v>776</v>
      </c>
      <c r="B778" s="3">
        <f t="shared" si="102"/>
        <v>0.77600000000000002</v>
      </c>
      <c r="C778" s="3">
        <f>MOD($K$4*(1+SIN(Dashboards!$C$7*B778))+Dashboards!$C$15,2*$K$4)</f>
        <v>1.2269522934882835</v>
      </c>
      <c r="D778" s="31">
        <f>(B778^Dashboards!$C$5)*((1-B778)^Dashboards!$C$6)</f>
        <v>3.0214782975999999E-2</v>
      </c>
      <c r="E778" s="31">
        <f t="shared" si="96"/>
        <v>1.0185663177820544E-2</v>
      </c>
      <c r="F778" s="31">
        <f t="shared" si="97"/>
        <v>2.8446183855040556E-2</v>
      </c>
      <c r="G778" s="13">
        <f>SQRT((E778-Dashboards!$C$10)^2+(F778-Dashboards!$C$11)^2)</f>
        <v>3.2761849521963871E-2</v>
      </c>
      <c r="H778" s="13">
        <f>G778/Dashboards!$C$9</f>
        <v>0.85827229973804653</v>
      </c>
      <c r="N778">
        <v>776</v>
      </c>
      <c r="O778" s="3">
        <f t="shared" si="103"/>
        <v>0.77600000000000002</v>
      </c>
      <c r="P778" s="3">
        <f>MOD($L$4*(1+SIN(Dashboards!$D$7*O778))+Dashboards!$D$15,2*$L$4)</f>
        <v>5.3420588558841056</v>
      </c>
      <c r="Q778" s="31">
        <f>(O778^Dashboards!$D$5)*((1-O778)^Dashboards!$D$6)</f>
        <v>2.6352708338175067E-4</v>
      </c>
      <c r="R778" s="31">
        <f t="shared" si="98"/>
        <v>1.5518529552686189E-4</v>
      </c>
      <c r="S778" s="31">
        <f t="shared" si="99"/>
        <v>-2.129883746309472E-4</v>
      </c>
      <c r="T778" s="13">
        <f>SQRT((R778-Dashboards!$C$10)^2+(S778-Dashboards!$C$11)^2)</f>
        <v>1.1187667055551931E-2</v>
      </c>
      <c r="U778" s="13">
        <f>T778/Dashboards!$D$9</f>
        <v>0.95760280067531611</v>
      </c>
      <c r="W778" s="3">
        <f t="shared" si="100"/>
        <v>3.6652866457582501E-4</v>
      </c>
      <c r="X778" s="3">
        <f t="shared" si="101"/>
        <v>9.9330500937269584E-2</v>
      </c>
      <c r="Z778" s="3">
        <f>(E778-Dashboards!$C$10)/Dashboards!$C$12</f>
        <v>-1.2819752520405757E-2</v>
      </c>
      <c r="AA778" s="3">
        <f>(F778-Dashboards!$C$11)/Dashboards!$C$13</f>
        <v>1.3531036160236063</v>
      </c>
    </row>
    <row r="779" spans="1:27" x14ac:dyDescent="0.35">
      <c r="A779">
        <v>777</v>
      </c>
      <c r="B779" s="3">
        <f t="shared" si="102"/>
        <v>0.77700000000000002</v>
      </c>
      <c r="C779" s="3">
        <f>MOD($K$4*(1+SIN(Dashboards!$C$7*B779))+Dashboards!$C$15,2*$K$4)</f>
        <v>1.2153620836716612</v>
      </c>
      <c r="D779" s="31">
        <f>(B779^Dashboards!$C$5)*((1-B779)^Dashboards!$C$6)</f>
        <v>3.0022839440999996E-2</v>
      </c>
      <c r="E779" s="31">
        <f t="shared" si="96"/>
        <v>1.0447873038068312E-2</v>
      </c>
      <c r="F779" s="31">
        <f t="shared" si="97"/>
        <v>2.8146275723094701E-2</v>
      </c>
      <c r="G779" s="13">
        <f>SQRT((E779-Dashboards!$C$10)^2+(F779-Dashboards!$C$11)^2)</f>
        <v>3.2459962035048501E-2</v>
      </c>
      <c r="H779" s="13">
        <f>G779/Dashboards!$C$9</f>
        <v>0.8503636599195501</v>
      </c>
      <c r="N779">
        <v>777</v>
      </c>
      <c r="O779" s="3">
        <f t="shared" si="103"/>
        <v>0.77700000000000002</v>
      </c>
      <c r="P779" s="3">
        <f>MOD($L$4*(1+SIN(Dashboards!$D$7*O779))+Dashboards!$D$15,2*$L$4)</f>
        <v>5.3442999758048275</v>
      </c>
      <c r="Q779" s="31">
        <f>(O779^Dashboards!$D$5)*((1-O779)^Dashboards!$D$6)</f>
        <v>2.5869460495021168E-4</v>
      </c>
      <c r="R779" s="31">
        <f t="shared" si="98"/>
        <v>1.5280775175760761E-4</v>
      </c>
      <c r="S779" s="31">
        <f t="shared" si="99"/>
        <v>-2.0874072346605357E-4</v>
      </c>
      <c r="T779" s="13">
        <f>SQRT((R779-Dashboards!$C$10)^2+(S779-Dashboards!$C$11)^2)</f>
        <v>1.1191436415238344E-2</v>
      </c>
      <c r="U779" s="13">
        <f>T779/Dashboards!$D$9</f>
        <v>0.95792543714407574</v>
      </c>
      <c r="W779" s="3">
        <f t="shared" si="100"/>
        <v>3.6327360115629597E-4</v>
      </c>
      <c r="X779" s="3">
        <f t="shared" si="101"/>
        <v>0.10756177722452565</v>
      </c>
      <c r="Z779" s="3">
        <f>(E779-Dashboards!$C$10)/Dashboards!$C$12</f>
        <v>-3.9421845898953024E-3</v>
      </c>
      <c r="AA779" s="3">
        <f>(F779-Dashboards!$C$11)/Dashboards!$C$13</f>
        <v>1.3407162236839119</v>
      </c>
    </row>
    <row r="780" spans="1:27" x14ac:dyDescent="0.35">
      <c r="A780">
        <v>778</v>
      </c>
      <c r="B780" s="3">
        <f t="shared" si="102"/>
        <v>0.77800000000000002</v>
      </c>
      <c r="C780" s="3">
        <f>MOD($K$4*(1+SIN(Dashboards!$C$7*B780))+Dashboards!$C$15,2*$K$4)</f>
        <v>1.2038250295085471</v>
      </c>
      <c r="D780" s="31">
        <f>(B780^Dashboards!$C$5)*((1-B780)^Dashboards!$C$6)</f>
        <v>2.9830816655999993E-2</v>
      </c>
      <c r="E780" s="31">
        <f t="shared" si="96"/>
        <v>1.0702999762978931E-2</v>
      </c>
      <c r="F780" s="31">
        <f t="shared" si="97"/>
        <v>2.7844629974872345E-2</v>
      </c>
      <c r="G780" s="13">
        <f>SQRT((E780-Dashboards!$C$10)^2+(F780-Dashboards!$C$11)^2)</f>
        <v>3.2158406514100159E-2</v>
      </c>
      <c r="H780" s="13">
        <f>G780/Dashboards!$C$9</f>
        <v>0.84246371671611386</v>
      </c>
      <c r="N780">
        <v>778</v>
      </c>
      <c r="O780" s="3">
        <f t="shared" si="103"/>
        <v>0.77800000000000002</v>
      </c>
      <c r="P780" s="3">
        <f>MOD($L$4*(1+SIN(Dashboards!$D$7*O780))+Dashboards!$D$15,2*$L$4)</f>
        <v>5.346538893018411</v>
      </c>
      <c r="Q780" s="31">
        <f>(O780^Dashboards!$D$5)*((1-O780)^Dashboards!$D$6)</f>
        <v>2.5392394879792133E-4</v>
      </c>
      <c r="R780" s="31">
        <f t="shared" si="98"/>
        <v>1.5044814158429851E-4</v>
      </c>
      <c r="S780" s="31">
        <f t="shared" si="99"/>
        <v>-2.0455495219368376E-4</v>
      </c>
      <c r="T780" s="13">
        <f>SQRT((R780-Dashboards!$C$10)^2+(S780-Dashboards!$C$11)^2)</f>
        <v>1.1195167228664437E-2</v>
      </c>
      <c r="U780" s="13">
        <f>T780/Dashboards!$D$9</f>
        <v>0.958244774264843</v>
      </c>
      <c r="W780" s="3">
        <f t="shared" si="100"/>
        <v>3.6001873873272303E-4</v>
      </c>
      <c r="X780" s="3">
        <f t="shared" si="101"/>
        <v>0.11578105754872914</v>
      </c>
      <c r="Z780" s="3">
        <f>(E780-Dashboards!$C$10)/Dashboards!$C$12</f>
        <v>4.6955715537619668E-3</v>
      </c>
      <c r="AA780" s="3">
        <f>(F780-Dashboards!$C$11)/Dashboards!$C$13</f>
        <v>1.3282570609176763</v>
      </c>
    </row>
    <row r="781" spans="1:27" x14ac:dyDescent="0.35">
      <c r="A781">
        <v>779</v>
      </c>
      <c r="B781" s="3">
        <f t="shared" si="102"/>
        <v>0.77900000000000003</v>
      </c>
      <c r="C781" s="3">
        <f>MOD($K$4*(1+SIN(Dashboards!$C$7*B781))+Dashboards!$C$15,2*$K$4)</f>
        <v>1.1923414194246931</v>
      </c>
      <c r="D781" s="31">
        <f>(B781^Dashboards!$C$5)*((1-B781)^Dashboards!$C$6)</f>
        <v>2.9638721280999997E-2</v>
      </c>
      <c r="E781" s="31">
        <f t="shared" si="96"/>
        <v>1.0951067507208432E-2</v>
      </c>
      <c r="F781" s="31">
        <f t="shared" si="97"/>
        <v>2.7541385579258098E-2</v>
      </c>
      <c r="G781" s="13">
        <f>SQRT((E781-Dashboards!$C$10)^2+(F781-Dashboards!$C$11)^2)</f>
        <v>3.1857210821823294E-2</v>
      </c>
      <c r="H781" s="13">
        <f>G781/Dashboards!$C$9</f>
        <v>0.83457320005561975</v>
      </c>
      <c r="N781">
        <v>779</v>
      </c>
      <c r="O781" s="3">
        <f t="shared" si="103"/>
        <v>0.77900000000000003</v>
      </c>
      <c r="P781" s="3">
        <f>MOD($L$4*(1+SIN(Dashboards!$D$7*O781))+Dashboards!$D$15,2*$L$4)</f>
        <v>5.3487756052859385</v>
      </c>
      <c r="Q781" s="31">
        <f>(O781^Dashboards!$D$5)*((1-O781)^Dashboards!$D$6)</f>
        <v>2.4921474918766269E-4</v>
      </c>
      <c r="R781" s="31">
        <f t="shared" si="98"/>
        <v>1.4810664977212229E-4</v>
      </c>
      <c r="S781" s="31">
        <f t="shared" si="99"/>
        <v>-2.0043056529867777E-4</v>
      </c>
      <c r="T781" s="13">
        <f>SQRT((R781-Dashboards!$C$10)^2+(S781-Dashboards!$C$11)^2)</f>
        <v>1.1198859463769601E-2</v>
      </c>
      <c r="U781" s="13">
        <f>T781/Dashboards!$D$9</f>
        <v>0.95856080929340626</v>
      </c>
      <c r="W781" s="3">
        <f t="shared" si="100"/>
        <v>3.5676442690127917E-4</v>
      </c>
      <c r="X781" s="3">
        <f t="shared" si="101"/>
        <v>0.12398760923778651</v>
      </c>
      <c r="Z781" s="3">
        <f>(E781-Dashboards!$C$10)/Dashboards!$C$12</f>
        <v>1.3094333708186426E-2</v>
      </c>
      <c r="AA781" s="3">
        <f>(F781-Dashboards!$C$11)/Dashboards!$C$13</f>
        <v>1.3157318676896197</v>
      </c>
    </row>
    <row r="782" spans="1:27" x14ac:dyDescent="0.35">
      <c r="A782">
        <v>780</v>
      </c>
      <c r="B782" s="3">
        <f t="shared" si="102"/>
        <v>0.78</v>
      </c>
      <c r="C782" s="3">
        <f>MOD($K$4*(1+SIN(Dashboards!$C$7*B782))+Dashboards!$C$15,2*$K$4)</f>
        <v>1.1809115405097519</v>
      </c>
      <c r="D782" s="31">
        <f>(B782^Dashboards!$C$5)*((1-B782)^Dashboards!$C$6)</f>
        <v>2.9446559999999997E-2</v>
      </c>
      <c r="E782" s="31">
        <f t="shared" si="96"/>
        <v>1.1192103012460181E-2</v>
      </c>
      <c r="F782" s="31">
        <f t="shared" si="97"/>
        <v>2.7236679790166779E-2</v>
      </c>
      <c r="G782" s="13">
        <f>SQRT((E782-Dashboards!$C$10)^2+(F782-Dashboards!$C$11)^2)</f>
        <v>3.1556402633246092E-2</v>
      </c>
      <c r="H782" s="13">
        <f>G782/Dashboards!$C$9</f>
        <v>0.82669283494933632</v>
      </c>
      <c r="N782">
        <v>780</v>
      </c>
      <c r="O782" s="3">
        <f t="shared" si="103"/>
        <v>0.78</v>
      </c>
      <c r="P782" s="3">
        <f>MOD($L$4*(1+SIN(Dashboards!$D$7*O782))+Dashboards!$D$15,2*$L$4)</f>
        <v>5.351010110370698</v>
      </c>
      <c r="Q782" s="31">
        <f>(O782^Dashboards!$D$5)*((1-O782)^Dashboards!$D$6)</f>
        <v>2.4456663728639991E-4</v>
      </c>
      <c r="R782" s="31">
        <f t="shared" si="98"/>
        <v>1.4578345491218954E-4</v>
      </c>
      <c r="S782" s="31">
        <f t="shared" si="99"/>
        <v>-1.9636706533286859E-4</v>
      </c>
      <c r="T782" s="13">
        <f>SQRT((R782-Dashboards!$C$10)^2+(S782-Dashboards!$C$11)^2)</f>
        <v>1.1202513096266652E-2</v>
      </c>
      <c r="U782" s="13">
        <f>T782/Dashboards!$D$9</f>
        <v>0.95887354015091575</v>
      </c>
      <c r="W782" s="3">
        <f t="shared" si="100"/>
        <v>3.5351101377000281E-4</v>
      </c>
      <c r="X782" s="3">
        <f t="shared" si="101"/>
        <v>0.13218070520157943</v>
      </c>
      <c r="Z782" s="3">
        <f>(E782-Dashboards!$C$10)/Dashboards!$C$12</f>
        <v>2.125500725995658E-2</v>
      </c>
      <c r="AA782" s="3">
        <f>(F782-Dashboards!$C$11)/Dashboards!$C$13</f>
        <v>1.3031463131294259</v>
      </c>
    </row>
    <row r="783" spans="1:27" x14ac:dyDescent="0.35">
      <c r="A783">
        <v>781</v>
      </c>
      <c r="B783" s="3">
        <f t="shared" si="102"/>
        <v>0.78100000000000003</v>
      </c>
      <c r="C783" s="3">
        <f>MOD($K$4*(1+SIN(Dashboards!$C$7*B783))+Dashboards!$C$15,2*$K$4)</f>
        <v>1.1695356785101034</v>
      </c>
      <c r="D783" s="31">
        <f>(B783^Dashboards!$C$5)*((1-B783)^Dashboards!$C$6)</f>
        <v>2.9254339520999997E-2</v>
      </c>
      <c r="E783" s="31">
        <f t="shared" si="96"/>
        <v>1.142613554735052E-2</v>
      </c>
      <c r="F783" s="31">
        <f t="shared" si="97"/>
        <v>2.6930648103295162E-2</v>
      </c>
      <c r="G783" s="13">
        <f>SQRT((E783-Dashboards!$C$10)^2+(F783-Dashboards!$C$11)^2)</f>
        <v>3.1256009436841113E-2</v>
      </c>
      <c r="H783" s="13">
        <f>G783/Dashboards!$C$9</f>
        <v>0.818823341521277</v>
      </c>
      <c r="N783">
        <v>781</v>
      </c>
      <c r="O783" s="3">
        <f t="shared" si="103"/>
        <v>0.78100000000000003</v>
      </c>
      <c r="P783" s="3">
        <f>MOD($L$4*(1+SIN(Dashboards!$D$7*O783))+Dashboards!$D$15,2*$L$4)</f>
        <v>5.3532424060381851</v>
      </c>
      <c r="Q783" s="31">
        <f>(O783^Dashboards!$D$5)*((1-O783)^Dashboards!$D$6)</f>
        <v>2.3997924122583529E-4</v>
      </c>
      <c r="R783" s="31">
        <f t="shared" si="98"/>
        <v>1.434787294443619E-4</v>
      </c>
      <c r="S783" s="31">
        <f t="shared" si="99"/>
        <v>-1.9236395300668792E-4</v>
      </c>
      <c r="T783" s="13">
        <f>SQRT((R783-Dashboards!$C$10)^2+(S783-Dashboards!$C$11)^2)</f>
        <v>1.1206128109559059E-2</v>
      </c>
      <c r="U783" s="13">
        <f>T783/Dashboards!$D$9</f>
        <v>0.95918296541679993</v>
      </c>
      <c r="W783" s="3">
        <f t="shared" si="100"/>
        <v>3.5025884594282842E-4</v>
      </c>
      <c r="X783" s="3">
        <f t="shared" si="101"/>
        <v>0.14035962389552292</v>
      </c>
      <c r="Z783" s="3">
        <f>(E783-Dashboards!$C$10)/Dashboards!$C$12</f>
        <v>2.917858314865631E-2</v>
      </c>
      <c r="AA783" s="3">
        <f>(F783-Dashboards!$C$11)/Dashboards!$C$13</f>
        <v>1.290505993745416</v>
      </c>
    </row>
    <row r="784" spans="1:27" x14ac:dyDescent="0.35">
      <c r="A784">
        <v>782</v>
      </c>
      <c r="B784" s="3">
        <f t="shared" si="102"/>
        <v>0.78200000000000003</v>
      </c>
      <c r="C784" s="3">
        <f>MOD($K$4*(1+SIN(Dashboards!$C$7*B784))+Dashboards!$C$15,2*$K$4)</f>
        <v>1.1582141178217042</v>
      </c>
      <c r="D784" s="31">
        <f>(B784^Dashboards!$C$5)*((1-B784)^Dashboards!$C$6)</f>
        <v>2.9062066575999999E-2</v>
      </c>
      <c r="E784" s="31">
        <f t="shared" si="96"/>
        <v>1.1653196846793404E-2</v>
      </c>
      <c r="F784" s="31">
        <f t="shared" si="97"/>
        <v>2.6623424214735049E-2</v>
      </c>
      <c r="G784" s="13">
        <f>SQRT((E784-Dashboards!$C$10)^2+(F784-Dashboards!$C$11)^2)</f>
        <v>3.0956058535937785E-2</v>
      </c>
      <c r="H784" s="13">
        <f>G784/Dashboards!$C$9</f>
        <v>0.81096543504520313</v>
      </c>
      <c r="N784">
        <v>782</v>
      </c>
      <c r="O784" s="3">
        <f t="shared" si="103"/>
        <v>0.78200000000000003</v>
      </c>
      <c r="P784" s="3">
        <f>MOD($L$4*(1+SIN(Dashboards!$D$7*O784))+Dashboards!$D$15,2*$L$4)</f>
        <v>5.3554724900561039</v>
      </c>
      <c r="Q784" s="31">
        <f>(O784^Dashboards!$D$5)*((1-O784)^Dashboards!$D$6)</f>
        <v>2.3545218616316193E-4</v>
      </c>
      <c r="R784" s="31">
        <f t="shared" si="98"/>
        <v>1.4119263968115296E-4</v>
      </c>
      <c r="S784" s="31">
        <f t="shared" si="99"/>
        <v>-1.8842072728041459E-4</v>
      </c>
      <c r="T784" s="13">
        <f>SQRT((R784-Dashboards!$C$10)^2+(S784-Dashboards!$C$11)^2)</f>
        <v>1.1209704494657543E-2</v>
      </c>
      <c r="U784" s="13">
        <f>T784/Dashboards!$D$9</f>
        <v>0.95948908432162583</v>
      </c>
      <c r="W784" s="3">
        <f t="shared" si="100"/>
        <v>3.4700826850718382E-4</v>
      </c>
      <c r="X784" s="3">
        <f t="shared" si="101"/>
        <v>0.1485236492764227</v>
      </c>
      <c r="Z784" s="3">
        <f>(E784-Dashboards!$C$10)/Dashboards!$C$12</f>
        <v>3.6866135814637102E-2</v>
      </c>
      <c r="AA784" s="3">
        <f>(F784-Dashboards!$C$11)/Dashboards!$C$13</f>
        <v>1.2778164317151079</v>
      </c>
    </row>
    <row r="785" spans="1:27" x14ac:dyDescent="0.35">
      <c r="A785">
        <v>783</v>
      </c>
      <c r="B785" s="3">
        <f t="shared" si="102"/>
        <v>0.78300000000000003</v>
      </c>
      <c r="C785" s="3">
        <f>MOD($K$4*(1+SIN(Dashboards!$C$7*B785))+Dashboards!$C$15,2*$K$4)</f>
        <v>1.1469471414829813</v>
      </c>
      <c r="D785" s="31">
        <f>(B785^Dashboards!$C$5)*((1-B785)^Dashboards!$C$6)</f>
        <v>2.8869747920999989E-2</v>
      </c>
      <c r="E785" s="31">
        <f t="shared" si="96"/>
        <v>1.1873321050957833E-2</v>
      </c>
      <c r="F785" s="31">
        <f t="shared" si="97"/>
        <v>2.6315139981443473E-2</v>
      </c>
      <c r="G785" s="13">
        <f>SQRT((E785-Dashboards!$C$10)^2+(F785-Dashboards!$C$11)^2)</f>
        <v>3.0656577050433242E-2</v>
      </c>
      <c r="H785" s="13">
        <f>G785/Dashboards!$C$9</f>
        <v>0.80311982598944354</v>
      </c>
      <c r="N785">
        <v>783</v>
      </c>
      <c r="O785" s="3">
        <f t="shared" si="103"/>
        <v>0.78300000000000003</v>
      </c>
      <c r="P785" s="3">
        <f>MOD($L$4*(1+SIN(Dashboards!$D$7*O785))+Dashboards!$D$15,2*$L$4)</f>
        <v>5.3577003601943716</v>
      </c>
      <c r="Q785" s="31">
        <f>(O785^Dashboards!$D$5)*((1-O785)^Dashboards!$D$6)</f>
        <v>2.3098509434200772E-4</v>
      </c>
      <c r="R785" s="31">
        <f t="shared" si="98"/>
        <v>1.389253458326963E-4</v>
      </c>
      <c r="S785" s="31">
        <f t="shared" si="99"/>
        <v>-1.8453688545505458E-4</v>
      </c>
      <c r="T785" s="13">
        <f>SQRT((R785-Dashboards!$C$10)^2+(S785-Dashboards!$C$11)^2)</f>
        <v>1.1213242250096154E-2</v>
      </c>
      <c r="U785" s="13">
        <f>T785/Dashboards!$D$9</f>
        <v>0.95979189673991605</v>
      </c>
      <c r="W785" s="3">
        <f t="shared" si="100"/>
        <v>3.4375962502524615E-4</v>
      </c>
      <c r="X785" s="3">
        <f t="shared" si="101"/>
        <v>0.15667207075047251</v>
      </c>
      <c r="Z785" s="3">
        <f>(E785-Dashboards!$C$10)/Dashboards!$C$12</f>
        <v>4.4318821132316347E-2</v>
      </c>
      <c r="AA785" s="3">
        <f>(F785-Dashboards!$C$11)/Dashboards!$C$13</f>
        <v>1.2650830732524765</v>
      </c>
    </row>
    <row r="786" spans="1:27" x14ac:dyDescent="0.35">
      <c r="A786">
        <v>784</v>
      </c>
      <c r="B786" s="3">
        <f t="shared" si="102"/>
        <v>0.78400000000000003</v>
      </c>
      <c r="C786" s="3">
        <f>MOD($K$4*(1+SIN(Dashboards!$C$7*B786))+Dashboards!$C$15,2*$K$4)</f>
        <v>1.135735031167757</v>
      </c>
      <c r="D786" s="31">
        <f>(B786^Dashboards!$C$5)*((1-B786)^Dashboards!$C$6)</f>
        <v>2.8677390335999999E-2</v>
      </c>
      <c r="E786" s="31">
        <f t="shared" si="96"/>
        <v>1.2086544643852032E-2</v>
      </c>
      <c r="F786" s="31">
        <f t="shared" si="97"/>
        <v>2.6005925383563604E-2</v>
      </c>
      <c r="G786" s="13">
        <f>SQRT((E786-Dashboards!$C$10)^2+(F786-Dashboards!$C$11)^2)</f>
        <v>3.0357591918808151E-2</v>
      </c>
      <c r="H786" s="13">
        <f>G786/Dashboards!$C$9</f>
        <v>0.79528722006970409</v>
      </c>
      <c r="N786">
        <v>784</v>
      </c>
      <c r="O786" s="3">
        <f t="shared" si="103"/>
        <v>0.78400000000000003</v>
      </c>
      <c r="P786" s="3">
        <f>MOD($L$4*(1+SIN(Dashboards!$D$7*O786))+Dashboards!$D$15,2*$L$4)</f>
        <v>5.3599260142251168</v>
      </c>
      <c r="Q786" s="31">
        <f>(O786^Dashboards!$D$5)*((1-O786)^Dashboards!$D$6)</f>
        <v>2.2657758515356386E-4</v>
      </c>
      <c r="R786" s="31">
        <f t="shared" si="98"/>
        <v>1.366770020327699E-4</v>
      </c>
      <c r="S786" s="31">
        <f t="shared" si="99"/>
        <v>-1.8071192326284032E-4</v>
      </c>
      <c r="T786" s="13">
        <f>SQRT((R786-Dashboards!$C$10)^2+(S786-Dashboards!$C$11)^2)</f>
        <v>1.1216741381847752E-2</v>
      </c>
      <c r="U786" s="13">
        <f>T786/Dashboards!$D$9</f>
        <v>0.96009140318291475</v>
      </c>
      <c r="W786" s="3">
        <f t="shared" si="100"/>
        <v>3.4051325752894226E-4</v>
      </c>
      <c r="X786" s="3">
        <f t="shared" si="101"/>
        <v>0.16480418311321066</v>
      </c>
      <c r="Z786" s="3">
        <f>(E786-Dashboards!$C$10)/Dashboards!$C$12</f>
        <v>5.1537874330838736E-2</v>
      </c>
      <c r="AA786" s="3">
        <f>(F786-Dashboards!$C$11)/Dashboards!$C$13</f>
        <v>1.2523112870516595</v>
      </c>
    </row>
    <row r="787" spans="1:27" x14ac:dyDescent="0.35">
      <c r="A787">
        <v>785</v>
      </c>
      <c r="B787" s="3">
        <f t="shared" si="102"/>
        <v>0.78500000000000003</v>
      </c>
      <c r="C787" s="3">
        <f>MOD($K$4*(1+SIN(Dashboards!$C$7*B787))+Dashboards!$C$15,2*$K$4)</f>
        <v>1.124578067178204</v>
      </c>
      <c r="D787" s="31">
        <f>(B787^Dashboards!$C$5)*((1-B787)^Dashboards!$C$6)</f>
        <v>2.8485000624999993E-2</v>
      </c>
      <c r="E787" s="31">
        <f t="shared" si="96"/>
        <v>1.2292906391587323E-2</v>
      </c>
      <c r="F787" s="31">
        <f t="shared" si="97"/>
        <v>2.5695908488588635E-2</v>
      </c>
      <c r="G787" s="13">
        <f>SQRT((E787-Dashboards!$C$10)^2+(F787-Dashboards!$C$11)^2)</f>
        <v>3.0059129900454139E-2</v>
      </c>
      <c r="H787" s="13">
        <f>G787/Dashboards!$C$9</f>
        <v>0.78746831831003927</v>
      </c>
      <c r="N787">
        <v>785</v>
      </c>
      <c r="O787" s="3">
        <f t="shared" si="103"/>
        <v>0.78500000000000003</v>
      </c>
      <c r="P787" s="3">
        <f>MOD($L$4*(1+SIN(Dashboards!$D$7*O787))+Dashboards!$D$15,2*$L$4)</f>
        <v>5.3621494499226863</v>
      </c>
      <c r="Q787" s="31">
        <f>(O787^Dashboards!$D$5)*((1-O787)^Dashboards!$D$6)</f>
        <v>2.2222927519789011E-4</v>
      </c>
      <c r="R787" s="31">
        <f t="shared" si="98"/>
        <v>1.3444775636586929E-4</v>
      </c>
      <c r="S787" s="31">
        <f t="shared" si="99"/>
        <v>-1.7694533495733487E-4</v>
      </c>
      <c r="T787" s="13">
        <f>SQRT((R787-Dashboards!$C$10)^2+(S787-Dashboards!$C$11)^2)</f>
        <v>1.1220201903238981E-2</v>
      </c>
      <c r="U787" s="13">
        <f>T787/Dashboards!$D$9</f>
        <v>0.96038760479130936</v>
      </c>
      <c r="W787" s="3">
        <f t="shared" si="100"/>
        <v>3.3726950651878331E-4</v>
      </c>
      <c r="X787" s="3">
        <f t="shared" si="101"/>
        <v>0.17291928648127008</v>
      </c>
      <c r="Z787" s="3">
        <f>(E787-Dashboards!$C$10)/Dashboards!$C$12</f>
        <v>5.8524607903892835E-2</v>
      </c>
      <c r="AA787" s="3">
        <f>(F787-Dashboards!$C$11)/Dashboards!$C$13</f>
        <v>1.2395063628067839</v>
      </c>
    </row>
    <row r="788" spans="1:27" x14ac:dyDescent="0.35">
      <c r="A788">
        <v>786</v>
      </c>
      <c r="B788" s="3">
        <f t="shared" si="102"/>
        <v>0.78600000000000003</v>
      </c>
      <c r="C788" s="3">
        <f>MOD($K$4*(1+SIN(Dashboards!$C$7*B788))+Dashboards!$C$15,2*$K$4)</f>
        <v>1.1134765284378425</v>
      </c>
      <c r="D788" s="31">
        <f>(B788^Dashboards!$C$5)*((1-B788)^Dashboards!$C$6)</f>
        <v>2.8292585615999993E-2</v>
      </c>
      <c r="E788" s="31">
        <f t="shared" si="96"/>
        <v>1.2492447280373617E-2</v>
      </c>
      <c r="F788" s="31">
        <f t="shared" si="97"/>
        <v>2.5385215417360073E-2</v>
      </c>
      <c r="G788" s="13">
        <f>SQRT((E788-Dashboards!$C$10)^2+(F788-Dashboards!$C$11)^2)</f>
        <v>2.9761217578320516E-2</v>
      </c>
      <c r="H788" s="13">
        <f>G788/Dashboards!$C$9</f>
        <v>0.77966381711218991</v>
      </c>
      <c r="N788">
        <v>786</v>
      </c>
      <c r="O788" s="3">
        <f t="shared" si="103"/>
        <v>0.78600000000000003</v>
      </c>
      <c r="P788" s="3">
        <f>MOD($L$4*(1+SIN(Dashboards!$D$7*O788))+Dashboards!$D$15,2*$L$4)</f>
        <v>5.3643706650636442</v>
      </c>
      <c r="Q788" s="31">
        <f>(O788^Dashboards!$D$5)*((1-O788)^Dashboards!$D$6)</f>
        <v>2.1793977834539389E-4</v>
      </c>
      <c r="R788" s="31">
        <f t="shared" si="98"/>
        <v>1.3223775089532145E-4</v>
      </c>
      <c r="S788" s="31">
        <f t="shared" si="99"/>
        <v>-1.7323661340313233E-4</v>
      </c>
      <c r="T788" s="13">
        <f>SQRT((R788-Dashboards!$C$10)^2+(S788-Dashboards!$C$11)^2)</f>
        <v>1.1223623834864714E-2</v>
      </c>
      <c r="U788" s="13">
        <f>T788/Dashboards!$D$9</f>
        <v>0.96068050332790778</v>
      </c>
      <c r="W788" s="3">
        <f t="shared" si="100"/>
        <v>3.3402871096663284E-4</v>
      </c>
      <c r="X788" s="3">
        <f t="shared" si="101"/>
        <v>0.18101668621571787</v>
      </c>
      <c r="Z788" s="3">
        <f>(E788-Dashboards!$C$10)/Dashboards!$C$12</f>
        <v>6.5280409510441451E-2</v>
      </c>
      <c r="AA788" s="3">
        <f>(F788-Dashboards!$C$11)/Dashboards!$C$13</f>
        <v>1.2266735098075603</v>
      </c>
    </row>
    <row r="789" spans="1:27" x14ac:dyDescent="0.35">
      <c r="A789">
        <v>787</v>
      </c>
      <c r="B789" s="3">
        <f t="shared" si="102"/>
        <v>0.78700000000000003</v>
      </c>
      <c r="C789" s="3">
        <f>MOD($K$4*(1+SIN(Dashboards!$C$7*B789))+Dashboards!$C$15,2*$K$4)</f>
        <v>1.1024306924845626</v>
      </c>
      <c r="D789" s="31">
        <f>(B789^Dashboards!$C$5)*((1-B789)^Dashboards!$C$6)</f>
        <v>2.8100152160999994E-2</v>
      </c>
      <c r="E789" s="31">
        <f t="shared" si="96"/>
        <v>1.2685210454298247E-2</v>
      </c>
      <c r="F789" s="31">
        <f t="shared" si="97"/>
        <v>2.5073970311889481E-2</v>
      </c>
      <c r="G789" s="13">
        <f>SQRT((E789-Dashboards!$C$10)^2+(F789-Dashboards!$C$11)^2)</f>
        <v>2.9463881361887417E-2</v>
      </c>
      <c r="H789" s="13">
        <f>G789/Dashboards!$C$9</f>
        <v>0.77187440833347121</v>
      </c>
      <c r="N789">
        <v>787</v>
      </c>
      <c r="O789" s="3">
        <f t="shared" si="103"/>
        <v>0.78700000000000003</v>
      </c>
      <c r="P789" s="3">
        <f>MOD($L$4*(1+SIN(Dashboards!$D$7*O789))+Dashboards!$D$15,2*$L$4)</f>
        <v>5.3665896574267755</v>
      </c>
      <c r="Q789" s="31">
        <f>(O789^Dashboards!$D$5)*((1-O789)^Dashboards!$D$6)</f>
        <v>2.1370870579847279E-4</v>
      </c>
      <c r="R789" s="31">
        <f t="shared" si="98"/>
        <v>1.3004712169242875E-4</v>
      </c>
      <c r="S789" s="31">
        <f t="shared" si="99"/>
        <v>-1.6958525016513913E-4</v>
      </c>
      <c r="T789" s="13">
        <f>SQRT((R789-Dashboards!$C$10)^2+(S789-Dashboards!$C$11)^2)</f>
        <v>1.1227007204502001E-2</v>
      </c>
      <c r="U789" s="13">
        <f>T789/Dashboards!$D$9</f>
        <v>0.96097010117027282</v>
      </c>
      <c r="W789" s="3">
        <f t="shared" si="100"/>
        <v>3.3079120832250225E-4</v>
      </c>
      <c r="X789" s="3">
        <f t="shared" si="101"/>
        <v>0.18909569283680161</v>
      </c>
      <c r="Z789" s="3">
        <f>(E789-Dashboards!$C$10)/Dashboards!$C$12</f>
        <v>7.1806739868116365E-2</v>
      </c>
      <c r="AA789" s="3">
        <f>(F789-Dashboards!$C$11)/Dashboards!$C$13</f>
        <v>1.2138178556101944</v>
      </c>
    </row>
    <row r="790" spans="1:27" x14ac:dyDescent="0.35">
      <c r="A790">
        <v>788</v>
      </c>
      <c r="B790" s="3">
        <f t="shared" si="102"/>
        <v>0.78800000000000003</v>
      </c>
      <c r="C790" s="3">
        <f>MOD($K$4*(1+SIN(Dashboards!$C$7*B790))+Dashboards!$C$15,2*$K$4)</f>
        <v>1.091440835463686</v>
      </c>
      <c r="D790" s="31">
        <f>(B790^Dashboards!$C$5)*((1-B790)^Dashboards!$C$6)</f>
        <v>2.7907707135999993E-2</v>
      </c>
      <c r="E790" s="31">
        <f t="shared" si="96"/>
        <v>1.2871241152938457E-2</v>
      </c>
      <c r="F790" s="31">
        <f t="shared" si="97"/>
        <v>2.4762295304992396E-2</v>
      </c>
      <c r="G790" s="13">
        <f>SQRT((E790-Dashboards!$C$10)^2+(F790-Dashboards!$C$11)^2)</f>
        <v>2.9167147490473663E-2</v>
      </c>
      <c r="H790" s="13">
        <f>G790/Dashboards!$C$9</f>
        <v>0.76410077937342991</v>
      </c>
      <c r="N790">
        <v>788</v>
      </c>
      <c r="O790" s="3">
        <f t="shared" si="103"/>
        <v>0.78800000000000003</v>
      </c>
      <c r="P790" s="3">
        <f>MOD($L$4*(1+SIN(Dashboards!$D$7*O790))+Dashboards!$D$15,2*$L$4)</f>
        <v>5.3688064247930898</v>
      </c>
      <c r="Q790" s="31">
        <f>(O790^Dashboards!$D$5)*((1-O790)^Dashboards!$D$6)</f>
        <v>2.0953566615331714E-4</v>
      </c>
      <c r="R790" s="31">
        <f t="shared" si="98"/>
        <v>1.2787599886663581E-4</v>
      </c>
      <c r="S790" s="31">
        <f t="shared" si="99"/>
        <v>-1.6599073559742586E-4</v>
      </c>
      <c r="T790" s="13">
        <f>SQRT((R790-Dashboards!$C$10)^2+(S790-Dashboards!$C$11)^2)</f>
        <v>1.1230352047023521E-2</v>
      </c>
      <c r="U790" s="13">
        <f>T790/Dashboards!$D$9</f>
        <v>0.96125640130331402</v>
      </c>
      <c r="W790" s="3">
        <f t="shared" si="100"/>
        <v>3.2755733452547787E-4</v>
      </c>
      <c r="X790" s="3">
        <f t="shared" si="101"/>
        <v>0.19715562192988412</v>
      </c>
      <c r="Z790" s="3">
        <f>(E790-Dashboards!$C$10)/Dashboards!$C$12</f>
        <v>7.8105130640981443E-2</v>
      </c>
      <c r="AA790" s="3">
        <f>(F790-Dashboards!$C$11)/Dashboards!$C$13</f>
        <v>1.2009444447831474</v>
      </c>
    </row>
    <row r="791" spans="1:27" x14ac:dyDescent="0.35">
      <c r="A791">
        <v>789</v>
      </c>
      <c r="B791" s="3">
        <f t="shared" si="102"/>
        <v>0.78900000000000003</v>
      </c>
      <c r="C791" s="3">
        <f>MOD($K$4*(1+SIN(Dashboards!$C$7*B791))+Dashboards!$C$15,2*$K$4)</f>
        <v>1.0805072321210685</v>
      </c>
      <c r="D791" s="31">
        <f>(B791^Dashboards!$C$5)*((1-B791)^Dashboards!$C$6)</f>
        <v>2.7715257440999994E-2</v>
      </c>
      <c r="E791" s="31">
        <f t="shared" si="96"/>
        <v>1.3050586648857214E-2</v>
      </c>
      <c r="F791" s="31">
        <f t="shared" si="97"/>
        <v>2.4450310491721274E-2</v>
      </c>
      <c r="G791" s="13">
        <f>SQRT((E791-Dashboards!$C$10)^2+(F791-Dashboards!$C$11)^2)</f>
        <v>2.8871042036887673E-2</v>
      </c>
      <c r="H791" s="13">
        <f>G791/Dashboards!$C$9</f>
        <v>0.75634361326948796</v>
      </c>
      <c r="N791">
        <v>789</v>
      </c>
      <c r="O791" s="3">
        <f t="shared" si="103"/>
        <v>0.78900000000000003</v>
      </c>
      <c r="P791" s="3">
        <f>MOD($L$4*(1+SIN(Dashboards!$D$7*O791))+Dashboards!$D$15,2*$L$4)</f>
        <v>5.3710209649458163</v>
      </c>
      <c r="Q791" s="31">
        <f>(O791^Dashboards!$D$5)*((1-O791)^Dashboards!$D$6)</f>
        <v>2.0542026546186443E-4</v>
      </c>
      <c r="R791" s="31">
        <f t="shared" si="98"/>
        <v>1.2572450659670728E-4</v>
      </c>
      <c r="S791" s="31">
        <f t="shared" si="99"/>
        <v>-1.6245255893163811E-4</v>
      </c>
      <c r="T791" s="13">
        <f>SQRT((R791-Dashboards!$C$10)^2+(S791-Dashboards!$C$11)^2)</f>
        <v>1.1233658404310594E-2</v>
      </c>
      <c r="U791" s="13">
        <f>T791/Dashboards!$D$9</f>
        <v>0.96153940731184229</v>
      </c>
      <c r="W791" s="3">
        <f t="shared" si="100"/>
        <v>3.2432742401888767E-4</v>
      </c>
      <c r="X791" s="3">
        <f t="shared" si="101"/>
        <v>0.20519579404235433</v>
      </c>
      <c r="Z791" s="3">
        <f>(E791-Dashboards!$C$10)/Dashboards!$C$12</f>
        <v>8.417718232334527E-2</v>
      </c>
      <c r="AA791" s="3">
        <f>(F791-Dashboards!$C$11)/Dashboards!$C$13</f>
        <v>1.1880582377272031</v>
      </c>
    </row>
    <row r="792" spans="1:27" x14ac:dyDescent="0.35">
      <c r="A792">
        <v>790</v>
      </c>
      <c r="B792" s="3">
        <f t="shared" si="102"/>
        <v>0.79</v>
      </c>
      <c r="C792" s="3">
        <f>MOD($K$4*(1+SIN(Dashboards!$C$7*B792))+Dashboards!$C$15,2*$K$4)</f>
        <v>1.0696301557962229</v>
      </c>
      <c r="D792" s="31">
        <f>(B792^Dashboards!$C$5)*((1-B792)^Dashboards!$C$6)</f>
        <v>2.7522809999999995E-2</v>
      </c>
      <c r="E792" s="31">
        <f t="shared" si="96"/>
        <v>1.3223296185031694E-2</v>
      </c>
      <c r="F792" s="31">
        <f t="shared" si="97"/>
        <v>2.4138133902582983E-2</v>
      </c>
      <c r="G792" s="13">
        <f>SQRT((E792-Dashboards!$C$10)^2+(F792-Dashboards!$C$11)^2)</f>
        <v>2.8575590911429968E-2</v>
      </c>
      <c r="H792" s="13">
        <f>G792/Dashboards!$C$9</f>
        <v>0.74860358880179789</v>
      </c>
      <c r="N792">
        <v>790</v>
      </c>
      <c r="O792" s="3">
        <f t="shared" si="103"/>
        <v>0.79</v>
      </c>
      <c r="P792" s="3">
        <f>MOD($L$4*(1+SIN(Dashboards!$D$7*O792))+Dashboards!$D$15,2*$L$4)</f>
        <v>5.3732332756704189</v>
      </c>
      <c r="Q792" s="31">
        <f>(O792^Dashboards!$D$5)*((1-O792)^Dashboards!$D$6)</f>
        <v>2.0136210729389991E-4</v>
      </c>
      <c r="R792" s="31">
        <f t="shared" si="98"/>
        <v>1.2359276316291273E-4</v>
      </c>
      <c r="S792" s="31">
        <f t="shared" si="99"/>
        <v>-1.5897020836495187E-4</v>
      </c>
      <c r="T792" s="13">
        <f>SQRT((R792-Dashboards!$C$10)^2+(S792-Dashboards!$C$11)^2)</f>
        <v>1.1236926325165713E-2</v>
      </c>
      <c r="U792" s="13">
        <f>T792/Dashboards!$D$9</f>
        <v>0.96181912337308262</v>
      </c>
      <c r="W792" s="3">
        <f t="shared" si="100"/>
        <v>3.211018097698135E-4</v>
      </c>
      <c r="X792" s="3">
        <f t="shared" si="101"/>
        <v>0.21321553457128473</v>
      </c>
      <c r="Z792" s="3">
        <f>(E792-Dashboards!$C$10)/Dashboards!$C$12</f>
        <v>9.0024562121294532E-2</v>
      </c>
      <c r="AA792" s="3">
        <f>(F792-Dashboards!$C$11)/Dashboards!$C$13</f>
        <v>1.1751641095692449</v>
      </c>
    </row>
    <row r="793" spans="1:27" x14ac:dyDescent="0.35">
      <c r="A793">
        <v>791</v>
      </c>
      <c r="B793" s="3">
        <f t="shared" si="102"/>
        <v>0.79100000000000004</v>
      </c>
      <c r="C793" s="3">
        <f>MOD($K$4*(1+SIN(Dashboards!$C$7*B793))+Dashboards!$C$15,2*$K$4)</f>
        <v>1.0588098784154909</v>
      </c>
      <c r="D793" s="31">
        <f>(B793^Dashboards!$C$5)*((1-B793)^Dashboards!$C$6)</f>
        <v>2.7330371760999991E-2</v>
      </c>
      <c r="E793" s="31">
        <f t="shared" si="96"/>
        <v>1.3389420912261717E-2</v>
      </c>
      <c r="F793" s="31">
        <f t="shared" si="97"/>
        <v>2.3825881478525709E-2</v>
      </c>
      <c r="G793" s="13">
        <f>SQRT((E793-Dashboards!$C$10)^2+(F793-Dashboards!$C$11)^2)</f>
        <v>2.8280819866256853E-2</v>
      </c>
      <c r="H793" s="13">
        <f>G793/Dashboards!$C$9</f>
        <v>0.74088138060755948</v>
      </c>
      <c r="N793">
        <v>791</v>
      </c>
      <c r="O793" s="3">
        <f t="shared" si="103"/>
        <v>0.79100000000000004</v>
      </c>
      <c r="P793" s="3">
        <f>MOD($L$4*(1+SIN(Dashboards!$D$7*O793))+Dashboards!$D$15,2*$L$4)</f>
        <v>5.3754433547545855</v>
      </c>
      <c r="Q793" s="31">
        <f>(O793^Dashboards!$D$5)*((1-O793)^Dashboards!$D$6)</f>
        <v>1.9736079279929623E-4</v>
      </c>
      <c r="R793" s="31">
        <f t="shared" si="98"/>
        <v>1.2148088098020054E-4</v>
      </c>
      <c r="S793" s="31">
        <f t="shared" si="99"/>
        <v>-1.5554317114756626E-4</v>
      </c>
      <c r="T793" s="13">
        <f>SQRT((R793-Dashboards!$C$10)^2+(S793-Dashboards!$C$11)^2)</f>
        <v>1.1240155865224661E-2</v>
      </c>
      <c r="U793" s="13">
        <f>T793/Dashboards!$D$9</f>
        <v>0.96209555424915216</v>
      </c>
      <c r="W793" s="3">
        <f t="shared" si="100"/>
        <v>3.1788082329306907E-4</v>
      </c>
      <c r="X793" s="3">
        <f t="shared" si="101"/>
        <v>0.22121417364159268</v>
      </c>
      <c r="Z793" s="3">
        <f>(E793-Dashboards!$C$10)/Dashboards!$C$12</f>
        <v>9.5649001833548256E-2</v>
      </c>
      <c r="AA793" s="3">
        <f>(F793-Dashboards!$C$11)/Dashboards!$C$13</f>
        <v>1.1622668491291162</v>
      </c>
    </row>
    <row r="794" spans="1:27" x14ac:dyDescent="0.35">
      <c r="A794">
        <v>792</v>
      </c>
      <c r="B794" s="3">
        <f t="shared" si="102"/>
        <v>0.79200000000000004</v>
      </c>
      <c r="C794" s="3">
        <f>MOD($K$4*(1+SIN(Dashboards!$C$7*B794))+Dashboards!$C$15,2*$K$4)</f>
        <v>1.0480466704852434</v>
      </c>
      <c r="D794" s="31">
        <f>(B794^Dashboards!$C$5)*((1-B794)^Dashboards!$C$6)</f>
        <v>2.7137949695999992E-2</v>
      </c>
      <c r="E794" s="31">
        <f t="shared" si="96"/>
        <v>1.3549013826605621E-2</v>
      </c>
      <c r="F794" s="31">
        <f t="shared" si="97"/>
        <v>2.3513667047678374E-2</v>
      </c>
      <c r="G794" s="13">
        <f>SQRT((E794-Dashboards!$C$10)^2+(F794-Dashboards!$C$11)^2)</f>
        <v>2.7986754500114806E-2</v>
      </c>
      <c r="H794" s="13">
        <f>G794/Dashboards!$C$9</f>
        <v>0.73317765930504741</v>
      </c>
      <c r="N794">
        <v>792</v>
      </c>
      <c r="O794" s="3">
        <f t="shared" si="103"/>
        <v>0.79200000000000004</v>
      </c>
      <c r="P794" s="3">
        <f>MOD($L$4*(1+SIN(Dashboards!$D$7*O794))+Dashboards!$D$15,2*$L$4)</f>
        <v>5.3776511999882359</v>
      </c>
      <c r="Q794" s="31">
        <f>(O794^Dashboards!$D$5)*((1-O794)^Dashboards!$D$6)</f>
        <v>1.9341592077038659E-4</v>
      </c>
      <c r="R794" s="31">
        <f t="shared" si="98"/>
        <v>1.1938896663236004E-4</v>
      </c>
      <c r="S794" s="31">
        <f t="shared" si="99"/>
        <v>-1.521709336697179E-4</v>
      </c>
      <c r="T794" s="13">
        <f>SQRT((R794-Dashboards!$C$10)^2+(S794-Dashboards!$C$11)^2)</f>
        <v>1.1243347086868203E-2</v>
      </c>
      <c r="U794" s="13">
        <f>T794/Dashboards!$D$9</f>
        <v>0.96236870527950169</v>
      </c>
      <c r="W794" s="3">
        <f t="shared" si="100"/>
        <v>3.1466479467976138E-4</v>
      </c>
      <c r="X794" s="3">
        <f t="shared" si="101"/>
        <v>0.22919104597445428</v>
      </c>
      <c r="Z794" s="3">
        <f>(E794-Dashboards!$C$10)/Dashboards!$C$12</f>
        <v>0.10105229573324137</v>
      </c>
      <c r="AA794" s="3">
        <f>(F794-Dashboards!$C$11)/Dashboards!$C$13</f>
        <v>1.1493711579588659</v>
      </c>
    </row>
    <row r="795" spans="1:27" x14ac:dyDescent="0.35">
      <c r="A795">
        <v>793</v>
      </c>
      <c r="B795" s="3">
        <f t="shared" si="102"/>
        <v>0.79300000000000004</v>
      </c>
      <c r="C795" s="3">
        <f>MOD($K$4*(1+SIN(Dashboards!$C$7*B795))+Dashboards!$C$15,2*$K$4)</f>
        <v>1.0373408010851171</v>
      </c>
      <c r="D795" s="31">
        <f>(B795^Dashboards!$C$5)*((1-B795)^Dashboards!$C$6)</f>
        <v>2.6945550800999994E-2</v>
      </c>
      <c r="E795" s="31">
        <f t="shared" si="96"/>
        <v>1.3702129706889466E-2</v>
      </c>
      <c r="F795" s="31">
        <f t="shared" si="97"/>
        <v>2.3201602303824807E-2</v>
      </c>
      <c r="G795" s="13">
        <f>SQRT((E795-Dashboards!$C$10)^2+(F795-Dashboards!$C$11)^2)</f>
        <v>2.7693420263455771E-2</v>
      </c>
      <c r="H795" s="13">
        <f>G795/Dashboards!$C$9</f>
        <v>0.7254930916276191</v>
      </c>
      <c r="N795">
        <v>793</v>
      </c>
      <c r="O795" s="3">
        <f t="shared" si="103"/>
        <v>0.79300000000000004</v>
      </c>
      <c r="P795" s="3">
        <f>MOD($L$4*(1+SIN(Dashboards!$D$7*O795))+Dashboards!$D$15,2*$L$4)</f>
        <v>5.3798568091635266</v>
      </c>
      <c r="Q795" s="31">
        <f>(O795^Dashboards!$D$5)*((1-O795)^Dashboards!$D$6)</f>
        <v>1.8952708770446299E-4</v>
      </c>
      <c r="R795" s="31">
        <f t="shared" si="98"/>
        <v>1.1731712090715639E-4</v>
      </c>
      <c r="S795" s="31">
        <f t="shared" si="99"/>
        <v>-1.4885298154820702E-4</v>
      </c>
      <c r="T795" s="13">
        <f>SQRT((R795-Dashboards!$C$10)^2+(S795-Dashboards!$C$11)^2)</f>
        <v>1.1246500059133382E-2</v>
      </c>
      <c r="U795" s="13">
        <f>T795/Dashboards!$D$9</f>
        <v>0.96263858237332256</v>
      </c>
      <c r="W795" s="3">
        <f t="shared" si="100"/>
        <v>3.114540526305609E-4</v>
      </c>
      <c r="X795" s="3">
        <f t="shared" si="101"/>
        <v>0.23714549074570346</v>
      </c>
      <c r="Z795" s="3">
        <f>(E795-Dashboards!$C$10)/Dashboards!$C$12</f>
        <v>0.10623629845219063</v>
      </c>
      <c r="AA795" s="3">
        <f>(F795-Dashboards!$C$11)/Dashboards!$C$13</f>
        <v>1.1364816494536469</v>
      </c>
    </row>
    <row r="796" spans="1:27" x14ac:dyDescent="0.35">
      <c r="A796">
        <v>794</v>
      </c>
      <c r="B796" s="3">
        <f t="shared" si="102"/>
        <v>0.79400000000000004</v>
      </c>
      <c r="C796" s="3">
        <f>MOD($K$4*(1+SIN(Dashboards!$C$7*B796))+Dashboards!$C$15,2*$K$4)</f>
        <v>1.026692537861291</v>
      </c>
      <c r="D796" s="31">
        <f>(B796^Dashboards!$C$5)*((1-B796)^Dashboards!$C$6)</f>
        <v>2.6753182095999993E-2</v>
      </c>
      <c r="E796" s="31">
        <f t="shared" si="96"/>
        <v>1.3848825052334549E-2</v>
      </c>
      <c r="F796" s="31">
        <f t="shared" si="97"/>
        <v>2.2889796786593926E-2</v>
      </c>
      <c r="G796" s="13">
        <f>SQRT((E796-Dashboards!$C$10)^2+(F796-Dashboards!$C$11)^2)</f>
        <v>2.7400842463944308E-2</v>
      </c>
      <c r="H796" s="13">
        <f>G796/Dashboards!$C$9</f>
        <v>0.71782834056798639</v>
      </c>
      <c r="N796">
        <v>794</v>
      </c>
      <c r="O796" s="3">
        <f t="shared" si="103"/>
        <v>0.79400000000000004</v>
      </c>
      <c r="P796" s="3">
        <f>MOD($L$4*(1+SIN(Dashboards!$D$7*O796))+Dashboards!$D$15,2*$L$4)</f>
        <v>5.3820601800748493</v>
      </c>
      <c r="Q796" s="31">
        <f>(O796^Dashboards!$D$5)*((1-O796)^Dashboards!$D$6)</f>
        <v>1.8569388786639454E-4</v>
      </c>
      <c r="R796" s="31">
        <f t="shared" si="98"/>
        <v>1.1526543883242972E-4</v>
      </c>
      <c r="S796" s="31">
        <f t="shared" si="99"/>
        <v>-1.4558879971242469E-4</v>
      </c>
      <c r="T796" s="13">
        <f>SQRT((R796-Dashboards!$C$10)^2+(S796-Dashboards!$C$11)^2)</f>
        <v>1.1249614857624424E-2</v>
      </c>
      <c r="U796" s="13">
        <f>T796/Dashboards!$D$9</f>
        <v>0.96290519200192082</v>
      </c>
      <c r="W796" s="3">
        <f t="shared" si="100"/>
        <v>3.0824892449381414E-4</v>
      </c>
      <c r="X796" s="3">
        <f t="shared" si="101"/>
        <v>0.24507685143393443</v>
      </c>
      <c r="Z796" s="3">
        <f>(E796-Dashboards!$C$10)/Dashboards!$C$12</f>
        <v>0.1112029228691666</v>
      </c>
      <c r="AA796" s="3">
        <f>(F796-Dashboards!$C$11)/Dashboards!$C$13</f>
        <v>1.1236028480334919</v>
      </c>
    </row>
    <row r="797" spans="1:27" x14ac:dyDescent="0.35">
      <c r="A797">
        <v>795</v>
      </c>
      <c r="B797" s="3">
        <f t="shared" si="102"/>
        <v>0.79500000000000004</v>
      </c>
      <c r="C797" s="3">
        <f>MOD($K$4*(1+SIN(Dashboards!$C$7*B797))+Dashboards!$C$15,2*$K$4)</f>
        <v>1.0161021470197913</v>
      </c>
      <c r="D797" s="31">
        <f>(B797^Dashboards!$C$5)*((1-B797)^Dashboards!$C$6)</f>
        <v>2.6560850624999993E-2</v>
      </c>
      <c r="E797" s="31">
        <f t="shared" si="96"/>
        <v>1.3989158020347588E-2</v>
      </c>
      <c r="F797" s="31">
        <f t="shared" si="97"/>
        <v>2.257835786334576E-2</v>
      </c>
      <c r="G797" s="13">
        <f>SQRT((E797-Dashboards!$C$10)^2+(F797-Dashboards!$C$11)^2)</f>
        <v>2.7109046272367692E-2</v>
      </c>
      <c r="H797" s="13">
        <f>G797/Dashboards!$C$9</f>
        <v>0.71018406553304469</v>
      </c>
      <c r="N797">
        <v>795</v>
      </c>
      <c r="O797" s="3">
        <f t="shared" si="103"/>
        <v>0.79500000000000004</v>
      </c>
      <c r="P797" s="3">
        <f>MOD($L$4*(1+SIN(Dashboards!$D$7*O797))+Dashboards!$D$15,2*$L$4)</f>
        <v>5.3842613105188315</v>
      </c>
      <c r="Q797" s="31">
        <f>(O797^Dashboards!$D$5)*((1-O797)^Dashboards!$D$6)</f>
        <v>1.8191591335135887E-4</v>
      </c>
      <c r="R797" s="31">
        <f t="shared" si="98"/>
        <v>1.132340097131489E-4</v>
      </c>
      <c r="S797" s="31">
        <f t="shared" si="99"/>
        <v>-1.4237787248986975E-4</v>
      </c>
      <c r="T797" s="13">
        <f>SQRT((R797-Dashboards!$C$10)^2+(S797-Dashboards!$C$11)^2)</f>
        <v>1.1252691564423281E-2</v>
      </c>
      <c r="U797" s="13">
        <f>T797/Dashboards!$D$9</f>
        <v>0.96316854119106021</v>
      </c>
      <c r="W797" s="3">
        <f t="shared" si="100"/>
        <v>3.0504973630863234E-4</v>
      </c>
      <c r="X797" s="3">
        <f t="shared" si="101"/>
        <v>0.25298447565801552</v>
      </c>
      <c r="Z797" s="3">
        <f>(E797-Dashboards!$C$10)/Dashboards!$C$12</f>
        <v>0.11595413800367263</v>
      </c>
      <c r="AA797" s="3">
        <f>(F797-Dashboards!$C$11)/Dashboards!$C$13</f>
        <v>1.1107391883951343</v>
      </c>
    </row>
    <row r="798" spans="1:27" x14ac:dyDescent="0.35">
      <c r="A798">
        <v>796</v>
      </c>
      <c r="B798" s="3">
        <f t="shared" si="102"/>
        <v>0.79600000000000004</v>
      </c>
      <c r="C798" s="3">
        <f>MOD($K$4*(1+SIN(Dashboards!$C$7*B798))+Dashboards!$C$15,2*$K$4)</f>
        <v>1.0055698933198352</v>
      </c>
      <c r="D798" s="31">
        <f>(B798^Dashboards!$C$5)*((1-B798)^Dashboards!$C$6)</f>
        <v>2.6368563455999996E-2</v>
      </c>
      <c r="E798" s="31">
        <f t="shared" si="96"/>
        <v>1.4123188364516349E-2</v>
      </c>
      <c r="F798" s="31">
        <f t="shared" si="97"/>
        <v>2.2267390712732565E-2</v>
      </c>
      <c r="G798" s="13">
        <f>SQRT((E798-Dashboards!$C$10)^2+(F798-Dashboards!$C$11)^2)</f>
        <v>2.6818056728961051E-2</v>
      </c>
      <c r="H798" s="13">
        <f>G798/Dashboards!$C$9</f>
        <v>0.70256092250957436</v>
      </c>
      <c r="N798">
        <v>796</v>
      </c>
      <c r="O798" s="3">
        <f t="shared" si="103"/>
        <v>0.79600000000000004</v>
      </c>
      <c r="P798" s="3">
        <f>MOD($L$4*(1+SIN(Dashboards!$D$7*O798))+Dashboards!$D$15,2*$L$4)</f>
        <v>5.3864601982943432</v>
      </c>
      <c r="Q798" s="31">
        <f>(O798^Dashboards!$D$5)*((1-O798)^Dashboards!$D$6)</f>
        <v>1.7819275414767842E-4</v>
      </c>
      <c r="R798" s="31">
        <f t="shared" si="98"/>
        <v>1.1122291716940965E-4</v>
      </c>
      <c r="S798" s="31">
        <f t="shared" si="99"/>
        <v>-1.3921968369114189E-4</v>
      </c>
      <c r="T798" s="13">
        <f>SQRT((R798-Dashboards!$C$10)^2+(S798-Dashboards!$C$11)^2)</f>
        <v>1.125573026799981E-2</v>
      </c>
      <c r="U798" s="13">
        <f>T798/Dashboards!$D$9</f>
        <v>0.96342863751327446</v>
      </c>
      <c r="W798" s="3">
        <f t="shared" si="100"/>
        <v>3.0185681285310289E-4</v>
      </c>
      <c r="X798" s="3">
        <f t="shared" si="101"/>
        <v>0.2608677150037001</v>
      </c>
      <c r="Z798" s="3">
        <f>(E798-Dashboards!$C$10)/Dashboards!$C$12</f>
        <v>0.12049196691667974</v>
      </c>
      <c r="AA798" s="3">
        <f>(F798-Dashboards!$C$11)/Dashboards!$C$13</f>
        <v>1.0978950148330182</v>
      </c>
    </row>
    <row r="799" spans="1:27" x14ac:dyDescent="0.35">
      <c r="A799">
        <v>797</v>
      </c>
      <c r="B799" s="3">
        <f t="shared" si="102"/>
        <v>0.79700000000000004</v>
      </c>
      <c r="C799" s="3">
        <f>MOD($K$4*(1+SIN(Dashboards!$C$7*B799))+Dashboards!$C$15,2*$K$4)</f>
        <v>0.99509604006721908</v>
      </c>
      <c r="D799" s="31">
        <f>(B799^Dashboards!$C$5)*((1-B799)^Dashboards!$C$6)</f>
        <v>2.6176327680999988E-2</v>
      </c>
      <c r="E799" s="31">
        <f t="shared" si="96"/>
        <v>1.4250977372852591E-2</v>
      </c>
      <c r="F799" s="31">
        <f t="shared" si="97"/>
        <v>2.1956998309913166E-2</v>
      </c>
      <c r="G799" s="13">
        <f>SQRT((E799-Dashboards!$C$10)^2+(F799-Dashboards!$C$11)^2)</f>
        <v>2.6527898750160133E-2</v>
      </c>
      <c r="H799" s="13">
        <f>G799/Dashboards!$C$9</f>
        <v>0.69495956424114536</v>
      </c>
      <c r="N799">
        <v>797</v>
      </c>
      <c r="O799" s="3">
        <f t="shared" si="103"/>
        <v>0.79700000000000004</v>
      </c>
      <c r="P799" s="3">
        <f>MOD($L$4*(1+SIN(Dashboards!$D$7*O799))+Dashboards!$D$15,2*$L$4)</f>
        <v>5.388656841202498</v>
      </c>
      <c r="Q799" s="31">
        <f>(O799^Dashboards!$D$5)*((1-O799)^Dashboards!$D$6)</f>
        <v>1.7452399819975722E-4</v>
      </c>
      <c r="R799" s="31">
        <f t="shared" si="98"/>
        <v>1.0923223917536638E-4</v>
      </c>
      <c r="S799" s="31">
        <f t="shared" si="99"/>
        <v>-1.3611371669440379E-4</v>
      </c>
      <c r="T799" s="13">
        <f>SQRT((R799-Dashboards!$C$10)^2+(S799-Dashboards!$C$11)^2)</f>
        <v>1.1258731063121615E-2</v>
      </c>
      <c r="U799" s="13">
        <f>T799/Dashboards!$D$9</f>
        <v>0.96368548908014939</v>
      </c>
      <c r="W799" s="3">
        <f t="shared" si="100"/>
        <v>2.9867047769777295E-4</v>
      </c>
      <c r="X799" s="3">
        <f t="shared" si="101"/>
        <v>0.26872592483900404</v>
      </c>
      <c r="Z799" s="3">
        <f>(E799-Dashboards!$C$10)/Dashboards!$C$12</f>
        <v>0.12481848461973473</v>
      </c>
      <c r="AA799" s="3">
        <f>(F799-Dashboards!$C$11)/Dashboards!$C$13</f>
        <v>1.0850745806285913</v>
      </c>
    </row>
    <row r="800" spans="1:27" x14ac:dyDescent="0.35">
      <c r="A800">
        <v>798</v>
      </c>
      <c r="B800" s="3">
        <f t="shared" si="102"/>
        <v>0.79800000000000004</v>
      </c>
      <c r="C800" s="3">
        <f>MOD($K$4*(1+SIN(Dashboards!$C$7*B800))+Dashboards!$C$15,2*$K$4)</f>
        <v>0.98468084910772746</v>
      </c>
      <c r="D800" s="31">
        <f>(B800^Dashboards!$C$5)*((1-B800)^Dashboards!$C$6)</f>
        <v>2.5984150415999992E-2</v>
      </c>
      <c r="E800" s="31">
        <f t="shared" si="96"/>
        <v>1.4372587806323877E-2</v>
      </c>
      <c r="F800" s="31">
        <f t="shared" si="97"/>
        <v>2.1647281413397456E-2</v>
      </c>
      <c r="G800" s="13">
        <f>SQRT((E800-Dashboards!$C$10)^2+(F800-Dashboards!$C$11)^2)</f>
        <v>2.6238597135794756E-2</v>
      </c>
      <c r="H800" s="13">
        <f>G800/Dashboards!$C$9</f>
        <v>0.68738064041656588</v>
      </c>
      <c r="N800">
        <v>798</v>
      </c>
      <c r="O800" s="3">
        <f t="shared" si="103"/>
        <v>0.79800000000000004</v>
      </c>
      <c r="P800" s="3">
        <f>MOD($L$4*(1+SIN(Dashboards!$D$7*O800))+Dashboards!$D$15,2*$L$4)</f>
        <v>5.3908512370466521</v>
      </c>
      <c r="Q800" s="31">
        <f>(O800^Dashboards!$D$5)*((1-O800)^Dashboards!$D$6)</f>
        <v>1.7090923147110917E-4</v>
      </c>
      <c r="R800" s="31">
        <f t="shared" si="98"/>
        <v>1.0726204809908627E-4</v>
      </c>
      <c r="S800" s="31">
        <f t="shared" si="99"/>
        <v>-1.3305945452929857E-4</v>
      </c>
      <c r="T800" s="13">
        <f>SQRT((R800-Dashboards!$C$10)^2+(S800-Dashboards!$C$11)^2)</f>
        <v>1.1261694050763583E-2</v>
      </c>
      <c r="U800" s="13">
        <f>T800/Dashboards!$D$9</f>
        <v>0.96393910453458032</v>
      </c>
      <c r="W800" s="3">
        <f t="shared" si="100"/>
        <v>2.9549105326456219E-4</v>
      </c>
      <c r="X800" s="3">
        <f t="shared" si="101"/>
        <v>0.27655846411801444</v>
      </c>
      <c r="Z800" s="3">
        <f>(E800-Dashboards!$C$10)/Dashboards!$C$12</f>
        <v>0.12893581599384865</v>
      </c>
      <c r="AA800" s="3">
        <f>(F800-Dashboards!$C$11)/Dashboards!$C$13</f>
        <v>1.0722820475069306</v>
      </c>
    </row>
    <row r="801" spans="1:27" x14ac:dyDescent="0.35">
      <c r="A801">
        <v>799</v>
      </c>
      <c r="B801" s="3">
        <f t="shared" si="102"/>
        <v>0.79900000000000004</v>
      </c>
      <c r="C801" s="3">
        <f>MOD($K$4*(1+SIN(Dashboards!$C$7*B801))+Dashboards!$C$15,2*$K$4)</f>
        <v>0.9743245808205927</v>
      </c>
      <c r="D801" s="31">
        <f>(B801^Dashboards!$C$5)*((1-B801)^Dashboards!$C$6)</f>
        <v>2.5792038800999995E-2</v>
      </c>
      <c r="E801" s="31">
        <f t="shared" si="96"/>
        <v>1.4488083837713273E-2</v>
      </c>
      <c r="F801" s="31">
        <f t="shared" si="97"/>
        <v>2.1338338553497566E-2</v>
      </c>
      <c r="G801" s="13">
        <f>SQRT((E801-Dashboards!$C$10)^2+(F801-Dashboards!$C$11)^2)</f>
        <v>2.5950176576737011E-2</v>
      </c>
      <c r="H801" s="13">
        <f>G801/Dashboards!$C$9</f>
        <v>0.67982479787024475</v>
      </c>
      <c r="N801">
        <v>799</v>
      </c>
      <c r="O801" s="3">
        <f t="shared" si="103"/>
        <v>0.79900000000000004</v>
      </c>
      <c r="P801" s="3">
        <f>MOD($L$4*(1+SIN(Dashboards!$D$7*O801))+Dashboards!$D$15,2*$L$4)</f>
        <v>5.3930433836324099</v>
      </c>
      <c r="Q801" s="31">
        <f>(O801^Dashboards!$D$5)*((1-O801)^Dashboards!$D$6)</f>
        <v>1.6734803800747195E-4</v>
      </c>
      <c r="R801" s="31">
        <f t="shared" si="98"/>
        <v>1.0531241074331674E-4</v>
      </c>
      <c r="S801" s="31">
        <f t="shared" si="99"/>
        <v>-1.3005637996031267E-4</v>
      </c>
      <c r="T801" s="13">
        <f>SQRT((R801-Dashboards!$C$10)^2+(S801-Dashboards!$C$11)^2)</f>
        <v>1.1264619338017087E-2</v>
      </c>
      <c r="U801" s="13">
        <f>T801/Dashboards!$D$9</f>
        <v>0.96418949304299983</v>
      </c>
      <c r="W801" s="3">
        <f t="shared" si="100"/>
        <v>2.9231886089126975E-4</v>
      </c>
      <c r="X801" s="3">
        <f t="shared" si="101"/>
        <v>0.28436469517275509</v>
      </c>
      <c r="Z801" s="3">
        <f>(E801-Dashboards!$C$10)/Dashboards!$C$12</f>
        <v>0.13284613371948598</v>
      </c>
      <c r="AA801" s="3">
        <f>(F801-Dashboards!$C$11)/Dashboards!$C$13</f>
        <v>1.059521485159731</v>
      </c>
    </row>
    <row r="802" spans="1:27" x14ac:dyDescent="0.35">
      <c r="A802">
        <v>800</v>
      </c>
      <c r="B802" s="3">
        <f t="shared" si="102"/>
        <v>0.8</v>
      </c>
      <c r="C802" s="3">
        <f>MOD($K$4*(1+SIN(Dashboards!$C$7*B802))+Dashboards!$C$15,2*$K$4)</f>
        <v>0.96402749411198196</v>
      </c>
      <c r="D802" s="31">
        <f>(B802^Dashboards!$C$5)*((1-B802)^Dashboards!$C$6)</f>
        <v>2.5599999999999991E-2</v>
      </c>
      <c r="E802" s="31">
        <f t="shared" si="96"/>
        <v>1.4597530990846428E-2</v>
      </c>
      <c r="F802" s="31">
        <f t="shared" si="97"/>
        <v>2.1030266022361147E-2</v>
      </c>
      <c r="G802" s="13">
        <f>SQRT((E802-Dashboards!$C$10)^2+(F802-Dashboards!$C$11)^2)</f>
        <v>2.56626616630189E-2</v>
      </c>
      <c r="H802" s="13">
        <f>G802/Dashboards!$C$9</f>
        <v>0.67229268079485205</v>
      </c>
      <c r="N802">
        <v>800</v>
      </c>
      <c r="O802" s="3">
        <f t="shared" si="103"/>
        <v>0.8</v>
      </c>
      <c r="P802" s="3">
        <f>MOD($L$4*(1+SIN(Dashboards!$D$7*O802))+Dashboards!$D$15,2*$L$4)</f>
        <v>5.3952332787676252</v>
      </c>
      <c r="Q802" s="31">
        <f>(O802^Dashboards!$D$5)*((1-O802)^Dashboards!$D$6)</f>
        <v>1.6383999999999984E-4</v>
      </c>
      <c r="R802" s="31">
        <f t="shared" si="98"/>
        <v>1.0338338838715448E-4</v>
      </c>
      <c r="S802" s="31">
        <f t="shared" si="99"/>
        <v>-1.2710397556957344E-4</v>
      </c>
      <c r="T802" s="13">
        <f>SQRT((R802-Dashboards!$C$10)^2+(S802-Dashboards!$C$11)^2)</f>
        <v>1.1267507037998913E-2</v>
      </c>
      <c r="U802" s="13">
        <f>T802/Dashboards!$D$9</f>
        <v>0.96443666428758335</v>
      </c>
      <c r="W802" s="3">
        <f t="shared" si="100"/>
        <v>2.8915422090185032E-4</v>
      </c>
      <c r="X802" s="3">
        <f t="shared" si="101"/>
        <v>0.2921439834927313</v>
      </c>
      <c r="Z802" s="3">
        <f>(E802-Dashboards!$C$10)/Dashboards!$C$12</f>
        <v>0.13655165621899251</v>
      </c>
      <c r="AA802" s="3">
        <f>(F802-Dashboards!$C$11)/Dashboards!$C$13</f>
        <v>1.0467968708336393</v>
      </c>
    </row>
    <row r="803" spans="1:27" x14ac:dyDescent="0.35">
      <c r="A803">
        <v>801</v>
      </c>
      <c r="B803" s="3">
        <f t="shared" si="102"/>
        <v>0.80100000000000005</v>
      </c>
      <c r="C803" s="3">
        <f>MOD($K$4*(1+SIN(Dashboards!$C$7*B803))+Dashboards!$C$15,2*$K$4)</f>
        <v>0.9537898464085266</v>
      </c>
      <c r="D803" s="31">
        <f>(B803^Dashboards!$C$5)*((1-B803)^Dashboards!$C$6)</f>
        <v>2.5408041200999994E-2</v>
      </c>
      <c r="E803" s="31">
        <f t="shared" si="96"/>
        <v>1.470099608022319E-2</v>
      </c>
      <c r="F803" s="31">
        <f t="shared" si="97"/>
        <v>2.0723157865561309E-2</v>
      </c>
      <c r="G803" s="13">
        <f>SQRT((E803-Dashboards!$C$10)^2+(F803-Dashboards!$C$11)^2)</f>
        <v>2.5376076892434731E-2</v>
      </c>
      <c r="H803" s="13">
        <f>G803/Dashboards!$C$9</f>
        <v>0.66478493096667846</v>
      </c>
      <c r="N803">
        <v>801</v>
      </c>
      <c r="O803" s="3">
        <f t="shared" si="103"/>
        <v>0.80100000000000005</v>
      </c>
      <c r="P803" s="3">
        <f>MOD($L$4*(1+SIN(Dashboards!$D$7*O803))+Dashboards!$D$15,2*$L$4)</f>
        <v>5.3974209202624044</v>
      </c>
      <c r="Q803" s="31">
        <f>(O803^Dashboards!$D$5)*((1-O803)^Dashboards!$D$6)</f>
        <v>1.6038469784852795E-4</v>
      </c>
      <c r="R803" s="31">
        <f t="shared" si="98"/>
        <v>1.0147503682860471E-4</v>
      </c>
      <c r="S803" s="31">
        <f t="shared" si="99"/>
        <v>-1.2420172383907125E-4</v>
      </c>
      <c r="T803" s="13">
        <f>SQRT((R803-Dashboards!$C$10)^2+(S803-Dashboards!$C$11)^2)</f>
        <v>1.1270357269759904E-2</v>
      </c>
      <c r="U803" s="13">
        <f>T803/Dashboards!$D$9</f>
        <v>0.96468062845842839</v>
      </c>
      <c r="W803" s="3">
        <f t="shared" si="100"/>
        <v>2.8599745268263809E-4</v>
      </c>
      <c r="X803" s="3">
        <f t="shared" si="101"/>
        <v>0.29989569749174994</v>
      </c>
      <c r="Z803" s="3">
        <f>(E803-Dashboards!$C$10)/Dashboards!$C$12</f>
        <v>0.14005464561271938</v>
      </c>
      <c r="AA803" s="3">
        <f>(F803-Dashboards!$C$11)/Dashboards!$C$13</f>
        <v>1.0341120889828861</v>
      </c>
    </row>
    <row r="804" spans="1:27" x14ac:dyDescent="0.35">
      <c r="A804">
        <v>802</v>
      </c>
      <c r="B804" s="3">
        <f t="shared" si="102"/>
        <v>0.80200000000000005</v>
      </c>
      <c r="C804" s="3">
        <f>MOD($K$4*(1+SIN(Dashboards!$C$7*B804))+Dashboards!$C$15,2*$K$4)</f>
        <v>0.94361189365088616</v>
      </c>
      <c r="D804" s="31">
        <f>(B804^Dashboards!$C$5)*((1-B804)^Dashboards!$C$6)</f>
        <v>2.5216169615999994E-2</v>
      </c>
      <c r="E804" s="31">
        <f t="shared" si="96"/>
        <v>1.4798547151090536E-2</v>
      </c>
      <c r="F804" s="31">
        <f t="shared" si="97"/>
        <v>2.0417105875217268E-2</v>
      </c>
      <c r="G804" s="13">
        <f>SQRT((E804-Dashboards!$C$10)^2+(F804-Dashboards!$C$11)^2)</f>
        <v>2.509044667964468E-2</v>
      </c>
      <c r="H804" s="13">
        <f>G804/Dashboards!$C$9</f>
        <v>0.65730218798412388</v>
      </c>
      <c r="N804">
        <v>802</v>
      </c>
      <c r="O804" s="3">
        <f t="shared" si="103"/>
        <v>0.80200000000000005</v>
      </c>
      <c r="P804" s="3">
        <f>MOD($L$4*(1+SIN(Dashboards!$D$7*O804))+Dashboards!$D$15,2*$L$4)</f>
        <v>5.3996063059291037</v>
      </c>
      <c r="Q804" s="31">
        <f>(O804^Dashboards!$D$5)*((1-O804)^Dashboards!$D$6)</f>
        <v>1.569817102249008E-4</v>
      </c>
      <c r="R804" s="31">
        <f t="shared" si="98"/>
        <v>9.9587406428019759E-5</v>
      </c>
      <c r="S804" s="31">
        <f t="shared" si="99"/>
        <v>-1.2134910723229542E-4</v>
      </c>
      <c r="T804" s="13">
        <f>SQRT((R804-Dashboards!$C$10)^2+(S804-Dashboards!$C$11)^2)</f>
        <v>1.1273170158193334E-2</v>
      </c>
      <c r="U804" s="13">
        <f>T804/Dashboards!$D$9</f>
        <v>0.96492139624571294</v>
      </c>
      <c r="W804" s="3">
        <f t="shared" si="100"/>
        <v>2.8284887476471145E-4</v>
      </c>
      <c r="X804" s="3">
        <f t="shared" si="101"/>
        <v>0.30761920826158906</v>
      </c>
      <c r="Z804" s="3">
        <f>(E804-Dashboards!$C$10)/Dashboards!$C$12</f>
        <v>0.14335740569008867</v>
      </c>
      <c r="AA804" s="3">
        <f>(F804-Dashboards!$C$11)/Dashboards!$C$13</f>
        <v>1.0214709309851411</v>
      </c>
    </row>
    <row r="805" spans="1:27" x14ac:dyDescent="0.35">
      <c r="A805">
        <v>803</v>
      </c>
      <c r="B805" s="3">
        <f t="shared" si="102"/>
        <v>0.80300000000000005</v>
      </c>
      <c r="C805" s="3">
        <f>MOD($K$4*(1+SIN(Dashboards!$C$7*B805))+Dashboards!$C$15,2*$K$4)</f>
        <v>0.93349389028734775</v>
      </c>
      <c r="D805" s="31">
        <f>(B805^Dashboards!$C$5)*((1-B805)^Dashboards!$C$6)</f>
        <v>2.5024392480999993E-2</v>
      </c>
      <c r="E805" s="31">
        <f t="shared" si="96"/>
        <v>1.4890253419992229E-2</v>
      </c>
      <c r="F805" s="31">
        <f t="shared" si="97"/>
        <v>2.011219958461875E-2</v>
      </c>
      <c r="G805" s="13">
        <f>SQRT((E805-Dashboards!$C$10)^2+(F805-Dashboards!$C$11)^2)</f>
        <v>2.4805795365796433E-2</v>
      </c>
      <c r="H805" s="13">
        <f>G805/Dashboards!$C$9</f>
        <v>0.64984508951975894</v>
      </c>
      <c r="N805">
        <v>803</v>
      </c>
      <c r="O805" s="3">
        <f t="shared" si="103"/>
        <v>0.80300000000000005</v>
      </c>
      <c r="P805" s="3">
        <f>MOD($L$4*(1+SIN(Dashboards!$D$7*O805))+Dashboards!$D$15,2*$L$4)</f>
        <v>5.4017894335823398</v>
      </c>
      <c r="Q805" s="31">
        <f>(O805^Dashboards!$D$5)*((1-O805)^Dashboards!$D$6)</f>
        <v>1.5363061413635909E-4</v>
      </c>
      <c r="R805" s="31">
        <f t="shared" si="98"/>
        <v>9.7720542152407406E-5</v>
      </c>
      <c r="S805" s="31">
        <f t="shared" si="99"/>
        <v>-1.185456082752728E-4</v>
      </c>
      <c r="T805" s="13">
        <f>SQRT((R805-Dashboards!$C$10)^2+(S805-Dashboards!$C$11)^2)</f>
        <v>1.1275945833943058E-2</v>
      </c>
      <c r="U805" s="13">
        <f>T805/Dashboards!$D$9</f>
        <v>0.96515897883183233</v>
      </c>
      <c r="W805" s="3">
        <f t="shared" si="100"/>
        <v>2.797088049125963E-4</v>
      </c>
      <c r="X805" s="3">
        <f t="shared" si="101"/>
        <v>0.31531388931207338</v>
      </c>
      <c r="Z805" s="3">
        <f>(E805-Dashboards!$C$10)/Dashboards!$C$12</f>
        <v>0.14646227989679908</v>
      </c>
      <c r="AA805" s="3">
        <f>(F805-Dashboards!$C$11)/Dashboards!$C$13</f>
        <v>1.0088770949194799</v>
      </c>
    </row>
    <row r="806" spans="1:27" x14ac:dyDescent="0.35">
      <c r="A806">
        <v>804</v>
      </c>
      <c r="B806" s="3">
        <f t="shared" si="102"/>
        <v>0.80400000000000005</v>
      </c>
      <c r="C806" s="3">
        <f>MOD($K$4*(1+SIN(Dashboards!$C$7*B806))+Dashboards!$C$15,2*$K$4)</f>
        <v>0.923436089267472</v>
      </c>
      <c r="D806" s="31">
        <f>(B806^Dashboards!$C$5)*((1-B806)^Dashboards!$C$6)</f>
        <v>2.483271705599999E-2</v>
      </c>
      <c r="E806" s="31">
        <f t="shared" si="96"/>
        <v>1.497618521582918E-2</v>
      </c>
      <c r="F806" s="31">
        <f t="shared" si="97"/>
        <v>1.9808526264326994E-2</v>
      </c>
      <c r="G806" s="13">
        <f>SQRT((E806-Dashboards!$C$10)^2+(F806-Dashboards!$C$11)^2)</f>
        <v>2.4522147228683271E-2</v>
      </c>
      <c r="H806" s="13">
        <f>G806/Dashboards!$C$9</f>
        <v>0.64241427158643938</v>
      </c>
      <c r="N806">
        <v>804</v>
      </c>
      <c r="O806" s="3">
        <f t="shared" si="103"/>
        <v>0.80400000000000005</v>
      </c>
      <c r="P806" s="3">
        <f>MOD($L$4*(1+SIN(Dashboards!$D$7*O806))+Dashboards!$D$15,2*$L$4)</f>
        <v>5.4039703010389832</v>
      </c>
      <c r="Q806" s="31">
        <f>(O806^Dashboards!$D$5)*((1-O806)^Dashboards!$D$6)</f>
        <v>1.5033098498897651E-4</v>
      </c>
      <c r="R806" s="31">
        <f t="shared" si="98"/>
        <v>9.5874483620594225E-5</v>
      </c>
      <c r="S806" s="31">
        <f t="shared" si="99"/>
        <v>-1.1579070963700106E-4</v>
      </c>
      <c r="T806" s="13">
        <f>SQRT((R806-Dashboards!$C$10)^2+(S806-Dashboards!$C$11)^2)</f>
        <v>1.1278684433311386E-2</v>
      </c>
      <c r="U806" s="13">
        <f>T806/Dashboards!$D$9</f>
        <v>0.96539338788351547</v>
      </c>
      <c r="W806" s="3">
        <f t="shared" si="100"/>
        <v>2.7657756021951994E-4</v>
      </c>
      <c r="X806" s="3">
        <f t="shared" si="101"/>
        <v>0.3229791162970761</v>
      </c>
      <c r="Z806" s="3">
        <f>(E806-Dashboards!$C$10)/Dashboards!$C$12</f>
        <v>0.14937164933932287</v>
      </c>
      <c r="AA806" s="3">
        <f>(F806-Dashboards!$C$11)/Dashboards!$C$13</f>
        <v>0.99633418540533947</v>
      </c>
    </row>
    <row r="807" spans="1:27" x14ac:dyDescent="0.35">
      <c r="A807">
        <v>805</v>
      </c>
      <c r="B807" s="3">
        <f t="shared" si="102"/>
        <v>0.80500000000000005</v>
      </c>
      <c r="C807" s="3">
        <f>MOD($K$4*(1+SIN(Dashboards!$C$7*B807))+Dashboards!$C$15,2*$K$4)</f>
        <v>0.91343874203575859</v>
      </c>
      <c r="D807" s="31">
        <f>(B807^Dashboards!$C$5)*((1-B807)^Dashboards!$C$6)</f>
        <v>2.464115062499999E-2</v>
      </c>
      <c r="E807" s="31">
        <f t="shared" si="96"/>
        <v>1.5056413921464274E-2</v>
      </c>
      <c r="F807" s="31">
        <f t="shared" si="97"/>
        <v>1.9506170919723689E-2</v>
      </c>
      <c r="G807" s="13">
        <f>SQRT((E807-Dashboards!$C$10)^2+(F807-Dashboards!$C$11)^2)</f>
        <v>2.4239526493456943E-2</v>
      </c>
      <c r="H807" s="13">
        <f>G807/Dashboards!$C$9</f>
        <v>0.63501036881795436</v>
      </c>
      <c r="N807">
        <v>805</v>
      </c>
      <c r="O807" s="3">
        <f t="shared" si="103"/>
        <v>0.80500000000000005</v>
      </c>
      <c r="P807" s="3">
        <f>MOD($L$4*(1+SIN(Dashboards!$D$7*O807))+Dashboards!$D$15,2*$L$4)</f>
        <v>5.406148906118168</v>
      </c>
      <c r="Q807" s="31">
        <f>(O807^Dashboards!$D$5)*((1-O807)^Dashboards!$D$6)</f>
        <v>1.4708239665114011E-4</v>
      </c>
      <c r="R807" s="31">
        <f t="shared" si="98"/>
        <v>9.4049265149236152E-5</v>
      </c>
      <c r="S807" s="31">
        <f t="shared" si="99"/>
        <v>-1.1308389420926389E-4</v>
      </c>
      <c r="T807" s="13">
        <f>SQRT((R807-Dashboards!$C$10)^2+(S807-Dashboards!$C$11)^2)</f>
        <v>1.1281386098166786E-2</v>
      </c>
      <c r="U807" s="13">
        <f>T807/Dashboards!$D$9</f>
        <v>0.9656246355439233</v>
      </c>
      <c r="W807" s="3">
        <f t="shared" si="100"/>
        <v>2.7345545720943066E-4</v>
      </c>
      <c r="X807" s="3">
        <f t="shared" si="101"/>
        <v>0.33061426672596894</v>
      </c>
      <c r="Z807" s="3">
        <f>(E807-Dashboards!$C$10)/Dashboards!$C$12</f>
        <v>0.15208793080783614</v>
      </c>
      <c r="AA807" s="3">
        <f>(F807-Dashboards!$C$11)/Dashboards!$C$13</f>
        <v>0.98384571350128014</v>
      </c>
    </row>
    <row r="808" spans="1:27" x14ac:dyDescent="0.35">
      <c r="A808">
        <v>806</v>
      </c>
      <c r="B808" s="3">
        <f t="shared" si="102"/>
        <v>0.80600000000000005</v>
      </c>
      <c r="C808" s="3">
        <f>MOD($K$4*(1+SIN(Dashboards!$C$7*B808))+Dashboards!$C$15,2*$K$4)</f>
        <v>0.90350209852536767</v>
      </c>
      <c r="D808" s="31">
        <f>(B808^Dashboards!$C$5)*((1-B808)^Dashboards!$C$6)</f>
        <v>2.4449700495999992E-2</v>
      </c>
      <c r="E808" s="31">
        <f t="shared" si="96"/>
        <v>1.5131011915902801E-2</v>
      </c>
      <c r="F808" s="31">
        <f t="shared" si="97"/>
        <v>1.9205216289979912E-2</v>
      </c>
      <c r="G808" s="13">
        <f>SQRT((E808-Dashboards!$C$10)^2+(F808-Dashboards!$C$11)^2)</f>
        <v>2.3957957343915912E-2</v>
      </c>
      <c r="H808" s="13">
        <f>G808/Dashboards!$C$9</f>
        <v>0.62763401476474823</v>
      </c>
      <c r="N808">
        <v>806</v>
      </c>
      <c r="O808" s="3">
        <f t="shared" si="103"/>
        <v>0.80600000000000005</v>
      </c>
      <c r="P808" s="3">
        <f>MOD($L$4*(1+SIN(Dashboards!$D$7*O808))+Dashboards!$D$15,2*$L$4)</f>
        <v>5.4083252466412892</v>
      </c>
      <c r="Q808" s="31">
        <f>(O808^Dashboards!$D$5)*((1-O808)^Dashboards!$D$6)</f>
        <v>1.4388442151706674E-4</v>
      </c>
      <c r="R808" s="31">
        <f t="shared" si="98"/>
        <v>9.2244915799661426E-5</v>
      </c>
      <c r="S808" s="31">
        <f t="shared" si="99"/>
        <v>-1.1042464518582032E-4</v>
      </c>
      <c r="T808" s="13">
        <f>SQRT((R808-Dashboards!$C$10)^2+(S808-Dashboards!$C$11)^2)</f>
        <v>1.1284050975851341E-2</v>
      </c>
      <c r="U808" s="13">
        <f>T808/Dashboards!$D$9</f>
        <v>0.96585273442472797</v>
      </c>
      <c r="W808" s="3">
        <f t="shared" si="100"/>
        <v>2.7034281194601912E-4</v>
      </c>
      <c r="X808" s="3">
        <f t="shared" si="101"/>
        <v>0.33821871965997974</v>
      </c>
      <c r="Z808" s="3">
        <f>(E808-Dashboards!$C$10)/Dashboards!$C$12</f>
        <v>0.15461357481863761</v>
      </c>
      <c r="AA808" s="3">
        <f>(F808-Dashboards!$C$11)/Dashboards!$C$13</f>
        <v>0.97141509666239845</v>
      </c>
    </row>
    <row r="809" spans="1:27" x14ac:dyDescent="0.35">
      <c r="A809">
        <v>807</v>
      </c>
      <c r="B809" s="3">
        <f t="shared" si="102"/>
        <v>0.80700000000000005</v>
      </c>
      <c r="C809" s="3">
        <f>MOD($K$4*(1+SIN(Dashboards!$C$7*B809))+Dashboards!$C$15,2*$K$4)</f>
        <v>0.89362640715186981</v>
      </c>
      <c r="D809" s="31">
        <f>(B809^Dashboards!$C$5)*((1-B809)^Dashboards!$C$6)</f>
        <v>2.4258374000999991E-2</v>
      </c>
      <c r="E809" s="31">
        <f t="shared" si="96"/>
        <v>1.520005251707995E-2</v>
      </c>
      <c r="F809" s="31">
        <f t="shared" si="97"/>
        <v>1.8905742848415234E-2</v>
      </c>
      <c r="G809" s="13">
        <f>SQRT((E809-Dashboards!$C$10)^2+(F809-Dashboards!$C$11)^2)</f>
        <v>2.3677463934389405E-2</v>
      </c>
      <c r="H809" s="13">
        <f>G809/Dashboards!$C$9</f>
        <v>0.62028584220525074</v>
      </c>
      <c r="N809">
        <v>807</v>
      </c>
      <c r="O809" s="3">
        <f t="shared" si="103"/>
        <v>0.80700000000000005</v>
      </c>
      <c r="P809" s="3">
        <f>MOD($L$4*(1+SIN(Dashboards!$D$7*O809))+Dashboards!$D$15,2*$L$4)</f>
        <v>5.410499320432006</v>
      </c>
      <c r="Q809" s="31">
        <f>(O809^Dashboards!$D$5)*((1-O809)^Dashboards!$D$6)</f>
        <v>1.4073663057034909E-4</v>
      </c>
      <c r="R809" s="31">
        <f t="shared" si="98"/>
        <v>9.0461459425536636E-5</v>
      </c>
      <c r="S809" s="31">
        <f t="shared" si="99"/>
        <v>-1.078124461409577E-4</v>
      </c>
      <c r="T809" s="13">
        <f>SQRT((R809-Dashboards!$C$10)^2+(S809-Dashboards!$C$11)^2)</f>
        <v>1.1286679219088037E-2</v>
      </c>
      <c r="U809" s="13">
        <f>T809/Dashboards!$D$9</f>
        <v>0.96607769759817763</v>
      </c>
      <c r="W809" s="3">
        <f t="shared" si="100"/>
        <v>2.6723994014897934E-4</v>
      </c>
      <c r="X809" s="3">
        <f t="shared" si="101"/>
        <v>0.34579185539292689</v>
      </c>
      <c r="Z809" s="3">
        <f>(E809-Dashboards!$C$10)/Dashboards!$C$12</f>
        <v>0.15695106367712014</v>
      </c>
      <c r="AA809" s="3">
        <f>(F809-Dashboards!$C$11)/Dashboards!$C$13</f>
        <v>0.95904565875515935</v>
      </c>
    </row>
    <row r="810" spans="1:27" x14ac:dyDescent="0.35">
      <c r="A810">
        <v>808</v>
      </c>
      <c r="B810" s="3">
        <f t="shared" si="102"/>
        <v>0.80800000000000005</v>
      </c>
      <c r="C810" s="3">
        <f>MOD($K$4*(1+SIN(Dashboards!$C$7*B810))+Dashboards!$C$15,2*$K$4)</f>
        <v>0.88381191480703469</v>
      </c>
      <c r="D810" s="31">
        <f>(B810^Dashboards!$C$5)*((1-B810)^Dashboards!$C$6)</f>
        <v>2.4067178495999993E-2</v>
      </c>
      <c r="E810" s="31">
        <f t="shared" si="96"/>
        <v>1.5263609925284813E-2</v>
      </c>
      <c r="F810" s="31">
        <f t="shared" si="97"/>
        <v>1.8607828804217633E-2</v>
      </c>
      <c r="G810" s="13">
        <f>SQRT((E810-Dashboards!$C$10)^2+(F810-Dashboards!$C$11)^2)</f>
        <v>2.339807040223944E-2</v>
      </c>
      <c r="H810" s="13">
        <f>G810/Dashboards!$C$9</f>
        <v>0.61296648347339633</v>
      </c>
      <c r="N810">
        <v>808</v>
      </c>
      <c r="O810" s="3">
        <f t="shared" si="103"/>
        <v>0.80800000000000005</v>
      </c>
      <c r="P810" s="3">
        <f>MOD($L$4*(1+SIN(Dashboards!$D$7*O810))+Dashboards!$D$15,2*$L$4)</f>
        <v>5.4126711253162449</v>
      </c>
      <c r="Q810" s="31">
        <f>(O810^Dashboards!$D$5)*((1-O810)^Dashboards!$D$6)</f>
        <v>1.3763859344752255E-4</v>
      </c>
      <c r="R810" s="31">
        <f t="shared" si="98"/>
        <v>8.8698914721342098E-5</v>
      </c>
      <c r="S810" s="31">
        <f t="shared" si="99"/>
        <v>-1.0524678110739768E-4</v>
      </c>
      <c r="T810" s="13">
        <f>SQRT((R810-Dashboards!$C$10)^2+(S810-Dashboards!$C$11)^2)</f>
        <v>1.1289270985887872E-2</v>
      </c>
      <c r="U810" s="13">
        <f>T810/Dashboards!$D$9</f>
        <v>0.9662995385891453</v>
      </c>
      <c r="W810" s="3">
        <f t="shared" si="100"/>
        <v>2.6414715731776347E-4</v>
      </c>
      <c r="X810" s="3">
        <f t="shared" si="101"/>
        <v>0.35333305511574897</v>
      </c>
      <c r="Z810" s="3">
        <f>(E810-Dashboards!$C$10)/Dashboards!$C$12</f>
        <v>0.15910290956229278</v>
      </c>
      <c r="AA810" s="3">
        <f>(F810-Dashboards!$C$11)/Dashboards!$C$13</f>
        <v>0.94674063012843623</v>
      </c>
    </row>
    <row r="811" spans="1:27" x14ac:dyDescent="0.35">
      <c r="A811">
        <v>809</v>
      </c>
      <c r="B811" s="3">
        <f t="shared" si="102"/>
        <v>0.80900000000000005</v>
      </c>
      <c r="C811" s="3">
        <f>MOD($K$4*(1+SIN(Dashboards!$C$7*B811))+Dashboards!$C$15,2*$K$4)</f>
        <v>0.8740588668526601</v>
      </c>
      <c r="D811" s="31">
        <f>(B811^Dashboards!$C$5)*((1-B811)^Dashboards!$C$6)</f>
        <v>2.387612136099999E-2</v>
      </c>
      <c r="E811" s="31">
        <f t="shared" si="96"/>
        <v>1.5321759167249285E-2</v>
      </c>
      <c r="F811" s="31">
        <f t="shared" si="97"/>
        <v>1.831155010549387E-2</v>
      </c>
      <c r="G811" s="13">
        <f>SQRT((E811-Dashboards!$C$10)^2+(F811-Dashboards!$C$11)^2)</f>
        <v>2.3119800881003825E-2</v>
      </c>
      <c r="H811" s="13">
        <f>G811/Dashboards!$C$9</f>
        <v>0.60567657080293547</v>
      </c>
      <c r="N811">
        <v>809</v>
      </c>
      <c r="O811" s="3">
        <f t="shared" si="103"/>
        <v>0.80900000000000005</v>
      </c>
      <c r="P811" s="3">
        <f>MOD($L$4*(1+SIN(Dashboards!$D$7*O811))+Dashboards!$D$15,2*$L$4)</f>
        <v>5.4148406591222011</v>
      </c>
      <c r="Q811" s="31">
        <f>(O811^Dashboards!$D$5)*((1-O811)^Dashboards!$D$6)</f>
        <v>1.3458987850164793E-4</v>
      </c>
      <c r="R811" s="31">
        <f t="shared" si="98"/>
        <v>8.6957295271646151E-5</v>
      </c>
      <c r="S811" s="31">
        <f t="shared" si="99"/>
        <v>-1.0272713465354758E-4</v>
      </c>
      <c r="T811" s="13">
        <f>SQRT((R811-Dashboards!$C$10)^2+(S811-Dashboards!$C$11)^2)</f>
        <v>1.1291826439456797E-2</v>
      </c>
      <c r="U811" s="13">
        <f>T811/Dashboards!$D$9</f>
        <v>0.96651827136716306</v>
      </c>
      <c r="W811" s="3">
        <f t="shared" si="100"/>
        <v>2.6106477886309553E-4</v>
      </c>
      <c r="X811" s="3">
        <f t="shared" si="101"/>
        <v>0.3608417005642276</v>
      </c>
      <c r="Z811" s="3">
        <f>(E811-Dashboards!$C$10)/Dashboards!$C$12</f>
        <v>0.16107165263381379</v>
      </c>
      <c r="AA811" s="3">
        <f>(F811-Dashboards!$C$11)/Dashboards!$C$13</f>
        <v>0.93450314773950238</v>
      </c>
    </row>
    <row r="812" spans="1:27" x14ac:dyDescent="0.35">
      <c r="A812">
        <v>810</v>
      </c>
      <c r="B812" s="3">
        <f t="shared" si="102"/>
        <v>0.81</v>
      </c>
      <c r="C812" s="3">
        <f>MOD($K$4*(1+SIN(Dashboards!$C$7*B812))+Dashboards!$C$15,2*$K$4)</f>
        <v>0.86436750711443455</v>
      </c>
      <c r="D812" s="31">
        <f>(B812^Dashboards!$C$5)*((1-B812)^Dashboards!$C$6)</f>
        <v>2.3685209999999991E-2</v>
      </c>
      <c r="E812" s="31">
        <f t="shared" si="96"/>
        <v>1.5374576040929453E-2</v>
      </c>
      <c r="F812" s="31">
        <f t="shared" si="97"/>
        <v>1.8016980443619778E-2</v>
      </c>
      <c r="G812" s="13">
        <f>SQRT((E812-Dashboards!$C$10)^2+(F812-Dashboards!$C$11)^2)</f>
        <v>2.284267951420435E-2</v>
      </c>
      <c r="H812" s="13">
        <f>G812/Dashboards!$C$9</f>
        <v>0.59841673668917206</v>
      </c>
      <c r="N812">
        <v>810</v>
      </c>
      <c r="O812" s="3">
        <f t="shared" si="103"/>
        <v>0.81</v>
      </c>
      <c r="P812" s="3">
        <f>MOD($L$4*(1+SIN(Dashboards!$D$7*O812))+Dashboards!$D$15,2*$L$4)</f>
        <v>5.4170079196803425</v>
      </c>
      <c r="Q812" s="31">
        <f>(O812^Dashboards!$D$5)*((1-O812)^Dashboards!$D$6)</f>
        <v>1.3159005286589984E-4</v>
      </c>
      <c r="R812" s="31">
        <f t="shared" si="98"/>
        <v>8.5236609601164586E-5</v>
      </c>
      <c r="S812" s="31">
        <f t="shared" si="99"/>
        <v>-1.0025299196008553E-4</v>
      </c>
      <c r="T812" s="13">
        <f>SQRT((R812-Dashboards!$C$10)^2+(S812-Dashboards!$C$11)^2)</f>
        <v>1.1294345748102506E-2</v>
      </c>
      <c r="U812" s="13">
        <f>T812/Dashboards!$D$9</f>
        <v>0.96673391033844436</v>
      </c>
      <c r="W812" s="3">
        <f t="shared" si="100"/>
        <v>2.5799312024652214E-4</v>
      </c>
      <c r="X812" s="3">
        <f t="shared" si="101"/>
        <v>0.3683171736492723</v>
      </c>
      <c r="Z812" s="3">
        <f>(E812-Dashboards!$C$10)/Dashboards!$C$12</f>
        <v>0.16285985916246923</v>
      </c>
      <c r="AA812" s="3">
        <f>(F812-Dashboards!$C$11)/Dashboards!$C$13</f>
        <v>0.9223362553337161</v>
      </c>
    </row>
    <row r="813" spans="1:27" x14ac:dyDescent="0.35">
      <c r="A813">
        <v>811</v>
      </c>
      <c r="B813" s="3">
        <f t="shared" si="102"/>
        <v>0.81100000000000005</v>
      </c>
      <c r="C813" s="3">
        <f>MOD($K$4*(1+SIN(Dashboards!$C$7*B813))+Dashboards!$C$15,2*$K$4)</f>
        <v>0.8547380778758511</v>
      </c>
      <c r="D813" s="31">
        <f>(B813^Dashboards!$C$5)*((1-B813)^Dashboards!$C$6)</f>
        <v>2.3494451840999991E-2</v>
      </c>
      <c r="E813" s="31">
        <f t="shared" si="96"/>
        <v>1.5422137061005243E-2</v>
      </c>
      <c r="F813" s="31">
        <f t="shared" si="97"/>
        <v>1.7724191258859639E-2</v>
      </c>
      <c r="G813" s="13">
        <f>SQRT((E813-Dashboards!$C$10)^2+(F813-Dashboards!$C$11)^2)</f>
        <v>2.2566730469845551E-2</v>
      </c>
      <c r="H813" s="13">
        <f>G813/Dashboards!$C$9</f>
        <v>0.59118761426879218</v>
      </c>
      <c r="N813">
        <v>811</v>
      </c>
      <c r="O813" s="3">
        <f t="shared" si="103"/>
        <v>0.81100000000000005</v>
      </c>
      <c r="P813" s="3">
        <f>MOD($L$4*(1+SIN(Dashboards!$D$7*O813))+Dashboards!$D$15,2*$L$4)</f>
        <v>5.419172904823407</v>
      </c>
      <c r="Q813" s="31">
        <f>(O813^Dashboards!$D$5)*((1-O813)^Dashboards!$D$6)</f>
        <v>1.2863868251715636E-4</v>
      </c>
      <c r="R813" s="31">
        <f t="shared" si="98"/>
        <v>8.3536861225593995E-5</v>
      </c>
      <c r="S813" s="31">
        <f t="shared" si="99"/>
        <v>-9.7823838895872393E-5</v>
      </c>
      <c r="T813" s="13">
        <f>SQRT((R813-Dashboards!$C$10)^2+(S813-Dashboards!$C$11)^2)</f>
        <v>1.1296829085141102E-2</v>
      </c>
      <c r="U813" s="13">
        <f>T813/Dashboards!$D$9</f>
        <v>0.96694647033789483</v>
      </c>
      <c r="W813" s="3">
        <f t="shared" si="100"/>
        <v>2.5493249712829115E-4</v>
      </c>
      <c r="X813" s="3">
        <f t="shared" si="101"/>
        <v>0.37575885606910264</v>
      </c>
      <c r="Z813" s="3">
        <f>(E813-Dashboards!$C$10)/Dashboards!$C$12</f>
        <v>0.16447011968496911</v>
      </c>
      <c r="AA813" s="3">
        <f>(F813-Dashboards!$C$11)/Dashboards!$C$13</f>
        <v>0.91024290367662264</v>
      </c>
    </row>
    <row r="814" spans="1:27" x14ac:dyDescent="0.35">
      <c r="A814">
        <v>812</v>
      </c>
      <c r="B814" s="3">
        <f t="shared" si="102"/>
        <v>0.81200000000000006</v>
      </c>
      <c r="C814" s="3">
        <f>MOD($K$4*(1+SIN(Dashboards!$C$7*B814))+Dashboards!$C$15,2*$K$4)</f>
        <v>0.84517081987213638</v>
      </c>
      <c r="D814" s="31">
        <f>(B814^Dashboards!$C$5)*((1-B814)^Dashboards!$C$6)</f>
        <v>2.3303854335999987E-2</v>
      </c>
      <c r="E814" s="31">
        <f t="shared" si="96"/>
        <v>1.5464519405124003E-2</v>
      </c>
      <c r="F814" s="31">
        <f t="shared" si="97"/>
        <v>1.7433251747222853E-2</v>
      </c>
      <c r="G814" s="13">
        <f>SQRT((E814-Dashboards!$C$10)^2+(F814-Dashboards!$C$11)^2)</f>
        <v>2.229197795563027E-2</v>
      </c>
      <c r="H814" s="13">
        <f>G814/Dashboards!$C$9</f>
        <v>0.58398983771847046</v>
      </c>
      <c r="N814">
        <v>812</v>
      </c>
      <c r="O814" s="3">
        <f t="shared" si="103"/>
        <v>0.81200000000000006</v>
      </c>
      <c r="P814" s="3">
        <f>MOD($L$4*(1+SIN(Dashboards!$D$7*O814))+Dashboards!$D$15,2*$L$4)</f>
        <v>5.4213356123864092</v>
      </c>
      <c r="Q814" s="31">
        <f>(O814^Dashboards!$D$5)*((1-O814)^Dashboards!$D$6)</f>
        <v>1.2573533233958007E-4</v>
      </c>
      <c r="R814" s="31">
        <f t="shared" si="98"/>
        <v>8.1858048703206603E-5</v>
      </c>
      <c r="S814" s="31">
        <f t="shared" si="99"/>
        <v>-9.543916209317904E-5</v>
      </c>
      <c r="T814" s="13">
        <f>SQRT((R814-Dashboards!$C$10)^2+(S814-Dashboards!$C$11)^2)</f>
        <v>1.1299276628803626E-2</v>
      </c>
      <c r="U814" s="13">
        <f>T814/Dashboards!$D$9</f>
        <v>0.96715596662111181</v>
      </c>
      <c r="W814" s="3">
        <f t="shared" si="100"/>
        <v>2.5188322552385876E-4</v>
      </c>
      <c r="X814" s="3">
        <f t="shared" si="101"/>
        <v>0.38316612890264135</v>
      </c>
      <c r="Z814" s="3">
        <f>(E814-Dashboards!$C$10)/Dashboards!$C$12</f>
        <v>0.16590504718393134</v>
      </c>
      <c r="AA814" s="3">
        <f>(F814-Dashboards!$C$11)/Dashboards!$C$13</f>
        <v>0.89822595083716217</v>
      </c>
    </row>
    <row r="815" spans="1:27" x14ac:dyDescent="0.35">
      <c r="A815">
        <v>813</v>
      </c>
      <c r="B815" s="3">
        <f t="shared" si="102"/>
        <v>0.81299999999999994</v>
      </c>
      <c r="C815" s="3">
        <f>MOD($K$4*(1+SIN(Dashboards!$C$7*B815))+Dashboards!$C$15,2*$K$4)</f>
        <v>0.83566597228424477</v>
      </c>
      <c r="D815" s="31">
        <f>(B815^Dashboards!$C$5)*((1-B815)^Dashboards!$C$6)</f>
        <v>2.3113424961000009E-2</v>
      </c>
      <c r="E815" s="31">
        <f t="shared" si="96"/>
        <v>1.5501800860911068E-2</v>
      </c>
      <c r="F815" s="31">
        <f t="shared" si="97"/>
        <v>1.7144228868527019E-2</v>
      </c>
      <c r="G815" s="13">
        <f>SQRT((E815-Dashboards!$C$10)^2+(F815-Dashboards!$C$11)^2)</f>
        <v>2.2018446234920282E-2</v>
      </c>
      <c r="H815" s="13">
        <f>G815/Dashboards!$C$9</f>
        <v>0.57682404267299603</v>
      </c>
      <c r="N815">
        <v>813</v>
      </c>
      <c r="O815" s="3">
        <f t="shared" si="103"/>
        <v>0.81299999999999994</v>
      </c>
      <c r="P815" s="3">
        <f>MOD($L$4*(1+SIN(Dashboards!$D$7*O815))+Dashboards!$D$15,2*$L$4)</f>
        <v>5.4234960402066434</v>
      </c>
      <c r="Q815" s="31">
        <f>(O815^Dashboards!$D$5)*((1-O815)^Dashboards!$D$6)</f>
        <v>1.2287956618818523E-4</v>
      </c>
      <c r="R815" s="31">
        <f t="shared" si="98"/>
        <v>8.0200165687194079E-5</v>
      </c>
      <c r="S815" s="31">
        <f t="shared" si="99"/>
        <v>-9.3098449022221703E-5</v>
      </c>
      <c r="T815" s="13">
        <f>SQRT((R815-Dashboards!$C$10)^2+(S815-Dashboards!$C$11)^2)</f>
        <v>1.1301688562142496E-2</v>
      </c>
      <c r="U815" s="13">
        <f>T815/Dashboards!$D$9</f>
        <v>0.96736241485637631</v>
      </c>
      <c r="W815" s="3">
        <f t="shared" si="100"/>
        <v>2.4884562196934807E-4</v>
      </c>
      <c r="X815" s="3">
        <f t="shared" si="101"/>
        <v>0.39053837218338028</v>
      </c>
      <c r="Z815" s="3">
        <f>(E815-Dashboards!$C$10)/Dashboards!$C$12</f>
        <v>0.16716727529383249</v>
      </c>
      <c r="AA815" s="3">
        <f>(F815-Dashboards!$C$11)/Dashboards!$C$13</f>
        <v>0.88628816252070652</v>
      </c>
    </row>
    <row r="816" spans="1:27" x14ac:dyDescent="0.35">
      <c r="A816">
        <v>814</v>
      </c>
      <c r="B816" s="3">
        <f t="shared" si="102"/>
        <v>0.81399999999999995</v>
      </c>
      <c r="C816" s="3">
        <f>MOD($K$4*(1+SIN(Dashboards!$C$7*B816))+Dashboards!$C$15,2*$K$4)</f>
        <v>0.82622377273286696</v>
      </c>
      <c r="D816" s="31">
        <f>(B816^Dashboards!$C$5)*((1-B816)^Dashboards!$C$6)</f>
        <v>2.2923171216000012E-2</v>
      </c>
      <c r="E816" s="31">
        <f t="shared" si="96"/>
        <v>1.5534059773770748E-2</v>
      </c>
      <c r="F816" s="31">
        <f t="shared" si="97"/>
        <v>1.6857187355634656E-2</v>
      </c>
      <c r="G816" s="13">
        <f>SQRT((E816-Dashboards!$C$10)^2+(F816-Dashboards!$C$11)^2)</f>
        <v>2.1746159643470254E-2</v>
      </c>
      <c r="H816" s="13">
        <f>G816/Dashboards!$C$9</f>
        <v>0.56969086666365698</v>
      </c>
      <c r="N816">
        <v>814</v>
      </c>
      <c r="O816" s="3">
        <f t="shared" si="103"/>
        <v>0.81399999999999995</v>
      </c>
      <c r="P816" s="3">
        <f>MOD($L$4*(1+SIN(Dashboards!$D$7*O816))+Dashboards!$D$15,2*$L$4)</f>
        <v>5.4256541861236807</v>
      </c>
      <c r="Q816" s="31">
        <f>(O816^Dashboards!$D$5)*((1-O816)^Dashboards!$D$6)</f>
        <v>1.2007094695238034E-4</v>
      </c>
      <c r="R816" s="31">
        <f t="shared" si="98"/>
        <v>7.8563200978745541E-5</v>
      </c>
      <c r="S816" s="31">
        <f t="shared" si="99"/>
        <v>-9.0801188064994892E-5</v>
      </c>
      <c r="T816" s="13">
        <f>SQRT((R816-Dashboards!$C$10)^2+(S816-Dashboards!$C$11)^2)</f>
        <v>1.130406507293783E-2</v>
      </c>
      <c r="U816" s="13">
        <f>T816/Dashboards!$D$9</f>
        <v>0.96756583111663375</v>
      </c>
      <c r="W816" s="3">
        <f t="shared" si="100"/>
        <v>2.4582000369628227E-4</v>
      </c>
      <c r="X816" s="3">
        <f t="shared" si="101"/>
        <v>0.39787496445297676</v>
      </c>
      <c r="Z816" s="3">
        <f>(E816-Dashboards!$C$10)/Dashboards!$C$12</f>
        <v>0.16825945653372035</v>
      </c>
      <c r="AA816" s="3">
        <f>(F816-Dashboards!$C$11)/Dashboards!$C$13</f>
        <v>0.87443221245057245</v>
      </c>
    </row>
    <row r="817" spans="1:27" x14ac:dyDescent="0.35">
      <c r="A817">
        <v>815</v>
      </c>
      <c r="B817" s="3">
        <f t="shared" si="102"/>
        <v>0.81499999999999995</v>
      </c>
      <c r="C817" s="3">
        <f>MOD($K$4*(1+SIN(Dashboards!$C$7*B817))+Dashboards!$C$15,2*$K$4)</f>
        <v>0.81684445727250177</v>
      </c>
      <c r="D817" s="31">
        <f>(B817^Dashboards!$C$5)*((1-B817)^Dashboards!$C$6)</f>
        <v>2.2733100625000013E-2</v>
      </c>
      <c r="E817" s="31">
        <f t="shared" si="96"/>
        <v>1.5561374995498733E-2</v>
      </c>
      <c r="F817" s="31">
        <f t="shared" si="97"/>
        <v>1.6572189724832466E-2</v>
      </c>
      <c r="G817" s="13">
        <f>SQRT((E817-Dashboards!$C$10)^2+(F817-Dashboards!$C$11)^2)</f>
        <v>2.147514260696607E-2</v>
      </c>
      <c r="H817" s="13">
        <f>G817/Dashboards!$C$9</f>
        <v>0.56259094957769717</v>
      </c>
      <c r="N817">
        <v>815</v>
      </c>
      <c r="O817" s="3">
        <f t="shared" si="103"/>
        <v>0.81499999999999995</v>
      </c>
      <c r="P817" s="3">
        <f>MOD($L$4*(1+SIN(Dashboards!$D$7*O817))+Dashboards!$D$15,2*$L$4)</f>
        <v>5.4278100479793752</v>
      </c>
      <c r="Q817" s="31">
        <f>(O817^Dashboards!$D$5)*((1-O817)^Dashboards!$D$6)</f>
        <v>1.1730903661948414E-4</v>
      </c>
      <c r="R817" s="31">
        <f t="shared" si="98"/>
        <v>7.6947138580851798E-5</v>
      </c>
      <c r="S817" s="31">
        <f t="shared" si="99"/>
        <v>-8.854686858839594E-5</v>
      </c>
      <c r="T817" s="13">
        <f>SQRT((R817-Dashboards!$C$10)^2+(S817-Dashboards!$C$11)^2)</f>
        <v>1.1306406353603712E-2</v>
      </c>
      <c r="U817" s="13">
        <f>T817/Dashboards!$D$9</f>
        <v>0.96776623187147237</v>
      </c>
      <c r="W817" s="3">
        <f t="shared" si="100"/>
        <v>2.4280668881594697E-4</v>
      </c>
      <c r="X817" s="3">
        <f t="shared" si="101"/>
        <v>0.4051752822937752</v>
      </c>
      <c r="Z817" s="3">
        <f>(E817-Dashboards!$C$10)/Dashboards!$C$12</f>
        <v>0.16918426056739783</v>
      </c>
      <c r="AA817" s="3">
        <f>(F817-Dashboards!$C$11)/Dashboards!$C$13</f>
        <v>0.86266068279672647</v>
      </c>
    </row>
    <row r="818" spans="1:27" x14ac:dyDescent="0.35">
      <c r="A818">
        <v>816</v>
      </c>
      <c r="B818" s="3">
        <f t="shared" si="102"/>
        <v>0.81599999999999995</v>
      </c>
      <c r="C818" s="3">
        <f>MOD($K$4*(1+SIN(Dashboards!$C$7*B818))+Dashboards!$C$15,2*$K$4)</f>
        <v>0.80752826038554582</v>
      </c>
      <c r="D818" s="31">
        <f>(B818^Dashboards!$C$5)*((1-B818)^Dashboards!$C$6)</f>
        <v>2.2543220736000007E-2</v>
      </c>
      <c r="E818" s="31">
        <f t="shared" si="96"/>
        <v>1.5583825833726805E-2</v>
      </c>
      <c r="F818" s="31">
        <f t="shared" si="97"/>
        <v>1.6289296287319774E-2</v>
      </c>
      <c r="G818" s="13">
        <f>SQRT((E818-Dashboards!$C$10)^2+(F818-Dashboards!$C$11)^2)</f>
        <v>2.1205419659398088E-2</v>
      </c>
      <c r="H818" s="13">
        <f>G818/Dashboards!$C$9</f>
        <v>0.55552493413964632</v>
      </c>
      <c r="N818">
        <v>816</v>
      </c>
      <c r="O818" s="3">
        <f t="shared" si="103"/>
        <v>0.81599999999999995</v>
      </c>
      <c r="P818" s="3">
        <f>MOD($L$4*(1+SIN(Dashboards!$D$7*O818))+Dashboards!$D$15,2*$L$4)</f>
        <v>5.4299636236178666</v>
      </c>
      <c r="Q818" s="31">
        <f>(O818^Dashboards!$D$5)*((1-O818)^Dashboards!$D$6)</f>
        <v>1.1459339633820079E-4</v>
      </c>
      <c r="R818" s="31">
        <f t="shared" si="98"/>
        <v>7.535195775281761E-5</v>
      </c>
      <c r="S818" s="31">
        <f t="shared" si="99"/>
        <v>-8.6334981016628247E-5</v>
      </c>
      <c r="T818" s="13">
        <f>SQRT((R818-Dashboards!$C$10)^2+(S818-Dashboards!$C$11)^2)</f>
        <v>1.1308712601094374E-2</v>
      </c>
      <c r="U818" s="13">
        <f>T818/Dashboards!$D$9</f>
        <v>0.96796363397909169</v>
      </c>
      <c r="W818" s="3">
        <f t="shared" si="100"/>
        <v>2.3980599651372952E-4</v>
      </c>
      <c r="X818" s="3">
        <f t="shared" si="101"/>
        <v>0.41243869983944537</v>
      </c>
      <c r="Z818" s="3">
        <f>(E818-Dashboards!$C$10)/Dashboards!$C$12</f>
        <v>0.16994437249178648</v>
      </c>
      <c r="AA818" s="3">
        <f>(F818-Dashboards!$C$11)/Dashboards!$C$13</f>
        <v>0.85097606465030262</v>
      </c>
    </row>
    <row r="819" spans="1:27" x14ac:dyDescent="0.35">
      <c r="A819">
        <v>817</v>
      </c>
      <c r="B819" s="3">
        <f t="shared" si="102"/>
        <v>0.81699999999999995</v>
      </c>
      <c r="C819" s="3">
        <f>MOD($K$4*(1+SIN(Dashboards!$C$7*B819))+Dashboards!$C$15,2*$K$4)</f>
        <v>0.79827541497643928</v>
      </c>
      <c r="D819" s="31">
        <f>(B819^Dashboards!$C$5)*((1-B819)^Dashboards!$C$6)</f>
        <v>2.2353539121000007E-2</v>
      </c>
      <c r="E819" s="31">
        <f t="shared" si="96"/>
        <v>1.5601492002218744E-2</v>
      </c>
      <c r="F819" s="31">
        <f t="shared" si="97"/>
        <v>1.6008565161774565E-2</v>
      </c>
      <c r="G819" s="13">
        <f>SQRT((E819-Dashboards!$C$10)^2+(F819-Dashboards!$C$11)^2)</f>
        <v>2.0937015462302751E-2</v>
      </c>
      <c r="H819" s="13">
        <f>G819/Dashboards!$C$9</f>
        <v>0.54849346641539831</v>
      </c>
      <c r="N819">
        <v>817</v>
      </c>
      <c r="O819" s="3">
        <f t="shared" si="103"/>
        <v>0.81699999999999995</v>
      </c>
      <c r="P819" s="3">
        <f>MOD($L$4*(1+SIN(Dashboards!$D$7*O819))+Dashboards!$D$15,2*$L$4)</f>
        <v>5.4321149108855789</v>
      </c>
      <c r="Q819" s="31">
        <f>(O819^Dashboards!$D$5)*((1-O819)^Dashboards!$D$6)</f>
        <v>1.1192358648205176E-4</v>
      </c>
      <c r="R819" s="31">
        <f t="shared" si="98"/>
        <v>7.377763306547192E-5</v>
      </c>
      <c r="S819" s="31">
        <f t="shared" si="99"/>
        <v>-8.4165016902878976E-5</v>
      </c>
      <c r="T819" s="13">
        <f>SQRT((R819-Dashboards!$C$10)^2+(S819-Dashboards!$C$11)^2)</f>
        <v>1.1310984016810322E-2</v>
      </c>
      <c r="U819" s="13">
        <f>T819/Dashboards!$D$9</f>
        <v>0.96815805467826765</v>
      </c>
      <c r="W819" s="3">
        <f t="shared" si="100"/>
        <v>2.36818247253817E-4</v>
      </c>
      <c r="X819" s="3">
        <f t="shared" si="101"/>
        <v>0.41966458826286934</v>
      </c>
      <c r="Z819" s="3">
        <f>(E819-Dashboards!$C$10)/Dashboards!$C$12</f>
        <v>0.17054249115410847</v>
      </c>
      <c r="AA819" s="3">
        <f>(F819-Dashboards!$C$11)/Dashboards!$C$13</f>
        <v>0.83938075854262961</v>
      </c>
    </row>
    <row r="820" spans="1:27" x14ac:dyDescent="0.35">
      <c r="A820">
        <v>818</v>
      </c>
      <c r="B820" s="3">
        <f t="shared" si="102"/>
        <v>0.81799999999999995</v>
      </c>
      <c r="C820" s="3">
        <f>MOD($K$4*(1+SIN(Dashboards!$C$7*B820))+Dashboards!$C$15,2*$K$4)</f>
        <v>0.78908615236583368</v>
      </c>
      <c r="D820" s="31">
        <f>(B820^Dashboards!$C$5)*((1-B820)^Dashboards!$C$6)</f>
        <v>2.2164063376000014E-2</v>
      </c>
      <c r="E820" s="31">
        <f t="shared" si="96"/>
        <v>1.5614453572036028E-2</v>
      </c>
      <c r="F820" s="31">
        <f t="shared" si="97"/>
        <v>1.5730052287963842E-2</v>
      </c>
      <c r="G820" s="13">
        <f>SQRT((E820-Dashboards!$C$10)^2+(F820-Dashboards!$C$11)^2)</f>
        <v>2.0669954824905926E-2</v>
      </c>
      <c r="H820" s="13">
        <f>G820/Dashboards!$C$9</f>
        <v>0.54149719633991256</v>
      </c>
      <c r="N820">
        <v>818</v>
      </c>
      <c r="O820" s="3">
        <f t="shared" si="103"/>
        <v>0.81799999999999995</v>
      </c>
      <c r="P820" s="3">
        <f>MOD($L$4*(1+SIN(Dashboards!$D$7*O820))+Dashboards!$D$15,2*$L$4)</f>
        <v>5.4342639076312249</v>
      </c>
      <c r="Q820" s="31">
        <f>(O820^Dashboards!$D$5)*((1-O820)^Dashboards!$D$6)</f>
        <v>1.0929916671275406E-4</v>
      </c>
      <c r="R820" s="31">
        <f t="shared" si="98"/>
        <v>7.2224134457062419E-5</v>
      </c>
      <c r="S820" s="31">
        <f t="shared" si="99"/>
        <v>-8.2036469000259715E-5</v>
      </c>
      <c r="T820" s="13">
        <f>SQRT((R820-Dashboards!$C$10)^2+(S820-Dashboards!$C$11)^2)</f>
        <v>1.1313220806504442E-2</v>
      </c>
      <c r="U820" s="13">
        <f>T820/Dashboards!$D$9</f>
        <v>0.96834951158031668</v>
      </c>
      <c r="W820" s="3">
        <f t="shared" si="100"/>
        <v>2.3384376299463261E-4</v>
      </c>
      <c r="X820" s="3">
        <f t="shared" si="101"/>
        <v>0.42685231524040412</v>
      </c>
      <c r="Z820" s="3">
        <f>(E820-Dashboards!$C$10)/Dashboards!$C$12</f>
        <v>0.17098132749851697</v>
      </c>
      <c r="AA820" s="3">
        <f>(F820-Dashboards!$C$11)/Dashboards!$C$13</f>
        <v>0.82787707500739227</v>
      </c>
    </row>
    <row r="821" spans="1:27" x14ac:dyDescent="0.35">
      <c r="A821">
        <v>819</v>
      </c>
      <c r="B821" s="3">
        <f t="shared" si="102"/>
        <v>0.81899999999999995</v>
      </c>
      <c r="C821" s="3">
        <f>MOD($K$4*(1+SIN(Dashboards!$C$7*B821))+Dashboards!$C$15,2*$K$4)</f>
        <v>0.77996070228481607</v>
      </c>
      <c r="D821" s="31">
        <f>(B821^Dashboards!$C$5)*((1-B821)^Dashboards!$C$6)</f>
        <v>2.1974801121000011E-2</v>
      </c>
      <c r="E821" s="31">
        <f t="shared" si="96"/>
        <v>1.5622790923589867E-2</v>
      </c>
      <c r="F821" s="31">
        <f t="shared" si="97"/>
        <v>1.5453811441366216E-2</v>
      </c>
      <c r="G821" s="13">
        <f>SQRT((E821-Dashboards!$C$10)^2+(F821-Dashboards!$C$11)^2)</f>
        <v>2.0404262725203497E-2</v>
      </c>
      <c r="H821" s="13">
        <f>G821/Dashboards!$C$9</f>
        <v>0.53453677826946888</v>
      </c>
      <c r="N821">
        <v>819</v>
      </c>
      <c r="O821" s="3">
        <f t="shared" si="103"/>
        <v>0.81899999999999995</v>
      </c>
      <c r="P821" s="3">
        <f>MOD($L$4*(1+SIN(Dashboards!$D$7*O821))+Dashboards!$D$15,2*$L$4)</f>
        <v>5.4364106117058064</v>
      </c>
      <c r="Q821" s="31">
        <f>(O821^Dashboards!$D$5)*((1-O821)^Dashboards!$D$6)</f>
        <v>1.0671969604353861E-4</v>
      </c>
      <c r="R821" s="31">
        <f t="shared" si="98"/>
        <v>7.0691427289820948E-5</v>
      </c>
      <c r="S821" s="31">
        <f t="shared" si="99"/>
        <v>-7.9948831332004024E-5</v>
      </c>
      <c r="T821" s="13">
        <f>SQRT((R821-Dashboards!$C$10)^2+(S821-Dashboards!$C$11)^2)</f>
        <v>1.131542318018805E-2</v>
      </c>
      <c r="U821" s="13">
        <f>T821/Dashboards!$D$9</f>
        <v>0.96853802266105271</v>
      </c>
      <c r="W821" s="3">
        <f t="shared" si="100"/>
        <v>2.3088286741541466E-4</v>
      </c>
      <c r="X821" s="3">
        <f t="shared" si="101"/>
        <v>0.43400124439158383</v>
      </c>
      <c r="Z821" s="3">
        <f>(E821-Dashboards!$C$10)/Dashboards!$C$12</f>
        <v>0.17126360294273485</v>
      </c>
      <c r="AA821" s="3">
        <f>(F821-Dashboards!$C$11)/Dashboards!$C$13</f>
        <v>0.81646723518460285</v>
      </c>
    </row>
    <row r="822" spans="1:27" x14ac:dyDescent="0.35">
      <c r="A822">
        <v>820</v>
      </c>
      <c r="B822" s="3">
        <f t="shared" si="102"/>
        <v>0.82</v>
      </c>
      <c r="C822" s="3">
        <f>MOD($K$4*(1+SIN(Dashboards!$C$7*B822))+Dashboards!$C$15,2*$K$4)</f>
        <v>0.7708992928691627</v>
      </c>
      <c r="D822" s="31">
        <f>(B822^Dashboards!$C$5)*((1-B822)^Dashboards!$C$6)</f>
        <v>2.1785760000000008E-2</v>
      </c>
      <c r="E822" s="31">
        <f t="shared" si="96"/>
        <v>1.5626584699596005E-2</v>
      </c>
      <c r="F822" s="31">
        <f t="shared" si="97"/>
        <v>1.5179894248773682E-2</v>
      </c>
      <c r="G822" s="13">
        <f>SQRT((E822-Dashboards!$C$10)^2+(F822-Dashboards!$C$11)^2)</f>
        <v>2.013996433201529E-2</v>
      </c>
      <c r="H822" s="13">
        <f>G822/Dashboards!$C$9</f>
        <v>0.52761287155942072</v>
      </c>
      <c r="N822">
        <v>820</v>
      </c>
      <c r="O822" s="3">
        <f t="shared" si="103"/>
        <v>0.82</v>
      </c>
      <c r="P822" s="3">
        <f>MOD($L$4*(1+SIN(Dashboards!$D$7*O822))+Dashboards!$D$15,2*$L$4)</f>
        <v>5.4385550209626228</v>
      </c>
      <c r="Q822" s="31">
        <f>(O822^Dashboards!$D$5)*((1-O822)^Dashboards!$D$6)</f>
        <v>1.0418473290240011E-4</v>
      </c>
      <c r="R822" s="31">
        <f t="shared" si="98"/>
        <v>6.9179472407187014E-5</v>
      </c>
      <c r="S822" s="31">
        <f t="shared" si="99"/>
        <v>-7.7901599260911861E-5</v>
      </c>
      <c r="T822" s="13">
        <f>SQRT((R822-Dashboards!$C$10)^2+(S822-Dashboards!$C$11)^2)</f>
        <v>1.1317591352036945E-2</v>
      </c>
      <c r="U822" s="13">
        <f>T822/Dashboards!$D$9</f>
        <v>0.96872360625274678</v>
      </c>
      <c r="W822" s="3">
        <f t="shared" si="100"/>
        <v>2.2793588615434876E-4</v>
      </c>
      <c r="X822" s="3">
        <f t="shared" si="101"/>
        <v>0.44111073469332607</v>
      </c>
      <c r="Z822" s="3">
        <f>(E822-Dashboards!$C$10)/Dashboards!$C$12</f>
        <v>0.17139204778525835</v>
      </c>
      <c r="AA822" s="3">
        <f>(F822-Dashboards!$C$11)/Dashboards!$C$13</f>
        <v>0.80515337146501553</v>
      </c>
    </row>
    <row r="823" spans="1:27" x14ac:dyDescent="0.35">
      <c r="A823">
        <v>821</v>
      </c>
      <c r="B823" s="3">
        <f t="shared" si="102"/>
        <v>0.82099999999999995</v>
      </c>
      <c r="C823" s="3">
        <f>MOD($K$4*(1+SIN(Dashboards!$C$7*B823))+Dashboards!$C$15,2*$K$4)</f>
        <v>0.76190215065363676</v>
      </c>
      <c r="D823" s="31">
        <f>(B823^Dashboards!$C$5)*((1-B823)^Dashboards!$C$6)</f>
        <v>2.1596947681000005E-2</v>
      </c>
      <c r="E823" s="31">
        <f t="shared" si="96"/>
        <v>1.5625915758946798E-2</v>
      </c>
      <c r="F823" s="31">
        <f t="shared" si="97"/>
        <v>1.4908350204839889E-2</v>
      </c>
      <c r="G823" s="13">
        <f>SQRT((E823-Dashboards!$C$10)^2+(F823-Dashboards!$C$11)^2)</f>
        <v>1.9877085028049614E-2</v>
      </c>
      <c r="H823" s="13">
        <f>G823/Dashboards!$C$9</f>
        <v>0.52072614116842442</v>
      </c>
      <c r="N823">
        <v>821</v>
      </c>
      <c r="O823" s="3">
        <f t="shared" si="103"/>
        <v>0.82099999999999995</v>
      </c>
      <c r="P823" s="3">
        <f>MOD($L$4*(1+SIN(Dashboards!$D$7*O823))+Dashboards!$D$15,2*$L$4)</f>
        <v>5.4406971332572631</v>
      </c>
      <c r="Q823" s="31">
        <f>(O823^Dashboards!$D$5)*((1-O823)^Dashboards!$D$6)</f>
        <v>1.0169383519527097E-4</v>
      </c>
      <c r="R823" s="31">
        <f t="shared" si="98"/>
        <v>6.7688226191673972E-5</v>
      </c>
      <c r="S823" s="31">
        <f t="shared" si="99"/>
        <v>-7.5894269558035224E-5</v>
      </c>
      <c r="T823" s="13">
        <f>SQRT((R823-Dashboards!$C$10)^2+(S823-Dashboards!$C$11)^2)</f>
        <v>1.1319725540297466E-2</v>
      </c>
      <c r="U823" s="13">
        <f>T823/Dashboards!$D$9</f>
        <v>0.96890628103608589</v>
      </c>
      <c r="W823" s="3">
        <f t="shared" si="100"/>
        <v>2.2500314705867759E-4</v>
      </c>
      <c r="X823" s="3">
        <f t="shared" si="101"/>
        <v>0.44818013986766148</v>
      </c>
      <c r="Z823" s="3">
        <f>(E823-Dashboards!$C$10)/Dashboards!$C$12</f>
        <v>0.17136939964361639</v>
      </c>
      <c r="AA823" s="3">
        <f>(F823-Dashboards!$C$11)/Dashboards!$C$13</f>
        <v>0.79393752817363572</v>
      </c>
    </row>
    <row r="824" spans="1:27" x14ac:dyDescent="0.35">
      <c r="A824">
        <v>822</v>
      </c>
      <c r="B824" s="3">
        <f t="shared" si="102"/>
        <v>0.82199999999999995</v>
      </c>
      <c r="C824" s="3">
        <f>MOD($K$4*(1+SIN(Dashboards!$C$7*B824))+Dashboards!$C$15,2*$K$4)</f>
        <v>0.75296950056632594</v>
      </c>
      <c r="D824" s="31">
        <f>(B824^Dashboards!$C$5)*((1-B824)^Dashboards!$C$6)</f>
        <v>2.1408371856000009E-2</v>
      </c>
      <c r="E824" s="31">
        <f t="shared" si="96"/>
        <v>1.5620865131514521E-2</v>
      </c>
      <c r="F824" s="31">
        <f t="shared" si="97"/>
        <v>1.4639226689542284E-2</v>
      </c>
      <c r="G824" s="13">
        <f>SQRT((E824-Dashboards!$C$10)^2+(F824-Dashboards!$C$11)^2)</f>
        <v>1.9615650434016873E-2</v>
      </c>
      <c r="H824" s="13">
        <f>G824/Dashboards!$C$9</f>
        <v>0.51387725829015052</v>
      </c>
      <c r="N824">
        <v>822</v>
      </c>
      <c r="O824" s="3">
        <f t="shared" si="103"/>
        <v>0.82199999999999995</v>
      </c>
      <c r="P824" s="3">
        <f>MOD($L$4*(1+SIN(Dashboards!$D$7*O824))+Dashboards!$D$15,2*$L$4)</f>
        <v>5.4428369464476143</v>
      </c>
      <c r="Q824" s="31">
        <f>(O824^Dashboards!$D$5)*((1-O824)^Dashboards!$D$6)</f>
        <v>9.9246560369111524E-5</v>
      </c>
      <c r="R824" s="31">
        <f t="shared" si="98"/>
        <v>6.6217640623367132E-5</v>
      </c>
      <c r="S824" s="31">
        <f t="shared" si="99"/>
        <v>-7.3926340470594761E-5</v>
      </c>
      <c r="T824" s="13">
        <f>SQRT((R824-Dashboards!$C$10)^2+(S824-Dashboards!$C$11)^2)</f>
        <v>1.132182596719254E-2</v>
      </c>
      <c r="U824" s="13">
        <f>T824/Dashboards!$D$9</f>
        <v>0.9690860660321311</v>
      </c>
      <c r="W824" s="3">
        <f t="shared" si="100"/>
        <v>2.2208498044722387E-4</v>
      </c>
      <c r="X824" s="3">
        <f t="shared" si="101"/>
        <v>0.45520880774198058</v>
      </c>
      <c r="Z824" s="3">
        <f>(E824-Dashboards!$C$10)/Dashboards!$C$12</f>
        <v>0.17119840192415847</v>
      </c>
      <c r="AA824" s="3">
        <f>(F824-Dashboards!$C$11)/Dashboards!$C$13</f>
        <v>0.78282166229097561</v>
      </c>
    </row>
    <row r="825" spans="1:27" x14ac:dyDescent="0.35">
      <c r="A825">
        <v>823</v>
      </c>
      <c r="B825" s="3">
        <f t="shared" si="102"/>
        <v>0.82299999999999995</v>
      </c>
      <c r="C825" s="3">
        <f>MOD($K$4*(1+SIN(Dashboards!$C$7*B825))+Dashboards!$C$15,2*$K$4)</f>
        <v>0.74410156592301502</v>
      </c>
      <c r="D825" s="31">
        <f>(B825^Dashboards!$C$5)*((1-B825)^Dashboards!$C$6)</f>
        <v>2.1220040241000011E-2</v>
      </c>
      <c r="E825" s="31">
        <f t="shared" si="96"/>
        <v>1.5611513973898584E-2</v>
      </c>
      <c r="F825" s="31">
        <f t="shared" si="97"/>
        <v>1.4372568986525306E-2</v>
      </c>
      <c r="G825" s="13">
        <f>SQRT((E825-Dashboards!$C$10)^2+(F825-Dashboards!$C$11)^2)</f>
        <v>1.9355686433831315E-2</v>
      </c>
      <c r="H825" s="13">
        <f>G825/Dashboards!$C$9</f>
        <v>0.50706690101350227</v>
      </c>
      <c r="N825">
        <v>823</v>
      </c>
      <c r="O825" s="3">
        <f t="shared" si="103"/>
        <v>0.82299999999999995</v>
      </c>
      <c r="P825" s="3">
        <f>MOD($L$4*(1+SIN(Dashboards!$D$7*O825))+Dashboards!$D$15,2*$L$4)</f>
        <v>5.4449744583938644</v>
      </c>
      <c r="Q825" s="31">
        <f>(O825^Dashboards!$D$5)*((1-O825)^Dashboards!$D$6)</f>
        <v>9.6842465474908623E-5</v>
      </c>
      <c r="R825" s="31">
        <f t="shared" si="98"/>
        <v>6.4767663339037967E-5</v>
      </c>
      <c r="S825" s="31">
        <f t="shared" si="99"/>
        <v>-7.1997311789121047E-5</v>
      </c>
      <c r="T825" s="13">
        <f>SQRT((R825-Dashboards!$C$10)^2+(S825-Dashboards!$C$11)^2)</f>
        <v>1.1323892858827768E-2</v>
      </c>
      <c r="U825" s="13">
        <f>T825/Dashboards!$D$9</f>
        <v>0.96926298059427862</v>
      </c>
      <c r="W825" s="3">
        <f t="shared" si="100"/>
        <v>2.1918171938577194E-4</v>
      </c>
      <c r="X825" s="3">
        <f t="shared" si="101"/>
        <v>0.46219607958077635</v>
      </c>
      <c r="Z825" s="3">
        <f>(E825-Dashboards!$C$10)/Dashboards!$C$12</f>
        <v>0.1708818023238004</v>
      </c>
      <c r="AA825" s="3">
        <f>(F825-Dashboards!$C$11)/Dashboards!$C$13</f>
        <v>0.77180764421070081</v>
      </c>
    </row>
    <row r="826" spans="1:27" x14ac:dyDescent="0.35">
      <c r="A826">
        <v>824</v>
      </c>
      <c r="B826" s="3">
        <f t="shared" si="102"/>
        <v>0.82399999999999995</v>
      </c>
      <c r="C826" s="3">
        <f>MOD($K$4*(1+SIN(Dashboards!$C$7*B826))+Dashboards!$C$15,2*$K$4)</f>
        <v>0.73529856842161112</v>
      </c>
      <c r="D826" s="31">
        <f>(B826^Dashboards!$C$5)*((1-B826)^Dashboards!$C$6)</f>
        <v>2.103196057600001E-2</v>
      </c>
      <c r="E826" s="31">
        <f t="shared" si="96"/>
        <v>1.5597943526128186E-2</v>
      </c>
      <c r="F826" s="31">
        <f t="shared" si="97"/>
        <v>1.4108420302292334E-2</v>
      </c>
      <c r="G826" s="13">
        <f>SQRT((E826-Dashboards!$C$10)^2+(F826-Dashboards!$C$11)^2)</f>
        <v>1.9097219200941064E-2</v>
      </c>
      <c r="H826" s="13">
        <f>G826/Dashboards!$C$9</f>
        <v>0.50029575501239132</v>
      </c>
      <c r="N826">
        <v>824</v>
      </c>
      <c r="O826" s="3">
        <f t="shared" si="103"/>
        <v>0.82399999999999995</v>
      </c>
      <c r="P826" s="3">
        <f>MOD($L$4*(1+SIN(Dashboards!$D$7*O826))+Dashboards!$D$15,2*$L$4)</f>
        <v>5.4471096669585028</v>
      </c>
      <c r="Q826" s="31">
        <f>(O826^Dashboards!$D$5)*((1-O826)^Dashboards!$D$6)</f>
        <v>9.4481107230574875E-5</v>
      </c>
      <c r="R826" s="31">
        <f t="shared" si="98"/>
        <v>6.3338237691861347E-5</v>
      </c>
      <c r="S826" s="31">
        <f t="shared" si="99"/>
        <v>-7.0106684913813039E-5</v>
      </c>
      <c r="T826" s="13">
        <f>SQRT((R826-Dashboards!$C$10)^2+(S826-Dashboards!$C$11)^2)</f>
        <v>1.1325926445097556E-2</v>
      </c>
      <c r="U826" s="13">
        <f>T826/Dashboards!$D$9</f>
        <v>0.96943704440022627</v>
      </c>
      <c r="W826" s="3">
        <f t="shared" si="100"/>
        <v>2.1629369997576322E-4</v>
      </c>
      <c r="X826" s="3">
        <f t="shared" si="101"/>
        <v>0.46914128938783495</v>
      </c>
      <c r="Z826" s="3">
        <f>(E826-Dashboards!$C$10)/Dashboards!$C$12</f>
        <v>0.17042235136411751</v>
      </c>
      <c r="AA826" s="3">
        <f>(F826-Dashboards!$C$11)/Dashboards!$C$13</f>
        <v>0.76089725853233348</v>
      </c>
    </row>
    <row r="827" spans="1:27" x14ac:dyDescent="0.35">
      <c r="A827">
        <v>825</v>
      </c>
      <c r="B827" s="3">
        <f t="shared" si="102"/>
        <v>0.82499999999999996</v>
      </c>
      <c r="C827" s="3">
        <f>MOD($K$4*(1+SIN(Dashboards!$C$7*B827))+Dashboards!$C$15,2*$K$4)</f>
        <v>0.72656072813659245</v>
      </c>
      <c r="D827" s="31">
        <f>(B827^Dashboards!$C$5)*((1-B827)^Dashboards!$C$6)</f>
        <v>2.0844140625000011E-2</v>
      </c>
      <c r="E827" s="31">
        <f t="shared" si="96"/>
        <v>1.558023506933129E-2</v>
      </c>
      <c r="F827" s="31">
        <f t="shared" si="97"/>
        <v>1.3846821786213442E-2</v>
      </c>
      <c r="G827" s="13">
        <f>SQRT((E827-Dashboards!$C$10)^2+(F827-Dashboards!$C$11)^2)</f>
        <v>1.884027522582649E-2</v>
      </c>
      <c r="H827" s="13">
        <f>G827/Dashboards!$C$9</f>
        <v>0.49356451426612097</v>
      </c>
      <c r="N827">
        <v>825</v>
      </c>
      <c r="O827" s="3">
        <f t="shared" si="103"/>
        <v>0.82499999999999996</v>
      </c>
      <c r="P827" s="3">
        <f>MOD($L$4*(1+SIN(Dashboards!$D$7*O827))+Dashboards!$D$15,2*$L$4)</f>
        <v>5.4492425700063194</v>
      </c>
      <c r="Q827" s="31">
        <f>(O827^Dashboards!$D$5)*((1-O827)^Dashboards!$D$6)</f>
        <v>9.2162042083740345E-5</v>
      </c>
      <c r="R827" s="31">
        <f t="shared" si="98"/>
        <v>6.1929302811721616E-5</v>
      </c>
      <c r="S827" s="31">
        <f t="shared" si="99"/>
        <v>-6.8253962920106077E-5</v>
      </c>
      <c r="T827" s="13">
        <f>SQRT((R827-Dashboards!$C$10)^2+(S827-Dashboards!$C$11)^2)</f>
        <v>1.1327926959591268E-2</v>
      </c>
      <c r="U827" s="13">
        <f>T827/Dashboards!$D$9</f>
        <v>0.96960827744393929</v>
      </c>
      <c r="W827" s="3">
        <f t="shared" si="100"/>
        <v>2.1342126165675934E-4</v>
      </c>
      <c r="X827" s="3">
        <f t="shared" si="101"/>
        <v>0.47604376317781832</v>
      </c>
      <c r="Z827" s="3">
        <f>(E827-Dashboards!$C$10)/Dashboards!$C$12</f>
        <v>0.16982280095815491</v>
      </c>
      <c r="AA827" s="3">
        <f>(F827-Dashboards!$C$11)/Dashboards!$C$13</f>
        <v>0.75009220488765205</v>
      </c>
    </row>
    <row r="828" spans="1:27" x14ac:dyDescent="0.35">
      <c r="A828">
        <v>826</v>
      </c>
      <c r="B828" s="3">
        <f t="shared" si="102"/>
        <v>0.82599999999999996</v>
      </c>
      <c r="C828" s="3">
        <f>MOD($K$4*(1+SIN(Dashboards!$C$7*B828))+Dashboards!$C$15,2*$K$4)</f>
        <v>0.71788826351351043</v>
      </c>
      <c r="D828" s="31">
        <f>(B828^Dashboards!$C$5)*((1-B828)^Dashboards!$C$6)</f>
        <v>2.0656588176000006E-2</v>
      </c>
      <c r="E828" s="31">
        <f t="shared" si="96"/>
        <v>1.5558469884379155E-2</v>
      </c>
      <c r="F828" s="31">
        <f t="shared" si="97"/>
        <v>1.3587812551317085E-2</v>
      </c>
      <c r="G828" s="13">
        <f>SQRT((E828-Dashboards!$C$10)^2+(F828-Dashboards!$C$11)^2)</f>
        <v>1.858488134470801E-2</v>
      </c>
      <c r="H828" s="13">
        <f>G828/Dashboards!$C$9</f>
        <v>0.48687388181145352</v>
      </c>
      <c r="N828">
        <v>826</v>
      </c>
      <c r="O828" s="3">
        <f t="shared" si="103"/>
        <v>0.82599999999999996</v>
      </c>
      <c r="P828" s="3">
        <f>MOD($L$4*(1+SIN(Dashboards!$D$7*O828))+Dashboards!$D$15,2*$L$4)</f>
        <v>5.4513731654044113</v>
      </c>
      <c r="Q828" s="31">
        <f>(O828^Dashboards!$D$5)*((1-O828)^Dashboards!$D$6)</f>
        <v>8.9884826274428864E-5</v>
      </c>
      <c r="R828" s="31">
        <f t="shared" si="98"/>
        <v>6.0540793666093946E-5</v>
      </c>
      <c r="S828" s="31">
        <f t="shared" si="99"/>
        <v>-6.6438650623441302E-5</v>
      </c>
      <c r="T828" s="13">
        <f>SQRT((R828-Dashboards!$C$10)^2+(S828-Dashboards!$C$11)^2)</f>
        <v>1.1329894639499483E-2</v>
      </c>
      <c r="U828" s="13">
        <f>T828/Dashboards!$D$9</f>
        <v>0.9697767000276275</v>
      </c>
      <c r="W828" s="3">
        <f t="shared" si="100"/>
        <v>2.1056474752314123E-4</v>
      </c>
      <c r="X828" s="3">
        <f t="shared" si="101"/>
        <v>0.48290281821617398</v>
      </c>
      <c r="Z828" s="3">
        <f>(E828-Dashboards!$C$10)/Dashboards!$C$12</f>
        <v>0.16908590301026644</v>
      </c>
      <c r="AA828" s="3">
        <f>(F828-Dashboards!$C$11)/Dashboards!$C$13</f>
        <v>0.73939409879946982</v>
      </c>
    </row>
    <row r="829" spans="1:27" x14ac:dyDescent="0.35">
      <c r="A829">
        <v>827</v>
      </c>
      <c r="B829" s="3">
        <f t="shared" si="102"/>
        <v>0.82699999999999996</v>
      </c>
      <c r="C829" s="3">
        <f>MOD($K$4*(1+SIN(Dashboards!$C$7*B829))+Dashboards!$C$15,2*$K$4)</f>
        <v>0.70928139136352941</v>
      </c>
      <c r="D829" s="31">
        <f>(B829^Dashboards!$C$5)*((1-B829)^Dashboards!$C$6)</f>
        <v>2.0469311041000006E-2</v>
      </c>
      <c r="E829" s="31">
        <f t="shared" si="96"/>
        <v>1.5532729211515259E-2</v>
      </c>
      <c r="F829" s="31">
        <f t="shared" si="97"/>
        <v>1.3331429695833275E-2</v>
      </c>
      <c r="G829" s="13">
        <f>SQRT((E829-Dashboards!$C$10)^2+(F829-Dashboards!$C$11)^2)</f>
        <v>1.8331064769503885E-2</v>
      </c>
      <c r="H829" s="13">
        <f>G829/Dashboards!$C$9</f>
        <v>0.48022457052742379</v>
      </c>
      <c r="N829">
        <v>827</v>
      </c>
      <c r="O829" s="3">
        <f t="shared" si="103"/>
        <v>0.82699999999999996</v>
      </c>
      <c r="P829" s="3">
        <f>MOD($L$4*(1+SIN(Dashboards!$D$7*O829))+Dashboards!$D$15,2*$L$4)</f>
        <v>5.4535014510221842</v>
      </c>
      <c r="Q829" s="31">
        <f>(O829^Dashboards!$D$5)*((1-O829)^Dashboards!$D$6)</f>
        <v>8.7649015897611204E-5</v>
      </c>
      <c r="R829" s="31">
        <f t="shared" si="98"/>
        <v>5.9172641121486543E-5</v>
      </c>
      <c r="S829" s="31">
        <f t="shared" si="99"/>
        <v>-6.4660254643230893E-5</v>
      </c>
      <c r="T829" s="13">
        <f>SQRT((R829-Dashboards!$C$10)^2+(S829-Dashboards!$C$11)^2)</f>
        <v>1.1331829725520286E-2</v>
      </c>
      <c r="U829" s="13">
        <f>T829/Dashboards!$D$9</f>
        <v>0.96994233275372377</v>
      </c>
      <c r="W829" s="3">
        <f t="shared" si="100"/>
        <v>2.077245046555018E-4</v>
      </c>
      <c r="X829" s="3">
        <f t="shared" si="101"/>
        <v>0.48971776222629998</v>
      </c>
      <c r="Z829" s="3">
        <f>(E829-Dashboards!$C$10)/Dashboards!$C$12</f>
        <v>0.16821440804928228</v>
      </c>
      <c r="AA829" s="3">
        <f>(F829-Dashboards!$C$11)/Dashboards!$C$13</f>
        <v>0.72880447257145353</v>
      </c>
    </row>
    <row r="830" spans="1:27" x14ac:dyDescent="0.35">
      <c r="A830">
        <v>828</v>
      </c>
      <c r="B830" s="3">
        <f t="shared" si="102"/>
        <v>0.82799999999999996</v>
      </c>
      <c r="C830" s="3">
        <f>MOD($K$4*(1+SIN(Dashboards!$C$7*B830))+Dashboards!$C$15,2*$K$4)</f>
        <v>0.70074032685800414</v>
      </c>
      <c r="D830" s="31">
        <f>(B830^Dashboards!$C$5)*((1-B830)^Dashboards!$C$6)</f>
        <v>2.0282317056000008E-2</v>
      </c>
      <c r="E830" s="31">
        <f t="shared" si="96"/>
        <v>1.5503094210976096E-2</v>
      </c>
      <c r="F830" s="31">
        <f t="shared" si="97"/>
        <v>1.3077708325456273E-2</v>
      </c>
      <c r="G830" s="13">
        <f>SQRT((E830-Dashboards!$C$10)^2+(F830-Dashboards!$C$11)^2)</f>
        <v>1.8078853119078416E-2</v>
      </c>
      <c r="H830" s="13">
        <f>G830/Dashboards!$C$9</f>
        <v>0.47361730395395774</v>
      </c>
      <c r="N830">
        <v>828</v>
      </c>
      <c r="O830" s="3">
        <f t="shared" si="103"/>
        <v>0.82799999999999996</v>
      </c>
      <c r="P830" s="3">
        <f>MOD($L$4*(1+SIN(Dashboards!$D$7*O830))+Dashboards!$D$15,2*$L$4)</f>
        <v>5.455627424731353</v>
      </c>
      <c r="Q830" s="31">
        <f>(O830^Dashboards!$D$5)*((1-O830)^Dashboards!$D$6)</f>
        <v>8.545416696562649E-5</v>
      </c>
      <c r="R830" s="31">
        <f t="shared" si="98"/>
        <v>5.782477200542902E-5</v>
      </c>
      <c r="S830" s="31">
        <f t="shared" si="99"/>
        <v>-6.2918283466011063E-5</v>
      </c>
      <c r="T830" s="13">
        <f>SQRT((R830-Dashboards!$C$10)^2+(S830-Dashboards!$C$11)^2)</f>
        <v>1.1333732461765679E-2</v>
      </c>
      <c r="U830" s="13">
        <f>T830/Dashboards!$D$9</f>
        <v>0.97010519651687355</v>
      </c>
      <c r="W830" s="3">
        <f t="shared" si="100"/>
        <v>2.0490088446719273E-4</v>
      </c>
      <c r="X830" s="3">
        <f t="shared" si="101"/>
        <v>0.49648789256291581</v>
      </c>
      <c r="Z830" s="3">
        <f>(E830-Dashboards!$C$10)/Dashboards!$C$12</f>
        <v>0.16721106389525797</v>
      </c>
      <c r="AA830" s="3">
        <f>(F830-Dashboards!$C$11)/Dashboards!$C$13</f>
        <v>0.71832477620766055</v>
      </c>
    </row>
    <row r="831" spans="1:27" x14ac:dyDescent="0.35">
      <c r="A831">
        <v>829</v>
      </c>
      <c r="B831" s="3">
        <f t="shared" si="102"/>
        <v>0.82899999999999996</v>
      </c>
      <c r="C831" s="3">
        <f>MOD($K$4*(1+SIN(Dashboards!$C$7*B831))+Dashboards!$C$15,2*$K$4)</f>
        <v>0.69226528352310346</v>
      </c>
      <c r="D831" s="31">
        <f>(B831^Dashboards!$C$5)*((1-B831)^Dashboards!$C$6)</f>
        <v>2.0095614081000007E-2</v>
      </c>
      <c r="E831" s="31">
        <f t="shared" si="96"/>
        <v>1.5469645924610439E-2</v>
      </c>
      <c r="F831" s="31">
        <f t="shared" si="97"/>
        <v>1.2826681576295147E-2</v>
      </c>
      <c r="G831" s="13">
        <f>SQRT((E831-Dashboards!$C$10)^2+(F831-Dashboards!$C$11)^2)</f>
        <v>1.7828274451820211E-2</v>
      </c>
      <c r="H831" s="13">
        <f>G831/Dashboards!$C$9</f>
        <v>0.46705281714533564</v>
      </c>
      <c r="N831">
        <v>829</v>
      </c>
      <c r="O831" s="3">
        <f t="shared" si="103"/>
        <v>0.82899999999999996</v>
      </c>
      <c r="P831" s="3">
        <f>MOD($L$4*(1+SIN(Dashboards!$D$7*O831))+Dashboards!$D$15,2*$L$4)</f>
        <v>5.4577510844059427</v>
      </c>
      <c r="Q831" s="31">
        <f>(O831^Dashboards!$D$5)*((1-O831)^Dashboards!$D$6)</f>
        <v>8.3299835470464502E-5</v>
      </c>
      <c r="R831" s="31">
        <f t="shared" si="98"/>
        <v>5.6497109168993383E-5</v>
      </c>
      <c r="S831" s="31">
        <f t="shared" si="99"/>
        <v>-6.1212247507776572E-5</v>
      </c>
      <c r="T831" s="13">
        <f>SQRT((R831-Dashboards!$C$10)^2+(S831-Dashboards!$C$11)^2)</f>
        <v>1.1335603095668079E-2</v>
      </c>
      <c r="U831" s="13">
        <f>T831/Dashboards!$D$9</f>
        <v>0.97026531249593173</v>
      </c>
      <c r="W831" s="3">
        <f t="shared" si="100"/>
        <v>2.020942430664733E-4</v>
      </c>
      <c r="X831" s="3">
        <f t="shared" si="101"/>
        <v>0.50321249535059609</v>
      </c>
      <c r="Z831" s="3">
        <f>(E831-Dashboards!$C$10)/Dashboards!$C$12</f>
        <v>0.16607861436002805</v>
      </c>
      <c r="AA831" s="3">
        <f>(F831-Dashboards!$C$11)/Dashboards!$C$13</f>
        <v>0.70795637836048786</v>
      </c>
    </row>
    <row r="832" spans="1:27" x14ac:dyDescent="0.35">
      <c r="A832">
        <v>830</v>
      </c>
      <c r="B832" s="3">
        <f t="shared" si="102"/>
        <v>0.83</v>
      </c>
      <c r="C832" s="3">
        <f>MOD($K$4*(1+SIN(Dashboards!$C$7*B832))+Dashboards!$C$15,2*$K$4)</f>
        <v>0.68385647323446819</v>
      </c>
      <c r="D832" s="31">
        <f>(B832^Dashboards!$C$5)*((1-B832)^Dashboards!$C$6)</f>
        <v>1.9909210000000007E-2</v>
      </c>
      <c r="E832" s="31">
        <f t="shared" si="96"/>
        <v>1.5432465238502845E-2</v>
      </c>
      <c r="F832" s="31">
        <f t="shared" si="97"/>
        <v>1.257838063848052E-2</v>
      </c>
      <c r="G832" s="13">
        <f>SQRT((E832-Dashboards!$C$10)^2+(F832-Dashboards!$C$11)^2)</f>
        <v>1.7579357299589014E-2</v>
      </c>
      <c r="H832" s="13">
        <f>G832/Dashboards!$C$9</f>
        <v>0.46053185755950732</v>
      </c>
      <c r="N832">
        <v>830</v>
      </c>
      <c r="O832" s="3">
        <f t="shared" si="103"/>
        <v>0.83</v>
      </c>
      <c r="P832" s="3">
        <f>MOD($L$4*(1+SIN(Dashboards!$D$7*O832))+Dashboards!$D$15,2*$L$4)</f>
        <v>5.4598724279222948</v>
      </c>
      <c r="Q832" s="31">
        <f>(O832^Dashboards!$D$5)*((1-O832)^Dashboards!$D$6)</f>
        <v>8.1185577445900073E-5</v>
      </c>
      <c r="R832" s="31">
        <f t="shared" si="98"/>
        <v>5.5189571549832855E-5</v>
      </c>
      <c r="S832" s="31">
        <f t="shared" si="99"/>
        <v>-5.9541659175489208E-5</v>
      </c>
      <c r="T832" s="13">
        <f>SQRT((R832-Dashboards!$C$10)^2+(S832-Dashboards!$C$11)^2)</f>
        <v>1.1337441877886927E-2</v>
      </c>
      <c r="U832" s="13">
        <f>T832/Dashboards!$D$9</f>
        <v>0.97042270214596849</v>
      </c>
      <c r="W832" s="3">
        <f t="shared" si="100"/>
        <v>1.9930494163469771E-4</v>
      </c>
      <c r="X832" s="3">
        <f t="shared" si="101"/>
        <v>0.50989084458646117</v>
      </c>
      <c r="Z832" s="3">
        <f>(E832-Dashboards!$C$10)/Dashboards!$C$12</f>
        <v>0.16481979798176044</v>
      </c>
      <c r="AA832" s="3">
        <f>(F832-Dashboards!$C$11)/Dashboards!$C$13</f>
        <v>0.69770056730572394</v>
      </c>
    </row>
    <row r="833" spans="1:27" x14ac:dyDescent="0.35">
      <c r="A833">
        <v>831</v>
      </c>
      <c r="B833" s="3">
        <f t="shared" si="102"/>
        <v>0.83099999999999996</v>
      </c>
      <c r="C833" s="3">
        <f>MOD($K$4*(1+SIN(Dashboards!$C$7*B833))+Dashboards!$C$15,2*$K$4)</f>
        <v>0.67551410621191876</v>
      </c>
      <c r="D833" s="31">
        <f>(B833^Dashboards!$C$5)*((1-B833)^Dashboards!$C$6)</f>
        <v>1.9723112721000007E-2</v>
      </c>
      <c r="E833" s="31">
        <f t="shared" si="96"/>
        <v>1.5391632846605857E-2</v>
      </c>
      <c r="F833" s="31">
        <f t="shared" si="97"/>
        <v>1.2332834780396436E-2</v>
      </c>
      <c r="G833" s="13">
        <f>SQRT((E833-Dashboards!$C$10)^2+(F833-Dashboards!$C$11)^2)</f>
        <v>1.7332130703067609E-2</v>
      </c>
      <c r="H833" s="13">
        <f>G833/Dashboards!$C$9</f>
        <v>0.45405518598421718</v>
      </c>
      <c r="N833">
        <v>831</v>
      </c>
      <c r="O833" s="3">
        <f t="shared" si="103"/>
        <v>0.83099999999999996</v>
      </c>
      <c r="P833" s="3">
        <f>MOD($L$4*(1+SIN(Dashboards!$D$7*O833))+Dashboards!$D$15,2*$L$4)</f>
        <v>5.4619914531590661</v>
      </c>
      <c r="Q833" s="31">
        <f>(O833^Dashboards!$D$5)*((1-O833)^Dashboards!$D$6)</f>
        <v>7.9110949029471782E-5</v>
      </c>
      <c r="R833" s="31">
        <f t="shared" si="98"/>
        <v>5.390207423572358E-5</v>
      </c>
      <c r="S833" s="31">
        <f t="shared" si="99"/>
        <v>-5.7906032927754833E-5</v>
      </c>
      <c r="T833" s="13">
        <f>SQRT((R833-Dashboards!$C$10)^2+(S833-Dashboards!$C$11)^2)</f>
        <v>1.1339249062215437E-2</v>
      </c>
      <c r="U833" s="13">
        <f>T833/Dashboards!$D$9</f>
        <v>0.97057738719028785</v>
      </c>
      <c r="W833" s="3">
        <f t="shared" si="100"/>
        <v>1.9653334682095475E-4</v>
      </c>
      <c r="X833" s="3">
        <f t="shared" si="101"/>
        <v>0.51652220120607062</v>
      </c>
      <c r="Z833" s="3">
        <f>(E833-Dashboards!$C$10)/Dashboards!$C$12</f>
        <v>0.16343734679366168</v>
      </c>
      <c r="AA833" s="3">
        <f>(F833-Dashboards!$C$11)/Dashboards!$C$13</f>
        <v>0.68755855194342064</v>
      </c>
    </row>
    <row r="834" spans="1:27" x14ac:dyDescent="0.35">
      <c r="A834">
        <v>832</v>
      </c>
      <c r="B834" s="3">
        <f t="shared" si="102"/>
        <v>0.83199999999999996</v>
      </c>
      <c r="C834" s="3">
        <f>MOD($K$4*(1+SIN(Dashboards!$C$7*B834))+Dashboards!$C$15,2*$K$4)</f>
        <v>0.66723839101419391</v>
      </c>
      <c r="D834" s="31">
        <f>(B834^Dashboards!$C$5)*((1-B834)^Dashboards!$C$6)</f>
        <v>1.9537330176000008E-2</v>
      </c>
      <c r="E834" s="31">
        <f t="shared" ref="E834:E897" si="104">D834*COS(C834)</f>
        <v>1.5347229215385031E-2</v>
      </c>
      <c r="F834" s="31">
        <f t="shared" ref="F834:F897" si="105">D834*SIN(C834)</f>
        <v>1.2090071373506142E-2</v>
      </c>
      <c r="G834" s="13">
        <f>SQRT((E834-Dashboards!$C$10)^2+(F834-Dashboards!$C$11)^2)</f>
        <v>1.7086624248552992E-2</v>
      </c>
      <c r="H834" s="13">
        <f>G834/Dashboards!$C$9</f>
        <v>0.44762357750083376</v>
      </c>
      <c r="N834">
        <v>832</v>
      </c>
      <c r="O834" s="3">
        <f t="shared" si="103"/>
        <v>0.83199999999999996</v>
      </c>
      <c r="P834" s="3">
        <f>MOD($L$4*(1+SIN(Dashboards!$D$7*O834))+Dashboards!$D$15,2*$L$4)</f>
        <v>5.4641081579972308</v>
      </c>
      <c r="Q834" s="31">
        <f>(O834^Dashboards!$D$5)*((1-O834)^Dashboards!$D$6)</f>
        <v>7.7075506524296671E-5</v>
      </c>
      <c r="R834" s="31">
        <f t="shared" ref="R834:R897" si="106">Q834*COS(P834)</f>
        <v>5.2634528528595107E-5</v>
      </c>
      <c r="S834" s="31">
        <f t="shared" ref="S834:S897" si="107">Q834*SIN(P834)</f>
        <v>-5.6304885334661744E-5</v>
      </c>
      <c r="T834" s="13">
        <f>SQRT((R834-Dashboards!$C$10)^2+(S834-Dashboards!$C$11)^2)</f>
        <v>1.1341024905487475E-2</v>
      </c>
      <c r="U834" s="13">
        <f>T834/Dashboards!$D$9</f>
        <v>0.97072938961245681</v>
      </c>
      <c r="W834" s="3">
        <f t="shared" ref="W834:W897" si="108">G834*T834</f>
        <v>1.9377983115354569E-4</v>
      </c>
      <c r="X834" s="3">
        <f t="shared" ref="X834:X897" si="109">ABS(H834-U834)</f>
        <v>0.52310581211162299</v>
      </c>
      <c r="Z834" s="3">
        <f>(E834-Dashboards!$C$10)/Dashboards!$C$12</f>
        <v>0.1619339851269733</v>
      </c>
      <c r="AA834" s="3">
        <f>(F834-Dashboards!$C$11)/Dashboards!$C$13</f>
        <v>0.67753146282329668</v>
      </c>
    </row>
    <row r="835" spans="1:27" x14ac:dyDescent="0.35">
      <c r="A835">
        <v>833</v>
      </c>
      <c r="B835" s="3">
        <f t="shared" ref="B835:B898" si="110">A835/1000</f>
        <v>0.83299999999999996</v>
      </c>
      <c r="C835" s="3">
        <f>MOD($K$4*(1+SIN(Dashboards!$C$7*B835))+Dashboards!$C$15,2*$K$4)</f>
        <v>0.65902953453374535</v>
      </c>
      <c r="D835" s="31">
        <f>(B835^Dashboards!$C$5)*((1-B835)^Dashboards!$C$6)</f>
        <v>1.9351870321000008E-2</v>
      </c>
      <c r="E835" s="31">
        <f t="shared" si="104"/>
        <v>1.5299334549479283E-2</v>
      </c>
      <c r="F835" s="31">
        <f t="shared" si="105"/>
        <v>1.1850115917741504E-2</v>
      </c>
      <c r="G835" s="13">
        <f>SQRT((E835-Dashboards!$C$10)^2+(F835-Dashboards!$C$11)^2)</f>
        <v>1.6842868106217792E-2</v>
      </c>
      <c r="H835" s="13">
        <f>G835/Dashboards!$C$9</f>
        <v>0.44123782248669602</v>
      </c>
      <c r="N835">
        <v>833</v>
      </c>
      <c r="O835" s="3">
        <f t="shared" ref="O835:O898" si="111">N835/1000</f>
        <v>0.83299999999999996</v>
      </c>
      <c r="P835" s="3">
        <f>MOD($L$4*(1+SIN(Dashboards!$D$7*O835))+Dashboards!$D$15,2*$L$4)</f>
        <v>5.4662225403200848</v>
      </c>
      <c r="Q835" s="31">
        <f>(O835^Dashboards!$D$5)*((1-O835)^Dashboards!$D$6)</f>
        <v>7.5078806460712801E-5</v>
      </c>
      <c r="R835" s="31">
        <f t="shared" si="106"/>
        <v>5.1386842009034883E-5</v>
      </c>
      <c r="S835" s="31">
        <f t="shared" si="107"/>
        <v>-5.4737735136774325E-5</v>
      </c>
      <c r="T835" s="13">
        <f>SQRT((R835-Dashboards!$C$10)^2+(S835-Dashboards!$C$11)^2)</f>
        <v>1.1342769667484586E-2</v>
      </c>
      <c r="U835" s="13">
        <f>T835/Dashboards!$D$9</f>
        <v>0.9708787316483477</v>
      </c>
      <c r="W835" s="3">
        <f t="shared" si="108"/>
        <v>1.9104477346865072E-4</v>
      </c>
      <c r="X835" s="3">
        <f t="shared" si="109"/>
        <v>0.52964090916165163</v>
      </c>
      <c r="Z835" s="3">
        <f>(E835-Dashboards!$C$10)/Dashboards!$C$12</f>
        <v>0.16031242844834337</v>
      </c>
      <c r="AA835" s="3">
        <f>(F835-Dashboards!$C$11)/Dashboards!$C$13</f>
        <v>0.66762035319342017</v>
      </c>
    </row>
    <row r="836" spans="1:27" x14ac:dyDescent="0.35">
      <c r="A836">
        <v>834</v>
      </c>
      <c r="B836" s="3">
        <f t="shared" si="110"/>
        <v>0.83399999999999996</v>
      </c>
      <c r="C836" s="3">
        <f>MOD($K$4*(1+SIN(Dashboards!$C$7*B836))+Dashboards!$C$15,2*$K$4)</f>
        <v>0.65088774199155686</v>
      </c>
      <c r="D836" s="31">
        <f>(B836^Dashboards!$C$5)*((1-B836)^Dashboards!$C$6)</f>
        <v>1.9166741136000007E-2</v>
      </c>
      <c r="E836" s="31">
        <f t="shared" si="104"/>
        <v>1.5248028758378978E-2</v>
      </c>
      <c r="F836" s="31">
        <f t="shared" si="105"/>
        <v>1.1612992067425281E-2</v>
      </c>
      <c r="G836" s="13">
        <f>SQRT((E836-Dashboards!$C$10)^2+(F836-Dashboards!$C$11)^2)</f>
        <v>1.6600893069868297E-2</v>
      </c>
      <c r="H836" s="13">
        <f>G836/Dashboards!$C$9</f>
        <v>0.43489872765666676</v>
      </c>
      <c r="N836">
        <v>834</v>
      </c>
      <c r="O836" s="3">
        <f t="shared" si="111"/>
        <v>0.83399999999999996</v>
      </c>
      <c r="P836" s="3">
        <f>MOD($L$4*(1+SIN(Dashboards!$D$7*O836))+Dashboards!$D$15,2*$L$4)</f>
        <v>5.4683345980132465</v>
      </c>
      <c r="Q836" s="31">
        <f>(O836^Dashboards!$D$5)*((1-O836)^Dashboards!$D$6)</f>
        <v>7.3120405657741249E-5</v>
      </c>
      <c r="R836" s="31">
        <f t="shared" si="106"/>
        <v>5.0158918601251492E-5</v>
      </c>
      <c r="S836" s="31">
        <f t="shared" si="107"/>
        <v>-5.3204103303276016E-5</v>
      </c>
      <c r="T836" s="13">
        <f>SQRT((R836-Dashboards!$C$10)^2+(S836-Dashboards!$C$11)^2)</f>
        <v>1.1344483610843194E-2</v>
      </c>
      <c r="U836" s="13">
        <f>T836/Dashboards!$D$9</f>
        <v>0.97102543577819467</v>
      </c>
      <c r="W836" s="3">
        <f t="shared" si="108"/>
        <v>1.8832855935648128E-4</v>
      </c>
      <c r="X836" s="3">
        <f t="shared" si="109"/>
        <v>0.53612670812152796</v>
      </c>
      <c r="Z836" s="3">
        <f>(E836-Dashboards!$C$10)/Dashboards!$C$12</f>
        <v>0.1585753822316559</v>
      </c>
      <c r="AA836" s="3">
        <f>(F836-Dashboards!$C$11)/Dashboards!$C$13</f>
        <v>0.65782620007090198</v>
      </c>
    </row>
    <row r="837" spans="1:27" x14ac:dyDescent="0.35">
      <c r="A837">
        <v>835</v>
      </c>
      <c r="B837" s="3">
        <f t="shared" si="110"/>
        <v>0.83499999999999996</v>
      </c>
      <c r="C837" s="3">
        <f>MOD($K$4*(1+SIN(Dashboards!$C$7*B837))+Dashboards!$C$15,2*$K$4)</f>
        <v>0.64281321693201754</v>
      </c>
      <c r="D837" s="31">
        <f>(B837^Dashboards!$C$5)*((1-B837)^Dashboards!$C$6)</f>
        <v>1.8981950625000008E-2</v>
      </c>
      <c r="E837" s="31">
        <f t="shared" si="104"/>
        <v>1.519339142412255E-2</v>
      </c>
      <c r="F837" s="31">
        <f t="shared" si="105"/>
        <v>1.137872165769677E-2</v>
      </c>
      <c r="G837" s="13">
        <f>SQRT((E837-Dashboards!$C$10)^2+(F837-Dashboards!$C$11)^2)</f>
        <v>1.6360730598220859E-2</v>
      </c>
      <c r="H837" s="13">
        <f>G837/Dashboards!$C$9</f>
        <v>0.42860711714446315</v>
      </c>
      <c r="N837">
        <v>835</v>
      </c>
      <c r="O837" s="3">
        <f t="shared" si="111"/>
        <v>0.83499999999999996</v>
      </c>
      <c r="P837" s="3">
        <f>MOD($L$4*(1+SIN(Dashboards!$D$7*O837))+Dashboards!$D$15,2*$L$4)</f>
        <v>5.470444328964656</v>
      </c>
      <c r="Q837" s="31">
        <f>(O837^Dashboards!$D$5)*((1-O837)^Dashboards!$D$6)</f>
        <v>7.1199861284359066E-5</v>
      </c>
      <c r="R837" s="31">
        <f t="shared" si="106"/>
        <v>4.8950658638481737E-5</v>
      </c>
      <c r="S837" s="31">
        <f t="shared" si="107"/>
        <v>-5.1703513089255425E-5</v>
      </c>
      <c r="T837" s="13">
        <f>SQRT((R837-Dashboards!$C$10)^2+(S837-Dashboards!$C$11)^2)</f>
        <v>1.1346167000961992E-2</v>
      </c>
      <c r="U837" s="13">
        <f>T837/Dashboards!$D$9</f>
        <v>0.9711695247186668</v>
      </c>
      <c r="W837" s="3">
        <f t="shared" si="108"/>
        <v>1.8563158162516265E-4</v>
      </c>
      <c r="X837" s="3">
        <f t="shared" si="109"/>
        <v>0.54256240757420371</v>
      </c>
      <c r="Z837" s="3">
        <f>(E837-Dashboards!$C$10)/Dashboards!$C$12</f>
        <v>0.15672554086434382</v>
      </c>
      <c r="AA837" s="3">
        <f>(F837-Dashboards!$C$11)/Dashboards!$C$13</f>
        <v>0.64814990533337868</v>
      </c>
    </row>
    <row r="838" spans="1:27" x14ac:dyDescent="0.35">
      <c r="A838">
        <v>836</v>
      </c>
      <c r="B838" s="3">
        <f t="shared" si="110"/>
        <v>0.83599999999999997</v>
      </c>
      <c r="C838" s="3">
        <f>MOD($K$4*(1+SIN(Dashboards!$C$7*B838))+Dashboards!$C$15,2*$K$4)</f>
        <v>0.63480616121783329</v>
      </c>
      <c r="D838" s="31">
        <f>(B838^Dashboards!$C$5)*((1-B838)^Dashboards!$C$6)</f>
        <v>1.8797506816000006E-2</v>
      </c>
      <c r="E838" s="31">
        <f t="shared" si="104"/>
        <v>1.5135501770012112E-2</v>
      </c>
      <c r="F838" s="31">
        <f t="shared" si="105"/>
        <v>1.1147324731410981E-2</v>
      </c>
      <c r="G838" s="13">
        <f>SQRT((E838-Dashboards!$C$10)^2+(F838-Dashboards!$C$11)^2)</f>
        <v>1.6122412857711349E-2</v>
      </c>
      <c r="H838" s="13">
        <f>G838/Dashboards!$C$9</f>
        <v>0.42236383362414953</v>
      </c>
      <c r="N838">
        <v>836</v>
      </c>
      <c r="O838" s="3">
        <f t="shared" si="111"/>
        <v>0.83599999999999997</v>
      </c>
      <c r="P838" s="3">
        <f>MOD($L$4*(1+SIN(Dashboards!$D$7*O838))+Dashboards!$D$15,2*$L$4)</f>
        <v>5.4725517310645859</v>
      </c>
      <c r="Q838" s="31">
        <f>(O838^Dashboards!$D$5)*((1-O838)^Dashboards!$D$6)</f>
        <v>6.9316730920575297E-5</v>
      </c>
      <c r="R838" s="31">
        <f t="shared" si="106"/>
        <v>4.776195892882751E-5</v>
      </c>
      <c r="S838" s="31">
        <f t="shared" si="107"/>
        <v>-5.0235490092129432E-5</v>
      </c>
      <c r="T838" s="13">
        <f>SQRT((R838-Dashboards!$C$10)^2+(S838-Dashboards!$C$11)^2)</f>
        <v>1.1347820105909472E-2</v>
      </c>
      <c r="U838" s="13">
        <f>T838/Dashboards!$D$9</f>
        <v>0.97131102141495362</v>
      </c>
      <c r="W838" s="3">
        <f t="shared" si="108"/>
        <v>1.8295424078251023E-4</v>
      </c>
      <c r="X838" s="3">
        <f t="shared" si="109"/>
        <v>0.54894718779080409</v>
      </c>
      <c r="Z838" s="3">
        <f>(E838-Dashboards!$C$10)/Dashboards!$C$12</f>
        <v>0.15476558658820197</v>
      </c>
      <c r="AA838" s="3">
        <f>(F838-Dashboards!$C$11)/Dashboards!$C$13</f>
        <v>0.63859229683005558</v>
      </c>
    </row>
    <row r="839" spans="1:27" x14ac:dyDescent="0.35">
      <c r="A839">
        <v>837</v>
      </c>
      <c r="B839" s="3">
        <f t="shared" si="110"/>
        <v>0.83699999999999997</v>
      </c>
      <c r="C839" s="3">
        <f>MOD($K$4*(1+SIN(Dashboards!$C$7*B839))+Dashboards!$C$15,2*$K$4)</f>
        <v>0.62686677502498012</v>
      </c>
      <c r="D839" s="31">
        <f>(B839^Dashboards!$C$5)*((1-B839)^Dashboards!$C$6)</f>
        <v>1.8613417761000006E-2</v>
      </c>
      <c r="E839" s="31">
        <f t="shared" si="104"/>
        <v>1.5074438630347539E-2</v>
      </c>
      <c r="F839" s="31">
        <f t="shared" si="105"/>
        <v>1.0918819566482281E-2</v>
      </c>
      <c r="G839" s="13">
        <f>SQRT((E839-Dashboards!$C$10)^2+(F839-Dashboards!$C$11)^2)</f>
        <v>1.5885972766844697E-2</v>
      </c>
      <c r="H839" s="13">
        <f>G839/Dashboards!$C$9</f>
        <v>0.41616973947197572</v>
      </c>
      <c r="N839">
        <v>837</v>
      </c>
      <c r="O839" s="3">
        <f t="shared" si="111"/>
        <v>0.83699999999999997</v>
      </c>
      <c r="P839" s="3">
        <f>MOD($L$4*(1+SIN(Dashboards!$D$7*O839))+Dashboards!$D$15,2*$L$4)</f>
        <v>5.4746568022056312</v>
      </c>
      <c r="Q839" s="31">
        <f>(O839^Dashboards!$D$5)*((1-O839)^Dashboards!$D$6)</f>
        <v>6.747057261830133E-5</v>
      </c>
      <c r="R839" s="31">
        <f t="shared" si="106"/>
        <v>4.6592712821505426E-5</v>
      </c>
      <c r="S839" s="31">
        <f t="shared" si="107"/>
        <v>-4.8799562307198998E-5</v>
      </c>
      <c r="T839" s="13">
        <f>SQRT((R839-Dashboards!$C$10)^2+(S839-Dashboards!$C$11)^2)</f>
        <v>1.1349443196331724E-2</v>
      </c>
      <c r="U839" s="13">
        <f>T839/Dashboards!$D$9</f>
        <v>0.97144994903287252</v>
      </c>
      <c r="W839" s="3">
        <f t="shared" si="108"/>
        <v>1.8029694553577661E-4</v>
      </c>
      <c r="X839" s="3">
        <f t="shared" si="109"/>
        <v>0.55528020956089685</v>
      </c>
      <c r="Z839" s="3">
        <f>(E839-Dashboards!$C$10)/Dashboards!$C$12</f>
        <v>0.15269818847468231</v>
      </c>
      <c r="AA839" s="3">
        <f>(F839-Dashboards!$C$11)/Dashboards!$C$13</f>
        <v>0.62915412951110639</v>
      </c>
    </row>
    <row r="840" spans="1:27" x14ac:dyDescent="0.35">
      <c r="A840">
        <v>838</v>
      </c>
      <c r="B840" s="3">
        <f t="shared" si="110"/>
        <v>0.83799999999999997</v>
      </c>
      <c r="C840" s="3">
        <f>MOD($K$4*(1+SIN(Dashboards!$C$7*B840))+Dashboards!$C$15,2*$K$4)</f>
        <v>0.61899525683769929</v>
      </c>
      <c r="D840" s="31">
        <f>(B840^Dashboards!$C$5)*((1-B840)^Dashboards!$C$6)</f>
        <v>1.8429691536000006E-2</v>
      </c>
      <c r="E840" s="31">
        <f t="shared" si="104"/>
        <v>1.5010280421177627E-2</v>
      </c>
      <c r="F840" s="31">
        <f t="shared" si="105"/>
        <v>1.0693222703643738E-2</v>
      </c>
      <c r="G840" s="13">
        <f>SQRT((E840-Dashboards!$C$10)^2+(F840-Dashboards!$C$11)^2)</f>
        <v>1.5651444042081929E-2</v>
      </c>
      <c r="H840" s="13">
        <f>G840/Dashboards!$C$9</f>
        <v>0.41002571796849419</v>
      </c>
      <c r="N840">
        <v>838</v>
      </c>
      <c r="O840" s="3">
        <f t="shared" si="111"/>
        <v>0.83799999999999997</v>
      </c>
      <c r="P840" s="3">
        <f>MOD($L$4*(1+SIN(Dashboards!$D$7*O840))+Dashboards!$D$15,2*$L$4)</f>
        <v>5.4767595402827229</v>
      </c>
      <c r="Q840" s="31">
        <f>(O840^Dashboards!$D$5)*((1-O840)^Dashboards!$D$6)</f>
        <v>6.5660944962007018E-5</v>
      </c>
      <c r="R840" s="31">
        <f t="shared" si="106"/>
        <v>4.5442810273496244E-5</v>
      </c>
      <c r="S840" s="31">
        <f t="shared" si="107"/>
        <v>-4.7395260182329826E-5</v>
      </c>
      <c r="T840" s="13">
        <f>SQRT((R840-Dashboards!$C$10)^2+(S840-Dashboards!$C$11)^2)</f>
        <v>1.1351036545360398E-2</v>
      </c>
      <c r="U840" s="13">
        <f>T840/Dashboards!$D$9</f>
        <v>0.97158633095099134</v>
      </c>
      <c r="W840" s="3">
        <f t="shared" si="108"/>
        <v>1.7766011330933523E-4</v>
      </c>
      <c r="X840" s="3">
        <f t="shared" si="109"/>
        <v>0.56156061298249715</v>
      </c>
      <c r="Z840" s="3">
        <f>(E840-Dashboards!$C$10)/Dashboards!$C$12</f>
        <v>0.15052600143462364</v>
      </c>
      <c r="AA840" s="3">
        <f>(F840-Dashboards!$C$11)/Dashboards!$C$13</f>
        <v>0.61983608657424527</v>
      </c>
    </row>
    <row r="841" spans="1:27" x14ac:dyDescent="0.35">
      <c r="A841">
        <v>839</v>
      </c>
      <c r="B841" s="3">
        <f t="shared" si="110"/>
        <v>0.83899999999999997</v>
      </c>
      <c r="C841" s="3">
        <f>MOD($K$4*(1+SIN(Dashboards!$C$7*B841))+Dashboards!$C$15,2*$K$4)</f>
        <v>0.61119180344353397</v>
      </c>
      <c r="D841" s="31">
        <f>(B841^Dashboards!$C$5)*((1-B841)^Dashboards!$C$6)</f>
        <v>1.8246336241000003E-2</v>
      </c>
      <c r="E841" s="31">
        <f t="shared" si="104"/>
        <v>1.4943105112066309E-2</v>
      </c>
      <c r="F841" s="31">
        <f t="shared" si="105"/>
        <v>1.0470548974593829E-2</v>
      </c>
      <c r="G841" s="13">
        <f>SQRT((E841-Dashboards!$C$10)^2+(F841-Dashboards!$C$11)^2)</f>
        <v>1.5418861245250643E-2</v>
      </c>
      <c r="H841" s="13">
        <f>G841/Dashboards!$C$9</f>
        <v>0.40393267454058673</v>
      </c>
      <c r="N841">
        <v>839</v>
      </c>
      <c r="O841" s="3">
        <f t="shared" si="111"/>
        <v>0.83899999999999997</v>
      </c>
      <c r="P841" s="3">
        <f>MOD($L$4*(1+SIN(Dashboards!$D$7*O841))+Dashboards!$D$15,2*$L$4)</f>
        <v>5.4788599431931235</v>
      </c>
      <c r="Q841" s="31">
        <f>(O841^Dashboards!$D$5)*((1-O841)^Dashboards!$D$6)</f>
        <v>6.388740712915433E-5</v>
      </c>
      <c r="R841" s="31">
        <f t="shared" si="106"/>
        <v>4.431213791657671E-5</v>
      </c>
      <c r="S841" s="31">
        <f t="shared" si="107"/>
        <v>-4.6022116671754724E-5</v>
      </c>
      <c r="T841" s="13">
        <f>SQRT((R841-Dashboards!$C$10)^2+(S841-Dashboards!$C$11)^2)</f>
        <v>1.1352600428520921E-2</v>
      </c>
      <c r="U841" s="13">
        <f>T841/Dashboards!$D$9</f>
        <v>0.97172019075277216</v>
      </c>
      <c r="W841" s="3">
        <f t="shared" si="108"/>
        <v>1.7504417078013709E-4</v>
      </c>
      <c r="X841" s="3">
        <f t="shared" si="109"/>
        <v>0.56778751621218548</v>
      </c>
      <c r="Z841" s="3">
        <f>(E841-Dashboards!$C$10)/Dashboards!$C$12</f>
        <v>0.14825166526234831</v>
      </c>
      <c r="AA841" s="3">
        <f>(F841-Dashboards!$C$11)/Dashboards!$C$13</f>
        <v>0.61063878062729582</v>
      </c>
    </row>
    <row r="842" spans="1:27" x14ac:dyDescent="0.35">
      <c r="A842">
        <v>840</v>
      </c>
      <c r="B842" s="3">
        <f t="shared" si="110"/>
        <v>0.84</v>
      </c>
      <c r="C842" s="3">
        <f>MOD($K$4*(1+SIN(Dashboards!$C$7*B842))+Dashboards!$C$15,2*$K$4)</f>
        <v>0.60345660992841499</v>
      </c>
      <c r="D842" s="31">
        <f>(B842^Dashboards!$C$5)*((1-B842)^Dashboards!$C$6)</f>
        <v>1.8063360000000004E-2</v>
      </c>
      <c r="E842" s="31">
        <f t="shared" si="104"/>
        <v>1.4872990198870919E-2</v>
      </c>
      <c r="F842" s="31">
        <f t="shared" si="105"/>
        <v>1.0250811530502826E-2</v>
      </c>
      <c r="G842" s="13">
        <f>SQRT((E842-Dashboards!$C$10)^2+(F842-Dashboards!$C$11)^2)</f>
        <v>1.5188259832451478E-2</v>
      </c>
      <c r="H842" s="13">
        <f>G842/Dashboards!$C$9</f>
        <v>0.39789153804268251</v>
      </c>
      <c r="N842">
        <v>840</v>
      </c>
      <c r="O842" s="3">
        <f t="shared" si="111"/>
        <v>0.84</v>
      </c>
      <c r="P842" s="3">
        <f>MOD($L$4*(1+SIN(Dashboards!$D$7*O842))+Dashboards!$D$15,2*$L$4)</f>
        <v>5.4809580088364278</v>
      </c>
      <c r="Q842" s="31">
        <f>(O842^Dashboards!$D$5)*((1-O842)^Dashboards!$D$6)</f>
        <v>6.2149518950400058E-5</v>
      </c>
      <c r="R842" s="31">
        <f t="shared" si="106"/>
        <v>4.3200579124719791E-5</v>
      </c>
      <c r="S842" s="31">
        <f t="shared" si="107"/>
        <v>-4.4679667288991312E-5</v>
      </c>
      <c r="T842" s="13">
        <f>SQRT((R842-Dashboards!$C$10)^2+(S842-Dashboards!$C$11)^2)</f>
        <v>1.1354135123640944E-2</v>
      </c>
      <c r="U842" s="13">
        <f>T842/Dashboards!$D$9</f>
        <v>0.97185155221873465</v>
      </c>
      <c r="W842" s="3">
        <f t="shared" si="108"/>
        <v>1.7244955443062226E-4</v>
      </c>
      <c r="X842" s="3">
        <f t="shared" si="109"/>
        <v>0.57396001417605214</v>
      </c>
      <c r="Z842" s="3">
        <f>(E842-Dashboards!$C$10)/Dashboards!$C$12</f>
        <v>0.14587780371402304</v>
      </c>
      <c r="AA842" s="3">
        <f>(F842-Dashboards!$C$11)/Dashboards!$C$13</f>
        <v>0.60156275486561905</v>
      </c>
    </row>
    <row r="843" spans="1:27" x14ac:dyDescent="0.35">
      <c r="A843">
        <v>841</v>
      </c>
      <c r="B843" s="3">
        <f t="shared" si="110"/>
        <v>0.84099999999999997</v>
      </c>
      <c r="C843" s="3">
        <f>MOD($K$4*(1+SIN(Dashboards!$C$7*B843))+Dashboards!$C$15,2*$K$4)</f>
        <v>0.59578986967177694</v>
      </c>
      <c r="D843" s="31">
        <f>(B843^Dashboards!$C$5)*((1-B843)^Dashboards!$C$6)</f>
        <v>1.7880770961000006E-2</v>
      </c>
      <c r="E843" s="31">
        <f t="shared" si="104"/>
        <v>1.4800012677529119E-2</v>
      </c>
      <c r="F843" s="31">
        <f t="shared" si="105"/>
        <v>1.0034021870851111E-2</v>
      </c>
      <c r="G843" s="13">
        <f>SQRT((E843-Dashboards!$C$10)^2+(F843-Dashboards!$C$11)^2)</f>
        <v>1.4959676204416593E-2</v>
      </c>
      <c r="H843" s="13">
        <f>G843/Dashboards!$C$9</f>
        <v>0.39190326207601461</v>
      </c>
      <c r="N843">
        <v>841</v>
      </c>
      <c r="O843" s="3">
        <f t="shared" si="111"/>
        <v>0.84099999999999997</v>
      </c>
      <c r="P843" s="3">
        <f>MOD($L$4*(1+SIN(Dashboards!$D$7*O843))+Dashboards!$D$15,2*$L$4)</f>
        <v>5.4830537351145727</v>
      </c>
      <c r="Q843" s="31">
        <f>(O843^Dashboards!$D$5)*((1-O843)^Dashboards!$D$6)</f>
        <v>6.0446840969558657E-5</v>
      </c>
      <c r="R843" s="31">
        <f t="shared" si="106"/>
        <v>4.210801408184761E-5</v>
      </c>
      <c r="S843" s="31">
        <f t="shared" si="107"/>
        <v>-4.3367450158869585E-5</v>
      </c>
      <c r="T843" s="13">
        <f>SQRT((R843-Dashboards!$C$10)^2+(S843-Dashboards!$C$11)^2)</f>
        <v>1.135564091075904E-2</v>
      </c>
      <c r="U843" s="13">
        <f>T843/Dashboards!$D$9</f>
        <v>0.97198043931864109</v>
      </c>
      <c r="W843" s="3">
        <f t="shared" si="108"/>
        <v>1.6987671111858157E-4</v>
      </c>
      <c r="X843" s="3">
        <f t="shared" si="109"/>
        <v>0.58007717724262653</v>
      </c>
      <c r="Z843" s="3">
        <f>(E843-Dashboards!$C$10)/Dashboards!$C$12</f>
        <v>0.14340702362017024</v>
      </c>
      <c r="AA843" s="3">
        <f>(F843-Dashboards!$C$11)/Dashboards!$C$13</f>
        <v>0.5926084842632483</v>
      </c>
    </row>
    <row r="844" spans="1:27" x14ac:dyDescent="0.35">
      <c r="A844">
        <v>842</v>
      </c>
      <c r="B844" s="3">
        <f t="shared" si="110"/>
        <v>0.84199999999999997</v>
      </c>
      <c r="C844" s="3">
        <f>MOD($K$4*(1+SIN(Dashboards!$C$7*B844))+Dashboards!$C$15,2*$K$4)</f>
        <v>0.5881917743417262</v>
      </c>
      <c r="D844" s="31">
        <f>(B844^Dashboards!$C$5)*((1-B844)^Dashboards!$C$6)</f>
        <v>1.7698577296000006E-2</v>
      </c>
      <c r="E844" s="31">
        <f t="shared" si="104"/>
        <v>1.4724249018849942E-2</v>
      </c>
      <c r="F844" s="31">
        <f t="shared" si="105"/>
        <v>9.8201898725729011E-3</v>
      </c>
      <c r="G844" s="13">
        <f>SQRT((E844-Dashboards!$C$10)^2+(F844-Dashboards!$C$11)^2)</f>
        <v>1.4733147758258229E-2</v>
      </c>
      <c r="H844" s="13">
        <f>G844/Dashboards!$C$9</f>
        <v>0.38596882634429314</v>
      </c>
      <c r="N844">
        <v>842</v>
      </c>
      <c r="O844" s="3">
        <f t="shared" si="111"/>
        <v>0.84199999999999997</v>
      </c>
      <c r="P844" s="3">
        <f>MOD($L$4*(1+SIN(Dashboards!$D$7*O844))+Dashboards!$D$15,2*$L$4)</f>
        <v>5.4851471199318302</v>
      </c>
      <c r="Q844" s="31">
        <f>(O844^Dashboards!$D$5)*((1-O844)^Dashboards!$D$6)</f>
        <v>5.877893450331702E-5</v>
      </c>
      <c r="R844" s="31">
        <f t="shared" si="106"/>
        <v>4.1034319849920611E-5</v>
      </c>
      <c r="S844" s="31">
        <f t="shared" si="107"/>
        <v>-4.2085006068665875E-5</v>
      </c>
      <c r="T844" s="13">
        <f>SQRT((R844-Dashboards!$C$10)^2+(S844-Dashboards!$C$11)^2)</f>
        <v>1.1357118072033665E-2</v>
      </c>
      <c r="U844" s="13">
        <f>T844/Dashboards!$D$9</f>
        <v>0.9721068762037044</v>
      </c>
      <c r="W844" s="3">
        <f t="shared" si="108"/>
        <v>1.6732609866325682E-4</v>
      </c>
      <c r="X844" s="3">
        <f t="shared" si="109"/>
        <v>0.58613804985941131</v>
      </c>
      <c r="Z844" s="3">
        <f>(E844-Dashboards!$C$10)/Dashboards!$C$12</f>
        <v>0.14084191403217519</v>
      </c>
      <c r="AA844" s="3">
        <f>(F844-Dashboards!$C$11)/Dashboards!$C$13</f>
        <v>0.58377637677664207</v>
      </c>
    </row>
    <row r="845" spans="1:27" x14ac:dyDescent="0.35">
      <c r="A845">
        <v>843</v>
      </c>
      <c r="B845" s="3">
        <f t="shared" si="110"/>
        <v>0.84299999999999997</v>
      </c>
      <c r="C845" s="3">
        <f>MOD($K$4*(1+SIN(Dashboards!$C$7*B845))+Dashboards!$C$15,2*$K$4)</f>
        <v>0.58066251389025059</v>
      </c>
      <c r="D845" s="31">
        <f>(B845^Dashboards!$C$5)*((1-B845)^Dashboards!$C$6)</f>
        <v>1.7516787201000004E-2</v>
      </c>
      <c r="E845" s="31">
        <f t="shared" si="104"/>
        <v>1.4645775144304077E-2</v>
      </c>
      <c r="F845" s="31">
        <f t="shared" si="105"/>
        <v>9.6093238194787916E-3</v>
      </c>
      <c r="G845" s="13">
        <f>SQRT((E845-Dashboards!$C$10)^2+(F845-Dashboards!$C$11)^2)</f>
        <v>1.4508712940522844E-2</v>
      </c>
      <c r="H845" s="13">
        <f>G845/Dashboards!$C$9</f>
        <v>0.38008923804358075</v>
      </c>
      <c r="N845">
        <v>843</v>
      </c>
      <c r="O845" s="3">
        <f t="shared" si="111"/>
        <v>0.84299999999999997</v>
      </c>
      <c r="P845" s="3">
        <f>MOD($L$4*(1+SIN(Dashboards!$D$7*O845))+Dashboards!$D$15,2*$L$4)</f>
        <v>5.4872381611948171</v>
      </c>
      <c r="Q845" s="31">
        <f>(O845^Dashboards!$D$5)*((1-O845)^Dashboards!$D$6)</f>
        <v>5.7145361700692132E-5</v>
      </c>
      <c r="R845" s="31">
        <f t="shared" si="106"/>
        <v>3.9979370437348566E-5</v>
      </c>
      <c r="S845" s="31">
        <f t="shared" si="107"/>
        <v>-4.0831878518336504E-5</v>
      </c>
      <c r="T845" s="13">
        <f>SQRT((R845-Dashboards!$C$10)^2+(S845-Dashboards!$C$11)^2)</f>
        <v>1.1358566891652414E-2</v>
      </c>
      <c r="U845" s="13">
        <f>T845/Dashboards!$D$9</f>
        <v>0.97223088719882056</v>
      </c>
      <c r="W845" s="3">
        <f t="shared" si="108"/>
        <v>1.6479818644671171E-4</v>
      </c>
      <c r="X845" s="3">
        <f t="shared" si="109"/>
        <v>0.59214164915523981</v>
      </c>
      <c r="Z845" s="3">
        <f>(E845-Dashboards!$C$10)/Dashboards!$C$12</f>
        <v>0.13818504540262408</v>
      </c>
      <c r="AA845" s="3">
        <f>(F845-Dashboards!$C$11)/Dashboards!$C$13</f>
        <v>0.57506677455994981</v>
      </c>
    </row>
    <row r="846" spans="1:27" x14ac:dyDescent="0.35">
      <c r="A846">
        <v>844</v>
      </c>
      <c r="B846" s="3">
        <f t="shared" si="110"/>
        <v>0.84399999999999997</v>
      </c>
      <c r="C846" s="3">
        <f>MOD($K$4*(1+SIN(Dashboards!$C$7*B846))+Dashboards!$C$15,2*$K$4)</f>
        <v>0.57320227654846889</v>
      </c>
      <c r="D846" s="31">
        <f>(B846^Dashboards!$C$5)*((1-B846)^Dashboards!$C$6)</f>
        <v>1.7335408896000003E-2</v>
      </c>
      <c r="E846" s="31">
        <f t="shared" si="104"/>
        <v>1.4564666402807664E-2</v>
      </c>
      <c r="F846" s="31">
        <f t="shared" si="105"/>
        <v>9.4014304319311789E-3</v>
      </c>
      <c r="G846" s="13">
        <f>SQRT((E846-Dashboards!$C$10)^2+(F846-Dashboards!$C$11)^2)</f>
        <v>1.4286411301441308E-2</v>
      </c>
      <c r="H846" s="13">
        <f>G846/Dashboards!$C$9</f>
        <v>0.37426553328350193</v>
      </c>
      <c r="N846">
        <v>844</v>
      </c>
      <c r="O846" s="3">
        <f t="shared" si="111"/>
        <v>0.84399999999999997</v>
      </c>
      <c r="P846" s="3">
        <f>MOD($L$4*(1+SIN(Dashboards!$D$7*O846))+Dashboards!$D$15,2*$L$4)</f>
        <v>5.4893268568124922</v>
      </c>
      <c r="Q846" s="31">
        <f>(O846^Dashboards!$D$5)*((1-O846)^Dashboards!$D$6)</f>
        <v>5.5545685602223368E-5</v>
      </c>
      <c r="R846" s="31">
        <f t="shared" si="106"/>
        <v>3.8943036867706787E-5</v>
      </c>
      <c r="S846" s="31">
        <f t="shared" si="107"/>
        <v>-3.9607613769848275E-5</v>
      </c>
      <c r="T846" s="13">
        <f>SQRT((R846-Dashboards!$C$10)^2+(S846-Dashboards!$C$11)^2)</f>
        <v>1.1359987655741538E-2</v>
      </c>
      <c r="U846" s="13">
        <f>T846/Dashboards!$D$9</f>
        <v>0.97235249679482383</v>
      </c>
      <c r="W846" s="3">
        <f t="shared" si="108"/>
        <v>1.6229345602921966E-4</v>
      </c>
      <c r="X846" s="3">
        <f t="shared" si="109"/>
        <v>0.59808696351132196</v>
      </c>
      <c r="Z846" s="3">
        <f>(E846-Dashboards!$C$10)/Dashboards!$C$12</f>
        <v>0.13543896879927961</v>
      </c>
      <c r="AA846" s="3">
        <f>(F846-Dashboards!$C$11)/Dashboards!$C$13</f>
        <v>0.5664799551907258</v>
      </c>
    </row>
    <row r="847" spans="1:27" x14ac:dyDescent="0.35">
      <c r="A847">
        <v>845</v>
      </c>
      <c r="B847" s="3">
        <f t="shared" si="110"/>
        <v>0.84499999999999997</v>
      </c>
      <c r="C847" s="3">
        <f>MOD($K$4*(1+SIN(Dashboards!$C$7*B847))+Dashboards!$C$15,2*$K$4)</f>
        <v>0.56581124882192657</v>
      </c>
      <c r="D847" s="31">
        <f>(B847^Dashboards!$C$5)*((1-B847)^Dashboards!$C$6)</f>
        <v>1.7154450625000005E-2</v>
      </c>
      <c r="E847" s="31">
        <f t="shared" si="104"/>
        <v>1.4480997548493264E-2</v>
      </c>
      <c r="F847" s="31">
        <f t="shared" si="105"/>
        <v>9.1965148967473077E-3</v>
      </c>
      <c r="G847" s="13">
        <f>SQRT((E847-Dashboards!$C$10)^2+(F847-Dashboards!$C$11)^2)</f>
        <v>1.4066283550236329E-2</v>
      </c>
      <c r="H847" s="13">
        <f>G847/Dashboards!$C$9</f>
        <v>0.36849877853614854</v>
      </c>
      <c r="N847">
        <v>845</v>
      </c>
      <c r="O847" s="3">
        <f t="shared" si="111"/>
        <v>0.84499999999999997</v>
      </c>
      <c r="P847" s="3">
        <f>MOD($L$4*(1+SIN(Dashboards!$D$7*O847))+Dashboards!$D$15,2*$L$4)</f>
        <v>5.4914132046961592</v>
      </c>
      <c r="Q847" s="31">
        <f>(O847^Dashboards!$D$5)*((1-O847)^Dashboards!$D$6)</f>
        <v>5.3979470198890266E-5</v>
      </c>
      <c r="R847" s="31">
        <f t="shared" si="106"/>
        <v>3.792518724874193E-5</v>
      </c>
      <c r="S847" s="31">
        <f t="shared" si="107"/>
        <v>-3.8411760895599995E-5</v>
      </c>
      <c r="T847" s="13">
        <f>SQRT((R847-Dashboards!$C$10)^2+(S847-Dashboards!$C$11)^2)</f>
        <v>1.1361380652275788E-2</v>
      </c>
      <c r="U847" s="13">
        <f>T847/Dashboards!$D$9</f>
        <v>0.97247172964076978</v>
      </c>
      <c r="W847" s="3">
        <f t="shared" si="108"/>
        <v>1.5981240177708023E-4</v>
      </c>
      <c r="X847" s="3">
        <f t="shared" si="109"/>
        <v>0.60397295110462124</v>
      </c>
      <c r="Z847" s="3">
        <f>(E847-Dashboards!$C$10)/Dashboards!$C$12</f>
        <v>0.1326062151524785</v>
      </c>
      <c r="AA847" s="3">
        <f>(F847-Dashboards!$C$11)/Dashboards!$C$13</f>
        <v>0.55801613290504193</v>
      </c>
    </row>
    <row r="848" spans="1:27" x14ac:dyDescent="0.35">
      <c r="A848">
        <v>846</v>
      </c>
      <c r="B848" s="3">
        <f t="shared" si="110"/>
        <v>0.84599999999999997</v>
      </c>
      <c r="C848" s="3">
        <f>MOD($K$4*(1+SIN(Dashboards!$C$7*B848))+Dashboards!$C$15,2*$K$4)</f>
        <v>0.55848961548593157</v>
      </c>
      <c r="D848" s="31">
        <f>(B848^Dashboards!$C$5)*((1-B848)^Dashboards!$C$6)</f>
        <v>1.6973920656000004E-2</v>
      </c>
      <c r="E848" s="31">
        <f t="shared" si="104"/>
        <v>1.439484271946103E-2</v>
      </c>
      <c r="F848" s="31">
        <f t="shared" si="105"/>
        <v>8.994580897304965E-3</v>
      </c>
      <c r="G848" s="13">
        <f>SQRT((E848-Dashboards!$C$10)^2+(F848-Dashboards!$C$11)^2)</f>
        <v>1.3848371611314534E-2</v>
      </c>
      <c r="H848" s="13">
        <f>G848/Dashboards!$C$9</f>
        <v>0.36279007210816128</v>
      </c>
      <c r="N848">
        <v>846</v>
      </c>
      <c r="O848" s="3">
        <f t="shared" si="111"/>
        <v>0.84599999999999997</v>
      </c>
      <c r="P848" s="3">
        <f>MOD($L$4*(1+SIN(Dashboards!$D$7*O848))+Dashboards!$D$15,2*$L$4)</f>
        <v>5.493497202759472</v>
      </c>
      <c r="Q848" s="31">
        <f>(O848^Dashboards!$D$5)*((1-O848)^Dashboards!$D$6)</f>
        <v>5.2446280490747395E-5</v>
      </c>
      <c r="R848" s="31">
        <f t="shared" si="106"/>
        <v>3.6925686841652018E-5</v>
      </c>
      <c r="S848" s="31">
        <f t="shared" si="107"/>
        <v>-3.7243871825931281E-5</v>
      </c>
      <c r="T848" s="13">
        <f>SQRT((R848-Dashboards!$C$10)^2+(S848-Dashboards!$C$11)^2)</f>
        <v>1.1362746170988569E-2</v>
      </c>
      <c r="U848" s="13">
        <f>T848/Dashboards!$D$9</f>
        <v>0.97258861053624512</v>
      </c>
      <c r="W848" s="3">
        <f t="shared" si="108"/>
        <v>1.5735553150089102E-4</v>
      </c>
      <c r="X848" s="3">
        <f t="shared" si="109"/>
        <v>0.60979853842808385</v>
      </c>
      <c r="Z848" s="3">
        <f>(E848-Dashboards!$C$10)/Dashboards!$C$12</f>
        <v>0.12968929453571587</v>
      </c>
      <c r="AA848" s="3">
        <f>(F848-Dashboards!$C$11)/Dashboards!$C$13</f>
        <v>0.5496754598409731</v>
      </c>
    </row>
    <row r="849" spans="1:27" x14ac:dyDescent="0.35">
      <c r="A849">
        <v>847</v>
      </c>
      <c r="B849" s="3">
        <f t="shared" si="110"/>
        <v>0.84699999999999998</v>
      </c>
      <c r="C849" s="3">
        <f>MOD($K$4*(1+SIN(Dashboards!$C$7*B849))+Dashboards!$C$15,2*$K$4)</f>
        <v>0.5512375595809359</v>
      </c>
      <c r="D849" s="31">
        <f>(B849^Dashboards!$C$5)*((1-B849)^Dashboards!$C$6)</f>
        <v>1.6793827281000005E-2</v>
      </c>
      <c r="E849" s="31">
        <f t="shared" si="104"/>
        <v>1.4306275417502543E-2</v>
      </c>
      <c r="F849" s="31">
        <f t="shared" si="105"/>
        <v>8.7956306438266522E-3</v>
      </c>
      <c r="G849" s="13">
        <f>SQRT((E849-Dashboards!$C$10)^2+(F849-Dashboards!$C$11)^2)</f>
        <v>1.3632718681132331E-2</v>
      </c>
      <c r="H849" s="13">
        <f>G849/Dashboards!$C$9</f>
        <v>0.35714054563046221</v>
      </c>
      <c r="N849">
        <v>847</v>
      </c>
      <c r="O849" s="3">
        <f t="shared" si="111"/>
        <v>0.84699999999999998</v>
      </c>
      <c r="P849" s="3">
        <f>MOD($L$4*(1+SIN(Dashboards!$D$7*O849))+Dashboards!$D$15,2*$L$4)</f>
        <v>5.4955788489184307</v>
      </c>
      <c r="Q849" s="31">
        <f>(O849^Dashboards!$D$5)*((1-O849)^Dashboards!$D$6)</f>
        <v>5.0945682545267038E-5</v>
      </c>
      <c r="R849" s="31">
        <f t="shared" si="106"/>
        <v>3.5944398130623542E-5</v>
      </c>
      <c r="S849" s="31">
        <f t="shared" si="107"/>
        <v>-3.610350139571442E-5</v>
      </c>
      <c r="T849" s="13">
        <f>SQRT((R849-Dashboards!$C$10)^2+(S849-Dashboards!$C$11)^2)</f>
        <v>1.13640845032824E-2</v>
      </c>
      <c r="U849" s="13">
        <f>T849/Dashboards!$D$9</f>
        <v>0.97270316442370386</v>
      </c>
      <c r="W849" s="3">
        <f t="shared" si="108"/>
        <v>1.549233671018644E-4</v>
      </c>
      <c r="X849" s="3">
        <f t="shared" si="109"/>
        <v>0.6155626187932417</v>
      </c>
      <c r="Z849" s="3">
        <f>(E849-Dashboards!$C$10)/Dashboards!$C$12</f>
        <v>0.1266906954791604</v>
      </c>
      <c r="AA849" s="3">
        <f>(F849-Dashboards!$C$11)/Dashboards!$C$13</f>
        <v>0.54145802728945269</v>
      </c>
    </row>
    <row r="850" spans="1:27" x14ac:dyDescent="0.35">
      <c r="A850">
        <v>848</v>
      </c>
      <c r="B850" s="3">
        <f t="shared" si="110"/>
        <v>0.84799999999999998</v>
      </c>
      <c r="C850" s="3">
        <f>MOD($K$4*(1+SIN(Dashboards!$C$7*B850))+Dashboards!$C$15,2*$K$4)</f>
        <v>0.54405526240795843</v>
      </c>
      <c r="D850" s="31">
        <f>(B850^Dashboards!$C$5)*((1-B850)^Dashboards!$C$6)</f>
        <v>1.6614178816000004E-2</v>
      </c>
      <c r="E850" s="31">
        <f t="shared" si="104"/>
        <v>1.4215368488789097E-2</v>
      </c>
      <c r="F850" s="31">
        <f t="shared" si="105"/>
        <v>8.5996649038183638E-3</v>
      </c>
      <c r="G850" s="13">
        <f>SQRT((E850-Dashboards!$C$10)^2+(F850-Dashboards!$C$11)^2)</f>
        <v>1.3419369285480645E-2</v>
      </c>
      <c r="H850" s="13">
        <f>G850/Dashboards!$C$9</f>
        <v>0.3515513655589606</v>
      </c>
      <c r="N850">
        <v>848</v>
      </c>
      <c r="O850" s="3">
        <f t="shared" si="111"/>
        <v>0.84799999999999998</v>
      </c>
      <c r="P850" s="3">
        <f>MOD($L$4*(1+SIN(Dashboards!$D$7*O850))+Dashboards!$D$15,2*$L$4)</f>
        <v>5.4976581410913896</v>
      </c>
      <c r="Q850" s="31">
        <f>(O850^Dashboards!$D$5)*((1-O850)^Dashboards!$D$6)</f>
        <v>4.9477243555381538E-5</v>
      </c>
      <c r="R850" s="31">
        <f t="shared" si="106"/>
        <v>3.4981180892611107E-5</v>
      </c>
      <c r="S850" s="31">
        <f t="shared" si="107"/>
        <v>-3.499020739002505E-5</v>
      </c>
      <c r="T850" s="13">
        <f>SQRT((R850-Dashboards!$C$10)^2+(S850-Dashboards!$C$11)^2)</f>
        <v>1.1365395942139745E-2</v>
      </c>
      <c r="U850" s="13">
        <f>T850/Dashboards!$D$9</f>
        <v>0.97281541638083413</v>
      </c>
      <c r="W850" s="3">
        <f t="shared" si="108"/>
        <v>1.5251644522327646E-4</v>
      </c>
      <c r="X850" s="3">
        <f t="shared" si="109"/>
        <v>0.62126405082187353</v>
      </c>
      <c r="Z850" s="3">
        <f>(E850-Dashboards!$C$10)/Dashboards!$C$12</f>
        <v>0.1236128843158231</v>
      </c>
      <c r="AA850" s="3">
        <f>(F850-Dashboards!$C$11)/Dashboards!$C$13</f>
        <v>0.5333638669515145</v>
      </c>
    </row>
    <row r="851" spans="1:27" x14ac:dyDescent="0.35">
      <c r="A851">
        <v>849</v>
      </c>
      <c r="B851" s="3">
        <f t="shared" si="110"/>
        <v>0.84899999999999998</v>
      </c>
      <c r="C851" s="3">
        <f>MOD($K$4*(1+SIN(Dashboards!$C$7*B851))+Dashboards!$C$15,2*$K$4)</f>
        <v>0.53694290352405682</v>
      </c>
      <c r="D851" s="31">
        <f>(B851^Dashboards!$C$5)*((1-B851)^Dashboards!$C$6)</f>
        <v>1.6434983601000003E-2</v>
      </c>
      <c r="E851" s="31">
        <f t="shared" si="104"/>
        <v>1.4122194105515712E-2</v>
      </c>
      <c r="F851" s="31">
        <f t="shared" si="105"/>
        <v>8.4066830326399462E-3</v>
      </c>
      <c r="G851" s="13">
        <f>SQRT((E851-Dashboards!$C$10)^2+(F851-Dashboards!$C$11)^2)</f>
        <v>1.3208369336884134E-2</v>
      </c>
      <c r="H851" s="13">
        <f>G851/Dashboards!$C$9</f>
        <v>0.34602373467825809</v>
      </c>
      <c r="N851">
        <v>849</v>
      </c>
      <c r="O851" s="3">
        <f t="shared" si="111"/>
        <v>0.84899999999999998</v>
      </c>
      <c r="P851" s="3">
        <f>MOD($L$4*(1+SIN(Dashboards!$D$7*O851))+Dashboards!$D$15,2*$L$4)</f>
        <v>5.499735077199059</v>
      </c>
      <c r="Q851" s="31">
        <f>(O851^Dashboards!$D$5)*((1-O851)^Dashboards!$D$6)</f>
        <v>4.8040531897215543E-5</v>
      </c>
      <c r="R851" s="31">
        <f t="shared" si="106"/>
        <v>3.4035892267342086E-5</v>
      </c>
      <c r="S851" s="31">
        <f t="shared" si="107"/>
        <v>-3.3903550588887698E-5</v>
      </c>
      <c r="T851" s="13">
        <f>SQRT((R851-Dashboards!$C$10)^2+(S851-Dashboards!$C$11)^2)</f>
        <v>1.1366680782034183E-2</v>
      </c>
      <c r="U851" s="13">
        <f>T851/Dashboards!$D$9</f>
        <v>0.97292539161295566</v>
      </c>
      <c r="W851" s="3">
        <f t="shared" si="108"/>
        <v>1.5013531790357046E-4</v>
      </c>
      <c r="X851" s="3">
        <f t="shared" si="109"/>
        <v>0.62690165693469757</v>
      </c>
      <c r="Z851" s="3">
        <f>(E851-Dashboards!$C$10)/Dashboards!$C$12</f>
        <v>0.12045830456008361</v>
      </c>
      <c r="AA851" s="3">
        <f>(F851-Dashboards!$C$11)/Dashboards!$C$13</f>
        <v>0.52539295220097004</v>
      </c>
    </row>
    <row r="852" spans="1:27" x14ac:dyDescent="0.35">
      <c r="A852">
        <v>850</v>
      </c>
      <c r="B852" s="3">
        <f t="shared" si="110"/>
        <v>0.85</v>
      </c>
      <c r="C852" s="3">
        <f>MOD($K$4*(1+SIN(Dashboards!$C$7*B852))+Dashboards!$C$15,2*$K$4)</f>
        <v>0.5299006607378316</v>
      </c>
      <c r="D852" s="31">
        <f>(B852^Dashboards!$C$5)*((1-B852)^Dashboards!$C$6)</f>
        <v>1.6256250000000003E-2</v>
      </c>
      <c r="E852" s="31">
        <f t="shared" si="104"/>
        <v>1.4026823748491726E-2</v>
      </c>
      <c r="F852" s="31">
        <f t="shared" si="105"/>
        <v>8.2166830041841468E-3</v>
      </c>
      <c r="G852" s="13">
        <f>SQRT((E852-Dashboards!$C$10)^2+(F852-Dashboards!$C$11)^2)</f>
        <v>1.2999766191753996E-2</v>
      </c>
      <c r="H852" s="13">
        <f>G852/Dashboards!$C$9</f>
        <v>0.34055889359889824</v>
      </c>
      <c r="N852">
        <v>850</v>
      </c>
      <c r="O852" s="3">
        <f t="shared" si="111"/>
        <v>0.85</v>
      </c>
      <c r="P852" s="3">
        <f>MOD($L$4*(1+SIN(Dashboards!$D$7*O852))+Dashboards!$D$15,2*$L$4)</f>
        <v>5.5018096551645002</v>
      </c>
      <c r="Q852" s="31">
        <f>(O852^Dashboards!$D$5)*((1-O852)^Dashboards!$D$6)</f>
        <v>4.6635117187500023E-5</v>
      </c>
      <c r="R852" s="31">
        <f t="shared" si="106"/>
        <v>3.310838682753075E-5</v>
      </c>
      <c r="S852" s="31">
        <f t="shared" si="107"/>
        <v>-3.2843094811093069E-5</v>
      </c>
      <c r="T852" s="13">
        <f>SQRT((R852-Dashboards!$C$10)^2+(S852-Dashboards!$C$11)^2)</f>
        <v>1.1367939318841933E-2</v>
      </c>
      <c r="U852" s="13">
        <f>T852/Dashboards!$D$9</f>
        <v>0.97303311544544635</v>
      </c>
      <c r="W852" s="3">
        <f t="shared" si="108"/>
        <v>1.4778055322699229E-4</v>
      </c>
      <c r="X852" s="3">
        <f t="shared" si="109"/>
        <v>0.63247422184654811</v>
      </c>
      <c r="Z852" s="3">
        <f>(E852-Dashboards!$C$10)/Dashboards!$C$12</f>
        <v>0.11722937631826445</v>
      </c>
      <c r="AA852" s="3">
        <f>(F852-Dashboards!$C$11)/Dashboards!$C$13</f>
        <v>0.51754519935157395</v>
      </c>
    </row>
    <row r="853" spans="1:27" x14ac:dyDescent="0.35">
      <c r="A853">
        <v>851</v>
      </c>
      <c r="B853" s="3">
        <f t="shared" si="110"/>
        <v>0.85099999999999998</v>
      </c>
      <c r="C853" s="3">
        <f>MOD($K$4*(1+SIN(Dashboards!$C$7*B853))+Dashboards!$C$15,2*$K$4)</f>
        <v>0.52292871010498532</v>
      </c>
      <c r="D853" s="31">
        <f>(B853^Dashboards!$C$5)*((1-B853)^Dashboards!$C$6)</f>
        <v>1.6077986401000003E-2</v>
      </c>
      <c r="E853" s="31">
        <f t="shared" si="104"/>
        <v>1.3929328190668005E-2</v>
      </c>
      <c r="F853" s="31">
        <f t="shared" si="105"/>
        <v>8.029661441642643E-3</v>
      </c>
      <c r="G853" s="13">
        <f>SQRT((E853-Dashboards!$C$10)^2+(F853-Dashboards!$C$11)^2)</f>
        <v>1.2793608706870905E-2</v>
      </c>
      <c r="H853" s="13">
        <f>G853/Dashboards!$C$9</f>
        <v>0.33515812223706781</v>
      </c>
      <c r="N853">
        <v>851</v>
      </c>
      <c r="O853" s="3">
        <f t="shared" si="111"/>
        <v>0.85099999999999998</v>
      </c>
      <c r="P853" s="3">
        <f>MOD($L$4*(1+SIN(Dashboards!$D$7*O853))+Dashboards!$D$15,2*$L$4)</f>
        <v>5.5038818729131362</v>
      </c>
      <c r="Q853" s="31">
        <f>(O853^Dashboards!$D$5)*((1-O853)^Dashboards!$D$6)</f>
        <v>4.5260570340658541E-5</v>
      </c>
      <c r="R853" s="31">
        <f t="shared" si="106"/>
        <v>3.2198516649285812E-5</v>
      </c>
      <c r="S853" s="31">
        <f t="shared" si="107"/>
        <v>-3.1808406957082336E-5</v>
      </c>
      <c r="T853" s="13">
        <f>SQRT((R853-Dashboards!$C$10)^2+(S853-Dashboards!$C$11)^2)</f>
        <v>1.1369171849753768E-2</v>
      </c>
      <c r="U853" s="13">
        <f>T853/Dashboards!$D$9</f>
        <v>0.97313861331620288</v>
      </c>
      <c r="W853" s="3">
        <f t="shared" si="108"/>
        <v>1.454527359669214E-4</v>
      </c>
      <c r="X853" s="3">
        <f t="shared" si="109"/>
        <v>0.63798049107913513</v>
      </c>
      <c r="Z853" s="3">
        <f>(E853-Dashboards!$C$10)/Dashboards!$C$12</f>
        <v>0.11392849573091646</v>
      </c>
      <c r="AA853" s="3">
        <f>(F853-Dashboards!$C$11)/Dashboards!$C$13</f>
        <v>0.50982046892778321</v>
      </c>
    </row>
    <row r="854" spans="1:27" x14ac:dyDescent="0.35">
      <c r="A854">
        <v>852</v>
      </c>
      <c r="B854" s="3">
        <f t="shared" si="110"/>
        <v>0.85199999999999998</v>
      </c>
      <c r="C854" s="3">
        <f>MOD($K$4*(1+SIN(Dashboards!$C$7*B854))+Dashboards!$C$15,2*$K$4)</f>
        <v>0.5160272259239207</v>
      </c>
      <c r="D854" s="31">
        <f>(B854^Dashboards!$C$5)*((1-B854)^Dashboards!$C$6)</f>
        <v>1.5900201216000005E-2</v>
      </c>
      <c r="E854" s="31">
        <f t="shared" si="104"/>
        <v>1.3829777481590592E-2</v>
      </c>
      <c r="F854" s="31">
        <f t="shared" si="105"/>
        <v>7.8456136483373833E-3</v>
      </c>
      <c r="G854" s="13">
        <f>SQRT((E854-Dashboards!$C$10)^2+(F854-Dashboards!$C$11)^2)</f>
        <v>1.2589947294703618E-2</v>
      </c>
      <c r="H854" s="13">
        <f>G854/Dashboards!$C$9</f>
        <v>0.32982274126379491</v>
      </c>
      <c r="N854">
        <v>852</v>
      </c>
      <c r="O854" s="3">
        <f t="shared" si="111"/>
        <v>0.85199999999999998</v>
      </c>
      <c r="P854" s="3">
        <f>MOD($L$4*(1+SIN(Dashboards!$D$7*O854))+Dashboards!$D$15,2*$L$4)</f>
        <v>5.505951728372751</v>
      </c>
      <c r="Q854" s="31">
        <f>(O854^Dashboards!$D$5)*((1-O854)^Dashboards!$D$6)</f>
        <v>4.3916463625557085E-5</v>
      </c>
      <c r="R854" s="31">
        <f t="shared" si="106"/>
        <v>3.1306131382694446E-5</v>
      </c>
      <c r="S854" s="31">
        <f t="shared" si="107"/>
        <v>-3.0799057050896093E-5</v>
      </c>
      <c r="T854" s="13">
        <f>SQRT((R854-Dashboards!$C$10)^2+(S854-Dashboards!$C$11)^2)</f>
        <v>1.1370378673187327E-2</v>
      </c>
      <c r="U854" s="13">
        <f>T854/Dashboards!$D$9</f>
        <v>0.97324191076813438</v>
      </c>
      <c r="W854" s="3">
        <f t="shared" si="108"/>
        <v>1.4315246821625051E-4</v>
      </c>
      <c r="X854" s="3">
        <f t="shared" si="109"/>
        <v>0.64341916950433942</v>
      </c>
      <c r="Z854" s="3">
        <f>(E854-Dashboards!$C$10)/Dashboards!$C$12</f>
        <v>0.11055803444646999</v>
      </c>
      <c r="AA854" s="3">
        <f>(F854-Dashboards!$C$11)/Dashboards!$C$13</f>
        <v>0.50221856693821376</v>
      </c>
    </row>
    <row r="855" spans="1:27" x14ac:dyDescent="0.35">
      <c r="A855">
        <v>853</v>
      </c>
      <c r="B855" s="3">
        <f t="shared" si="110"/>
        <v>0.85299999999999998</v>
      </c>
      <c r="C855" s="3">
        <f>MOD($K$4*(1+SIN(Dashboards!$C$7*B855))+Dashboards!$C$15,2*$K$4)</f>
        <v>0.50919638073138329</v>
      </c>
      <c r="D855" s="31">
        <f>(B855^Dashboards!$C$5)*((1-B855)^Dashboards!$C$6)</f>
        <v>1.5722902881000003E-2</v>
      </c>
      <c r="E855" s="31">
        <f t="shared" si="104"/>
        <v>1.3728240932770018E-2</v>
      </c>
      <c r="F855" s="31">
        <f t="shared" si="105"/>
        <v>7.664533638596413E-3</v>
      </c>
      <c r="G855" s="13">
        <f>SQRT((E855-Dashboards!$C$10)^2+(F855-Dashboards!$C$11)^2)</f>
        <v>1.2388833976990398E-2</v>
      </c>
      <c r="H855" s="13">
        <f>G855/Dashboards!$C$9</f>
        <v>0.32455411350863855</v>
      </c>
      <c r="N855">
        <v>853</v>
      </c>
      <c r="O855" s="3">
        <f t="shared" si="111"/>
        <v>0.85299999999999998</v>
      </c>
      <c r="P855" s="3">
        <f>MOD($L$4*(1+SIN(Dashboards!$D$7*O855))+Dashboards!$D$15,2*$L$4)</f>
        <v>5.5080192194734874</v>
      </c>
      <c r="Q855" s="31">
        <f>(O855^Dashboards!$D$5)*((1-O855)^Dashboards!$D$6)</f>
        <v>4.2602370721908165E-5</v>
      </c>
      <c r="R855" s="31">
        <f t="shared" si="106"/>
        <v>3.0431078322566556E-5</v>
      </c>
      <c r="S855" s="31">
        <f t="shared" si="107"/>
        <v>-2.9814618281184113E-5</v>
      </c>
      <c r="T855" s="13">
        <f>SQRT((R855-Dashboards!$C$10)^2+(S855-Dashboards!$C$11)^2)</f>
        <v>1.1371560088699805E-2</v>
      </c>
      <c r="U855" s="13">
        <f>T855/Dashboards!$D$9</f>
        <v>0.97334303344169026</v>
      </c>
      <c r="W855" s="3">
        <f t="shared" si="108"/>
        <v>1.4088036999827211E-4</v>
      </c>
      <c r="X855" s="3">
        <f t="shared" si="109"/>
        <v>0.64878891993305166</v>
      </c>
      <c r="Z855" s="3">
        <f>(E855-Dashboards!$C$10)/Dashboards!$C$12</f>
        <v>0.10712033912588792</v>
      </c>
      <c r="AA855" s="3">
        <f>(F855-Dashboards!$C$11)/Dashboards!$C$13</f>
        <v>0.49473924615093307</v>
      </c>
    </row>
    <row r="856" spans="1:27" x14ac:dyDescent="0.35">
      <c r="A856">
        <v>854</v>
      </c>
      <c r="B856" s="3">
        <f t="shared" si="110"/>
        <v>0.85399999999999998</v>
      </c>
      <c r="C856" s="3">
        <f>MOD($K$4*(1+SIN(Dashboards!$C$7*B856))+Dashboards!$C$15,2*$K$4)</f>
        <v>0.50243634529814662</v>
      </c>
      <c r="D856" s="31">
        <f>(B856^Dashboards!$C$5)*((1-B856)^Dashboards!$C$6)</f>
        <v>1.5546099856000003E-2</v>
      </c>
      <c r="E856" s="31">
        <f t="shared" si="104"/>
        <v>1.362478710395509E-2</v>
      </c>
      <c r="F856" s="31">
        <f t="shared" si="105"/>
        <v>7.4864141686539314E-3</v>
      </c>
      <c r="G856" s="13">
        <f>SQRT((E856-Dashboards!$C$10)^2+(F856-Dashboards!$C$11)^2)</f>
        <v>1.2190322435923653E-2</v>
      </c>
      <c r="H856" s="13">
        <f>G856/Dashboards!$C$9</f>
        <v>0.31935364530058835</v>
      </c>
      <c r="N856">
        <v>854</v>
      </c>
      <c r="O856" s="3">
        <f t="shared" si="111"/>
        <v>0.85399999999999998</v>
      </c>
      <c r="P856" s="3">
        <f>MOD($L$4*(1+SIN(Dashboards!$D$7*O856))+Dashboards!$D$15,2*$L$4)</f>
        <v>5.5100843441478551</v>
      </c>
      <c r="Q856" s="31">
        <f>(O856^Dashboards!$D$5)*((1-O856)^Dashboards!$D$6)</f>
        <v>4.131786677632038E-5</v>
      </c>
      <c r="R856" s="31">
        <f t="shared" si="106"/>
        <v>2.9573202479323211E-5</v>
      </c>
      <c r="S856" s="31">
        <f t="shared" si="107"/>
        <v>-2.885466704127273E-5</v>
      </c>
      <c r="T856" s="13">
        <f>SQRT((R856-Dashboards!$C$10)^2+(S856-Dashboards!$C$11)^2)</f>
        <v>1.1372716396901079E-2</v>
      </c>
      <c r="U856" s="13">
        <f>T856/Dashboards!$D$9</f>
        <v>0.97344200706742345</v>
      </c>
      <c r="W856" s="3">
        <f t="shared" si="108"/>
        <v>1.3863707985054005E-4</v>
      </c>
      <c r="X856" s="3">
        <f t="shared" si="109"/>
        <v>0.65408836176683516</v>
      </c>
      <c r="Z856" s="3">
        <f>(E856-Dashboards!$C$10)/Dashboards!$C$12</f>
        <v>0.10361773097794075</v>
      </c>
      <c r="AA856" s="3">
        <f>(F856-Dashboards!$C$11)/Dashboards!$C$13</f>
        <v>0.48738220736975618</v>
      </c>
    </row>
    <row r="857" spans="1:27" x14ac:dyDescent="0.35">
      <c r="A857">
        <v>855</v>
      </c>
      <c r="B857" s="3">
        <f t="shared" si="110"/>
        <v>0.85499999999999998</v>
      </c>
      <c r="C857" s="3">
        <f>MOD($K$4*(1+SIN(Dashboards!$C$7*B857))+Dashboards!$C$15,2*$K$4)</f>
        <v>0.49574728862474354</v>
      </c>
      <c r="D857" s="31">
        <f>(B857^Dashboards!$C$5)*((1-B857)^Dashboards!$C$6)</f>
        <v>1.5369800625000003E-2</v>
      </c>
      <c r="E857" s="31">
        <f t="shared" si="104"/>
        <v>1.3519483790299406E-2</v>
      </c>
      <c r="F857" s="31">
        <f t="shared" si="105"/>
        <v>7.3112467675549046E-3</v>
      </c>
      <c r="G857" s="13">
        <f>SQRT((E857-Dashboards!$C$10)^2+(F857-Dashboards!$C$11)^2)</f>
        <v>1.1994468062182325E-2</v>
      </c>
      <c r="H857" s="13">
        <f>G857/Dashboards!$C$9</f>
        <v>0.31422278772638357</v>
      </c>
      <c r="N857">
        <v>855</v>
      </c>
      <c r="O857" s="3">
        <f t="shared" si="111"/>
        <v>0.85499999999999998</v>
      </c>
      <c r="P857" s="3">
        <f>MOD($L$4*(1+SIN(Dashboards!$D$7*O857))+Dashboards!$D$15,2*$L$4)</f>
        <v>5.5121471003307292</v>
      </c>
      <c r="Q857" s="31">
        <f>(O857^Dashboards!$D$5)*((1-O857)^Dashboards!$D$6)</f>
        <v>4.0062528457984007E-5</v>
      </c>
      <c r="R857" s="31">
        <f t="shared" si="106"/>
        <v>2.8732346650012022E-5</v>
      </c>
      <c r="S857" s="31">
        <f t="shared" si="107"/>
        <v>-2.7918782968287166E-5</v>
      </c>
      <c r="T857" s="13">
        <f>SQRT((R857-Dashboards!$C$10)^2+(S857-Dashboards!$C$11)^2)</f>
        <v>1.1373847899367259E-2</v>
      </c>
      <c r="U857" s="13">
        <f>T857/Dashboards!$D$9</f>
        <v>0.97353885745859114</v>
      </c>
      <c r="W857" s="3">
        <f t="shared" si="108"/>
        <v>1.3642325537308012E-4</v>
      </c>
      <c r="X857" s="3">
        <f t="shared" si="109"/>
        <v>0.65931606973220758</v>
      </c>
      <c r="Z857" s="3">
        <f>(E857-Dashboards!$C$10)/Dashboards!$C$12</f>
        <v>0.10005250532470697</v>
      </c>
      <c r="AA857" s="3">
        <f>(F857-Dashboards!$C$11)/Dashboards!$C$13</f>
        <v>0.48014710071072753</v>
      </c>
    </row>
    <row r="858" spans="1:27" x14ac:dyDescent="0.35">
      <c r="A858">
        <v>856</v>
      </c>
      <c r="B858" s="3">
        <f t="shared" si="110"/>
        <v>0.85599999999999998</v>
      </c>
      <c r="C858" s="3">
        <f>MOD($K$4*(1+SIN(Dashboards!$C$7*B858))+Dashboards!$C$15,2*$K$4)</f>
        <v>0.48912937793724476</v>
      </c>
      <c r="D858" s="31">
        <f>(B858^Dashboards!$C$5)*((1-B858)^Dashboards!$C$6)</f>
        <v>1.5194013696000002E-2</v>
      </c>
      <c r="E858" s="31">
        <f t="shared" si="104"/>
        <v>1.3412398010408595E-2</v>
      </c>
      <c r="F858" s="31">
        <f t="shared" si="105"/>
        <v>7.1390217680452001E-3</v>
      </c>
      <c r="G858" s="13">
        <f>SQRT((E858-Dashboards!$C$10)^2+(F858-Dashboards!$C$11)^2)</f>
        <v>1.1801327998952298E-2</v>
      </c>
      <c r="H858" s="13">
        <f>G858/Dashboards!$C$9</f>
        <v>0.30916303778372983</v>
      </c>
      <c r="N858">
        <v>856</v>
      </c>
      <c r="O858" s="3">
        <f t="shared" si="111"/>
        <v>0.85599999999999998</v>
      </c>
      <c r="P858" s="3">
        <f>MOD($L$4*(1+SIN(Dashboards!$D$7*O858))+Dashboards!$D$15,2*$L$4)</f>
        <v>5.5142074859593553</v>
      </c>
      <c r="Q858" s="31">
        <f>(O858^Dashboards!$D$5)*((1-O858)^Dashboards!$D$6)</f>
        <v>3.8835934013983564E-5</v>
      </c>
      <c r="R858" s="31">
        <f t="shared" si="106"/>
        <v>2.7908351489433273E-5</v>
      </c>
      <c r="S858" s="31">
        <f t="shared" si="107"/>
        <v>-2.7006548981325496E-5</v>
      </c>
      <c r="T858" s="13">
        <f>SQRT((R858-Dashboards!$C$10)^2+(S858-Dashboards!$C$11)^2)</f>
        <v>1.1374954898554668E-2</v>
      </c>
      <c r="U858" s="13">
        <f>T858/Dashboards!$D$9</f>
        <v>0.97363361050379216</v>
      </c>
      <c r="W858" s="3">
        <f t="shared" si="108"/>
        <v>1.3423957373113281E-4</v>
      </c>
      <c r="X858" s="3">
        <f t="shared" si="109"/>
        <v>0.66447057272006238</v>
      </c>
      <c r="Z858" s="3">
        <f>(E858-Dashboards!$C$10)/Dashboards!$C$12</f>
        <v>9.6426931196891691E-2</v>
      </c>
      <c r="AA858" s="3">
        <f>(F858-Dashboards!$C$11)/Dashboards!$C$13</f>
        <v>0.47303352687800598</v>
      </c>
    </row>
    <row r="859" spans="1:27" x14ac:dyDescent="0.35">
      <c r="A859">
        <v>857</v>
      </c>
      <c r="B859" s="3">
        <f t="shared" si="110"/>
        <v>0.85699999999999998</v>
      </c>
      <c r="C859" s="3">
        <f>MOD($K$4*(1+SIN(Dashboards!$C$7*B859))+Dashboards!$C$15,2*$K$4)</f>
        <v>0.48258277868307153</v>
      </c>
      <c r="D859" s="31">
        <f>(B859^Dashboards!$C$5)*((1-B859)^Dashboards!$C$6)</f>
        <v>1.5018747601000004E-2</v>
      </c>
      <c r="E859" s="31">
        <f t="shared" si="104"/>
        <v>1.3303595995255881E-2</v>
      </c>
      <c r="F859" s="31">
        <f t="shared" si="105"/>
        <v>6.9697283374285882E-3</v>
      </c>
      <c r="G859" s="13">
        <f>SQRT((E859-Dashboards!$C$10)^2+(F859-Dashboards!$C$11)^2)</f>
        <v>1.161096118096137E-2</v>
      </c>
      <c r="H859" s="13">
        <f>G859/Dashboards!$C$9</f>
        <v>0.30417593940391002</v>
      </c>
      <c r="N859">
        <v>857</v>
      </c>
      <c r="O859" s="3">
        <f t="shared" si="111"/>
        <v>0.85699999999999998</v>
      </c>
      <c r="P859" s="3">
        <f>MOD($L$4*(1+SIN(Dashboards!$D$7*O859))+Dashboards!$D$15,2*$L$4)</f>
        <v>5.5162654989733451</v>
      </c>
      <c r="Q859" s="31">
        <f>(O859^Dashboards!$D$5)*((1-O859)^Dashboards!$D$6)</f>
        <v>3.7637663324228362E-5</v>
      </c>
      <c r="R859" s="31">
        <f t="shared" si="106"/>
        <v>2.7101055581359895E-5</v>
      </c>
      <c r="S859" s="31">
        <f t="shared" si="107"/>
        <v>-2.6117551318682351E-5</v>
      </c>
      <c r="T859" s="13">
        <f>SQRT((R859-Dashboards!$C$10)^2+(S859-Dashboards!$C$11)^2)</f>
        <v>1.1376037697714291E-2</v>
      </c>
      <c r="U859" s="13">
        <f>T859/Dashboards!$D$9</f>
        <v>0.97372629215964368</v>
      </c>
      <c r="W859" s="3">
        <f t="shared" si="108"/>
        <v>1.320867321013138E-4</v>
      </c>
      <c r="X859" s="3">
        <f t="shared" si="109"/>
        <v>0.6695503527557336</v>
      </c>
      <c r="Z859" s="3">
        <f>(E859-Dashboards!$C$10)/Dashboards!$C$12</f>
        <v>9.2743250958543882E-2</v>
      </c>
      <c r="AA859" s="3">
        <f>(F859-Dashboards!$C$11)/Dashboards!$C$13</f>
        <v>0.46604103843838129</v>
      </c>
    </row>
    <row r="860" spans="1:27" x14ac:dyDescent="0.35">
      <c r="A860">
        <v>858</v>
      </c>
      <c r="B860" s="3">
        <f t="shared" si="110"/>
        <v>0.85799999999999998</v>
      </c>
      <c r="C860" s="3">
        <f>MOD($K$4*(1+SIN(Dashboards!$C$7*B860))+Dashboards!$C$15,2*$K$4)</f>
        <v>0.47610765452686454</v>
      </c>
      <c r="D860" s="31">
        <f>(B860^Dashboards!$C$5)*((1-B860)^Dashboards!$C$6)</f>
        <v>1.4844010896000003E-2</v>
      </c>
      <c r="E860" s="31">
        <f t="shared" si="104"/>
        <v>1.3193143177952974E-2</v>
      </c>
      <c r="F860" s="31">
        <f t="shared" si="105"/>
        <v>6.8033545083730339E-3</v>
      </c>
      <c r="G860" s="13">
        <f>SQRT((E860-Dashboards!$C$10)^2+(F860-Dashboards!$C$11)^2)</f>
        <v>1.1423428367433671E-2</v>
      </c>
      <c r="H860" s="13">
        <f>G860/Dashboards!$C$9</f>
        <v>0.29926308431510135</v>
      </c>
      <c r="N860">
        <v>858</v>
      </c>
      <c r="O860" s="3">
        <f t="shared" si="111"/>
        <v>0.85799999999999998</v>
      </c>
      <c r="P860" s="3">
        <f>MOD($L$4*(1+SIN(Dashboards!$D$7*O860))+Dashboards!$D$15,2*$L$4)</f>
        <v>5.5183211373146888</v>
      </c>
      <c r="Q860" s="31">
        <f>(O860^Dashboards!$D$5)*((1-O860)^Dashboards!$D$6)</f>
        <v>3.6467297955991241E-5</v>
      </c>
      <c r="R860" s="31">
        <f t="shared" si="106"/>
        <v>2.63102955098348E-5</v>
      </c>
      <c r="S860" s="31">
        <f t="shared" si="107"/>
        <v>-2.5251379574118514E-5</v>
      </c>
      <c r="T860" s="13">
        <f>SQRT((R860-Dashboards!$C$10)^2+(S860-Dashboards!$C$11)^2)</f>
        <v>1.1377096600806678E-2</v>
      </c>
      <c r="U860" s="13">
        <f>T860/Dashboards!$D$9</f>
        <v>0.97381692844349788</v>
      </c>
      <c r="W860" s="3">
        <f t="shared" si="108"/>
        <v>1.2996544804868822E-4</v>
      </c>
      <c r="X860" s="3">
        <f t="shared" si="109"/>
        <v>0.67455384412839647</v>
      </c>
      <c r="Z860" s="3">
        <f>(E860-Dashboards!$C$10)/Dashboards!$C$12</f>
        <v>8.9003679960732177E-2</v>
      </c>
      <c r="AA860" s="3">
        <f>(F860-Dashboards!$C$11)/Dashboards!$C$13</f>
        <v>0.45916914109369533</v>
      </c>
    </row>
    <row r="861" spans="1:27" x14ac:dyDescent="0.35">
      <c r="A861">
        <v>859</v>
      </c>
      <c r="B861" s="3">
        <f t="shared" si="110"/>
        <v>0.85899999999999999</v>
      </c>
      <c r="C861" s="3">
        <f>MOD($K$4*(1+SIN(Dashboards!$C$7*B861))+Dashboards!$C$15,2*$K$4)</f>
        <v>0.46970416734639031</v>
      </c>
      <c r="D861" s="31">
        <f>(B861^Dashboards!$C$5)*((1-B861)^Dashboards!$C$6)</f>
        <v>1.4669812161000002E-2</v>
      </c>
      <c r="E861" s="31">
        <f t="shared" si="104"/>
        <v>1.3081104184363264E-2</v>
      </c>
      <c r="F861" s="31">
        <f t="shared" si="105"/>
        <v>6.6398872096487807E-3</v>
      </c>
      <c r="G861" s="13">
        <f>SQRT((E861-Dashboards!$C$10)^2+(F861-Dashboards!$C$11)^2)</f>
        <v>1.1238792167737788E-2</v>
      </c>
      <c r="H861" s="13">
        <f>G861/Dashboards!$C$9</f>
        <v>0.29442611271428737</v>
      </c>
      <c r="N861">
        <v>859</v>
      </c>
      <c r="O861" s="3">
        <f t="shared" si="111"/>
        <v>0.85899999999999999</v>
      </c>
      <c r="P861" s="3">
        <f>MOD($L$4*(1+SIN(Dashboards!$D$7*O861))+Dashboards!$D$15,2*$L$4)</f>
        <v>5.5203743989277454</v>
      </c>
      <c r="Q861" s="31">
        <f>(O861^Dashboards!$D$5)*((1-O861)^Dashboards!$D$6)</f>
        <v>3.5324421218046942E-5</v>
      </c>
      <c r="R861" s="31">
        <f t="shared" si="106"/>
        <v>2.5535905930528228E-5</v>
      </c>
      <c r="S861" s="31">
        <f t="shared" si="107"/>
        <v>-2.4407626732175708E-5</v>
      </c>
      <c r="T861" s="13">
        <f>SQRT((R861-Dashboards!$C$10)^2+(S861-Dashboards!$C$11)^2)</f>
        <v>1.1378131912417327E-2</v>
      </c>
      <c r="U861" s="13">
        <f>T861/Dashboards!$D$9</f>
        <v>0.97390554542619912</v>
      </c>
      <c r="W861" s="3">
        <f t="shared" si="108"/>
        <v>1.2787645982076325E-4</v>
      </c>
      <c r="X861" s="3">
        <f t="shared" si="109"/>
        <v>0.6794794327119118</v>
      </c>
      <c r="Z861" s="3">
        <f>(E861-Dashboards!$C$10)/Dashboards!$C$12</f>
        <v>8.521040622373835E-2</v>
      </c>
      <c r="AA861" s="3">
        <f>(F861-Dashboards!$C$11)/Dashboards!$C$13</f>
        <v>0.45241729495044708</v>
      </c>
    </row>
    <row r="862" spans="1:27" x14ac:dyDescent="0.35">
      <c r="A862">
        <v>860</v>
      </c>
      <c r="B862" s="3">
        <f t="shared" si="110"/>
        <v>0.86</v>
      </c>
      <c r="C862" s="3">
        <f>MOD($K$4*(1+SIN(Dashboards!$C$7*B862))+Dashboards!$C$15,2*$K$4)</f>
        <v>0.46337247722849456</v>
      </c>
      <c r="D862" s="31">
        <f>(B862^Dashboards!$C$5)*((1-B862)^Dashboards!$C$6)</f>
        <v>1.4496160000000001E-2</v>
      </c>
      <c r="E862" s="31">
        <f t="shared" si="104"/>
        <v>1.2967542824543658E-2</v>
      </c>
      <c r="F862" s="31">
        <f t="shared" si="105"/>
        <v>6.4793122967816844E-3</v>
      </c>
      <c r="G862" s="13">
        <f>SQRT((E862-Dashboards!$C$10)^2+(F862-Dashboards!$C$11)^2)</f>
        <v>1.1057117058365729E-2</v>
      </c>
      <c r="H862" s="13">
        <f>G862/Dashboards!$C$9</f>
        <v>0.28966671371206121</v>
      </c>
      <c r="N862">
        <v>860</v>
      </c>
      <c r="O862" s="3">
        <f t="shared" si="111"/>
        <v>0.86</v>
      </c>
      <c r="P862" s="3">
        <f>MOD($L$4*(1+SIN(Dashboards!$D$7*O862))+Dashboards!$D$15,2*$L$4)</f>
        <v>5.5224252817592561</v>
      </c>
      <c r="Q862" s="31">
        <f>(O862^Dashboards!$D$5)*((1-O862)^Dashboards!$D$6)</f>
        <v>3.420861821440001E-5</v>
      </c>
      <c r="R862" s="31">
        <f t="shared" si="106"/>
        <v>2.4777719642138913E-5</v>
      </c>
      <c r="S862" s="31">
        <f t="shared" si="107"/>
        <v>-2.3585889202532592E-5</v>
      </c>
      <c r="T862" s="13">
        <f>SQRT((R862-Dashboards!$C$10)^2+(S862-Dashboards!$C$11)^2)</f>
        <v>1.1379143937672568E-2</v>
      </c>
      <c r="U862" s="13">
        <f>T862/Dashboards!$D$9</f>
        <v>0.97399216922488385</v>
      </c>
      <c r="W862" s="3">
        <f t="shared" si="108"/>
        <v>1.2582052654283831E-4</v>
      </c>
      <c r="X862" s="3">
        <f t="shared" si="109"/>
        <v>0.68432545551282264</v>
      </c>
      <c r="Z862" s="3">
        <f>(E862-Dashboards!$C$10)/Dashboards!$C$12</f>
        <v>8.1365590147306016E-2</v>
      </c>
      <c r="AA862" s="3">
        <f>(F862-Dashboards!$C$11)/Dashboards!$C$13</f>
        <v>0.44578491578589641</v>
      </c>
    </row>
    <row r="863" spans="1:27" x14ac:dyDescent="0.35">
      <c r="A863">
        <v>861</v>
      </c>
      <c r="B863" s="3">
        <f t="shared" si="110"/>
        <v>0.86099999999999999</v>
      </c>
      <c r="C863" s="3">
        <f>MOD($K$4*(1+SIN(Dashboards!$C$7*B863))+Dashboards!$C$15,2*$K$4)</f>
        <v>0.4571127424651007</v>
      </c>
      <c r="D863" s="31">
        <f>(B863^Dashboards!$C$5)*((1-B863)^Dashboards!$C$6)</f>
        <v>1.4323063041000004E-2</v>
      </c>
      <c r="E863" s="31">
        <f t="shared" si="104"/>
        <v>1.2852522085001322E-2</v>
      </c>
      <c r="F863" s="31">
        <f t="shared" si="105"/>
        <v>6.3216145826057411E-3</v>
      </c>
      <c r="G863" s="13">
        <f>SQRT((E863-Dashboards!$C$10)^2+(F863-Dashboards!$C$11)^2)</f>
        <v>1.0878469389736658E-2</v>
      </c>
      <c r="H863" s="13">
        <f>G863/Dashboards!$C$9</f>
        <v>0.2849866255108649</v>
      </c>
      <c r="N863">
        <v>861</v>
      </c>
      <c r="O863" s="3">
        <f t="shared" si="111"/>
        <v>0.86099999999999999</v>
      </c>
      <c r="P863" s="3">
        <f>MOD($L$4*(1+SIN(Dashboards!$D$7*O863))+Dashboards!$D$15,2*$L$4)</f>
        <v>5.5244737837583369</v>
      </c>
      <c r="Q863" s="31">
        <f>(O863^Dashboards!$D$5)*((1-O863)^Dashboards!$D$6)</f>
        <v>3.3119475897593474E-5</v>
      </c>
      <c r="R863" s="31">
        <f t="shared" si="106"/>
        <v>2.4035567657821393E-5</v>
      </c>
      <c r="S863" s="31">
        <f t="shared" si="107"/>
        <v>-2.278576685340139E-5</v>
      </c>
      <c r="T863" s="13">
        <f>SQRT((R863-Dashboards!$C$10)^2+(S863-Dashboards!$C$11)^2)</f>
        <v>1.1380132982155929E-2</v>
      </c>
      <c r="U863" s="13">
        <f>T863/Dashboards!$D$9</f>
        <v>0.97407682599582246</v>
      </c>
      <c r="W863" s="3">
        <f t="shared" si="108"/>
        <v>1.2379842829751583E-4</v>
      </c>
      <c r="X863" s="3">
        <f t="shared" si="109"/>
        <v>0.6890902004849575</v>
      </c>
      <c r="Z863" s="3">
        <f>(E863-Dashboards!$C$10)/Dashboards!$C$12</f>
        <v>7.7471364248479141E-2</v>
      </c>
      <c r="AA863" s="3">
        <f>(F863-Dashboards!$C$11)/Dashboards!$C$13</f>
        <v>0.43927137631000407</v>
      </c>
    </row>
    <row r="864" spans="1:27" x14ac:dyDescent="0.35">
      <c r="A864">
        <v>862</v>
      </c>
      <c r="B864" s="3">
        <f t="shared" si="110"/>
        <v>0.86199999999999999</v>
      </c>
      <c r="C864" s="3">
        <f>MOD($K$4*(1+SIN(Dashboards!$C$7*B864))+Dashboards!$C$15,2*$K$4)</f>
        <v>0.45092511954925152</v>
      </c>
      <c r="D864" s="31">
        <f>(B864^Dashboards!$C$5)*((1-B864)^Dashboards!$C$6)</f>
        <v>1.4150529936E-2</v>
      </c>
      <c r="E864" s="31">
        <f t="shared" si="104"/>
        <v>1.2736104121751123E-2</v>
      </c>
      <c r="F864" s="31">
        <f t="shared" si="105"/>
        <v>6.1667778676993239E-3</v>
      </c>
      <c r="G864" s="13">
        <f>SQRT((E864-Dashboards!$C$10)^2+(F864-Dashboards!$C$11)^2)</f>
        <v>1.0702917381172343E-2</v>
      </c>
      <c r="H864" s="13">
        <f>G864/Dashboards!$C$9</f>
        <v>0.28038763527335964</v>
      </c>
      <c r="N864">
        <v>862</v>
      </c>
      <c r="O864" s="3">
        <f t="shared" si="111"/>
        <v>0.86199999999999999</v>
      </c>
      <c r="P864" s="3">
        <f>MOD($L$4*(1+SIN(Dashboards!$D$7*O864))+Dashboards!$D$15,2*$L$4)</f>
        <v>5.526519902876486</v>
      </c>
      <c r="Q864" s="31">
        <f>(O864^Dashboards!$D$5)*((1-O864)^Dashboards!$D$6)</f>
        <v>3.205658312158845E-5</v>
      </c>
      <c r="R864" s="31">
        <f t="shared" si="106"/>
        <v>2.330927927662299E-5</v>
      </c>
      <c r="S864" s="31">
        <f t="shared" si="107"/>
        <v>-2.2006863043962074E-5</v>
      </c>
      <c r="T864" s="13">
        <f>SQRT((R864-Dashboards!$C$10)^2+(S864-Dashboards!$C$11)^2)</f>
        <v>1.1381099351825052E-2</v>
      </c>
      <c r="U864" s="13">
        <f>T864/Dashboards!$D$9</f>
        <v>0.97415954192730714</v>
      </c>
      <c r="W864" s="3">
        <f t="shared" si="108"/>
        <v>1.2181096606949763E-4</v>
      </c>
      <c r="X864" s="3">
        <f t="shared" si="109"/>
        <v>0.6937719066539475</v>
      </c>
      <c r="Z864" s="3">
        <f>(E864-Dashboards!$C$10)/Dashboards!$C$12</f>
        <v>7.3529832926549729E-2</v>
      </c>
      <c r="AA864" s="3">
        <f>(F864-Dashboards!$C$11)/Dashboards!$C$13</f>
        <v>0.43287600742256915</v>
      </c>
    </row>
    <row r="865" spans="1:27" x14ac:dyDescent="0.35">
      <c r="A865">
        <v>863</v>
      </c>
      <c r="B865" s="3">
        <f t="shared" si="110"/>
        <v>0.86299999999999999</v>
      </c>
      <c r="C865" s="3">
        <f>MOD($K$4*(1+SIN(Dashboards!$C$7*B865))+Dashboards!$C$15,2*$K$4)</f>
        <v>0.44480976317119836</v>
      </c>
      <c r="D865" s="31">
        <f>(B865^Dashboards!$C$5)*((1-B865)^Dashboards!$C$6)</f>
        <v>1.3978569361000004E-2</v>
      </c>
      <c r="E865" s="31">
        <f t="shared" si="104"/>
        <v>1.2618350254159416E-2</v>
      </c>
      <c r="F865" s="31">
        <f t="shared" si="105"/>
        <v>6.0147849706903983E-3</v>
      </c>
      <c r="G865" s="13">
        <f>SQRT((E865-Dashboards!$C$10)^2+(F865-Dashboards!$C$11)^2)</f>
        <v>1.0530531102243437E-2</v>
      </c>
      <c r="H865" s="13">
        <f>G865/Dashboards!$C$9</f>
        <v>0.27587157863374878</v>
      </c>
      <c r="N865">
        <v>863</v>
      </c>
      <c r="O865" s="3">
        <f t="shared" si="111"/>
        <v>0.86299999999999999</v>
      </c>
      <c r="P865" s="3">
        <f>MOD($L$4*(1+SIN(Dashboards!$D$7*O865))+Dashboards!$D$15,2*$L$4)</f>
        <v>5.5285636370675837</v>
      </c>
      <c r="Q865" s="31">
        <f>(O865^Dashboards!$D$5)*((1-O865)^Dashboards!$D$6)</f>
        <v>3.1019530694205637E-5</v>
      </c>
      <c r="R865" s="31">
        <f t="shared" si="106"/>
        <v>2.2598682154913285E-5</v>
      </c>
      <c r="S865" s="31">
        <f t="shared" si="107"/>
        <v>-2.1248784655833134E-5</v>
      </c>
      <c r="T865" s="13">
        <f>SQRT((R865-Dashboards!$C$10)^2+(S865-Dashboards!$C$11)^2)</f>
        <v>1.1382043352929104E-2</v>
      </c>
      <c r="U865" s="13">
        <f>T865/Dashboards!$D$9</f>
        <v>0.97424034323258302</v>
      </c>
      <c r="W865" s="3">
        <f t="shared" si="108"/>
        <v>1.198589615351031E-4</v>
      </c>
      <c r="X865" s="3">
        <f t="shared" si="109"/>
        <v>0.69836876459883424</v>
      </c>
      <c r="Z865" s="3">
        <f>(E865-Dashboards!$C$10)/Dashboards!$C$12</f>
        <v>6.9543072254628704E-2</v>
      </c>
      <c r="AA865" s="3">
        <f>(F865-Dashboards!$C$11)/Dashboards!$C$13</f>
        <v>0.42659809946495403</v>
      </c>
    </row>
    <row r="866" spans="1:27" x14ac:dyDescent="0.35">
      <c r="A866">
        <v>864</v>
      </c>
      <c r="B866" s="3">
        <f t="shared" si="110"/>
        <v>0.86399999999999999</v>
      </c>
      <c r="C866" s="3">
        <f>MOD($K$4*(1+SIN(Dashboards!$C$7*B866))+Dashboards!$C$15,2*$K$4)</f>
        <v>0.43876682621453034</v>
      </c>
      <c r="D866" s="31">
        <f>(B866^Dashboards!$C$5)*((1-B866)^Dashboards!$C$6)</f>
        <v>1.3807190016E-2</v>
      </c>
      <c r="E866" s="31">
        <f t="shared" si="104"/>
        <v>1.2499320959559419E-2</v>
      </c>
      <c r="F866" s="31">
        <f t="shared" si="105"/>
        <v>5.8656177584163038E-3</v>
      </c>
      <c r="G866" s="13">
        <f>SQRT((E866-Dashboards!$C$10)^2+(F866-Dashboards!$C$11)^2)</f>
        <v>1.0361382438539759E-2</v>
      </c>
      <c r="H866" s="13">
        <f>G866/Dashboards!$C$9</f>
        <v>0.27144033880105112</v>
      </c>
      <c r="N866">
        <v>864</v>
      </c>
      <c r="O866" s="3">
        <f t="shared" si="111"/>
        <v>0.86399999999999999</v>
      </c>
      <c r="P866" s="3">
        <f>MOD($L$4*(1+SIN(Dashboards!$D$7*O866))+Dashboards!$D$15,2*$L$4)</f>
        <v>5.5306049842878977</v>
      </c>
      <c r="Q866" s="31">
        <f>(O866^Dashboards!$D$5)*((1-O866)^Dashboards!$D$6)</f>
        <v>3.0007911429118632E-5</v>
      </c>
      <c r="R866" s="31">
        <f t="shared" si="106"/>
        <v>2.1903602377788696E-5</v>
      </c>
      <c r="S866" s="31">
        <f t="shared" si="107"/>
        <v>-2.0511142123576594E-5</v>
      </c>
      <c r="T866" s="13">
        <f>SQRT((R866-Dashboards!$C$10)^2+(S866-Dashboards!$C$11)^2)</f>
        <v>1.1382965291926748E-2</v>
      </c>
      <c r="U866" s="13">
        <f>T866/Dashboards!$D$9</f>
        <v>0.97431925614282722</v>
      </c>
      <c r="W866" s="3">
        <f t="shared" si="108"/>
        <v>1.1794325667427741E-4</v>
      </c>
      <c r="X866" s="3">
        <f t="shared" si="109"/>
        <v>0.7028789173417761</v>
      </c>
      <c r="Z866" s="3">
        <f>(E866-Dashboards!$C$10)/Dashboards!$C$12</f>
        <v>6.5513129797340031E-2</v>
      </c>
      <c r="AA866" s="3">
        <f>(F866-Dashboards!$C$11)/Dashboards!$C$13</f>
        <v>0.42043690346580287</v>
      </c>
    </row>
    <row r="867" spans="1:27" x14ac:dyDescent="0.35">
      <c r="A867">
        <v>865</v>
      </c>
      <c r="B867" s="3">
        <f t="shared" si="110"/>
        <v>0.86499999999999999</v>
      </c>
      <c r="C867" s="3">
        <f>MOD($K$4*(1+SIN(Dashboards!$C$7*B867))+Dashboards!$C$15,2*$K$4)</f>
        <v>0.43279645975235892</v>
      </c>
      <c r="D867" s="31">
        <f>(B867^Dashboards!$C$5)*((1-B867)^Dashboards!$C$6)</f>
        <v>1.3636400625000001E-2</v>
      </c>
      <c r="E867" s="31">
        <f t="shared" si="104"/>
        <v>1.2379075868623366E-2</v>
      </c>
      <c r="F867" s="31">
        <f t="shared" si="105"/>
        <v>5.719257175924781E-3</v>
      </c>
      <c r="G867" s="13">
        <f>SQRT((E867-Dashboards!$C$10)^2+(F867-Dashboards!$C$11)^2)</f>
        <v>1.0195545039779401E-2</v>
      </c>
      <c r="H867" s="13">
        <f>G867/Dashboards!$C$9</f>
        <v>0.26709584519969914</v>
      </c>
      <c r="N867">
        <v>865</v>
      </c>
      <c r="O867" s="3">
        <f t="shared" si="111"/>
        <v>0.86499999999999999</v>
      </c>
      <c r="P867" s="3">
        <f>MOD($L$4*(1+SIN(Dashboards!$D$7*O867))+Dashboards!$D$15,2*$L$4)</f>
        <v>5.5326439424960796</v>
      </c>
      <c r="Q867" s="31">
        <f>(O867^Dashboards!$D$5)*((1-O867)^Dashboards!$D$6)</f>
        <v>2.9021320197390241E-5</v>
      </c>
      <c r="R867" s="31">
        <f t="shared" si="106"/>
        <v>2.1223864530435281E-5</v>
      </c>
      <c r="S867" s="31">
        <f t="shared" si="107"/>
        <v>-1.9793549464236624E-5</v>
      </c>
      <c r="T867" s="13">
        <f>SQRT((R867-Dashboards!$C$10)^2+(S867-Dashboards!$C$11)^2)</f>
        <v>1.1383865475404676E-2</v>
      </c>
      <c r="U867" s="13">
        <f>T867/Dashboards!$D$9</f>
        <v>0.97439630690017498</v>
      </c>
      <c r="W867" s="3">
        <f t="shared" si="108"/>
        <v>1.160647131812781E-4</v>
      </c>
      <c r="X867" s="3">
        <f t="shared" si="109"/>
        <v>0.70730046170047589</v>
      </c>
      <c r="Z867" s="3">
        <f>(E867-Dashboards!$C$10)/Dashboards!$C$12</f>
        <v>6.1442024454136941E-2</v>
      </c>
      <c r="AA867" s="3">
        <f>(F867-Dashboards!$C$11)/Dashboards!$C$13</f>
        <v>0.41439163238020232</v>
      </c>
    </row>
    <row r="868" spans="1:27" x14ac:dyDescent="0.35">
      <c r="A868">
        <v>866</v>
      </c>
      <c r="B868" s="3">
        <f t="shared" si="110"/>
        <v>0.86599999999999999</v>
      </c>
      <c r="C868" s="3">
        <f>MOD($K$4*(1+SIN(Dashboards!$C$7*B868))+Dashboards!$C$15,2*$K$4)</f>
        <v>0.426898813043534</v>
      </c>
      <c r="D868" s="31">
        <f>(B868^Dashboards!$C$5)*((1-B868)^Dashboards!$C$6)</f>
        <v>1.3466209936000001E-2</v>
      </c>
      <c r="E868" s="31">
        <f t="shared" si="104"/>
        <v>1.2257673761476216E-2</v>
      </c>
      <c r="F868" s="31">
        <f t="shared" si="105"/>
        <v>5.5756832763027972E-3</v>
      </c>
      <c r="G868" s="13">
        <f>SQRT((E868-Dashboards!$C$10)^2+(F868-Dashboards!$C$11)^2)</f>
        <v>1.0033094248044041E-2</v>
      </c>
      <c r="H868" s="13">
        <f>G868/Dashboards!$C$9</f>
        <v>0.26284007158949746</v>
      </c>
      <c r="N868">
        <v>866</v>
      </c>
      <c r="O868" s="3">
        <f t="shared" si="111"/>
        <v>0.86599999999999999</v>
      </c>
      <c r="P868" s="3">
        <f>MOD($L$4*(1+SIN(Dashboards!$D$7*O868))+Dashboards!$D$15,2*$L$4)</f>
        <v>5.5346805096531728</v>
      </c>
      <c r="Q868" s="31">
        <f>(O868^Dashboards!$D$5)*((1-O868)^Dashboards!$D$6)</f>
        <v>2.805935397854154E-5</v>
      </c>
      <c r="R868" s="31">
        <f t="shared" si="106"/>
        <v>2.0559291769432464E-5</v>
      </c>
      <c r="S868" s="31">
        <f t="shared" si="107"/>
        <v>-1.9095624305909496E-5</v>
      </c>
      <c r="T868" s="13">
        <f>SQRT((R868-Dashboards!$C$10)^2+(S868-Dashboards!$C$11)^2)</f>
        <v>1.1384744209996687E-2</v>
      </c>
      <c r="U868" s="13">
        <f>T868/Dashboards!$D$9</f>
        <v>0.9744715217507941</v>
      </c>
      <c r="W868" s="3">
        <f t="shared" si="108"/>
        <v>1.1422421164877046E-4</v>
      </c>
      <c r="X868" s="3">
        <f t="shared" si="109"/>
        <v>0.71163145016129659</v>
      </c>
      <c r="Z868" s="3">
        <f>(E868-Dashboards!$C$10)/Dashboards!$C$12</f>
        <v>5.7331746327725003E-2</v>
      </c>
      <c r="AA868" s="3">
        <f>(F868-Dashboards!$C$11)/Dashboards!$C$13</f>
        <v>0.40846146232173075</v>
      </c>
    </row>
    <row r="869" spans="1:27" x14ac:dyDescent="0.35">
      <c r="A869">
        <v>867</v>
      </c>
      <c r="B869" s="3">
        <f t="shared" si="110"/>
        <v>0.86699999999999999</v>
      </c>
      <c r="C869" s="3">
        <f>MOD($K$4*(1+SIN(Dashboards!$C$7*B869))+Dashboards!$C$15,2*$K$4)</f>
        <v>0.42107403352891581</v>
      </c>
      <c r="D869" s="31">
        <f>(B869^Dashboards!$C$5)*((1-B869)^Dashboards!$C$6)</f>
        <v>1.3296626721000002E-2</v>
      </c>
      <c r="E869" s="31">
        <f t="shared" si="104"/>
        <v>1.2135172564535626E-2</v>
      </c>
      <c r="F869" s="31">
        <f t="shared" si="105"/>
        <v>5.4348752503211219E-3</v>
      </c>
      <c r="G869" s="13">
        <f>SQRT((E869-Dashboards!$C$10)^2+(F869-Dashboards!$C$11)^2)</f>
        <v>9.8741070038204058E-3</v>
      </c>
      <c r="H869" s="13">
        <f>G869/Dashboards!$C$9</f>
        <v>0.25867503360416166</v>
      </c>
      <c r="N869">
        <v>867</v>
      </c>
      <c r="O869" s="3">
        <f t="shared" si="111"/>
        <v>0.86699999999999999</v>
      </c>
      <c r="P869" s="3">
        <f>MOD($L$4*(1+SIN(Dashboards!$D$7*O869))+Dashboards!$D$15,2*$L$4)</f>
        <v>5.5367146837226082</v>
      </c>
      <c r="Q869" s="31">
        <f>(O869^Dashboards!$D$5)*((1-O869)^Dashboards!$D$6)</f>
        <v>2.712161191114452E-5</v>
      </c>
      <c r="R869" s="31">
        <f t="shared" si="106"/>
        <v>1.9909705893980179E-5</v>
      </c>
      <c r="S869" s="31">
        <f t="shared" si="107"/>
        <v>-1.841698791534455E-5</v>
      </c>
      <c r="T869" s="13">
        <f>SQRT((R869-Dashboards!$C$10)^2+(S869-Dashboards!$C$11)^2)</f>
        <v>1.1385601802303372E-2</v>
      </c>
      <c r="U869" s="13">
        <f>T869/Dashboards!$D$9</f>
        <v>0.97454492693800976</v>
      </c>
      <c r="W869" s="3">
        <f t="shared" si="108"/>
        <v>1.1242265049883396E-4</v>
      </c>
      <c r="X869" s="3">
        <f t="shared" si="109"/>
        <v>0.7158698933338481</v>
      </c>
      <c r="Z869" s="3">
        <f>(E869-Dashboards!$C$10)/Dashboards!$C$12</f>
        <v>5.3184256617073745E-2</v>
      </c>
      <c r="AA869" s="3">
        <f>(F869-Dashboards!$C$11)/Dashboards!$C$13</f>
        <v>0.40264553378689583</v>
      </c>
    </row>
    <row r="870" spans="1:27" x14ac:dyDescent="0.35">
      <c r="A870">
        <v>868</v>
      </c>
      <c r="B870" s="3">
        <f t="shared" si="110"/>
        <v>0.86799999999999999</v>
      </c>
      <c r="C870" s="3">
        <f>MOD($K$4*(1+SIN(Dashboards!$C$7*B870))+Dashboards!$C$15,2*$K$4)</f>
        <v>0.41532226682768891</v>
      </c>
      <c r="D870" s="31">
        <f>(B870^Dashboards!$C$5)*((1-B870)^Dashboards!$C$6)</f>
        <v>1.3127659776000002E-2</v>
      </c>
      <c r="E870" s="31">
        <f t="shared" si="104"/>
        <v>1.2011629348062628E-2</v>
      </c>
      <c r="F870" s="31">
        <f t="shared" si="105"/>
        <v>5.2968114558825828E-3</v>
      </c>
      <c r="G870" s="13">
        <f>SQRT((E870-Dashboards!$C$10)^2+(F870-Dashboards!$C$11)^2)</f>
        <v>9.718661727445432E-3</v>
      </c>
      <c r="H870" s="13">
        <f>G870/Dashboards!$C$9</f>
        <v>0.25460278564550098</v>
      </c>
      <c r="N870">
        <v>868</v>
      </c>
      <c r="O870" s="3">
        <f t="shared" si="111"/>
        <v>0.86799999999999999</v>
      </c>
      <c r="P870" s="3">
        <f>MOD($L$4*(1+SIN(Dashboards!$D$7*O870))+Dashboards!$D$15,2*$L$4)</f>
        <v>5.5387464626702139</v>
      </c>
      <c r="Q870" s="31">
        <f>(O870^Dashboards!$D$5)*((1-O870)^Dashboards!$D$6)</f>
        <v>2.6207695342928471E-5</v>
      </c>
      <c r="R870" s="31">
        <f t="shared" si="106"/>
        <v>1.927492741703259E-5</v>
      </c>
      <c r="S870" s="31">
        <f t="shared" si="107"/>
        <v>-1.7757265224574419E-5</v>
      </c>
      <c r="T870" s="13">
        <f>SQRT((R870-Dashboards!$C$10)^2+(S870-Dashboards!$C$11)^2)</f>
        <v>1.1386438558812363E-2</v>
      </c>
      <c r="U870" s="13">
        <f>T870/Dashboards!$D$9</f>
        <v>0.97461654869547842</v>
      </c>
      <c r="W870" s="3">
        <f t="shared" si="108"/>
        <v>1.1066094463343864E-4</v>
      </c>
      <c r="X870" s="3">
        <f t="shared" si="109"/>
        <v>0.72001376304997744</v>
      </c>
      <c r="Z870" s="3">
        <f>(E870-Dashboards!$C$10)/Dashboards!$C$12</f>
        <v>4.9001487534490663E-2</v>
      </c>
      <c r="AA870" s="3">
        <f>(F870-Dashboards!$C$11)/Dashboards!$C$13</f>
        <v>0.39694295287146431</v>
      </c>
    </row>
    <row r="871" spans="1:27" x14ac:dyDescent="0.35">
      <c r="A871">
        <v>869</v>
      </c>
      <c r="B871" s="3">
        <f t="shared" si="110"/>
        <v>0.86899999999999999</v>
      </c>
      <c r="C871" s="3">
        <f>MOD($K$4*(1+SIN(Dashboards!$C$7*B871))+Dashboards!$C$15,2*$K$4)</f>
        <v>0.40964365673372105</v>
      </c>
      <c r="D871" s="31">
        <f>(B871^Dashboards!$C$5)*((1-B871)^Dashboards!$C$6)</f>
        <v>1.2959317921000002E-2</v>
      </c>
      <c r="E871" s="31">
        <f t="shared" si="104"/>
        <v>1.1887100324407313E-2</v>
      </c>
      <c r="F871" s="31">
        <f t="shared" si="105"/>
        <v>5.1614694472628024E-3</v>
      </c>
      <c r="G871" s="13">
        <f>SQRT((E871-Dashboards!$C$10)^2+(F871-Dashboards!$C$11)^2)</f>
        <v>9.5668381735059746E-3</v>
      </c>
      <c r="H871" s="13">
        <f>G871/Dashboards!$C$9</f>
        <v>0.2506254170690822</v>
      </c>
      <c r="N871">
        <v>869</v>
      </c>
      <c r="O871" s="3">
        <f t="shared" si="111"/>
        <v>0.86899999999999999</v>
      </c>
      <c r="P871" s="3">
        <f>MOD($L$4*(1+SIN(Dashboards!$D$7*O871))+Dashboards!$D$15,2*$L$4)</f>
        <v>5.5407758444642106</v>
      </c>
      <c r="Q871" s="31">
        <f>(O871^Dashboards!$D$5)*((1-O871)^Dashboards!$D$6)</f>
        <v>2.5317207880390434E-5</v>
      </c>
      <c r="R871" s="31">
        <f t="shared" si="106"/>
        <v>1.8654775636320343E-5</v>
      </c>
      <c r="S871" s="31">
        <f t="shared" si="107"/>
        <v>-1.7116084856574309E-5</v>
      </c>
      <c r="T871" s="13">
        <f>SQRT((R871-Dashboards!$C$10)^2+(S871-Dashboards!$C$11)^2)</f>
        <v>1.1387254785819225E-2</v>
      </c>
      <c r="U871" s="13">
        <f>T871/Dashboards!$D$9</f>
        <v>0.97468641324041683</v>
      </c>
      <c r="W871" s="3">
        <f t="shared" si="108"/>
        <v>1.0894002377641397E-4</v>
      </c>
      <c r="X871" s="3">
        <f t="shared" si="109"/>
        <v>0.72406099617133468</v>
      </c>
      <c r="Z871" s="3">
        <f>(E871-Dashboards!$C$10)/Dashboards!$C$12</f>
        <v>4.4785342246225837E-2</v>
      </c>
      <c r="AA871" s="3">
        <f>(F871-Dashboards!$C$11)/Dashboards!$C$13</f>
        <v>0.39135279247822019</v>
      </c>
    </row>
    <row r="872" spans="1:27" x14ac:dyDescent="0.35">
      <c r="A872">
        <v>870</v>
      </c>
      <c r="B872" s="3">
        <f t="shared" si="110"/>
        <v>0.87</v>
      </c>
      <c r="C872" s="3">
        <f>MOD($K$4*(1+SIN(Dashboards!$C$7*B872))+Dashboards!$C$15,2*$K$4)</f>
        <v>0.4040383452119693</v>
      </c>
      <c r="D872" s="31">
        <f>(B872^Dashboards!$C$5)*((1-B872)^Dashboards!$C$6)</f>
        <v>1.2791610000000002E-2</v>
      </c>
      <c r="E872" s="31">
        <f t="shared" si="104"/>
        <v>1.1761640846933662E-2</v>
      </c>
      <c r="F872" s="31">
        <f t="shared" si="105"/>
        <v>5.0288260041327412E-3</v>
      </c>
      <c r="G872" s="13">
        <f>SQRT((E872-Dashboards!$C$10)^2+(F872-Dashboards!$C$11)^2)</f>
        <v>9.4187172557419242E-3</v>
      </c>
      <c r="H872" s="13">
        <f>G872/Dashboards!$C$9</f>
        <v>0.24674504759716229</v>
      </c>
      <c r="N872">
        <v>870</v>
      </c>
      <c r="O872" s="3">
        <f t="shared" si="111"/>
        <v>0.87</v>
      </c>
      <c r="P872" s="3">
        <f>MOD($L$4*(1+SIN(Dashboards!$D$7*O872))+Dashboards!$D$15,2*$L$4)</f>
        <v>5.5428028270752154</v>
      </c>
      <c r="Q872" s="31">
        <f>(O872^Dashboards!$D$5)*((1-O872)^Dashboards!$D$6)</f>
        <v>2.4449755437900009E-5</v>
      </c>
      <c r="R872" s="31">
        <f t="shared" si="106"/>
        <v>1.8049068705244472E-5</v>
      </c>
      <c r="S872" s="31">
        <f t="shared" si="107"/>
        <v>-1.64930791499491E-5</v>
      </c>
      <c r="T872" s="13">
        <f>SQRT((R872-Dashboards!$C$10)^2+(S872-Dashboards!$C$11)^2)</f>
        <v>1.1388050789348927E-2</v>
      </c>
      <c r="U872" s="13">
        <f>T872/Dashboards!$D$9</f>
        <v>0.97475454676687989</v>
      </c>
      <c r="W872" s="3">
        <f t="shared" si="108"/>
        <v>1.0726083047890618E-4</v>
      </c>
      <c r="X872" s="3">
        <f t="shared" si="109"/>
        <v>0.72800949916971758</v>
      </c>
      <c r="Z872" s="3">
        <f>(E872-Dashboards!$C$10)/Dashboards!$C$12</f>
        <v>4.0537694836070295E-2</v>
      </c>
      <c r="AA872" s="3">
        <f>(F872-Dashboards!$C$11)/Dashboards!$C$13</f>
        <v>0.38587409351571028</v>
      </c>
    </row>
    <row r="873" spans="1:27" x14ac:dyDescent="0.35">
      <c r="A873">
        <v>871</v>
      </c>
      <c r="B873" s="3">
        <f t="shared" si="110"/>
        <v>0.871</v>
      </c>
      <c r="C873" s="3">
        <f>MOD($K$4*(1+SIN(Dashboards!$C$7*B873))+Dashboards!$C$15,2*$K$4)</f>
        <v>0.39850647239492842</v>
      </c>
      <c r="D873" s="31">
        <f>(B873^Dashboards!$C$5)*((1-B873)^Dashboards!$C$6)</f>
        <v>1.2624544881E-2</v>
      </c>
      <c r="E873" s="31">
        <f t="shared" si="104"/>
        <v>1.1635305409607543E-2</v>
      </c>
      <c r="F873" s="31">
        <f t="shared" si="105"/>
        <v>4.8988571603528867E-3</v>
      </c>
      <c r="G873" s="13">
        <f>SQRT((E873-Dashboards!$C$10)^2+(F873-Dashboards!$C$11)^2)</f>
        <v>9.274380840055366E-3</v>
      </c>
      <c r="H873" s="13">
        <f>G873/Dashboards!$C$9</f>
        <v>0.24296382189608584</v>
      </c>
      <c r="N873">
        <v>871</v>
      </c>
      <c r="O873" s="3">
        <f t="shared" si="111"/>
        <v>0.871</v>
      </c>
      <c r="P873" s="3">
        <f>MOD($L$4*(1+SIN(Dashboards!$D$7*O873))+Dashboards!$D$15,2*$L$4)</f>
        <v>5.5448274084762481</v>
      </c>
      <c r="Q873" s="31">
        <f>(O873^Dashboards!$D$5)*((1-O873)^Dashboards!$D$6)</f>
        <v>2.3604946286288687E-5</v>
      </c>
      <c r="R873" s="31">
        <f t="shared" si="106"/>
        <v>1.7457623703624221E-5</v>
      </c>
      <c r="S873" s="31">
        <f t="shared" si="107"/>
        <v>-1.5887884182647849E-5</v>
      </c>
      <c r="T873" s="13">
        <f>SQRT((R873-Dashboards!$C$10)^2+(S873-Dashboards!$C$11)^2)</f>
        <v>1.1388826875077983E-2</v>
      </c>
      <c r="U873" s="13">
        <f>T873/Dashboards!$D$9</f>
        <v>0.97482097543909718</v>
      </c>
      <c r="W873" s="3">
        <f t="shared" si="108"/>
        <v>1.0562431776093088E-4</v>
      </c>
      <c r="X873" s="3">
        <f t="shared" si="109"/>
        <v>0.7318571535430114</v>
      </c>
      <c r="Z873" s="3">
        <f>(E873-Dashboards!$C$10)/Dashboards!$C$12</f>
        <v>3.6260390291406742E-2</v>
      </c>
      <c r="AA873" s="3">
        <f>(F873-Dashboards!$C$11)/Dashboards!$C$13</f>
        <v>0.38050586608755832</v>
      </c>
    </row>
    <row r="874" spans="1:27" x14ac:dyDescent="0.35">
      <c r="A874">
        <v>872</v>
      </c>
      <c r="B874" s="3">
        <f t="shared" si="110"/>
        <v>0.872</v>
      </c>
      <c r="C874" s="3">
        <f>MOD($K$4*(1+SIN(Dashboards!$C$7*B874))+Dashboards!$C$15,2*$K$4)</f>
        <v>0.39304817657913294</v>
      </c>
      <c r="D874" s="31">
        <f>(B874^Dashboards!$C$5)*((1-B874)^Dashboards!$C$6)</f>
        <v>1.2458131455999999E-2</v>
      </c>
      <c r="E874" s="31">
        <f t="shared" si="104"/>
        <v>1.150814764723168E-2</v>
      </c>
      <c r="F874" s="31">
        <f t="shared" si="105"/>
        <v>4.7715382325296948E-3</v>
      </c>
      <c r="G874" s="13">
        <f>SQRT((E874-Dashboards!$C$10)^2+(F874-Dashboards!$C$11)^2)</f>
        <v>9.1339115033500853E-3</v>
      </c>
      <c r="H874" s="13">
        <f>G874/Dashboards!$C$9</f>
        <v>0.23928390325852864</v>
      </c>
      <c r="N874">
        <v>872</v>
      </c>
      <c r="O874" s="3">
        <f t="shared" si="111"/>
        <v>0.872</v>
      </c>
      <c r="P874" s="3">
        <f>MOD($L$4*(1+SIN(Dashboards!$D$7*O874))+Dashboards!$D$15,2*$L$4)</f>
        <v>5.5468495866427245</v>
      </c>
      <c r="Q874" s="31">
        <f>(O874^Dashboards!$D$5)*((1-O874)^Dashboards!$D$6)</f>
        <v>2.2782391100914007E-5</v>
      </c>
      <c r="R874" s="31">
        <f t="shared" si="106"/>
        <v>1.6880256708281213E-5</v>
      </c>
      <c r="S874" s="31">
        <f t="shared" si="107"/>
        <v>-1.5300139794705565E-5</v>
      </c>
      <c r="T874" s="13">
        <f>SQRT((R874-Dashboards!$C$10)^2+(S874-Dashboards!$C$11)^2)</f>
        <v>1.138958334825721E-2</v>
      </c>
      <c r="U874" s="13">
        <f>T874/Dashboards!$D$9</f>
        <v>0.97488572538486018</v>
      </c>
      <c r="W874" s="3">
        <f t="shared" si="108"/>
        <v>1.0403144636301111E-4</v>
      </c>
      <c r="X874" s="3">
        <f t="shared" si="109"/>
        <v>0.73560182212633152</v>
      </c>
      <c r="Z874" s="3">
        <f>(E874-Dashboards!$C$10)/Dashboards!$C$12</f>
        <v>3.1955244511165097E-2</v>
      </c>
      <c r="AA874" s="3">
        <f>(F874-Dashboards!$C$11)/Dashboards!$C$13</f>
        <v>0.3752470906719591</v>
      </c>
    </row>
    <row r="875" spans="1:27" x14ac:dyDescent="0.35">
      <c r="A875">
        <v>873</v>
      </c>
      <c r="B875" s="3">
        <f t="shared" si="110"/>
        <v>0.873</v>
      </c>
      <c r="C875" s="3">
        <f>MOD($K$4*(1+SIN(Dashboards!$C$7*B875))+Dashboards!$C$15,2*$K$4)</f>
        <v>0.38766359422169266</v>
      </c>
      <c r="D875" s="31">
        <f>(B875^Dashboards!$C$5)*((1-B875)^Dashboards!$C$6)</f>
        <v>1.2292378640999999E-2</v>
      </c>
      <c r="E875" s="31">
        <f t="shared" si="104"/>
        <v>1.1380220336311454E-2</v>
      </c>
      <c r="F875" s="31">
        <f t="shared" si="105"/>
        <v>4.6468438483250329E-3</v>
      </c>
      <c r="G875" s="13">
        <f>SQRT((E875-Dashboards!$C$10)^2+(F875-Dashboards!$C$11)^2)</f>
        <v>8.9973922561263214E-3</v>
      </c>
      <c r="H875" s="13">
        <f>G875/Dashboards!$C$9</f>
        <v>0.23570746633622686</v>
      </c>
      <c r="N875">
        <v>873</v>
      </c>
      <c r="O875" s="3">
        <f t="shared" si="111"/>
        <v>0.873</v>
      </c>
      <c r="P875" s="3">
        <f>MOD($L$4*(1+SIN(Dashboards!$D$7*O875))+Dashboards!$D$15,2*$L$4)</f>
        <v>5.5488693595524694</v>
      </c>
      <c r="Q875" s="31">
        <f>(O875^Dashboards!$D$5)*((1-O875)^Dashboards!$D$6)</f>
        <v>2.198170300918849E-5</v>
      </c>
      <c r="R875" s="31">
        <f t="shared" si="106"/>
        <v>1.6316782863442591E-5</v>
      </c>
      <c r="S875" s="31">
        <f t="shared" si="107"/>
        <v>-1.4729489610011357E-5</v>
      </c>
      <c r="T875" s="13">
        <f>SQRT((R875-Dashboards!$C$10)^2+(S875-Dashboards!$C$11)^2)</f>
        <v>1.1390320513635161E-2</v>
      </c>
      <c r="U875" s="13">
        <f>T875/Dashboards!$D$9</f>
        <v>0.97494882268897043</v>
      </c>
      <c r="W875" s="3">
        <f t="shared" si="108"/>
        <v>1.0248318158417778E-4</v>
      </c>
      <c r="X875" s="3">
        <f t="shared" si="109"/>
        <v>0.73924135635274357</v>
      </c>
      <c r="Z875" s="3">
        <f>(E875-Dashboards!$C$10)/Dashboards!$C$12</f>
        <v>2.7624044335135493E-2</v>
      </c>
      <c r="AA875" s="3">
        <f>(F875-Dashboards!$C$11)/Dashboards!$C$13</f>
        <v>0.37009671929097021</v>
      </c>
    </row>
    <row r="876" spans="1:27" x14ac:dyDescent="0.35">
      <c r="A876">
        <v>874</v>
      </c>
      <c r="B876" s="3">
        <f t="shared" si="110"/>
        <v>0.874</v>
      </c>
      <c r="C876" s="3">
        <f>MOD($K$4*(1+SIN(Dashboards!$C$7*B876))+Dashboards!$C$15,2*$K$4)</f>
        <v>0.38235285993688634</v>
      </c>
      <c r="D876" s="31">
        <f>(B876^Dashboards!$C$5)*((1-B876)^Dashboards!$C$6)</f>
        <v>1.2127295376000002E-2</v>
      </c>
      <c r="E876" s="31">
        <f t="shared" si="104"/>
        <v>1.1251575396535094E-2</v>
      </c>
      <c r="F876" s="31">
        <f t="shared" si="105"/>
        <v>4.5247479745105313E-3</v>
      </c>
      <c r="G876" s="13">
        <f>SQRT((E876-Dashboards!$C$10)^2+(F876-Dashboards!$C$11)^2)</f>
        <v>8.8649062270491751E-3</v>
      </c>
      <c r="H876" s="13">
        <f>G876/Dashboards!$C$9</f>
        <v>0.23223668887651805</v>
      </c>
      <c r="N876">
        <v>874</v>
      </c>
      <c r="O876" s="3">
        <f t="shared" si="111"/>
        <v>0.874</v>
      </c>
      <c r="P876" s="3">
        <f>MOD($L$4*(1+SIN(Dashboards!$D$7*O876))+Dashboards!$D$15,2*$L$4)</f>
        <v>5.5508867251857081</v>
      </c>
      <c r="Q876" s="31">
        <f>(O876^Dashboards!$D$5)*((1-O876)^Dashboards!$D$6)</f>
        <v>2.1202497637563645E-5</v>
      </c>
      <c r="R876" s="31">
        <f t="shared" si="106"/>
        <v>1.5767016450945224E-5</v>
      </c>
      <c r="S876" s="31">
        <f t="shared" si="107"/>
        <v>-1.4175581057103609E-5</v>
      </c>
      <c r="T876" s="13">
        <f>SQRT((R876-Dashboards!$C$10)^2+(S876-Dashboards!$C$11)^2)</f>
        <v>1.1391038675382222E-2</v>
      </c>
      <c r="U876" s="13">
        <f>T876/Dashboards!$D$9</f>
        <v>0.97501029338674039</v>
      </c>
      <c r="W876" s="3">
        <f t="shared" si="108"/>
        <v>1.0098048968595384E-4</v>
      </c>
      <c r="X876" s="3">
        <f t="shared" si="109"/>
        <v>0.74277360451022234</v>
      </c>
      <c r="Z876" s="3">
        <f>(E876-Dashboards!$C$10)/Dashboards!$C$12</f>
        <v>2.3268547594082707E-2</v>
      </c>
      <c r="AA876" s="3">
        <f>(F876-Dashboards!$C$11)/Dashboards!$C$13</f>
        <v>0.36505367666926786</v>
      </c>
    </row>
    <row r="877" spans="1:27" x14ac:dyDescent="0.35">
      <c r="A877">
        <v>875</v>
      </c>
      <c r="B877" s="3">
        <f t="shared" si="110"/>
        <v>0.875</v>
      </c>
      <c r="C877" s="3">
        <f>MOD($K$4*(1+SIN(Dashboards!$C$7*B877))+Dashboards!$C$15,2*$K$4)</f>
        <v>0.37711610649279448</v>
      </c>
      <c r="D877" s="31">
        <f>(B877^Dashboards!$C$5)*((1-B877)^Dashboards!$C$6)</f>
        <v>1.1962890625E-2</v>
      </c>
      <c r="E877" s="31">
        <f t="shared" si="104"/>
        <v>1.1122263892851914E-2</v>
      </c>
      <c r="F877" s="31">
        <f t="shared" si="105"/>
        <v>4.4052239447587068E-3</v>
      </c>
      <c r="G877" s="13">
        <f>SQRT((E877-Dashboards!$C$10)^2+(F877-Dashboards!$C$11)^2)</f>
        <v>8.7365363081044686E-3</v>
      </c>
      <c r="H877" s="13">
        <f>G877/Dashboards!$C$9</f>
        <v>0.22887374242637956</v>
      </c>
      <c r="N877">
        <v>875</v>
      </c>
      <c r="O877" s="3">
        <f t="shared" si="111"/>
        <v>0.875</v>
      </c>
      <c r="P877" s="3">
        <f>MOD($L$4*(1+SIN(Dashboards!$D$7*O877))+Dashboards!$D$15,2*$L$4)</f>
        <v>5.5529016815250767</v>
      </c>
      <c r="Q877" s="31">
        <f>(O877^Dashboards!$D$5)*((1-O877)^Dashboards!$D$6)</f>
        <v>2.0444393157958984E-5</v>
      </c>
      <c r="R877" s="31">
        <f t="shared" si="106"/>
        <v>1.5230770960223654E-5</v>
      </c>
      <c r="S877" s="31">
        <f t="shared" si="107"/>
        <v>-1.3638065388991506E-5</v>
      </c>
      <c r="T877" s="13">
        <f>SQRT((R877-Dashboards!$C$10)^2+(S877-Dashboards!$C$11)^2)</f>
        <v>1.1391738137015387E-2</v>
      </c>
      <c r="U877" s="13">
        <f>T877/Dashboards!$D$9</f>
        <v>0.97507016345755659</v>
      </c>
      <c r="W877" s="3">
        <f t="shared" si="108"/>
        <v>9.9524333846453281E-5</v>
      </c>
      <c r="X877" s="3">
        <f t="shared" si="109"/>
        <v>0.746196421031177</v>
      </c>
      <c r="Z877" s="3">
        <f>(E877-Dashboards!$C$10)/Dashboards!$C$12</f>
        <v>1.8890483180108573E-2</v>
      </c>
      <c r="AA877" s="3">
        <f>(F877-Dashboards!$C$11)/Dashboards!$C$13</f>
        <v>0.36011686138203025</v>
      </c>
    </row>
    <row r="878" spans="1:27" x14ac:dyDescent="0.35">
      <c r="A878">
        <v>876</v>
      </c>
      <c r="B878" s="3">
        <f t="shared" si="110"/>
        <v>0.876</v>
      </c>
      <c r="C878" s="3">
        <f>MOD($K$4*(1+SIN(Dashboards!$C$7*B878))+Dashboards!$C$15,2*$K$4)</f>
        <v>0.37195346480798036</v>
      </c>
      <c r="D878" s="31">
        <f>(B878^Dashboards!$C$5)*((1-B878)^Dashboards!$C$6)</f>
        <v>1.1799173375999998E-2</v>
      </c>
      <c r="E878" s="31">
        <f t="shared" si="104"/>
        <v>1.0992336038132098E-2</v>
      </c>
      <c r="F878" s="31">
        <f t="shared" si="105"/>
        <v>4.2882444871636593E-3</v>
      </c>
      <c r="G878" s="13">
        <f>SQRT((E878-Dashboards!$C$10)^2+(F878-Dashboards!$C$11)^2)</f>
        <v>8.6123647594653751E-3</v>
      </c>
      <c r="H878" s="13">
        <f>G878/Dashboards!$C$9</f>
        <v>0.22562078198099744</v>
      </c>
      <c r="N878">
        <v>876</v>
      </c>
      <c r="O878" s="3">
        <f t="shared" si="111"/>
        <v>0.876</v>
      </c>
      <c r="P878" s="3">
        <f>MOD($L$4*(1+SIN(Dashboards!$D$7*O878))+Dashboards!$D$15,2*$L$4)</f>
        <v>5.5549142265556188</v>
      </c>
      <c r="Q878" s="31">
        <f>(O878^Dashboards!$D$5)*((1-O878)^Dashboards!$D$6)</f>
        <v>1.9707010333626136E-5</v>
      </c>
      <c r="R878" s="31">
        <f t="shared" si="106"/>
        <v>1.4707859158063759E-5</v>
      </c>
      <c r="S878" s="31">
        <f t="shared" si="107"/>
        <v>-1.3116597702003647E-5</v>
      </c>
      <c r="T878" s="13">
        <f>SQRT((R878-Dashboards!$C$10)^2+(S878-Dashboards!$C$11)^2)</f>
        <v>1.1392419201323764E-2</v>
      </c>
      <c r="U878" s="13">
        <f>T878/Dashboards!$D$9</f>
        <v>0.97512845881850208</v>
      </c>
      <c r="W878" s="3">
        <f t="shared" si="108"/>
        <v>9.8115669654537461E-5</v>
      </c>
      <c r="X878" s="3">
        <f t="shared" si="109"/>
        <v>0.74950767683750463</v>
      </c>
      <c r="Z878" s="3">
        <f>(E878-Dashboards!$C$10)/Dashboards!$C$12</f>
        <v>1.4491551136703555E-2</v>
      </c>
      <c r="AA878" s="3">
        <f>(F878-Dashboards!$C$11)/Dashboards!$C$13</f>
        <v>0.35528514699165098</v>
      </c>
    </row>
    <row r="879" spans="1:27" x14ac:dyDescent="0.35">
      <c r="A879">
        <v>877</v>
      </c>
      <c r="B879" s="3">
        <f t="shared" si="110"/>
        <v>0.877</v>
      </c>
      <c r="C879" s="3">
        <f>MOD($K$4*(1+SIN(Dashboards!$C$7*B879))+Dashboards!$C$15,2*$K$4)</f>
        <v>0.36686506394821705</v>
      </c>
      <c r="D879" s="31">
        <f>(B879^Dashboards!$C$5)*((1-B879)^Dashboards!$C$6)</f>
        <v>1.1636152641E-2</v>
      </c>
      <c r="E879" s="31">
        <f t="shared" si="104"/>
        <v>1.0861841196391449E-2</v>
      </c>
      <c r="F879" s="31">
        <f t="shared" si="105"/>
        <v>4.1737817514844811E-3</v>
      </c>
      <c r="G879" s="13">
        <f>SQRT((E879-Dashboards!$C$10)^2+(F879-Dashboards!$C$11)^2)</f>
        <v>8.4924727738226197E-3</v>
      </c>
      <c r="H879" s="13">
        <f>G879/Dashboards!$C$9</f>
        <v>0.22247993457039006</v>
      </c>
      <c r="N879">
        <v>877</v>
      </c>
      <c r="O879" s="3">
        <f t="shared" si="111"/>
        <v>0.877</v>
      </c>
      <c r="P879" s="3">
        <f>MOD($L$4*(1+SIN(Dashboards!$D$7*O879))+Dashboards!$D$15,2*$L$4)</f>
        <v>5.5569243582647871</v>
      </c>
      <c r="Q879" s="31">
        <f>(O879^Dashboards!$D$5)*((1-O879)^Dashboards!$D$6)</f>
        <v>1.8989972564437978E-5</v>
      </c>
      <c r="R879" s="31">
        <f t="shared" si="106"/>
        <v>1.4198093158104584E-5</v>
      </c>
      <c r="S879" s="31">
        <f t="shared" si="107"/>
        <v>-1.2610836953663738E-5</v>
      </c>
      <c r="T879" s="13">
        <f>SQRT((R879-Dashboards!$C$10)^2+(S879-Dashboards!$C$11)^2)</f>
        <v>1.1393082170294732E-2</v>
      </c>
      <c r="U879" s="13">
        <f>T879/Dashboards!$D$9</f>
        <v>0.97518520531803654</v>
      </c>
      <c r="W879" s="3">
        <f t="shared" si="108"/>
        <v>9.6755440141151937E-5</v>
      </c>
      <c r="X879" s="3">
        <f t="shared" si="109"/>
        <v>0.75270527074764648</v>
      </c>
      <c r="Z879" s="3">
        <f>(E879-Dashboards!$C$10)/Dashboards!$C$12</f>
        <v>1.0073422767926136E-2</v>
      </c>
      <c r="AA879" s="3">
        <f>(F879-Dashboards!$C$11)/Dashboards!$C$13</f>
        <v>0.35055738317300023</v>
      </c>
    </row>
    <row r="880" spans="1:27" x14ac:dyDescent="0.35">
      <c r="A880">
        <v>878</v>
      </c>
      <c r="B880" s="3">
        <f t="shared" si="110"/>
        <v>0.878</v>
      </c>
      <c r="C880" s="3">
        <f>MOD($K$4*(1+SIN(Dashboards!$C$7*B880))+Dashboards!$C$15,2*$K$4)</f>
        <v>0.36185103112326095</v>
      </c>
      <c r="D880" s="31">
        <f>(B880^Dashboards!$C$5)*((1-B880)^Dashboards!$C$6)</f>
        <v>1.1473837456000001E-2</v>
      </c>
      <c r="E880" s="31">
        <f t="shared" si="104"/>
        <v>1.0730827886564542E-2</v>
      </c>
      <c r="F880" s="31">
        <f t="shared" si="105"/>
        <v>4.0618073361051148E-3</v>
      </c>
      <c r="G880" s="13">
        <f>SQRT((E880-Dashboards!$C$10)^2+(F880-Dashboards!$C$11)^2)</f>
        <v>8.3769400006852585E-3</v>
      </c>
      <c r="H880" s="13">
        <f>G880/Dashboards!$C$9</f>
        <v>0.21945328679736859</v>
      </c>
      <c r="N880">
        <v>878</v>
      </c>
      <c r="O880" s="3">
        <f t="shared" si="111"/>
        <v>0.878</v>
      </c>
      <c r="P880" s="3">
        <f>MOD($L$4*(1+SIN(Dashboards!$D$7*O880))+Dashboards!$D$15,2*$L$4)</f>
        <v>5.5589320746424535</v>
      </c>
      <c r="Q880" s="31">
        <f>(O880^Dashboards!$D$5)*((1-O880)^Dashboards!$D$6)</f>
        <v>1.8292905931592761E-5</v>
      </c>
      <c r="R880" s="31">
        <f t="shared" si="106"/>
        <v>1.3701284490070602E-5</v>
      </c>
      <c r="S880" s="31">
        <f t="shared" si="107"/>
        <v>-1.2120445979593835E-5</v>
      </c>
      <c r="T880" s="13">
        <f>SQRT((R880-Dashboards!$C$10)^2+(S880-Dashboards!$C$11)^2)</f>
        <v>1.1393727345040888E-2</v>
      </c>
      <c r="U880" s="13">
        <f>T880/Dashboards!$D$9</f>
        <v>0.97524042872974304</v>
      </c>
      <c r="W880" s="3">
        <f t="shared" si="108"/>
        <v>9.5444570353574458E-5</v>
      </c>
      <c r="X880" s="3">
        <f t="shared" si="109"/>
        <v>0.75578714193237451</v>
      </c>
      <c r="Z880" s="3">
        <f>(E880-Dashboards!$C$10)/Dashboards!$C$12</f>
        <v>5.637740766149567E-3</v>
      </c>
      <c r="AA880" s="3">
        <f>(F880-Dashboards!$C$11)/Dashboards!$C$13</f>
        <v>0.34593239682697291</v>
      </c>
    </row>
    <row r="881" spans="1:27" x14ac:dyDescent="0.35">
      <c r="A881">
        <v>879</v>
      </c>
      <c r="B881" s="3">
        <f t="shared" si="110"/>
        <v>0.879</v>
      </c>
      <c r="C881" s="3">
        <f>MOD($K$4*(1+SIN(Dashboards!$C$7*B881))+Dashboards!$C$15,2*$K$4)</f>
        <v>0.35691149168367209</v>
      </c>
      <c r="D881" s="31">
        <f>(B881^Dashboards!$C$5)*((1-B881)^Dashboards!$C$6)</f>
        <v>1.1312236881E-2</v>
      </c>
      <c r="E881" s="31">
        <f t="shared" si="104"/>
        <v>1.0599343786809691E-2</v>
      </c>
      <c r="F881" s="31">
        <f t="shared" si="105"/>
        <v>3.952292314704898E-3</v>
      </c>
      <c r="G881" s="13">
        <f>SQRT((E881-Dashboards!$C$10)^2+(F881-Dashboards!$C$11)^2)</f>
        <v>8.2658440320370549E-3</v>
      </c>
      <c r="H881" s="13">
        <f>G881/Dashboards!$C$9</f>
        <v>0.21654287136311798</v>
      </c>
      <c r="N881">
        <v>879</v>
      </c>
      <c r="O881" s="3">
        <f t="shared" si="111"/>
        <v>0.879</v>
      </c>
      <c r="P881" s="3">
        <f>MOD($L$4*(1+SIN(Dashboards!$D$7*O881))+Dashboards!$D$15,2*$L$4)</f>
        <v>5.5609373736809005</v>
      </c>
      <c r="Q881" s="31">
        <f>(O881^Dashboards!$D$5)*((1-O881)^Dashboards!$D$6)</f>
        <v>1.7615439241723146E-5</v>
      </c>
      <c r="R881" s="31">
        <f t="shared" si="106"/>
        <v>1.3217244168716266E-5</v>
      </c>
      <c r="S881" s="31">
        <f t="shared" si="107"/>
        <v>-1.1645091509446186E-5</v>
      </c>
      <c r="T881" s="13">
        <f>SQRT((R881-Dashboards!$C$10)^2+(S881-Dashboards!$C$11)^2)</f>
        <v>1.1394355025727672E-2</v>
      </c>
      <c r="U881" s="13">
        <f>T881/Dashboards!$D$9</f>
        <v>0.97529415474613324</v>
      </c>
      <c r="W881" s="3">
        <f t="shared" si="108"/>
        <v>9.4183961488322502E-5</v>
      </c>
      <c r="X881" s="3">
        <f t="shared" si="109"/>
        <v>0.75875128338301523</v>
      </c>
      <c r="Z881" s="3">
        <f>(E881-Dashboards!$C$10)/Dashboards!$C$12</f>
        <v>1.1861193578137561E-3</v>
      </c>
      <c r="AA881" s="3">
        <f>(F881-Dashboards!$C$11)/Dashboards!$C$13</f>
        <v>0.34140899318208784</v>
      </c>
    </row>
    <row r="882" spans="1:27" x14ac:dyDescent="0.35">
      <c r="A882">
        <v>880</v>
      </c>
      <c r="B882" s="3">
        <f t="shared" si="110"/>
        <v>0.88</v>
      </c>
      <c r="C882" s="3">
        <f>MOD($K$4*(1+SIN(Dashboards!$C$7*B882))+Dashboards!$C$15,2*$K$4)</f>
        <v>0.35204656911767818</v>
      </c>
      <c r="D882" s="31">
        <f>(B882^Dashboards!$C$5)*((1-B882)^Dashboards!$C$6)</f>
        <v>1.1151359999999999E-2</v>
      </c>
      <c r="E882" s="31">
        <f t="shared" si="104"/>
        <v>1.0467435739329043E-2</v>
      </c>
      <c r="F882" s="31">
        <f t="shared" si="105"/>
        <v>3.8452072626344908E-3</v>
      </c>
      <c r="G882" s="13">
        <f>SQRT((E882-Dashboards!$C$10)^2+(F882-Dashboards!$C$11)^2)</f>
        <v>8.1592598517284381E-3</v>
      </c>
      <c r="H882" s="13">
        <f>G882/Dashboards!$C$9</f>
        <v>0.21375065264274801</v>
      </c>
      <c r="N882">
        <v>880</v>
      </c>
      <c r="O882" s="3">
        <f t="shared" si="111"/>
        <v>0.88</v>
      </c>
      <c r="P882" s="3">
        <f>MOD($L$4*(1+SIN(Dashboards!$D$7*O882))+Dashboards!$D$15,2*$L$4)</f>
        <v>5.562940253374828</v>
      </c>
      <c r="Q882" s="31">
        <f>(O882^Dashboards!$D$5)*((1-O882)^Dashboards!$D$6)</f>
        <v>1.69572040704E-5</v>
      </c>
      <c r="R882" s="31">
        <f t="shared" si="106"/>
        <v>1.274578276246542E-5</v>
      </c>
      <c r="S882" s="31">
        <f t="shared" si="107"/>
        <v>-1.1184444181863921E-5</v>
      </c>
      <c r="T882" s="13">
        <f>SQRT((R882-Dashboards!$C$10)^2+(S882-Dashboards!$C$11)^2)</f>
        <v>1.1394965511501794E-2</v>
      </c>
      <c r="U882" s="13">
        <f>T882/Dashboards!$D$9</f>
        <v>0.97534640897252101</v>
      </c>
      <c r="W882" s="3">
        <f t="shared" si="108"/>
        <v>9.297448460982679E-5</v>
      </c>
      <c r="X882" s="3">
        <f t="shared" si="109"/>
        <v>0.76159575632977305</v>
      </c>
      <c r="Z882" s="3">
        <f>(E882-Dashboards!$C$10)/Dashboards!$C$12</f>
        <v>-3.2798555333818824E-3</v>
      </c>
      <c r="AA882" s="3">
        <f>(F882-Dashboards!$C$11)/Dashboards!$C$13</f>
        <v>0.33698595688391819</v>
      </c>
    </row>
    <row r="883" spans="1:27" x14ac:dyDescent="0.35">
      <c r="A883">
        <v>881</v>
      </c>
      <c r="B883" s="3">
        <f t="shared" si="110"/>
        <v>0.88100000000000001</v>
      </c>
      <c r="C883" s="3">
        <f>MOD($K$4*(1+SIN(Dashboards!$C$7*B883))+Dashboards!$C$15,2*$K$4)</f>
        <v>0.34725638504809098</v>
      </c>
      <c r="D883" s="31">
        <f>(B883^Dashboards!$C$5)*((1-B883)^Dashboards!$C$6)</f>
        <v>1.0991215920999999E-2</v>
      </c>
      <c r="E883" s="31">
        <f t="shared" si="104"/>
        <v>1.0335149755687159E-2</v>
      </c>
      <c r="F883" s="31">
        <f t="shared" si="105"/>
        <v>3.7405222829925118E-3</v>
      </c>
      <c r="G883" s="13">
        <f>SQRT((E883-Dashboards!$C$10)^2+(F883-Dashboards!$C$11)^2)</f>
        <v>8.0572592520824892E-3</v>
      </c>
      <c r="H883" s="13">
        <f>G883/Dashboards!$C$9</f>
        <v>0.21107851140193992</v>
      </c>
      <c r="N883">
        <v>881</v>
      </c>
      <c r="O883" s="3">
        <f t="shared" si="111"/>
        <v>0.88100000000000001</v>
      </c>
      <c r="P883" s="3">
        <f>MOD($L$4*(1+SIN(Dashboards!$D$7*O883))+Dashboards!$D$15,2*$L$4)</f>
        <v>5.5649407117213583</v>
      </c>
      <c r="Q883" s="31">
        <f>(O883^Dashboards!$D$5)*((1-O883)^Dashboards!$D$6)</f>
        <v>1.6317834805020677E-5</v>
      </c>
      <c r="R883" s="31">
        <f t="shared" si="106"/>
        <v>1.2286710461727393E-5</v>
      </c>
      <c r="S883" s="31">
        <f t="shared" si="107"/>
        <v>-1.0738178558471768E-5</v>
      </c>
      <c r="T883" s="13">
        <f>SQRT((R883-Dashboards!$C$10)^2+(S883-Dashboards!$C$11)^2)</f>
        <v>1.1395559100420387E-2</v>
      </c>
      <c r="U883" s="13">
        <f>T883/Dashboards!$D$9</f>
        <v>0.97539721692095849</v>
      </c>
      <c r="W883" s="3">
        <f t="shared" si="108"/>
        <v>9.1816973994514968E-5</v>
      </c>
      <c r="X883" s="3">
        <f t="shared" si="109"/>
        <v>0.76431870551901859</v>
      </c>
      <c r="Z883" s="3">
        <f>(E883-Dashboards!$C$10)/Dashboards!$C$12</f>
        <v>-7.7586261064088681E-3</v>
      </c>
      <c r="AA883" s="3">
        <f>(F883-Dashboards!$C$11)/Dashboards!$C$13</f>
        <v>0.3326620530721594</v>
      </c>
    </row>
    <row r="884" spans="1:27" x14ac:dyDescent="0.35">
      <c r="A884">
        <v>882</v>
      </c>
      <c r="B884" s="3">
        <f t="shared" si="110"/>
        <v>0.88200000000000001</v>
      </c>
      <c r="C884" s="3">
        <f>MOD($K$4*(1+SIN(Dashboards!$C$7*B884))+Dashboards!$C$15,2*$K$4)</f>
        <v>0.34254105922926281</v>
      </c>
      <c r="D884" s="31">
        <f>(B884^Dashboards!$C$5)*((1-B884)^Dashboards!$C$6)</f>
        <v>1.0831813776E-2</v>
      </c>
      <c r="E884" s="31">
        <f t="shared" si="104"/>
        <v>1.0202531022611483E-2</v>
      </c>
      <c r="F884" s="31">
        <f t="shared" si="105"/>
        <v>3.6382070323984659E-3</v>
      </c>
      <c r="G884" s="13">
        <f>SQRT((E884-Dashboards!$C$10)^2+(F884-Dashboards!$C$11)^2)</f>
        <v>7.9599102223734362E-3</v>
      </c>
      <c r="H884" s="13">
        <f>G884/Dashboards!$C$9</f>
        <v>0.20852822877672847</v>
      </c>
      <c r="N884">
        <v>882</v>
      </c>
      <c r="O884" s="3">
        <f t="shared" si="111"/>
        <v>0.88200000000000001</v>
      </c>
      <c r="P884" s="3">
        <f>MOD($L$4*(1+SIN(Dashboards!$D$7*O884))+Dashboards!$D$15,2*$L$4)</f>
        <v>5.566938746720032</v>
      </c>
      <c r="Q884" s="31">
        <f>(O884^Dashboards!$D$5)*((1-O884)^Dashboards!$D$6)</f>
        <v>1.5696968687071786E-5</v>
      </c>
      <c r="R884" s="31">
        <f t="shared" si="106"/>
        <v>1.1839837146871907E-5</v>
      </c>
      <c r="S884" s="31">
        <f t="shared" si="107"/>
        <v>-1.030597313689805E-5</v>
      </c>
      <c r="T884" s="13">
        <f>SQRT((R884-Dashboards!$C$10)^2+(S884-Dashboards!$C$11)^2)</f>
        <v>1.1396136089380945E-2</v>
      </c>
      <c r="U884" s="13">
        <f>T884/Dashboards!$D$9</f>
        <v>0.97544660400423921</v>
      </c>
      <c r="W884" s="3">
        <f t="shared" si="108"/>
        <v>9.0712220153422221E-5</v>
      </c>
      <c r="X884" s="3">
        <f t="shared" si="109"/>
        <v>0.76691837522751072</v>
      </c>
      <c r="Z884" s="3">
        <f>(E884-Dashboards!$C$10)/Dashboards!$C$12</f>
        <v>-1.2248662486524618E-2</v>
      </c>
      <c r="AA884" s="3">
        <f>(F884-Dashboards!$C$11)/Dashboards!$C$13</f>
        <v>0.32843602844515313</v>
      </c>
    </row>
    <row r="885" spans="1:27" x14ac:dyDescent="0.35">
      <c r="A885">
        <v>883</v>
      </c>
      <c r="B885" s="3">
        <f t="shared" si="110"/>
        <v>0.88300000000000001</v>
      </c>
      <c r="C885" s="3">
        <f>MOD($K$4*(1+SIN(Dashboards!$C$7*B885))+Dashboards!$C$15,2*$K$4)</f>
        <v>0.33790070954409313</v>
      </c>
      <c r="D885" s="31">
        <f>(B885^Dashboards!$C$5)*((1-B885)^Dashboards!$C$6)</f>
        <v>1.0673162720999997E-2</v>
      </c>
      <c r="E885" s="31">
        <f t="shared" si="104"/>
        <v>1.0069623908258014E-2</v>
      </c>
      <c r="F885" s="31">
        <f t="shared" si="105"/>
        <v>3.5382307464582744E-3</v>
      </c>
      <c r="G885" s="13">
        <f>SQRT((E885-Dashboards!$C$10)^2+(F885-Dashboards!$C$11)^2)</f>
        <v>7.8672763150677248E-3</v>
      </c>
      <c r="H885" s="13">
        <f>G885/Dashboards!$C$9</f>
        <v>0.2061014696707234</v>
      </c>
      <c r="N885">
        <v>883</v>
      </c>
      <c r="O885" s="3">
        <f t="shared" si="111"/>
        <v>0.88300000000000001</v>
      </c>
      <c r="P885" s="3">
        <f>MOD($L$4*(1+SIN(Dashboards!$D$7*O885))+Dashboards!$D$15,2*$L$4)</f>
        <v>5.5689343563728144</v>
      </c>
      <c r="Q885" s="31">
        <f>(O885^Dashboards!$D$5)*((1-O885)^Dashboards!$D$6)</f>
        <v>1.5094245853755895E-5</v>
      </c>
      <c r="R885" s="31">
        <f t="shared" si="106"/>
        <v>1.1404972455844882E-5</v>
      </c>
      <c r="S885" s="31">
        <f t="shared" si="107"/>
        <v>-9.8875103628287844E-6</v>
      </c>
      <c r="T885" s="13">
        <f>SQRT((R885-Dashboards!$C$10)^2+(S885-Dashboards!$C$11)^2)</f>
        <v>1.1396696774052069E-2</v>
      </c>
      <c r="U885" s="13">
        <f>T885/Dashboards!$D$9</f>
        <v>0.97549459552996998</v>
      </c>
      <c r="W885" s="3">
        <f t="shared" si="108"/>
        <v>8.9660962600508586E-5</v>
      </c>
      <c r="X885" s="3">
        <f t="shared" si="109"/>
        <v>0.76939312585924657</v>
      </c>
      <c r="Z885" s="3">
        <f>(E885-Dashboards!$C$10)/Dashboards!$C$12</f>
        <v>-1.674846251313741E-2</v>
      </c>
      <c r="AA885" s="3">
        <f>(F885-Dashboards!$C$11)/Dashboards!$C$13</f>
        <v>0.32430661231171454</v>
      </c>
    </row>
    <row r="886" spans="1:27" x14ac:dyDescent="0.35">
      <c r="A886">
        <v>884</v>
      </c>
      <c r="B886" s="3">
        <f t="shared" si="110"/>
        <v>0.88400000000000001</v>
      </c>
      <c r="C886" s="3">
        <f>MOD($K$4*(1+SIN(Dashboards!$C$7*B886))+Dashboards!$C$15,2*$K$4)</f>
        <v>0.33333545200108261</v>
      </c>
      <c r="D886" s="31">
        <f>(B886^Dashboards!$C$5)*((1-B886)^Dashboards!$C$6)</f>
        <v>1.0515271935999999E-2</v>
      </c>
      <c r="E886" s="31">
        <f t="shared" si="104"/>
        <v>9.9364719689256104E-3</v>
      </c>
      <c r="F886" s="31">
        <f t="shared" si="105"/>
        <v>3.4405622649190328E-3</v>
      </c>
      <c r="G886" s="13">
        <f>SQRT((E886-Dashboards!$C$10)^2+(F886-Dashboards!$C$11)^2)</f>
        <v>7.7794159969616283E-3</v>
      </c>
      <c r="H886" s="13">
        <f>G886/Dashboards!$C$9</f>
        <v>0.20379976575666076</v>
      </c>
      <c r="N886">
        <v>884</v>
      </c>
      <c r="O886" s="3">
        <f t="shared" si="111"/>
        <v>0.88400000000000001</v>
      </c>
      <c r="P886" s="3">
        <f>MOD($L$4*(1+SIN(Dashboards!$D$7*O886))+Dashboards!$D$15,2*$L$4)</f>
        <v>5.5709275386840975</v>
      </c>
      <c r="Q886" s="31">
        <f>(O886^Dashboards!$D$5)*((1-O886)^Dashboards!$D$6)</f>
        <v>1.4509309378972151E-5</v>
      </c>
      <c r="R886" s="31">
        <f t="shared" si="106"/>
        <v>1.0981925851407153E-5</v>
      </c>
      <c r="S886" s="31">
        <f t="shared" si="107"/>
        <v>-9.4824766410956416E-6</v>
      </c>
      <c r="T886" s="13">
        <f>SQRT((R886-Dashboards!$C$10)^2+(S886-Dashboards!$C$11)^2)</f>
        <v>1.1397241448804987E-2</v>
      </c>
      <c r="U886" s="13">
        <f>T886/Dashboards!$D$9</f>
        <v>0.97554121669470983</v>
      </c>
      <c r="W886" s="3">
        <f t="shared" si="108"/>
        <v>8.8663882448067636E-5</v>
      </c>
      <c r="X886" s="3">
        <f t="shared" si="109"/>
        <v>0.77174145093804913</v>
      </c>
      <c r="Z886" s="3">
        <f>(E886-Dashboards!$C$10)/Dashboards!$C$12</f>
        <v>-2.1256551512481889E-2</v>
      </c>
      <c r="AA886" s="3">
        <f>(F886-Dashboards!$C$11)/Dashboards!$C$13</f>
        <v>0.32027251763012304</v>
      </c>
    </row>
    <row r="887" spans="1:27" x14ac:dyDescent="0.35">
      <c r="A887">
        <v>885</v>
      </c>
      <c r="B887" s="3">
        <f t="shared" si="110"/>
        <v>0.88500000000000001</v>
      </c>
      <c r="C887" s="3">
        <f>MOD($K$4*(1+SIN(Dashboards!$C$7*B887))+Dashboards!$C$15,2*$K$4)</f>
        <v>0.32884540073143165</v>
      </c>
      <c r="D887" s="31">
        <f>(B887^Dashboards!$C$5)*((1-B887)^Dashboards!$C$6)</f>
        <v>1.0358150624999998E-2</v>
      </c>
      <c r="E887" s="31">
        <f t="shared" si="104"/>
        <v>9.8031179562023171E-3</v>
      </c>
      <c r="F887" s="31">
        <f t="shared" si="105"/>
        <v>3.3451700565100655E-3</v>
      </c>
      <c r="G887" s="13">
        <f>SQRT((E887-Dashboards!$C$10)^2+(F887-Dashboards!$C$11)^2)</f>
        <v>7.6963819935583827E-3</v>
      </c>
      <c r="H887" s="13">
        <f>G887/Dashboards!$C$9</f>
        <v>0.20162449830084805</v>
      </c>
      <c r="N887">
        <v>885</v>
      </c>
      <c r="O887" s="3">
        <f t="shared" si="111"/>
        <v>0.88500000000000001</v>
      </c>
      <c r="P887" s="3">
        <f>MOD($L$4*(1+SIN(Dashboards!$D$7*O887))+Dashboards!$D$15,2*$L$4)</f>
        <v>5.572918291660697</v>
      </c>
      <c r="Q887" s="31">
        <f>(O887^Dashboards!$D$5)*((1-O887)^Dashboards!$D$6)</f>
        <v>1.3941805313640228E-5</v>
      </c>
      <c r="R887" s="31">
        <f t="shared" si="106"/>
        <v>1.0570506687977945E-5</v>
      </c>
      <c r="S887" s="31">
        <f t="shared" si="107"/>
        <v>-9.0905623457991001E-6</v>
      </c>
      <c r="T887" s="13">
        <f>SQRT((R887-Dashboards!$C$10)^2+(S887-Dashboards!$C$11)^2)</f>
        <v>1.1397770406645927E-2</v>
      </c>
      <c r="U887" s="13">
        <f>T887/Dashboards!$D$9</f>
        <v>0.9755864925781812</v>
      </c>
      <c r="W887" s="3">
        <f t="shared" si="108"/>
        <v>8.7721594924422317E-5</v>
      </c>
      <c r="X887" s="3">
        <f t="shared" si="109"/>
        <v>0.77396199427733314</v>
      </c>
      <c r="Z887" s="3">
        <f>(E887-Dashboards!$C$10)/Dashboards!$C$12</f>
        <v>-2.577148205566793E-2</v>
      </c>
      <c r="AA887" s="3">
        <f>(F887-Dashboards!$C$11)/Dashboards!$C$13</f>
        <v>0.31633244203415639</v>
      </c>
    </row>
    <row r="888" spans="1:27" x14ac:dyDescent="0.35">
      <c r="A888">
        <v>886</v>
      </c>
      <c r="B888" s="3">
        <f t="shared" si="110"/>
        <v>0.88600000000000001</v>
      </c>
      <c r="C888" s="3">
        <f>MOD($K$4*(1+SIN(Dashboards!$C$7*B888))+Dashboards!$C$15,2*$K$4)</f>
        <v>0.3244306679861883</v>
      </c>
      <c r="D888" s="31">
        <f>(B888^Dashboards!$C$5)*((1-B888)^Dashboards!$C$6)</f>
        <v>1.0201808015999998E-2</v>
      </c>
      <c r="E888" s="31">
        <f t="shared" si="104"/>
        <v>9.6696038245272335E-3</v>
      </c>
      <c r="F888" s="31">
        <f t="shared" si="105"/>
        <v>3.2520222434679188E-3</v>
      </c>
      <c r="G888" s="13">
        <f>SQRT((E888-Dashboards!$C$10)^2+(F888-Dashboards!$C$11)^2)</f>
        <v>7.6182206361481751E-3</v>
      </c>
      <c r="H888" s="13">
        <f>G888/Dashboards!$C$9</f>
        <v>0.19957688105841698</v>
      </c>
      <c r="N888">
        <v>886</v>
      </c>
      <c r="O888" s="3">
        <f t="shared" si="111"/>
        <v>0.88600000000000001</v>
      </c>
      <c r="P888" s="3">
        <f>MOD($L$4*(1+SIN(Dashboards!$D$7*O888))+Dashboards!$D$15,2*$L$4)</f>
        <v>5.5749066133118621</v>
      </c>
      <c r="Q888" s="31">
        <f>(O888^Dashboards!$D$5)*((1-O888)^Dashboards!$D$6)</f>
        <v>1.3391382725357433E-5</v>
      </c>
      <c r="R888" s="31">
        <f t="shared" si="106"/>
        <v>1.0170524278065317E-5</v>
      </c>
      <c r="S888" s="31">
        <f t="shared" si="107"/>
        <v>-8.7114618294684294E-6</v>
      </c>
      <c r="T888" s="13">
        <f>SQRT((R888-Dashboards!$C$10)^2+(S888-Dashboards!$C$11)^2)</f>
        <v>1.1398283939149274E-2</v>
      </c>
      <c r="U888" s="13">
        <f>T888/Dashboards!$D$9</f>
        <v>0.97563044813754862</v>
      </c>
      <c r="W888" s="3">
        <f t="shared" si="108"/>
        <v>8.6834641921903317E-5</v>
      </c>
      <c r="X888" s="3">
        <f t="shared" si="109"/>
        <v>0.77605356707913165</v>
      </c>
      <c r="Z888" s="3">
        <f>(E888-Dashboards!$C$10)/Dashboards!$C$12</f>
        <v>-3.0291833702660427E-2</v>
      </c>
      <c r="AA888" s="3">
        <f>(F888-Dashboards!$C$11)/Dashboards!$C$13</f>
        <v>0.31248506884606986</v>
      </c>
    </row>
    <row r="889" spans="1:27" x14ac:dyDescent="0.35">
      <c r="A889">
        <v>887</v>
      </c>
      <c r="B889" s="3">
        <f t="shared" si="110"/>
        <v>0.88700000000000001</v>
      </c>
      <c r="C889" s="3">
        <f>MOD($K$4*(1+SIN(Dashboards!$C$7*B889))+Dashboards!$C$15,2*$K$4)</f>
        <v>0.32009136413344047</v>
      </c>
      <c r="D889" s="31">
        <f>(B889^Dashboards!$C$5)*((1-B889)^Dashboards!$C$6)</f>
        <v>1.0046253360999999E-2</v>
      </c>
      <c r="E889" s="31">
        <f t="shared" si="104"/>
        <v>9.535970739151375E-3</v>
      </c>
      <c r="F889" s="31">
        <f t="shared" si="105"/>
        <v>3.1610866257432021E-3</v>
      </c>
      <c r="G889" s="13">
        <f>SQRT((E889-Dashboards!$C$10)^2+(F889-Dashboards!$C$11)^2)</f>
        <v>7.5449712220260964E-3</v>
      </c>
      <c r="H889" s="13">
        <f>G889/Dashboards!$C$9</f>
        <v>0.19765794351275509</v>
      </c>
      <c r="N889">
        <v>887</v>
      </c>
      <c r="O889" s="3">
        <f t="shared" si="111"/>
        <v>0.88700000000000001</v>
      </c>
      <c r="P889" s="3">
        <f>MOD($L$4*(1+SIN(Dashboards!$D$7*O889))+Dashboards!$D$15,2*$L$4)</f>
        <v>5.5768925016492679</v>
      </c>
      <c r="Q889" s="31">
        <f>(O889^Dashboards!$D$5)*((1-O889)^Dashboards!$D$6)</f>
        <v>1.2857693737378379E-5</v>
      </c>
      <c r="R889" s="31">
        <f t="shared" si="106"/>
        <v>9.7817879582651406E-6</v>
      </c>
      <c r="S889" s="31">
        <f t="shared" si="107"/>
        <v>-8.3448734312605535E-6</v>
      </c>
      <c r="T889" s="13">
        <f>SQRT((R889-Dashboards!$C$10)^2+(S889-Dashboards!$C$11)^2)</f>
        <v>1.1398782336391614E-2</v>
      </c>
      <c r="U889" s="13">
        <f>T889/Dashboards!$D$9</f>
        <v>0.97567310820177322</v>
      </c>
      <c r="W889" s="3">
        <f t="shared" si="108"/>
        <v>8.6003484694214123E-5</v>
      </c>
      <c r="X889" s="3">
        <f t="shared" si="109"/>
        <v>0.7780151646890181</v>
      </c>
      <c r="Z889" s="3">
        <f>(E889-Dashboards!$C$10)/Dashboards!$C$12</f>
        <v>-3.4816212732750637E-2</v>
      </c>
      <c r="AA889" s="3">
        <f>(F889-Dashboards!$C$11)/Dashboards!$C$13</f>
        <v>0.30872906807643441</v>
      </c>
    </row>
    <row r="890" spans="1:27" x14ac:dyDescent="0.35">
      <c r="A890">
        <v>888</v>
      </c>
      <c r="B890" s="3">
        <f t="shared" si="110"/>
        <v>0.88800000000000001</v>
      </c>
      <c r="C890" s="3">
        <f>MOD($K$4*(1+SIN(Dashboards!$C$7*B890))+Dashboards!$C$15,2*$K$4)</f>
        <v>0.3158275976555604</v>
      </c>
      <c r="D890" s="31">
        <f>(B890^Dashboards!$C$5)*((1-B890)^Dashboards!$C$6)</f>
        <v>9.8914959359999981E-3</v>
      </c>
      <c r="E890" s="31">
        <f t="shared" si="104"/>
        <v>9.4022590844811457E-3</v>
      </c>
      <c r="F890" s="31">
        <f t="shared" si="105"/>
        <v>3.0723307048877804E-3</v>
      </c>
      <c r="G890" s="13">
        <f>SQRT((E890-Dashboards!$C$10)^2+(F890-Dashboards!$C$11)^2)</f>
        <v>7.4766653990462825E-3</v>
      </c>
      <c r="H890" s="13">
        <f>G890/Dashboards!$C$9</f>
        <v>0.19586851475248068</v>
      </c>
      <c r="N890">
        <v>888</v>
      </c>
      <c r="O890" s="3">
        <f t="shared" si="111"/>
        <v>0.88800000000000001</v>
      </c>
      <c r="P890" s="3">
        <f>MOD($L$4*(1+SIN(Dashboards!$D$7*O890))+Dashboards!$D$15,2*$L$4)</f>
        <v>5.5788759546870299</v>
      </c>
      <c r="Q890" s="31">
        <f>(O890^Dashboards!$D$5)*((1-O890)^Dashboards!$D$6)</f>
        <v>1.234039356690687E-5</v>
      </c>
      <c r="R890" s="31">
        <f t="shared" si="106"/>
        <v>9.4041071548109288E-6</v>
      </c>
      <c r="S890" s="31">
        <f t="shared" si="107"/>
        <v>-7.9904994841993672E-6</v>
      </c>
      <c r="T890" s="13">
        <f>SQRT((R890-Dashboards!$C$10)^2+(S890-Dashboards!$C$11)^2)</f>
        <v>1.1399265886886608E-2</v>
      </c>
      <c r="U890" s="13">
        <f>T890/Dashboards!$D$9</f>
        <v>0.97571449746603844</v>
      </c>
      <c r="W890" s="3">
        <f t="shared" si="108"/>
        <v>8.522849683101374E-5</v>
      </c>
      <c r="X890" s="3">
        <f t="shared" si="109"/>
        <v>0.77984598271355776</v>
      </c>
      <c r="Z890" s="3">
        <f>(E890-Dashboards!$C$10)/Dashboards!$C$12</f>
        <v>-3.9343251862073464E-2</v>
      </c>
      <c r="AA890" s="3">
        <f>(F890-Dashboards!$C$11)/Dashboards!$C$13</f>
        <v>0.30506309741077242</v>
      </c>
    </row>
    <row r="891" spans="1:27" x14ac:dyDescent="0.35">
      <c r="A891">
        <v>889</v>
      </c>
      <c r="B891" s="3">
        <f t="shared" si="110"/>
        <v>0.88900000000000001</v>
      </c>
      <c r="C891" s="3">
        <f>MOD($K$4*(1+SIN(Dashboards!$C$7*B891))+Dashboards!$C$15,2*$K$4)</f>
        <v>0.31163947514648671</v>
      </c>
      <c r="D891" s="31">
        <f>(B891^Dashboards!$C$5)*((1-B891)^Dashboards!$C$6)</f>
        <v>9.7375450409999988E-3</v>
      </c>
      <c r="E891" s="31">
        <f t="shared" si="104"/>
        <v>9.2685084727880725E-3</v>
      </c>
      <c r="F891" s="31">
        <f t="shared" si="105"/>
        <v>2.9857217076210171E-3</v>
      </c>
      <c r="G891" s="13">
        <f>SQRT((E891-Dashboards!$C$10)^2+(F891-Dashboards!$C$11)^2)</f>
        <v>7.4133265862043234E-3</v>
      </c>
      <c r="H891" s="13">
        <f>G891/Dashboards!$C$9</f>
        <v>0.19420920829226079</v>
      </c>
      <c r="N891">
        <v>889</v>
      </c>
      <c r="O891" s="3">
        <f t="shared" si="111"/>
        <v>0.88900000000000001</v>
      </c>
      <c r="P891" s="3">
        <f>MOD($L$4*(1+SIN(Dashboards!$D$7*O891))+Dashboards!$D$15,2*$L$4)</f>
        <v>5.5808569704416948</v>
      </c>
      <c r="Q891" s="31">
        <f>(O891^Dashboards!$D$5)*((1-O891)^Dashboards!$D$6)</f>
        <v>1.1839140562689431E-5</v>
      </c>
      <c r="R891" s="31">
        <f t="shared" si="106"/>
        <v>9.0372914486559027E-6</v>
      </c>
      <c r="S891" s="31">
        <f t="shared" si="107"/>
        <v>-7.6480463214581221E-6</v>
      </c>
      <c r="T891" s="13">
        <f>SQRT((R891-Dashboards!$C$10)^2+(S891-Dashboards!$C$11)^2)</f>
        <v>1.1399734877520745E-2</v>
      </c>
      <c r="U891" s="13">
        <f>T891/Dashboards!$D$9</f>
        <v>0.97575464048625082</v>
      </c>
      <c r="W891" s="3">
        <f t="shared" si="108"/>
        <v>8.4509957643205227E-5</v>
      </c>
      <c r="X891" s="3">
        <f t="shared" si="109"/>
        <v>0.78154543219399009</v>
      </c>
      <c r="Z891" s="3">
        <f>(E891-Dashboards!$C$10)/Dashboards!$C$12</f>
        <v>-4.3871609948724362E-2</v>
      </c>
      <c r="AA891" s="3">
        <f>(F891-Dashboards!$C$11)/Dashboards!$C$13</f>
        <v>0.30148580318293655</v>
      </c>
    </row>
    <row r="892" spans="1:27" x14ac:dyDescent="0.35">
      <c r="A892">
        <v>890</v>
      </c>
      <c r="B892" s="3">
        <f t="shared" si="110"/>
        <v>0.89</v>
      </c>
      <c r="C892" s="3">
        <f>MOD($K$4*(1+SIN(Dashboards!$C$7*B892))+Dashboards!$C$15,2*$K$4)</f>
        <v>0.30752710130906424</v>
      </c>
      <c r="D892" s="31">
        <f>(B892^Dashboards!$C$5)*((1-B892)^Dashboards!$C$6)</f>
        <v>9.5844099999999981E-3</v>
      </c>
      <c r="E892" s="31">
        <f t="shared" si="104"/>
        <v>9.1347577532684635E-3</v>
      </c>
      <c r="F892" s="31">
        <f t="shared" si="105"/>
        <v>2.9012266090744578E-3</v>
      </c>
      <c r="G892" s="13">
        <f>SQRT((E892-Dashboards!$C$10)^2+(F892-Dashboards!$C$11)^2)</f>
        <v>7.354969442112118E-3</v>
      </c>
      <c r="H892" s="13">
        <f>G892/Dashboards!$C$9</f>
        <v>0.19268040814828288</v>
      </c>
      <c r="N892">
        <v>890</v>
      </c>
      <c r="O892" s="3">
        <f t="shared" si="111"/>
        <v>0.89</v>
      </c>
      <c r="P892" s="3">
        <f>MOD($L$4*(1+SIN(Dashboards!$D$7*O892))+Dashboards!$D$15,2*$L$4)</f>
        <v>5.5828355469322455</v>
      </c>
      <c r="Q892" s="31">
        <f>(O892^Dashboards!$D$5)*((1-O892)^Dashboards!$D$6)</f>
        <v>1.1353596241899996E-5</v>
      </c>
      <c r="R892" s="31">
        <f t="shared" si="106"/>
        <v>8.6811506400695631E-6</v>
      </c>
      <c r="S892" s="31">
        <f t="shared" si="107"/>
        <v>-7.3172242816867043E-6</v>
      </c>
      <c r="T892" s="13">
        <f>SQRT((R892-Dashboards!$C$10)^2+(S892-Dashboards!$C$11)^2)</f>
        <v>1.1400189593489972E-2</v>
      </c>
      <c r="U892" s="13">
        <f>T892/Dashboards!$D$9</f>
        <v>0.97579356167361564</v>
      </c>
      <c r="W892" s="3">
        <f t="shared" si="108"/>
        <v>8.384804609440332E-5</v>
      </c>
      <c r="X892" s="3">
        <f t="shared" si="109"/>
        <v>0.78311315352533273</v>
      </c>
      <c r="Z892" s="3">
        <f>(E892-Dashboards!$C$10)/Dashboards!$C$12</f>
        <v>-4.8399971686028956E-2</v>
      </c>
      <c r="AA892" s="3">
        <f>(F892-Dashboards!$C$11)/Dashboards!$C$13</f>
        <v>0.29799582133520741</v>
      </c>
    </row>
    <row r="893" spans="1:27" x14ac:dyDescent="0.35">
      <c r="A893">
        <v>891</v>
      </c>
      <c r="B893" s="3">
        <f t="shared" si="110"/>
        <v>0.89100000000000001</v>
      </c>
      <c r="C893" s="3">
        <f>MOD($K$4*(1+SIN(Dashboards!$C$7*B893))+Dashboards!$C$15,2*$K$4)</f>
        <v>0.30349057895242471</v>
      </c>
      <c r="D893" s="31">
        <f>(B893^Dashboards!$C$5)*((1-B893)^Dashboards!$C$6)</f>
        <v>9.4321001609999986E-3</v>
      </c>
      <c r="E893" s="31">
        <f t="shared" si="104"/>
        <v>9.0010450214368289E-3</v>
      </c>
      <c r="F893" s="31">
        <f t="shared" si="105"/>
        <v>2.8188121557144378E-3</v>
      </c>
      <c r="G893" s="13">
        <f>SQRT((E893-Dashboards!$C$10)^2+(F893-Dashboards!$C$11)^2)</f>
        <v>7.3015993930348518E-3</v>
      </c>
      <c r="H893" s="13">
        <f>G893/Dashboards!$C$9</f>
        <v>0.19128225647409339</v>
      </c>
      <c r="N893">
        <v>891</v>
      </c>
      <c r="O893" s="3">
        <f t="shared" si="111"/>
        <v>0.89100000000000001</v>
      </c>
      <c r="P893" s="3">
        <f>MOD($L$4*(1+SIN(Dashboards!$D$7*O893))+Dashboards!$D$15,2*$L$4)</f>
        <v>5.5848116821801064</v>
      </c>
      <c r="Q893" s="31">
        <f>(O893^Dashboards!$D$5)*((1-O893)^Dashboards!$D$6)</f>
        <v>1.0883425326305099E-5</v>
      </c>
      <c r="R893" s="31">
        <f t="shared" si="106"/>
        <v>8.3354948127303697E-6</v>
      </c>
      <c r="S893" s="31">
        <f t="shared" si="107"/>
        <v>-6.9977477133863822E-6</v>
      </c>
      <c r="T893" s="13">
        <f>SQRT((R893-Dashboards!$C$10)^2+(S893-Dashboards!$C$11)^2)</f>
        <v>1.1400630318237237E-2</v>
      </c>
      <c r="U893" s="13">
        <f>T893/Dashboards!$D$9</f>
        <v>0.97583128528929097</v>
      </c>
      <c r="W893" s="3">
        <f t="shared" si="108"/>
        <v>8.3242835411855741E-5</v>
      </c>
      <c r="X893" s="3">
        <f t="shared" si="109"/>
        <v>0.78454902881519761</v>
      </c>
      <c r="Z893" s="3">
        <f>(E893-Dashboards!$C$10)/Dashboards!$C$12</f>
        <v>-5.292704728451255E-2</v>
      </c>
      <c r="AA893" s="3">
        <f>(F893-Dashboards!$C$11)/Dashboards!$C$13</f>
        <v>0.29459177836508765</v>
      </c>
    </row>
    <row r="894" spans="1:27" x14ac:dyDescent="0.35">
      <c r="A894">
        <v>892</v>
      </c>
      <c r="B894" s="3">
        <f t="shared" si="110"/>
        <v>0.89200000000000002</v>
      </c>
      <c r="C894" s="3">
        <f>MOD($K$4*(1+SIN(Dashboards!$C$7*B894))+Dashboards!$C$15,2*$K$4)</f>
        <v>0.29953000898941651</v>
      </c>
      <c r="D894" s="31">
        <f>(B894^Dashboards!$C$5)*((1-B894)^Dashboards!$C$6)</f>
        <v>9.2806248959999976E-3</v>
      </c>
      <c r="E894" s="31">
        <f t="shared" si="104"/>
        <v>8.8674076288369486E-3</v>
      </c>
      <c r="F894" s="31">
        <f t="shared" si="105"/>
        <v>2.7384448879426535E-3</v>
      </c>
      <c r="G894" s="13">
        <f>SQRT((E894-Dashboards!$C$10)^2+(F894-Dashboards!$C$11)^2)</f>
        <v>7.2532122315711886E-3</v>
      </c>
      <c r="H894" s="13">
        <f>G894/Dashboards!$C$9</f>
        <v>0.19001464304709889</v>
      </c>
      <c r="N894">
        <v>892</v>
      </c>
      <c r="O894" s="3">
        <f t="shared" si="111"/>
        <v>0.89200000000000002</v>
      </c>
      <c r="P894" s="3">
        <f>MOD($L$4*(1+SIN(Dashboards!$D$7*O894))+Dashboards!$D$15,2*$L$4)</f>
        <v>5.5867853742091427</v>
      </c>
      <c r="Q894" s="31">
        <f>(O894^Dashboards!$D$5)*((1-O894)^Dashboards!$D$6)</f>
        <v>1.0428295777699033E-5</v>
      </c>
      <c r="R894" s="31">
        <f t="shared" si="106"/>
        <v>8.0001343972963463E-6</v>
      </c>
      <c r="S894" s="31">
        <f t="shared" si="107"/>
        <v>-6.6893349783346399E-6</v>
      </c>
      <c r="T894" s="13">
        <f>SQRT((R894-Dashboards!$C$10)^2+(S894-Dashboards!$C$11)^2)</f>
        <v>1.1401057333390923E-2</v>
      </c>
      <c r="U894" s="13">
        <f>T894/Dashboards!$D$9</f>
        <v>0.97586783543911848</v>
      </c>
      <c r="W894" s="3">
        <f t="shared" si="108"/>
        <v>8.2694288503395441E-5</v>
      </c>
      <c r="X894" s="3">
        <f t="shared" si="109"/>
        <v>0.78585319239201956</v>
      </c>
      <c r="Z894" s="3">
        <f>(E894-Dashboards!$C$10)/Dashboards!$C$12</f>
        <v>-5.7451572143115116E-2</v>
      </c>
      <c r="AA894" s="3">
        <f>(F894-Dashboards!$C$11)/Dashboards!$C$13</f>
        <v>0.2912722922587952</v>
      </c>
    </row>
    <row r="895" spans="1:27" x14ac:dyDescent="0.35">
      <c r="A895">
        <v>893</v>
      </c>
      <c r="B895" s="3">
        <f t="shared" si="110"/>
        <v>0.89300000000000002</v>
      </c>
      <c r="C895" s="3">
        <f>MOD($K$4*(1+SIN(Dashboards!$C$7*B895))+Dashboards!$C$15,2*$K$4)</f>
        <v>0.29564549043408311</v>
      </c>
      <c r="D895" s="31">
        <f>(B895^Dashboards!$C$5)*((1-B895)^Dashboards!$C$6)</f>
        <v>9.1299936009999992E-3</v>
      </c>
      <c r="E895" s="31">
        <f t="shared" si="104"/>
        <v>8.7338821930545291E-3</v>
      </c>
      <c r="F895" s="31">
        <f t="shared" si="105"/>
        <v>2.6600911623750685E-3</v>
      </c>
      <c r="G895" s="13">
        <f>SQRT((E895-Dashboards!$C$10)^2+(F895-Dashboards!$C$11)^2)</f>
        <v>7.2097937960634321E-3</v>
      </c>
      <c r="H895" s="13">
        <f>G895/Dashboards!$C$9</f>
        <v>0.18887719686997489</v>
      </c>
      <c r="N895">
        <v>893</v>
      </c>
      <c r="O895" s="3">
        <f t="shared" si="111"/>
        <v>0.89300000000000002</v>
      </c>
      <c r="P895" s="3">
        <f>MOD($L$4*(1+SIN(Dashboards!$D$7*O895))+Dashboards!$D$15,2*$L$4)</f>
        <v>5.5887566210456612</v>
      </c>
      <c r="Q895" s="31">
        <f>(O895^Dashboards!$D$5)*((1-O895)^Dashboards!$D$6)</f>
        <v>9.9878788325982043E-6</v>
      </c>
      <c r="R895" s="31">
        <f t="shared" si="106"/>
        <v>7.6748802344353877E-6</v>
      </c>
      <c r="S895" s="31">
        <f t="shared" si="107"/>
        <v>-6.3917084540626759E-6</v>
      </c>
      <c r="T895" s="13">
        <f>SQRT((R895-Dashboards!$C$10)^2+(S895-Dashboards!$C$11)^2)</f>
        <v>1.140147091870421E-2</v>
      </c>
      <c r="U895" s="13">
        <f>T895/Dashboards!$D$9</f>
        <v>0.97590323606843243</v>
      </c>
      <c r="W895" s="3">
        <f t="shared" si="108"/>
        <v>8.2202254295671255E-5</v>
      </c>
      <c r="X895" s="3">
        <f t="shared" si="109"/>
        <v>0.78702603919845759</v>
      </c>
      <c r="Z895" s="3">
        <f>(E895-Dashboards!$C$10)/Dashboards!$C$12</f>
        <v>-6.1972306510195543E-2</v>
      </c>
      <c r="AA895" s="3">
        <f>(F895-Dashboards!$C$11)/Dashboards!$C$13</f>
        <v>0.28803597341147008</v>
      </c>
    </row>
    <row r="896" spans="1:27" x14ac:dyDescent="0.35">
      <c r="A896">
        <v>894</v>
      </c>
      <c r="B896" s="3">
        <f t="shared" si="110"/>
        <v>0.89400000000000002</v>
      </c>
      <c r="C896" s="3">
        <f>MOD($K$4*(1+SIN(Dashboards!$C$7*B896))+Dashboards!$C$15,2*$K$4)</f>
        <v>0.29183712039918519</v>
      </c>
      <c r="D896" s="31">
        <f>(B896^Dashboards!$C$5)*((1-B896)^Dashboards!$C$6)</f>
        <v>8.9802156959999969E-3</v>
      </c>
      <c r="E896" s="31">
        <f t="shared" si="104"/>
        <v>8.6005046080155478E-3</v>
      </c>
      <c r="F896" s="31">
        <f t="shared" si="105"/>
        <v>2.5837171737998015E-3</v>
      </c>
      <c r="G896" s="13">
        <f>SQRT((E896-Dashboards!$C$10)^2+(F896-Dashboards!$C$11)^2)</f>
        <v>7.1713197394354502E-3</v>
      </c>
      <c r="H896" s="13">
        <f>G896/Dashboards!$C$9</f>
        <v>0.18786928011484139</v>
      </c>
      <c r="N896">
        <v>894</v>
      </c>
      <c r="O896" s="3">
        <f t="shared" si="111"/>
        <v>0.89400000000000002</v>
      </c>
      <c r="P896" s="3">
        <f>MOD($L$4*(1+SIN(Dashboards!$D$7*O896))+Dashboards!$D$15,2*$L$4)</f>
        <v>5.5907254207184165</v>
      </c>
      <c r="Q896" s="31">
        <f>(O896^Dashboards!$D$5)*((1-O896)^Dashboards!$D$6)</f>
        <v>9.5618490361840934E-6</v>
      </c>
      <c r="R896" s="31">
        <f t="shared" si="106"/>
        <v>7.3595436372971182E-6</v>
      </c>
      <c r="S896" s="31">
        <f t="shared" si="107"/>
        <v>-6.1045945353884224E-6</v>
      </c>
      <c r="T896" s="13">
        <f>SQRT((R896-Dashboards!$C$10)^2+(S896-Dashboards!$C$11)^2)</f>
        <v>1.1401871351995387E-2</v>
      </c>
      <c r="U896" s="13">
        <f>T896/Dashboards!$D$9</f>
        <v>0.97593751095695125</v>
      </c>
      <c r="W896" s="3">
        <f t="shared" si="108"/>
        <v>8.1766465093068079E-5</v>
      </c>
      <c r="X896" s="3">
        <f t="shared" si="109"/>
        <v>0.78806823084210986</v>
      </c>
      <c r="Z896" s="3">
        <f>(E896-Dashboards!$C$10)/Dashboards!$C$12</f>
        <v>-6.6488035134863344E-2</v>
      </c>
      <c r="AA896" s="3">
        <f>(F896-Dashboards!$C$11)/Dashboards!$C$13</f>
        <v>0.2848814255341221</v>
      </c>
    </row>
    <row r="897" spans="1:27" x14ac:dyDescent="0.35">
      <c r="A897">
        <v>895</v>
      </c>
      <c r="B897" s="3">
        <f t="shared" si="110"/>
        <v>0.89500000000000002</v>
      </c>
      <c r="C897" s="3">
        <f>MOD($K$4*(1+SIN(Dashboards!$C$7*B897))+Dashboards!$C$15,2*$K$4)</f>
        <v>0.28810499409377599</v>
      </c>
      <c r="D897" s="31">
        <f>(B897^Dashboards!$C$5)*((1-B897)^Dashboards!$C$6)</f>
        <v>8.8313006249999965E-3</v>
      </c>
      <c r="E897" s="31">
        <f t="shared" si="104"/>
        <v>8.4673100545544777E-3</v>
      </c>
      <c r="F897" s="31">
        <f t="shared" si="105"/>
        <v>2.5092889768151415E-3</v>
      </c>
      <c r="G897" s="13">
        <f>SQRT((E897-Dashboards!$C$10)^2+(F897-Dashboards!$C$11)^2)</f>
        <v>7.1377553944053929E-3</v>
      </c>
      <c r="H897" s="13">
        <f>G897/Dashboards!$C$9</f>
        <v>0.18698998459219893</v>
      </c>
      <c r="N897">
        <v>895</v>
      </c>
      <c r="O897" s="3">
        <f t="shared" si="111"/>
        <v>0.89500000000000002</v>
      </c>
      <c r="P897" s="3">
        <f>MOD($L$4*(1+SIN(Dashboards!$D$7*O897))+Dashboards!$D$15,2*$L$4)</f>
        <v>5.5926917712586084</v>
      </c>
      <c r="Q897" s="31">
        <f>(O897^Dashboards!$D$5)*((1-O897)^Dashboards!$D$6)</f>
        <v>9.1498842754839778E-6</v>
      </c>
      <c r="R897" s="31">
        <f t="shared" si="106"/>
        <v>7.0539364534078687E-6</v>
      </c>
      <c r="S897" s="31">
        <f t="shared" si="107"/>
        <v>-5.8277236350081472E-6</v>
      </c>
      <c r="T897" s="13">
        <f>SQRT((R897-Dashboards!$C$10)^2+(S897-Dashboards!$C$11)^2)</f>
        <v>1.1402258909089101E-2</v>
      </c>
      <c r="U897" s="13">
        <f>T897/Dashboards!$D$9</f>
        <v>0.97597068371374851</v>
      </c>
      <c r="W897" s="3">
        <f t="shared" si="108"/>
        <v>8.1386535036757679E-5</v>
      </c>
      <c r="X897" s="3">
        <f t="shared" si="109"/>
        <v>0.78898069912154956</v>
      </c>
      <c r="Z897" s="3">
        <f>(E897-Dashboards!$C$10)/Dashboards!$C$12</f>
        <v>-7.0997566909173193E-2</v>
      </c>
      <c r="AA897" s="3">
        <f>(F897-Dashboards!$C$11)/Dashboards!$C$13</f>
        <v>0.28180724654736655</v>
      </c>
    </row>
    <row r="898" spans="1:27" x14ac:dyDescent="0.35">
      <c r="A898">
        <v>896</v>
      </c>
      <c r="B898" s="3">
        <f t="shared" si="110"/>
        <v>0.89600000000000002</v>
      </c>
      <c r="C898" s="3">
        <f>MOD($K$4*(1+SIN(Dashboards!$C$7*B898))+Dashboards!$C$15,2*$K$4)</f>
        <v>0.28444920482081776</v>
      </c>
      <c r="D898" s="31">
        <f>(B898^Dashboards!$C$5)*((1-B898)^Dashboards!$C$6)</f>
        <v>8.6832578559999981E-3</v>
      </c>
      <c r="E898" s="31">
        <f t="shared" ref="E898:E961" si="112">D898*COS(C898)</f>
        <v>8.3343330112366377E-3</v>
      </c>
      <c r="F898" s="31">
        <f t="shared" ref="F898:F961" si="113">D898*SIN(C898)</f>
        <v>2.4367725071489394E-3</v>
      </c>
      <c r="G898" s="13">
        <f>SQRT((E898-Dashboards!$C$10)^2+(F898-Dashboards!$C$11)^2)</f>
        <v>7.109055739962334E-3</v>
      </c>
      <c r="H898" s="13">
        <f>G898/Dashboards!$C$9</f>
        <v>0.18623813087270677</v>
      </c>
      <c r="N898">
        <v>896</v>
      </c>
      <c r="O898" s="3">
        <f t="shared" si="111"/>
        <v>0.89600000000000002</v>
      </c>
      <c r="P898" s="3">
        <f>MOD($L$4*(1+SIN(Dashboards!$D$7*O898))+Dashboards!$D$15,2*$L$4)</f>
        <v>5.594655670699888</v>
      </c>
      <c r="Q898" s="31">
        <f>(O898^Dashboards!$D$5)*((1-O898)^Dashboards!$D$6)</f>
        <v>8.7516658117786911E-6</v>
      </c>
      <c r="R898" s="31">
        <f t="shared" ref="R898:R961" si="114">Q898*COS(P898)</f>
        <v>6.7578711259706509E-6</v>
      </c>
      <c r="S898" s="31">
        <f t="shared" ref="S898:S961" si="115">Q898*SIN(P898)</f>
        <v>-5.5608301831496471E-6</v>
      </c>
      <c r="T898" s="13">
        <f>SQRT((R898-Dashboards!$C$10)^2+(S898-Dashboards!$C$11)^2)</f>
        <v>1.140263386375857E-2</v>
      </c>
      <c r="U898" s="13">
        <f>T898/Dashboards!$D$9</f>
        <v>0.9760027777723066</v>
      </c>
      <c r="W898" s="3">
        <f t="shared" ref="W898:W961" si="116">G898*T898</f>
        <v>8.1061959719841753E-5</v>
      </c>
      <c r="X898" s="3">
        <f t="shared" ref="X898:X961" si="117">ABS(H898-U898)</f>
        <v>0.7897646468995998</v>
      </c>
      <c r="Z898" s="3">
        <f>(E898-Dashboards!$C$10)/Dashboards!$C$12</f>
        <v>-7.5499734501715529E-2</v>
      </c>
      <c r="AA898" s="3">
        <f>(F898-Dashboards!$C$11)/Dashboards!$C$13</f>
        <v>0.27881202946199923</v>
      </c>
    </row>
    <row r="899" spans="1:27" x14ac:dyDescent="0.35">
      <c r="A899">
        <v>897</v>
      </c>
      <c r="B899" s="3">
        <f t="shared" ref="B899:B962" si="118">A899/1000</f>
        <v>0.89700000000000002</v>
      </c>
      <c r="C899" s="3">
        <f>MOD($K$4*(1+SIN(Dashboards!$C$7*B899))+Dashboards!$C$15,2*$K$4)</f>
        <v>0.28086984397485337</v>
      </c>
      <c r="D899" s="31">
        <f>(B899^Dashboards!$C$5)*((1-B899)^Dashboards!$C$6)</f>
        <v>8.5360968809999969E-3</v>
      </c>
      <c r="E899" s="31">
        <f t="shared" si="112"/>
        <v>8.2016072654190995E-3</v>
      </c>
      <c r="F899" s="31">
        <f t="shared" si="113"/>
        <v>2.3661336026612055E-3</v>
      </c>
      <c r="G899" s="13">
        <f>SQRT((E899-Dashboards!$C$10)^2+(F899-Dashboards!$C$11)^2)</f>
        <v>7.085165471706496E-3</v>
      </c>
      <c r="H899" s="13">
        <f>G899/Dashboards!$C$9</f>
        <v>0.18561227012990741</v>
      </c>
      <c r="N899">
        <v>897</v>
      </c>
      <c r="O899" s="3">
        <f t="shared" ref="O899:O962" si="119">N899/1000</f>
        <v>0.89700000000000002</v>
      </c>
      <c r="P899" s="3">
        <f>MOD($L$4*(1+SIN(Dashboards!$D$7*O899))+Dashboards!$D$15,2*$L$4)</f>
        <v>5.5966171170783534</v>
      </c>
      <c r="Q899" s="31">
        <f>(O899^Dashboards!$D$5)*((1-O899)^Dashboards!$D$6)</f>
        <v>8.3668783122265758E-6</v>
      </c>
      <c r="R899" s="31">
        <f t="shared" si="114"/>
        <v>6.4711607545517019E-6</v>
      </c>
      <c r="S899" s="31">
        <f t="shared" si="115"/>
        <v>-5.3036526262904209E-6</v>
      </c>
      <c r="T899" s="13">
        <f>SQRT((R899-Dashboards!$C$10)^2+(S899-Dashboards!$C$11)^2)</f>
        <v>1.1402996487668795E-2</v>
      </c>
      <c r="U899" s="13">
        <f>T899/Dashboards!$D$9</f>
        <v>0.97603381638565634</v>
      </c>
      <c r="W899" s="3">
        <f t="shared" si="116"/>
        <v>8.0792116988421387E-5</v>
      </c>
      <c r="X899" s="3">
        <f t="shared" si="117"/>
        <v>0.7904215462557489</v>
      </c>
      <c r="Z899" s="3">
        <f>(E899-Dashboards!$C$10)/Dashboards!$C$12</f>
        <v>-7.999339398313042E-2</v>
      </c>
      <c r="AA899" s="3">
        <f>(F899-Dashboards!$C$11)/Dashboards!$C$13</f>
        <v>0.27589436324648714</v>
      </c>
    </row>
    <row r="900" spans="1:27" x14ac:dyDescent="0.35">
      <c r="A900">
        <v>898</v>
      </c>
      <c r="B900" s="3">
        <f t="shared" si="118"/>
        <v>0.89800000000000002</v>
      </c>
      <c r="C900" s="3">
        <f>MOD($K$4*(1+SIN(Dashboards!$C$7*B900))+Dashboards!$C$15,2*$K$4)</f>
        <v>0.27736700103971695</v>
      </c>
      <c r="D900" s="31">
        <f>(B900^Dashboards!$C$5)*((1-B900)^Dashboards!$C$6)</f>
        <v>8.3898272159999981E-3</v>
      </c>
      <c r="E900" s="31">
        <f t="shared" si="112"/>
        <v>8.0691659245347123E-3</v>
      </c>
      <c r="F900" s="31">
        <f t="shared" si="113"/>
        <v>2.2973380240317613E-3</v>
      </c>
      <c r="G900" s="13">
        <f>SQRT((E900-Dashboards!$C$10)^2+(F900-Dashboards!$C$11)^2)</f>
        <v>7.0660191762212977E-3</v>
      </c>
      <c r="H900" s="13">
        <f>G900/Dashboards!$C$9</f>
        <v>0.18511068870830516</v>
      </c>
      <c r="N900">
        <v>898</v>
      </c>
      <c r="O900" s="3">
        <f t="shared" si="119"/>
        <v>0.89800000000000002</v>
      </c>
      <c r="P900" s="3">
        <f>MOD($L$4*(1+SIN(Dashboards!$D$7*O900))+Dashboards!$D$15,2*$L$4)</f>
        <v>5.5985761084325603</v>
      </c>
      <c r="Q900" s="31">
        <f>(O900^Dashboards!$D$5)*((1-O900)^Dashboards!$D$6)</f>
        <v>7.9952098806927531E-6</v>
      </c>
      <c r="R900" s="31">
        <f t="shared" si="114"/>
        <v>6.1936191551354156E-6</v>
      </c>
      <c r="S900" s="31">
        <f t="shared" si="115"/>
        <v>-5.055933424944071E-6</v>
      </c>
      <c r="T900" s="13">
        <f>SQRT((R900-Dashboards!$C$10)^2+(S900-Dashboards!$C$11)^2)</f>
        <v>1.1403347050320718E-2</v>
      </c>
      <c r="U900" s="13">
        <f>T900/Dashboards!$D$9</f>
        <v>0.97606382262159697</v>
      </c>
      <c r="W900" s="3">
        <f t="shared" si="116"/>
        <v>8.0576268930672757E-5</v>
      </c>
      <c r="X900" s="3">
        <f t="shared" si="117"/>
        <v>0.79095313391329181</v>
      </c>
      <c r="Z900" s="3">
        <f>(E900-Dashboards!$C$10)/Dashboards!$C$12</f>
        <v>-8.4477424444067473E-2</v>
      </c>
      <c r="AA900" s="3">
        <f>(F900-Dashboards!$C$11)/Dashboards!$C$13</f>
        <v>0.27305283368144984</v>
      </c>
    </row>
    <row r="901" spans="1:27" x14ac:dyDescent="0.35">
      <c r="A901">
        <v>899</v>
      </c>
      <c r="B901" s="3">
        <f t="shared" si="118"/>
        <v>0.89900000000000002</v>
      </c>
      <c r="C901" s="3">
        <f>MOD($K$4*(1+SIN(Dashboards!$C$7*B901))+Dashboards!$C$15,2*$K$4)</f>
        <v>0.2739407635862991</v>
      </c>
      <c r="D901" s="31">
        <f>(B901^Dashboards!$C$5)*((1-B901)^Dashboards!$C$6)</f>
        <v>8.2444584009999985E-3</v>
      </c>
      <c r="E901" s="31">
        <f t="shared" si="112"/>
        <v>7.9370414275837693E-3</v>
      </c>
      <c r="F901" s="31">
        <f t="shared" si="113"/>
        <v>2.2303514751353557E-3</v>
      </c>
      <c r="G901" s="13">
        <f>SQRT((E901-Dashboards!$C$10)^2+(F901-Dashboards!$C$11)^2)</f>
        <v>7.0515416071745829E-3</v>
      </c>
      <c r="H901" s="13">
        <f>G901/Dashboards!$C$9</f>
        <v>0.18473141535647533</v>
      </c>
      <c r="N901">
        <v>899</v>
      </c>
      <c r="O901" s="3">
        <f t="shared" si="119"/>
        <v>0.89900000000000002</v>
      </c>
      <c r="P901" s="3">
        <f>MOD($L$4*(1+SIN(Dashboards!$D$7*O901))+Dashboards!$D$15,2*$L$4)</f>
        <v>5.6005326428035174</v>
      </c>
      <c r="Q901" s="31">
        <f>(O901^Dashboards!$D$5)*((1-O901)^Dashboards!$D$6)</f>
        <v>7.6363520877728174E-6</v>
      </c>
      <c r="R901" s="31">
        <f t="shared" si="114"/>
        <v>5.9250609195291877E-6</v>
      </c>
      <c r="S901" s="31">
        <f t="shared" si="115"/>
        <v>-4.8174190505186697E-6</v>
      </c>
      <c r="T901" s="13">
        <f>SQRT((R901-Dashboards!$C$10)^2+(S901-Dashboards!$C$11)^2)</f>
        <v>1.1403685818996447E-2</v>
      </c>
      <c r="U901" s="13">
        <f>T901/Dashboards!$D$9</f>
        <v>0.97609281935800762</v>
      </c>
      <c r="W901" s="3">
        <f t="shared" si="116"/>
        <v>8.0413565027800214E-5</v>
      </c>
      <c r="X901" s="3">
        <f t="shared" si="117"/>
        <v>0.79136140400153232</v>
      </c>
      <c r="Z901" s="3">
        <f>(E901-Dashboards!$C$10)/Dashboards!$C$12</f>
        <v>-8.8950727606115512E-2</v>
      </c>
      <c r="AA901" s="3">
        <f>(F901-Dashboards!$C$11)/Dashboards!$C$13</f>
        <v>0.27028602420123299</v>
      </c>
    </row>
    <row r="902" spans="1:27" x14ac:dyDescent="0.35">
      <c r="A902">
        <v>900</v>
      </c>
      <c r="B902" s="3">
        <f t="shared" si="118"/>
        <v>0.9</v>
      </c>
      <c r="C902" s="3">
        <f>MOD($K$4*(1+SIN(Dashboards!$C$7*B902))+Dashboards!$C$15,2*$K$4)</f>
        <v>0.27059121727035829</v>
      </c>
      <c r="D902" s="31">
        <f>(B902^Dashboards!$C$5)*((1-B902)^Dashboards!$C$6)</f>
        <v>8.0999999999999961E-3</v>
      </c>
      <c r="E902" s="31">
        <f t="shared" si="112"/>
        <v>7.8052655568182361E-3</v>
      </c>
      <c r="F902" s="31">
        <f t="shared" si="113"/>
        <v>2.1651396231067497E-3</v>
      </c>
      <c r="G902" s="13">
        <f>SQRT((E902-Dashboards!$C$10)^2+(F902-Dashboards!$C$11)^2)</f>
        <v>7.0416480584395173E-3</v>
      </c>
      <c r="H902" s="13">
        <f>G902/Dashboards!$C$9</f>
        <v>0.18447223100182761</v>
      </c>
      <c r="N902">
        <v>900</v>
      </c>
      <c r="O902" s="3">
        <f t="shared" si="119"/>
        <v>0.9</v>
      </c>
      <c r="P902" s="3">
        <f>MOD($L$4*(1+SIN(Dashboards!$D$7*O902))+Dashboards!$D$15,2*$L$4)</f>
        <v>5.6024867182346902</v>
      </c>
      <c r="Q902" s="31">
        <f>(O902^Dashboards!$D$5)*((1-O902)^Dashboards!$D$6)</f>
        <v>7.289999999999992E-6</v>
      </c>
      <c r="R902" s="31">
        <f t="shared" si="114"/>
        <v>5.6653014740999226E-6</v>
      </c>
      <c r="S902" s="31">
        <f t="shared" si="115"/>
        <v>-4.5878599812506397E-6</v>
      </c>
      <c r="T902" s="13">
        <f>SQRT((R902-Dashboards!$C$10)^2+(S902-Dashboards!$C$11)^2)</f>
        <v>1.1404013058705444E-2</v>
      </c>
      <c r="U902" s="13">
        <f>T902/Dashboards!$D$9</f>
        <v>0.97612082927824129</v>
      </c>
      <c r="W902" s="3">
        <f t="shared" si="116"/>
        <v>8.0303046413252087E-5</v>
      </c>
      <c r="X902" s="3">
        <f t="shared" si="117"/>
        <v>0.79164859827641365</v>
      </c>
      <c r="Z902" s="3">
        <f>(E902-Dashboards!$C$10)/Dashboards!$C$12</f>
        <v>-9.341222742621294E-2</v>
      </c>
      <c r="AA902" s="3">
        <f>(F902-Dashboards!$C$11)/Dashboards!$C$13</f>
        <v>0.2675925167226752</v>
      </c>
    </row>
    <row r="903" spans="1:27" x14ac:dyDescent="0.35">
      <c r="A903">
        <v>901</v>
      </c>
      <c r="B903" s="3">
        <f t="shared" si="118"/>
        <v>0.90100000000000002</v>
      </c>
      <c r="C903" s="3">
        <f>MOD($K$4*(1+SIN(Dashboards!$C$7*B903))+Dashboards!$C$15,2*$K$4)</f>
        <v>0.26731844583037712</v>
      </c>
      <c r="D903" s="31">
        <f>(B903^Dashboards!$C$5)*((1-B903)^Dashboards!$C$6)</f>
        <v>7.956461600999996E-3</v>
      </c>
      <c r="E903" s="31">
        <f t="shared" si="112"/>
        <v>7.6738694496033362E-3</v>
      </c>
      <c r="F903" s="31">
        <f t="shared" si="113"/>
        <v>2.1016681180985753E-3</v>
      </c>
      <c r="G903" s="13">
        <f>SQRT((E903-Dashboards!$C$10)^2+(F903-Dashboards!$C$11)^2)</f>
        <v>7.0362448272860085E-3</v>
      </c>
      <c r="H903" s="13">
        <f>G903/Dashboards!$C$9</f>
        <v>0.18433068088497512</v>
      </c>
      <c r="N903">
        <v>901</v>
      </c>
      <c r="O903" s="3">
        <f t="shared" si="119"/>
        <v>0.90100000000000002</v>
      </c>
      <c r="P903" s="3">
        <f>MOD($L$4*(1+SIN(Dashboards!$D$7*O903))+Dashboards!$D$15,2*$L$4)</f>
        <v>5.6044383327720046</v>
      </c>
      <c r="Q903" s="31">
        <f>(O903^Dashboards!$D$5)*((1-O903)^Dashboards!$D$6)</f>
        <v>6.9558522082248102E-6</v>
      </c>
      <c r="R903" s="31">
        <f t="shared" si="114"/>
        <v>5.4141571378238687E-6</v>
      </c>
      <c r="S903" s="31">
        <f t="shared" si="115"/>
        <v>-4.3670106972180432E-6</v>
      </c>
      <c r="T903" s="13">
        <f>SQRT((R903-Dashboards!$C$10)^2+(S903-Dashboards!$C$11)^2)</f>
        <v>1.1404329032131767E-2</v>
      </c>
      <c r="U903" s="13">
        <f>T903/Dashboards!$D$9</f>
        <v>0.97614787486660959</v>
      </c>
      <c r="W903" s="3">
        <f t="shared" si="116"/>
        <v>8.0243651161004793E-5</v>
      </c>
      <c r="X903" s="3">
        <f t="shared" si="117"/>
        <v>0.79181719398163453</v>
      </c>
      <c r="Z903" s="3">
        <f>(E903-Dashboards!$C$10)/Dashboards!$C$12</f>
        <v>-9.7860869695053157E-2</v>
      </c>
      <c r="AA903" s="3">
        <f>(F903-Dashboards!$C$11)/Dashboards!$C$13</f>
        <v>0.26497089246118605</v>
      </c>
    </row>
    <row r="904" spans="1:27" x14ac:dyDescent="0.35">
      <c r="A904">
        <v>902</v>
      </c>
      <c r="B904" s="3">
        <f t="shared" si="118"/>
        <v>0.90200000000000002</v>
      </c>
      <c r="C904" s="3">
        <f>MOD($K$4*(1+SIN(Dashboards!$C$7*B904))+Dashboards!$C$15,2*$K$4)</f>
        <v>0.2641225310854719</v>
      </c>
      <c r="D904" s="31">
        <f>(B904^Dashboards!$C$5)*((1-B904)^Dashboards!$C$6)</f>
        <v>7.8138528159999946E-3</v>
      </c>
      <c r="E904" s="31">
        <f t="shared" si="112"/>
        <v>7.5428836104415318E-3</v>
      </c>
      <c r="F904" s="31">
        <f t="shared" si="113"/>
        <v>2.0399026127351206E-3</v>
      </c>
      <c r="G904" s="13">
        <f>SQRT((E904-Dashboards!$C$10)^2+(F904-Dashboards!$C$11)^2)</f>
        <v>7.0352297587124961E-3</v>
      </c>
      <c r="H904" s="13">
        <f>G904/Dashboards!$C$9</f>
        <v>0.18430408881976229</v>
      </c>
      <c r="N904">
        <v>902</v>
      </c>
      <c r="O904" s="3">
        <f t="shared" si="119"/>
        <v>0.90200000000000002</v>
      </c>
      <c r="P904" s="3">
        <f>MOD($L$4*(1+SIN(Dashboards!$D$7*O904))+Dashboards!$D$15,2*$L$4)</f>
        <v>5.6063874844638431</v>
      </c>
      <c r="Q904" s="31">
        <f>(O904^Dashboards!$D$5)*((1-O904)^Dashboards!$D$6)</f>
        <v>6.6336108551561899E-6</v>
      </c>
      <c r="R904" s="31">
        <f t="shared" si="114"/>
        <v>5.1714451796312774E-6</v>
      </c>
      <c r="S904" s="31">
        <f t="shared" si="115"/>
        <v>-4.1546296744372374E-6</v>
      </c>
      <c r="T904" s="13">
        <f>SQRT((R904-Dashboards!$C$10)^2+(S904-Dashboards!$C$11)^2)</f>
        <v>1.1404633999582376E-2</v>
      </c>
      <c r="U904" s="13">
        <f>T904/Dashboards!$D$9</f>
        <v>0.97617397840395725</v>
      </c>
      <c r="W904" s="3">
        <f t="shared" si="116"/>
        <v>8.0234220501086253E-5</v>
      </c>
      <c r="X904" s="3">
        <f t="shared" si="117"/>
        <v>0.79186988958419491</v>
      </c>
      <c r="Z904" s="3">
        <f>(E904-Dashboards!$C$10)/Dashboards!$C$12</f>
        <v>-0.10229562162999201</v>
      </c>
      <c r="AA904" s="3">
        <f>(F904-Dashboards!$C$11)/Dashboards!$C$13</f>
        <v>0.26241973273426417</v>
      </c>
    </row>
    <row r="905" spans="1:27" x14ac:dyDescent="0.35">
      <c r="A905">
        <v>903</v>
      </c>
      <c r="B905" s="3">
        <f t="shared" si="118"/>
        <v>0.90300000000000002</v>
      </c>
      <c r="C905" s="3">
        <f>MOD($K$4*(1+SIN(Dashboards!$C$7*B905))+Dashboards!$C$15,2*$K$4)</f>
        <v>0.2610035529333441</v>
      </c>
      <c r="D905" s="31">
        <f>(B905^Dashboards!$C$5)*((1-B905)^Dashboards!$C$6)</f>
        <v>7.6721832809999967E-3</v>
      </c>
      <c r="E905" s="31">
        <f t="shared" si="112"/>
        <v>7.4123379231441381E-3</v>
      </c>
      <c r="F905" s="31">
        <f t="shared" si="113"/>
        <v>1.9798087812652808E-3</v>
      </c>
      <c r="G905" s="13">
        <f>SQRT((E905-Dashboards!$C$10)^2+(F905-Dashboards!$C$11)^2)</f>
        <v>7.0384928603419664E-3</v>
      </c>
      <c r="H905" s="13">
        <f>G905/Dashboards!$C$9</f>
        <v>0.18438957330188616</v>
      </c>
      <c r="N905">
        <v>903</v>
      </c>
      <c r="O905" s="3">
        <f t="shared" si="119"/>
        <v>0.90300000000000002</v>
      </c>
      <c r="P905" s="3">
        <f>MOD($L$4*(1+SIN(Dashboards!$D$7*O905))+Dashboards!$D$15,2*$L$4)</f>
        <v>5.6083341713610579</v>
      </c>
      <c r="Q905" s="31">
        <f>(O905^Dashboards!$D$5)*((1-O905)^Dashboards!$D$6)</f>
        <v>6.3229816620529548E-6</v>
      </c>
      <c r="R905" s="31">
        <f t="shared" si="114"/>
        <v>4.9369838750277195E-6</v>
      </c>
      <c r="S905" s="31">
        <f t="shared" si="115"/>
        <v>-3.9504793780469511E-6</v>
      </c>
      <c r="T905" s="13">
        <f>SQRT((R905-Dashboards!$C$10)^2+(S905-Dashboards!$C$11)^2)</f>
        <v>1.1404928218936457E-2</v>
      </c>
      <c r="U905" s="13">
        <f>T905/Dashboards!$D$9</f>
        <v>0.97619916196332512</v>
      </c>
      <c r="W905" s="3">
        <f t="shared" si="116"/>
        <v>8.027350584169688E-5</v>
      </c>
      <c r="X905" s="3">
        <f t="shared" si="117"/>
        <v>0.79180958866143891</v>
      </c>
      <c r="Z905" s="3">
        <f>(E905-Dashboards!$C$10)/Dashboards!$C$12</f>
        <v>-0.10671547146295668</v>
      </c>
      <c r="AA905" s="3">
        <f>(F905-Dashboards!$C$11)/Dashboards!$C$13</f>
        <v>0.25993761975259017</v>
      </c>
    </row>
    <row r="906" spans="1:27" x14ac:dyDescent="0.35">
      <c r="A906">
        <v>904</v>
      </c>
      <c r="B906" s="3">
        <f t="shared" si="118"/>
        <v>0.90400000000000003</v>
      </c>
      <c r="C906" s="3">
        <f>MOD($K$4*(1+SIN(Dashboards!$C$7*B906))+Dashboards!$C$15,2*$K$4)</f>
        <v>0.25796158934828572</v>
      </c>
      <c r="D906" s="31">
        <f>(B906^Dashboards!$C$5)*((1-B906)^Dashboards!$C$6)</f>
        <v>7.5314626559999966E-3</v>
      </c>
      <c r="E906" s="31">
        <f t="shared" si="112"/>
        <v>7.2822616631357771E-3</v>
      </c>
      <c r="F906" s="31">
        <f t="shared" si="113"/>
        <v>1.9213523384183011E-3</v>
      </c>
      <c r="G906" s="13">
        <f>SQRT((E906-Dashboards!$C$10)^2+(F906-Dashboards!$C$11)^2)</f>
        <v>7.0459169760519347E-3</v>
      </c>
      <c r="H906" s="13">
        <f>G906/Dashboards!$C$9</f>
        <v>0.18458406515618894</v>
      </c>
      <c r="N906">
        <v>904</v>
      </c>
      <c r="O906" s="3">
        <f t="shared" si="119"/>
        <v>0.90400000000000003</v>
      </c>
      <c r="P906" s="3">
        <f>MOD($L$4*(1+SIN(Dashboards!$D$7*O906))+Dashboards!$D$15,2*$L$4)</f>
        <v>5.6102783915169594</v>
      </c>
      <c r="Q906" s="31">
        <f>(O906^Dashboards!$D$5)*((1-O906)^Dashboards!$D$6)</f>
        <v>6.0236739545546014E-6</v>
      </c>
      <c r="R906" s="31">
        <f t="shared" si="114"/>
        <v>4.7105925619734228E-6</v>
      </c>
      <c r="S906" s="31">
        <f t="shared" si="115"/>
        <v>-3.7543262545841871E-6</v>
      </c>
      <c r="T906" s="13">
        <f>SQRT((R906-Dashboards!$C$10)^2+(S906-Dashboards!$C$11)^2)</f>
        <v>1.1405211945595854E-2</v>
      </c>
      <c r="U906" s="13">
        <f>T906/Dashboards!$D$9</f>
        <v>0.97622344740570688</v>
      </c>
      <c r="W906" s="3">
        <f t="shared" si="116"/>
        <v>8.0360176462944134E-5</v>
      </c>
      <c r="X906" s="3">
        <f t="shared" si="117"/>
        <v>0.79163938224951791</v>
      </c>
      <c r="Z906" s="3">
        <f>(E906-Dashboards!$C$10)/Dashboards!$C$12</f>
        <v>-0.11111942802385719</v>
      </c>
      <c r="AA906" s="3">
        <f>(F906-Dashboards!$C$11)/Dashboards!$C$13</f>
        <v>0.25752313739884325</v>
      </c>
    </row>
    <row r="907" spans="1:27" x14ac:dyDescent="0.35">
      <c r="A907">
        <v>905</v>
      </c>
      <c r="B907" s="3">
        <f t="shared" si="118"/>
        <v>0.90500000000000003</v>
      </c>
      <c r="C907" s="3">
        <f>MOD($K$4*(1+SIN(Dashboards!$C$7*B907))+Dashboards!$C$15,2*$K$4)</f>
        <v>0.25499671637922811</v>
      </c>
      <c r="D907" s="31">
        <f>(B907^Dashboards!$C$5)*((1-B907)^Dashboards!$C$6)</f>
        <v>7.3917006249999955E-3</v>
      </c>
      <c r="E907" s="31">
        <f t="shared" si="112"/>
        <v>7.1526835098771968E-3</v>
      </c>
      <c r="F907" s="31">
        <f t="shared" si="113"/>
        <v>1.8644990579660154E-3</v>
      </c>
      <c r="G907" s="13">
        <f>SQRT((E907-Dashboards!$C$10)^2+(F907-Dashboards!$C$11)^2)</f>
        <v>7.0573785056783486E-3</v>
      </c>
      <c r="H907" s="13">
        <f>G907/Dashboards!$C$9</f>
        <v>0.18488432639096394</v>
      </c>
      <c r="N907">
        <v>905</v>
      </c>
      <c r="O907" s="3">
        <f t="shared" si="119"/>
        <v>0.90500000000000003</v>
      </c>
      <c r="P907" s="3">
        <f>MOD($L$4*(1+SIN(Dashboards!$D$7*O907))+Dashboards!$D$15,2*$L$4)</f>
        <v>5.6122201429873293</v>
      </c>
      <c r="Q907" s="31">
        <f>(O907^Dashboards!$D$5)*((1-O907)^Dashboards!$D$6)</f>
        <v>5.7354006876402263E-6</v>
      </c>
      <c r="R907" s="31">
        <f t="shared" si="114"/>
        <v>4.4920916960024811E-6</v>
      </c>
      <c r="S907" s="31">
        <f t="shared" si="115"/>
        <v>-3.5659407233561147E-6</v>
      </c>
      <c r="T907" s="13">
        <f>SQRT((R907-Dashboards!$C$10)^2+(S907-Dashboards!$C$11)^2)</f>
        <v>1.1405485432436573E-2</v>
      </c>
      <c r="U907" s="13">
        <f>T907/Dashboards!$D$9</f>
        <v>0.97624685637589881</v>
      </c>
      <c r="W907" s="3">
        <f t="shared" si="116"/>
        <v>8.0492827737705392E-5</v>
      </c>
      <c r="X907" s="3">
        <f t="shared" si="117"/>
        <v>0.79136252998493484</v>
      </c>
      <c r="Z907" s="3">
        <f>(E907-Dashboards!$C$10)/Dashboards!$C$12</f>
        <v>-0.11550652031999037</v>
      </c>
      <c r="AA907" s="3">
        <f>(F907-Dashboards!$C$11)/Dashboards!$C$13</f>
        <v>0.25517487199439498</v>
      </c>
    </row>
    <row r="908" spans="1:27" x14ac:dyDescent="0.35">
      <c r="A908">
        <v>906</v>
      </c>
      <c r="B908" s="3">
        <f t="shared" si="118"/>
        <v>0.90600000000000003</v>
      </c>
      <c r="C908" s="3">
        <f>MOD($K$4*(1+SIN(Dashboards!$C$7*B908))+Dashboards!$C$15,2*$K$4)</f>
        <v>0.25210900814784021</v>
      </c>
      <c r="D908" s="31">
        <f>(B908^Dashboards!$C$5)*((1-B908)^Dashboards!$C$6)</f>
        <v>7.2529068959999955E-3</v>
      </c>
      <c r="E908" s="31">
        <f t="shared" si="112"/>
        <v>7.0236315593919874E-3</v>
      </c>
      <c r="F908" s="31">
        <f t="shared" si="113"/>
        <v>1.8092147909955789E-3</v>
      </c>
      <c r="G908" s="13">
        <f>SQRT((E908-Dashboards!$C$10)^2+(F908-Dashboards!$C$11)^2)</f>
        <v>7.0727481577383539E-3</v>
      </c>
      <c r="H908" s="13">
        <f>G908/Dashboards!$C$9</f>
        <v>0.18528696991726643</v>
      </c>
      <c r="N908">
        <v>906</v>
      </c>
      <c r="O908" s="3">
        <f t="shared" si="119"/>
        <v>0.90600000000000003</v>
      </c>
      <c r="P908" s="3">
        <f>MOD($L$4*(1+SIN(Dashboards!$D$7*O908))+Dashboards!$D$15,2*$L$4)</f>
        <v>5.6141594238304142</v>
      </c>
      <c r="Q908" s="31">
        <f>(O908^Dashboards!$D$5)*((1-O908)^Dashboards!$D$6)</f>
        <v>5.4578784697043736E-6</v>
      </c>
      <c r="R908" s="31">
        <f t="shared" si="114"/>
        <v>4.2813029045633222E-6</v>
      </c>
      <c r="S908" s="31">
        <f t="shared" si="115"/>
        <v>-3.3850971669126747E-6</v>
      </c>
      <c r="T908" s="13">
        <f>SQRT((R908-Dashboards!$C$10)^2+(S908-Dashboards!$C$11)^2)</f>
        <v>1.1405748929761397E-2</v>
      </c>
      <c r="U908" s="13">
        <f>T908/Dashboards!$D$9</f>
        <v>0.97626941029844305</v>
      </c>
      <c r="W908" s="3">
        <f t="shared" si="116"/>
        <v>8.0669989730596114E-5</v>
      </c>
      <c r="X908" s="3">
        <f t="shared" si="117"/>
        <v>0.7909824403811766</v>
      </c>
      <c r="Z908" s="3">
        <f>(E908-Dashboards!$C$10)/Dashboards!$C$12</f>
        <v>-0.11987579711192622</v>
      </c>
      <c r="AA908" s="3">
        <f>(F908-Dashboards!$C$11)/Dashboards!$C$13</f>
        <v>0.25289141305404572</v>
      </c>
    </row>
    <row r="909" spans="1:27" x14ac:dyDescent="0.35">
      <c r="A909">
        <v>907</v>
      </c>
      <c r="B909" s="3">
        <f t="shared" si="118"/>
        <v>0.90700000000000003</v>
      </c>
      <c r="C909" s="3">
        <f>MOD($K$4*(1+SIN(Dashboards!$C$7*B909))+Dashboards!$C$15,2*$K$4)</f>
        <v>0.24929853684667813</v>
      </c>
      <c r="D909" s="31">
        <f>(B909^Dashboards!$C$5)*((1-B909)^Dashboards!$C$6)</f>
        <v>7.1150912009999966E-3</v>
      </c>
      <c r="E909" s="31">
        <f t="shared" si="112"/>
        <v>6.895133336882929E-3</v>
      </c>
      <c r="F909" s="31">
        <f t="shared" si="113"/>
        <v>1.7554654838968673E-3</v>
      </c>
      <c r="G909" s="13">
        <f>SQRT((E909-Dashboards!$C$10)^2+(F909-Dashboards!$C$11)^2)</f>
        <v>7.091891722142963E-3</v>
      </c>
      <c r="H909" s="13">
        <f>G909/Dashboards!$C$9</f>
        <v>0.18578847979190619</v>
      </c>
      <c r="N909">
        <v>907</v>
      </c>
      <c r="O909" s="3">
        <f t="shared" si="119"/>
        <v>0.90700000000000003</v>
      </c>
      <c r="P909" s="3">
        <f>MOD($L$4*(1+SIN(Dashboards!$D$7*O909))+Dashboards!$D$15,2*$L$4)</f>
        <v>5.6160962321069361</v>
      </c>
      <c r="Q909" s="31">
        <f>(O909^Dashboards!$D$5)*((1-O909)^Dashboards!$D$6)</f>
        <v>5.1908275857386144E-6</v>
      </c>
      <c r="R909" s="31">
        <f t="shared" si="114"/>
        <v>4.0780490405621891E-6</v>
      </c>
      <c r="S909" s="31">
        <f t="shared" si="115"/>
        <v>-3.2115739206244002E-6</v>
      </c>
      <c r="T909" s="13">
        <f>SQRT((R909-Dashboards!$C$10)^2+(S909-Dashboards!$C$11)^2)</f>
        <v>1.1406002685253578E-2</v>
      </c>
      <c r="U909" s="13">
        <f>T909/Dashboards!$D$9</f>
        <v>0.97629113037366455</v>
      </c>
      <c r="W909" s="3">
        <f t="shared" si="116"/>
        <v>8.0890136026290254E-5</v>
      </c>
      <c r="X909" s="3">
        <f t="shared" si="117"/>
        <v>0.79050265058175839</v>
      </c>
      <c r="Z909" s="3">
        <f>(E909-Dashboards!$C$10)/Dashboards!$C$12</f>
        <v>-0.1242263264863597</v>
      </c>
      <c r="AA909" s="3">
        <f>(F909-Dashboards!$C$11)/Dashboards!$C$13</f>
        <v>0.25067135402897506</v>
      </c>
    </row>
    <row r="910" spans="1:27" x14ac:dyDescent="0.35">
      <c r="A910">
        <v>908</v>
      </c>
      <c r="B910" s="3">
        <f t="shared" si="118"/>
        <v>0.90800000000000003</v>
      </c>
      <c r="C910" s="3">
        <f>MOD($K$4*(1+SIN(Dashboards!$C$7*B910))+Dashboards!$C$15,2*$K$4)</f>
        <v>0.2465653727373778</v>
      </c>
      <c r="D910" s="31">
        <f>(B910^Dashboards!$C$5)*((1-B910)^Dashboards!$C$6)</f>
        <v>6.9782632959999955E-3</v>
      </c>
      <c r="E910" s="31">
        <f t="shared" si="112"/>
        <v>6.767215809423857E-3</v>
      </c>
      <c r="F910" s="31">
        <f t="shared" si="113"/>
        <v>1.7032171960688215E-3</v>
      </c>
      <c r="G910" s="13">
        <f>SQRT((E910-Dashboards!$C$10)^2+(F910-Dashboards!$C$11)^2)</f>
        <v>7.1146708502849388E-3</v>
      </c>
      <c r="H910" s="13">
        <f>G910/Dashboards!$C$9</f>
        <v>0.1863852316536512</v>
      </c>
      <c r="N910">
        <v>908</v>
      </c>
      <c r="O910" s="3">
        <f t="shared" si="119"/>
        <v>0.90800000000000003</v>
      </c>
      <c r="P910" s="3">
        <f>MOD($L$4*(1+SIN(Dashboards!$D$7*O910))+Dashboards!$D$15,2*$L$4)</f>
        <v>5.618030565880086</v>
      </c>
      <c r="Q910" s="31">
        <f>(O910^Dashboards!$D$5)*((1-O910)^Dashboards!$D$6)</f>
        <v>4.9339720196075606E-6</v>
      </c>
      <c r="R910" s="31">
        <f t="shared" si="114"/>
        <v>3.882154235091078E-6</v>
      </c>
      <c r="S910" s="31">
        <f t="shared" si="115"/>
        <v>-3.0451532613703879E-6</v>
      </c>
      <c r="T910" s="13">
        <f>SQRT((R910-Dashboards!$C$10)^2+(S910-Dashboards!$C$11)^2)</f>
        <v>1.1406246943931721E-2</v>
      </c>
      <c r="U910" s="13">
        <f>T910/Dashboards!$D$9</f>
        <v>0.97631203757380891</v>
      </c>
      <c r="W910" s="3">
        <f t="shared" si="116"/>
        <v>8.115169264314268E-5</v>
      </c>
      <c r="X910" s="3">
        <f t="shared" si="117"/>
        <v>0.78992680592015774</v>
      </c>
      <c r="Z910" s="3">
        <f>(E910-Dashboards!$C$10)/Dashboards!$C$12</f>
        <v>-0.12855719542640565</v>
      </c>
      <c r="AA910" s="3">
        <f>(F910-Dashboards!$C$11)/Dashboards!$C$13</f>
        <v>0.2485132930380842</v>
      </c>
    </row>
    <row r="911" spans="1:27" x14ac:dyDescent="0.35">
      <c r="A911">
        <v>909</v>
      </c>
      <c r="B911" s="3">
        <f t="shared" si="118"/>
        <v>0.90900000000000003</v>
      </c>
      <c r="C911" s="3">
        <f>MOD($K$4*(1+SIN(Dashboards!$C$7*B911))+Dashboards!$C$15,2*$K$4)</f>
        <v>0.24390958414889974</v>
      </c>
      <c r="D911" s="31">
        <f>(B911^Dashboards!$C$5)*((1-B911)^Dashboards!$C$6)</f>
        <v>6.8424329609999964E-3</v>
      </c>
      <c r="E911" s="31">
        <f t="shared" si="112"/>
        <v>6.6399053987130519E-3</v>
      </c>
      <c r="F911" s="31">
        <f t="shared" si="113"/>
        <v>1.6524361173493023E-3</v>
      </c>
      <c r="G911" s="13">
        <f>SQRT((E911-Dashboards!$C$10)^2+(F911-Dashboards!$C$11)^2)</f>
        <v>7.1409438306407154E-3</v>
      </c>
      <c r="H911" s="13">
        <f>G911/Dashboards!$C$9</f>
        <v>0.18707351304191064</v>
      </c>
      <c r="N911">
        <v>909</v>
      </c>
      <c r="O911" s="3">
        <f t="shared" si="119"/>
        <v>0.90900000000000003</v>
      </c>
      <c r="P911" s="3">
        <f>MOD($L$4*(1+SIN(Dashboards!$D$7*O911))+Dashboards!$D$15,2*$L$4)</f>
        <v>5.6199624232155294</v>
      </c>
      <c r="Q911" s="31">
        <f>(O911^Dashboards!$D$5)*((1-O911)^Dashboards!$D$6)</f>
        <v>4.6870394754080347E-6</v>
      </c>
      <c r="R911" s="31">
        <f t="shared" si="114"/>
        <v>3.6934439493218435E-6</v>
      </c>
      <c r="S911" s="31">
        <f t="shared" si="115"/>
        <v>-2.8856213953412337E-6</v>
      </c>
      <c r="T911" s="13">
        <f>SQRT((R911-Dashboards!$C$10)^2+(S911-Dashboards!$C$11)^2)</f>
        <v>1.1406481948105743E-2</v>
      </c>
      <c r="U911" s="13">
        <f>T911/Dashboards!$D$9</f>
        <v>0.97633215263927309</v>
      </c>
      <c r="W911" s="3">
        <f t="shared" si="116"/>
        <v>8.1453046896640387E-5</v>
      </c>
      <c r="X911" s="3">
        <f t="shared" si="117"/>
        <v>0.78925863959736242</v>
      </c>
      <c r="Z911" s="3">
        <f>(E911-Dashboards!$C$10)/Dashboards!$C$12</f>
        <v>-0.13286750937981076</v>
      </c>
      <c r="AA911" s="3">
        <f>(F911-Dashboards!$C$11)/Dashboards!$C$13</f>
        <v>0.24641583358791772</v>
      </c>
    </row>
    <row r="912" spans="1:27" x14ac:dyDescent="0.35">
      <c r="A912">
        <v>910</v>
      </c>
      <c r="B912" s="3">
        <f t="shared" si="118"/>
        <v>0.91</v>
      </c>
      <c r="C912" s="3">
        <f>MOD($K$4*(1+SIN(Dashboards!$C$7*B912))+Dashboards!$C$15,2*$K$4)</f>
        <v>0.24133123747581997</v>
      </c>
      <c r="D912" s="31">
        <f>(B912^Dashboards!$C$5)*((1-B912)^Dashboards!$C$6)</f>
        <v>6.7076099999999958E-3</v>
      </c>
      <c r="E912" s="31">
        <f t="shared" si="112"/>
        <v>6.5132279938742979E-3</v>
      </c>
      <c r="F912" s="31">
        <f t="shared" si="113"/>
        <v>1.6030885851730532E-3</v>
      </c>
      <c r="G912" s="13">
        <f>SQRT((E912-Dashboards!$C$10)^2+(F912-Dashboards!$C$11)^2)</f>
        <v>7.170566349056641E-3</v>
      </c>
      <c r="H912" s="13">
        <f>G912/Dashboards!$C$9</f>
        <v>0.1878495433141889</v>
      </c>
      <c r="N912">
        <v>910</v>
      </c>
      <c r="O912" s="3">
        <f t="shared" si="119"/>
        <v>0.91</v>
      </c>
      <c r="P912" s="3">
        <f>MOD($L$4*(1+SIN(Dashboards!$D$7*O912))+Dashboards!$D$15,2*$L$4)</f>
        <v>5.6218918021814099</v>
      </c>
      <c r="Q912" s="31">
        <f>(O912^Dashboards!$D$5)*((1-O912)^Dashboards!$D$6)</f>
        <v>4.4497613978999926E-6</v>
      </c>
      <c r="R912" s="31">
        <f t="shared" si="114"/>
        <v>3.5117450255479388E-6</v>
      </c>
      <c r="S912" s="31">
        <f t="shared" si="115"/>
        <v>-2.7327684449620323E-6</v>
      </c>
      <c r="T912" s="13">
        <f>SQRT((R912-Dashboards!$C$10)^2+(S912-Dashboards!$C$11)^2)</f>
        <v>1.1406707937334027E-2</v>
      </c>
      <c r="U912" s="13">
        <f>T912/Dashboards!$D$9</f>
        <v>0.97635149607493776</v>
      </c>
      <c r="W912" s="3">
        <f t="shared" si="116"/>
        <v>8.1792556088964663E-5</v>
      </c>
      <c r="X912" s="3">
        <f t="shared" si="117"/>
        <v>0.78850195276074886</v>
      </c>
      <c r="Z912" s="3">
        <f>(E912-Dashboards!$C$10)/Dashboards!$C$12</f>
        <v>-0.13715639182555162</v>
      </c>
      <c r="AA912" s="3">
        <f>(F912-Dashboards!$C$11)/Dashboards!$C$13</f>
        <v>0.24437758528135542</v>
      </c>
    </row>
    <row r="913" spans="1:27" x14ac:dyDescent="0.35">
      <c r="A913">
        <v>911</v>
      </c>
      <c r="B913" s="3">
        <f t="shared" si="118"/>
        <v>0.91100000000000003</v>
      </c>
      <c r="C913" s="3">
        <f>MOD($K$4*(1+SIN(Dashboards!$C$7*B913))+Dashboards!$C$15,2*$K$4)</f>
        <v>0.23883039717667134</v>
      </c>
      <c r="D913" s="31">
        <f>(B913^Dashboards!$C$5)*((1-B913)^Dashboards!$C$6)</f>
        <v>6.5738042409999951E-3</v>
      </c>
      <c r="E913" s="31">
        <f t="shared" si="112"/>
        <v>6.3872089642919311E-3</v>
      </c>
      <c r="F913" s="31">
        <f t="shared" si="113"/>
        <v>1.5551411014626051E-3</v>
      </c>
      <c r="G913" s="13">
        <f>SQRT((E913-Dashboards!$C$10)^2+(F913-Dashboards!$C$11)^2)</f>
        <v>7.2033922241324941E-3</v>
      </c>
      <c r="H913" s="13">
        <f>G913/Dashboards!$C$9</f>
        <v>0.18870949291115469</v>
      </c>
      <c r="N913">
        <v>911</v>
      </c>
      <c r="O913" s="3">
        <f t="shared" si="119"/>
        <v>0.91100000000000003</v>
      </c>
      <c r="P913" s="3">
        <f>MOD($L$4*(1+SIN(Dashboards!$D$7*O913))+Dashboards!$D$15,2*$L$4)</f>
        <v>5.6238187008483482</v>
      </c>
      <c r="Q913" s="31">
        <f>(O913^Dashboards!$D$5)*((1-O913)^Dashboards!$D$6)</f>
        <v>4.2218729919978778E-6</v>
      </c>
      <c r="R913" s="31">
        <f t="shared" si="114"/>
        <v>3.3368857373554404E-6</v>
      </c>
      <c r="S913" s="31">
        <f t="shared" si="115"/>
        <v>-2.5863884349406899E-6</v>
      </c>
      <c r="T913" s="13">
        <f>SQRT((R913-Dashboards!$C$10)^2+(S913-Dashboards!$C$11)^2)</f>
        <v>1.1406925148381729E-2</v>
      </c>
      <c r="U913" s="13">
        <f>T913/Dashboards!$D$9</f>
        <v>0.97637008814659887</v>
      </c>
      <c r="W913" s="3">
        <f t="shared" si="116"/>
        <v>8.2168555915114347E-5</v>
      </c>
      <c r="X913" s="3">
        <f t="shared" si="117"/>
        <v>0.78766059523544418</v>
      </c>
      <c r="Z913" s="3">
        <f>(E913-Dashboards!$C$10)/Dashboards!$C$12</f>
        <v>-0.1414229838392819</v>
      </c>
      <c r="AA913" s="3">
        <f>(F913-Dashboards!$C$11)/Dashboards!$C$13</f>
        <v>0.24239716451527341</v>
      </c>
    </row>
    <row r="914" spans="1:27" x14ac:dyDescent="0.35">
      <c r="A914">
        <v>912</v>
      </c>
      <c r="B914" s="3">
        <f t="shared" si="118"/>
        <v>0.91200000000000003</v>
      </c>
      <c r="C914" s="3">
        <f>MOD($K$4*(1+SIN(Dashboards!$C$7*B914))+Dashboards!$C$15,2*$K$4)</f>
        <v>0.23640712577233028</v>
      </c>
      <c r="D914" s="31">
        <f>(B914^Dashboards!$C$5)*((1-B914)^Dashboards!$C$6)</f>
        <v>6.4410255359999957E-3</v>
      </c>
      <c r="E914" s="31">
        <f t="shared" si="112"/>
        <v>6.2618731724663384E-3</v>
      </c>
      <c r="F914" s="31">
        <f t="shared" si="113"/>
        <v>1.5085603492569965E-3</v>
      </c>
      <c r="G914" s="13">
        <f>SQRT((E914-Dashboards!$C$10)^2+(F914-Dashboards!$C$11)^2)</f>
        <v>7.239274109499508E-3</v>
      </c>
      <c r="H914" s="13">
        <f>G914/Dashboards!$C$9</f>
        <v>0.1896495017544356</v>
      </c>
      <c r="N914">
        <v>912</v>
      </c>
      <c r="O914" s="3">
        <f t="shared" si="119"/>
        <v>0.91200000000000003</v>
      </c>
      <c r="P914" s="3">
        <f>MOD($L$4*(1+SIN(Dashboards!$D$7*O914))+Dashboards!$D$15,2*$L$4)</f>
        <v>5.6257431172894465</v>
      </c>
      <c r="Q914" s="31">
        <f>(O914^Dashboards!$D$5)*((1-O914)^Dashboards!$D$6)</f>
        <v>4.0031132413109135E-6</v>
      </c>
      <c r="R914" s="31">
        <f t="shared" si="114"/>
        <v>3.168695838904888E-6</v>
      </c>
      <c r="S914" s="31">
        <f t="shared" si="115"/>
        <v>-2.4462792774467949E-6</v>
      </c>
      <c r="T914" s="13">
        <f>SQRT((R914-Dashboards!$C$10)^2+(S914-Dashboards!$C$11)^2)</f>
        <v>1.1407133815180274E-2</v>
      </c>
      <c r="U914" s="13">
        <f>T914/Dashboards!$D$9</f>
        <v>0.97638794887750036</v>
      </c>
      <c r="W914" s="3">
        <f t="shared" si="116"/>
        <v>8.2579368491830904E-5</v>
      </c>
      <c r="X914" s="3">
        <f t="shared" si="117"/>
        <v>0.78673844712306473</v>
      </c>
      <c r="Z914" s="3">
        <f>(E914-Dashboards!$C$10)/Dashboards!$C$12</f>
        <v>-0.14566644365808742</v>
      </c>
      <c r="AA914" s="3">
        <f>(F914-Dashboards!$C$11)/Dashboards!$C$13</f>
        <v>0.24047319516737606</v>
      </c>
    </row>
    <row r="915" spans="1:27" x14ac:dyDescent="0.35">
      <c r="A915">
        <v>913</v>
      </c>
      <c r="B915" s="3">
        <f t="shared" si="118"/>
        <v>0.91300000000000003</v>
      </c>
      <c r="C915" s="3">
        <f>MOD($K$4*(1+SIN(Dashboards!$C$7*B915))+Dashboards!$C$15,2*$K$4)</f>
        <v>0.23406148384445705</v>
      </c>
      <c r="D915" s="31">
        <f>(B915^Dashboards!$C$5)*((1-B915)^Dashboards!$C$6)</f>
        <v>6.3092837609999963E-3</v>
      </c>
      <c r="E915" s="31">
        <f t="shared" si="112"/>
        <v>6.137244986876466E-3</v>
      </c>
      <c r="F915" s="31">
        <f t="shared" si="113"/>
        <v>1.4633132090833959E-3</v>
      </c>
      <c r="G915" s="13">
        <f>SQRT((E915-Dashboards!$C$10)^2+(F915-Dashboards!$C$11)^2)</f>
        <v>7.2780641562495401E-3</v>
      </c>
      <c r="H915" s="13">
        <f>G915/Dashboards!$C$9</f>
        <v>0.19066569660047983</v>
      </c>
      <c r="N915">
        <v>913</v>
      </c>
      <c r="O915" s="3">
        <f t="shared" si="119"/>
        <v>0.91300000000000003</v>
      </c>
      <c r="P915" s="3">
        <f>MOD($L$4*(1+SIN(Dashboards!$D$7*O915))+Dashboards!$D$15,2*$L$4)</f>
        <v>5.6276650495802878</v>
      </c>
      <c r="Q915" s="31">
        <f>(O915^Dashboards!$D$5)*((1-O915)^Dashboards!$D$6)</f>
        <v>3.7932249257209051E-6</v>
      </c>
      <c r="R915" s="31">
        <f t="shared" si="114"/>
        <v>3.007006613305526E-6</v>
      </c>
      <c r="S915" s="31">
        <f t="shared" si="115"/>
        <v>-2.3122427564265816E-6</v>
      </c>
      <c r="T915" s="13">
        <f>SQRT((R915-Dashboards!$C$10)^2+(S915-Dashboards!$C$11)^2)</f>
        <v>1.1407334168788041E-2</v>
      </c>
      <c r="U915" s="13">
        <f>T915/Dashboards!$D$9</f>
        <v>0.97640509804496933</v>
      </c>
      <c r="W915" s="3">
        <f t="shared" si="116"/>
        <v>8.3023309932216875E-5</v>
      </c>
      <c r="X915" s="3">
        <f t="shared" si="117"/>
        <v>0.7857394014444895</v>
      </c>
      <c r="Z915" s="3">
        <f>(E915-Dashboards!$C$10)/Dashboards!$C$12</f>
        <v>-0.14988594624500348</v>
      </c>
      <c r="AA915" s="3">
        <f>(F915-Dashboards!$C$11)/Dashboards!$C$13</f>
        <v>0.23860430927240894</v>
      </c>
    </row>
    <row r="916" spans="1:27" x14ac:dyDescent="0.35">
      <c r="A916">
        <v>914</v>
      </c>
      <c r="B916" s="3">
        <f t="shared" si="118"/>
        <v>0.91400000000000003</v>
      </c>
      <c r="C916" s="3">
        <f>MOD($K$4*(1+SIN(Dashboards!$C$7*B916))+Dashboards!$C$15,2*$K$4)</f>
        <v>0.23179353003397676</v>
      </c>
      <c r="D916" s="31">
        <f>(B916^Dashboards!$C$5)*((1-B916)^Dashboards!$C$6)</f>
        <v>6.1785888159999946E-3</v>
      </c>
      <c r="E916" s="31">
        <f t="shared" si="112"/>
        <v>6.0133482948361338E-3</v>
      </c>
      <c r="F916" s="31">
        <f t="shared" si="113"/>
        <v>1.419366775076683E-3</v>
      </c>
      <c r="G916" s="13">
        <f>SQRT((E916-Dashboards!$C$10)^2+(F916-Dashboards!$C$11)^2)</f>
        <v>7.3196146302450336E-3</v>
      </c>
      <c r="H916" s="13">
        <f>G916/Dashboards!$C$9</f>
        <v>0.19175420721241612</v>
      </c>
      <c r="N916">
        <v>914</v>
      </c>
      <c r="O916" s="3">
        <f t="shared" si="119"/>
        <v>0.91400000000000003</v>
      </c>
      <c r="P916" s="3">
        <f>MOD($L$4*(1+SIN(Dashboards!$D$7*O916))+Dashboards!$D$15,2*$L$4)</f>
        <v>5.6295844957989409</v>
      </c>
      <c r="Q916" s="31">
        <f>(O916^Dashboards!$D$5)*((1-O916)^Dashboards!$D$6)</f>
        <v>3.5919546379860147E-6</v>
      </c>
      <c r="R916" s="31">
        <f t="shared" si="114"/>
        <v>2.8516509200635198E-6</v>
      </c>
      <c r="S916" s="31">
        <f t="shared" si="115"/>
        <v>-2.1840845110595242E-6</v>
      </c>
      <c r="T916" s="13">
        <f>SQRT((R916-Dashboards!$C$10)^2+(S916-Dashboards!$C$11)^2)</f>
        <v>1.1407526437352253E-2</v>
      </c>
      <c r="U916" s="13">
        <f>T916/Dashboards!$D$9</f>
        <v>0.97642155517715401</v>
      </c>
      <c r="W916" s="3">
        <f t="shared" si="116"/>
        <v>8.349869740575056E-5</v>
      </c>
      <c r="X916" s="3">
        <f t="shared" si="117"/>
        <v>0.78466734796473792</v>
      </c>
      <c r="Z916" s="3">
        <f>(E916-Dashboards!$C$10)/Dashboards!$C$12</f>
        <v>-0.15408068285374224</v>
      </c>
      <c r="AA916" s="3">
        <f>(F916-Dashboards!$C$11)/Dashboards!$C$13</f>
        <v>0.236789147687961</v>
      </c>
    </row>
    <row r="917" spans="1:27" x14ac:dyDescent="0.35">
      <c r="A917">
        <v>915</v>
      </c>
      <c r="B917" s="3">
        <f t="shared" si="118"/>
        <v>0.91500000000000004</v>
      </c>
      <c r="C917" s="3">
        <f>MOD($K$4*(1+SIN(Dashboards!$C$7*B917))+Dashboards!$C$15,2*$K$4)</f>
        <v>0.22960332103961695</v>
      </c>
      <c r="D917" s="31">
        <f>(B917^Dashboards!$C$5)*((1-B917)^Dashboards!$C$6)</f>
        <v>6.0489506249999953E-3</v>
      </c>
      <c r="E917" s="31">
        <f t="shared" si="112"/>
        <v>5.8902065153310073E-3</v>
      </c>
      <c r="F917" s="31">
        <f t="shared" si="113"/>
        <v>1.3766883708523085E-3</v>
      </c>
      <c r="G917" s="13">
        <f>SQRT((E917-Dashboards!$C$10)^2+(F917-Dashboards!$C$11)^2)</f>
        <v>7.3637784804735972E-3</v>
      </c>
      <c r="H917" s="13">
        <f>G917/Dashboards!$C$9</f>
        <v>0.19291118124941439</v>
      </c>
      <c r="N917">
        <v>915</v>
      </c>
      <c r="O917" s="3">
        <f t="shared" si="119"/>
        <v>0.91500000000000004</v>
      </c>
      <c r="P917" s="3">
        <f>MOD($L$4*(1+SIN(Dashboards!$D$7*O917))+Dashboards!$D$15,2*$L$4)</f>
        <v>5.6315014540259591</v>
      </c>
      <c r="Q917" s="31">
        <f>(O917^Dashboards!$D$5)*((1-O917)^Dashboards!$D$6)</f>
        <v>3.3990527993589774E-6</v>
      </c>
      <c r="R917" s="31">
        <f t="shared" si="114"/>
        <v>2.702463241585719E-6</v>
      </c>
      <c r="S917" s="31">
        <f t="shared" si="115"/>
        <v>-2.0616140183623384E-6</v>
      </c>
      <c r="T917" s="13">
        <f>SQRT((R917-Dashboards!$C$10)^2+(S917-Dashboards!$C$11)^2)</f>
        <v>1.1407710846072111E-2</v>
      </c>
      <c r="U917" s="13">
        <f>T917/Dashboards!$D$9</f>
        <v>0.976437339549868</v>
      </c>
      <c r="W917" s="3">
        <f t="shared" si="116"/>
        <v>8.400385563977106E-5</v>
      </c>
      <c r="X917" s="3">
        <f t="shared" si="117"/>
        <v>0.78352615830045358</v>
      </c>
      <c r="Z917" s="3">
        <f>(E917-Dashboards!$C$10)/Dashboards!$C$12</f>
        <v>-0.15824986059407478</v>
      </c>
      <c r="AA917" s="3">
        <f>(F917-Dashboards!$C$11)/Dashboards!$C$13</f>
        <v>0.23502636075007682</v>
      </c>
    </row>
    <row r="918" spans="1:27" x14ac:dyDescent="0.35">
      <c r="A918">
        <v>916</v>
      </c>
      <c r="B918" s="3">
        <f t="shared" si="118"/>
        <v>0.91600000000000004</v>
      </c>
      <c r="C918" s="3">
        <f>MOD($K$4*(1+SIN(Dashboards!$C$7*B918))+Dashboards!$C$15,2*$K$4)</f>
        <v>0.22749091161648832</v>
      </c>
      <c r="D918" s="31">
        <f>(B918^Dashboards!$C$5)*((1-B918)^Dashboards!$C$6)</f>
        <v>5.920379135999995E-3</v>
      </c>
      <c r="E918" s="31">
        <f t="shared" si="112"/>
        <v>5.7678426118232713E-3</v>
      </c>
      <c r="F918" s="31">
        <f t="shared" si="113"/>
        <v>1.3352455651376466E-3</v>
      </c>
      <c r="G918" s="13">
        <f>SQRT((E918-Dashboards!$C$10)^2+(F918-Dashboards!$C$11)^2)</f>
        <v>7.4104098559624907E-3</v>
      </c>
      <c r="H918" s="13">
        <f>G918/Dashboards!$C$9</f>
        <v>0.19413279780845419</v>
      </c>
      <c r="N918">
        <v>916</v>
      </c>
      <c r="O918" s="3">
        <f t="shared" si="119"/>
        <v>0.91600000000000004</v>
      </c>
      <c r="P918" s="3">
        <f>MOD($L$4*(1+SIN(Dashboards!$D$7*O918))+Dashboards!$D$15,2*$L$4)</f>
        <v>5.6334159223443834</v>
      </c>
      <c r="Q918" s="31">
        <f>(O918^Dashboards!$D$5)*((1-O918)^Dashboards!$D$6)</f>
        <v>3.214273674208143E-6</v>
      </c>
      <c r="R918" s="31">
        <f t="shared" si="114"/>
        <v>2.5592797287205361E-6</v>
      </c>
      <c r="S918" s="31">
        <f t="shared" si="115"/>
        <v>-1.9446445749461914E-6</v>
      </c>
      <c r="T918" s="13">
        <f>SQRT((R918-Dashboards!$C$10)^2+(S918-Dashboards!$C$11)^2)</f>
        <v>1.1407887617163133E-2</v>
      </c>
      <c r="U918" s="13">
        <f>T918/Dashboards!$D$9</f>
        <v>0.9764524701835382</v>
      </c>
      <c r="W918" s="3">
        <f t="shared" si="116"/>
        <v>8.4537122833938137E-5</v>
      </c>
      <c r="X918" s="3">
        <f t="shared" si="117"/>
        <v>0.78231967237508404</v>
      </c>
      <c r="Z918" s="3">
        <f>(E918-Dashboards!$C$10)/Dashboards!$C$12</f>
        <v>-0.16239270199830683</v>
      </c>
      <c r="AA918" s="3">
        <f>(F918-Dashboards!$C$11)/Dashboards!$C$13</f>
        <v>0.23331460891889289</v>
      </c>
    </row>
    <row r="919" spans="1:27" x14ac:dyDescent="0.35">
      <c r="A919">
        <v>917</v>
      </c>
      <c r="B919" s="3">
        <f t="shared" si="118"/>
        <v>0.91700000000000004</v>
      </c>
      <c r="C919" s="3">
        <f>MOD($K$4*(1+SIN(Dashboards!$C$7*B919))+Dashboards!$C$15,2*$K$4)</f>
        <v>0.22545635457471647</v>
      </c>
      <c r="D919" s="31">
        <f>(B919^Dashboards!$C$5)*((1-B919)^Dashboards!$C$6)</f>
        <v>5.7928843209999956E-3</v>
      </c>
      <c r="E919" s="31">
        <f t="shared" si="112"/>
        <v>5.6462791050112008E-3</v>
      </c>
      <c r="F919" s="31">
        <f t="shared" si="113"/>
        <v>1.2950061871672628E-3</v>
      </c>
      <c r="G919" s="13">
        <f>SQRT((E919-Dashboards!$C$10)^2+(F919-Dashboards!$C$11)^2)</f>
        <v>7.4593645700047661E-3</v>
      </c>
      <c r="H919" s="13">
        <f>G919/Dashboards!$C$9</f>
        <v>0.19541527958580054</v>
      </c>
      <c r="N919">
        <v>917</v>
      </c>
      <c r="O919" s="3">
        <f t="shared" si="119"/>
        <v>0.91700000000000004</v>
      </c>
      <c r="P919" s="3">
        <f>MOD($L$4*(1+SIN(Dashboards!$D$7*O919))+Dashboards!$D$15,2*$L$4)</f>
        <v>5.6353278988397468</v>
      </c>
      <c r="Q919" s="31">
        <f>(O919^Dashboards!$D$5)*((1-O919)^Dashboards!$D$6)</f>
        <v>3.0373753836297361E-6</v>
      </c>
      <c r="R919" s="31">
        <f t="shared" si="114"/>
        <v>2.4219382453175418E-6</v>
      </c>
      <c r="S919" s="31">
        <f t="shared" si="115"/>
        <v>-1.8329932779331386E-6</v>
      </c>
      <c r="T919" s="13">
        <f>SQRT((R919-Dashboards!$C$10)^2+(S919-Dashboards!$C$11)^2)</f>
        <v>1.1408056969822769E-2</v>
      </c>
      <c r="U919" s="13">
        <f>T919/Dashboards!$D$9</f>
        <v>0.97646696584026116</v>
      </c>
      <c r="W919" s="3">
        <f t="shared" si="116"/>
        <v>8.5096855973291894E-5</v>
      </c>
      <c r="X919" s="3">
        <f t="shared" si="117"/>
        <v>0.78105168625446064</v>
      </c>
      <c r="Z919" s="3">
        <f>(E919-Dashboards!$C$10)/Dashboards!$C$12</f>
        <v>-0.16650844458928138</v>
      </c>
      <c r="AA919" s="3">
        <f>(F919-Dashboards!$C$11)/Dashboards!$C$13</f>
        <v>0.23165256341452359</v>
      </c>
    </row>
    <row r="920" spans="1:27" x14ac:dyDescent="0.35">
      <c r="A920">
        <v>918</v>
      </c>
      <c r="B920" s="3">
        <f t="shared" si="118"/>
        <v>0.91800000000000004</v>
      </c>
      <c r="C920" s="3">
        <f>MOD($K$4*(1+SIN(Dashboards!$C$7*B920))+Dashboards!$C$15,2*$K$4)</f>
        <v>0.22349970077812104</v>
      </c>
      <c r="D920" s="31">
        <f>(B920^Dashboards!$C$5)*((1-B920)^Dashboards!$C$6)</f>
        <v>5.6664761759999951E-3</v>
      </c>
      <c r="E920" s="31">
        <f t="shared" si="112"/>
        <v>5.5255380855309391E-3</v>
      </c>
      <c r="F920" s="31">
        <f t="shared" si="113"/>
        <v>1.2559383418474857E-3</v>
      </c>
      <c r="G920" s="13">
        <f>SQRT((E920-Dashboards!$C$10)^2+(F920-Dashboards!$C$11)^2)</f>
        <v>7.510500511546901E-3</v>
      </c>
      <c r="H920" s="13">
        <f>G920/Dashboards!$C$9</f>
        <v>0.19675490365425294</v>
      </c>
      <c r="N920">
        <v>918</v>
      </c>
      <c r="O920" s="3">
        <f t="shared" si="119"/>
        <v>0.91800000000000004</v>
      </c>
      <c r="P920" s="3">
        <f>MOD($L$4*(1+SIN(Dashboards!$D$7*O920))+Dashboards!$D$15,2*$L$4)</f>
        <v>5.6372373816000731</v>
      </c>
      <c r="Q920" s="31">
        <f>(O920^Dashboards!$D$5)*((1-O920)^Dashboards!$D$6)</f>
        <v>2.868119918039643E-6</v>
      </c>
      <c r="R920" s="31">
        <f t="shared" si="114"/>
        <v>2.2902784117873235E-6</v>
      </c>
      <c r="S920" s="31">
        <f t="shared" si="115"/>
        <v>-1.726481005037896E-6</v>
      </c>
      <c r="T920" s="13">
        <f>SQRT((R920-Dashboards!$C$10)^2+(S920-Dashboards!$C$11)^2)</f>
        <v>1.1408219120197261E-2</v>
      </c>
      <c r="U920" s="13">
        <f>T920/Dashboards!$D$9</f>
        <v>0.97648084502096733</v>
      </c>
      <c r="W920" s="3">
        <f t="shared" si="116"/>
        <v>8.5681435538080666E-5</v>
      </c>
      <c r="X920" s="3">
        <f t="shared" si="117"/>
        <v>0.77972594136671436</v>
      </c>
      <c r="Z920" s="3">
        <f>(E920-Dashboards!$C$10)/Dashboards!$C$12</f>
        <v>-0.17059634045033809</v>
      </c>
      <c r="AA920" s="3">
        <f>(F920-Dashboards!$C$11)/Dashboards!$C$13</f>
        <v>0.23003890684341749</v>
      </c>
    </row>
    <row r="921" spans="1:27" x14ac:dyDescent="0.35">
      <c r="A921">
        <v>919</v>
      </c>
      <c r="B921" s="3">
        <f t="shared" si="118"/>
        <v>0.91900000000000004</v>
      </c>
      <c r="C921" s="3">
        <f>MOD($K$4*(1+SIN(Dashboards!$C$7*B921))+Dashboards!$C$15,2*$K$4)</f>
        <v>0.22162099914294542</v>
      </c>
      <c r="D921" s="31">
        <f>(B921^Dashboards!$C$5)*((1-B921)^Dashboards!$C$6)</f>
        <v>5.5411647209999953E-3</v>
      </c>
      <c r="E921" s="31">
        <f t="shared" si="112"/>
        <v>5.4056412265879612E-3</v>
      </c>
      <c r="F921" s="31">
        <f t="shared" si="113"/>
        <v>1.218010424695768E-3</v>
      </c>
      <c r="G921" s="13">
        <f>SQRT((E921-Dashboards!$C$10)^2+(F921-Dashboards!$C$11)^2)</f>
        <v>7.5636780045347032E-3</v>
      </c>
      <c r="H921" s="13">
        <f>G921/Dashboards!$C$9</f>
        <v>0.19814801087704104</v>
      </c>
      <c r="N921">
        <v>919</v>
      </c>
      <c r="O921" s="3">
        <f t="shared" si="119"/>
        <v>0.91900000000000004</v>
      </c>
      <c r="P921" s="3">
        <f>MOD($L$4*(1+SIN(Dashboards!$D$7*O921))+Dashboards!$D$15,2*$L$4)</f>
        <v>5.6391443687158791</v>
      </c>
      <c r="Q921" s="31">
        <f>(O921^Dashboards!$D$5)*((1-O921)^Dashboards!$D$6)</f>
        <v>2.7062731487330251E-6</v>
      </c>
      <c r="R921" s="31">
        <f t="shared" si="114"/>
        <v>2.164141647643231E-6</v>
      </c>
      <c r="S921" s="31">
        <f t="shared" si="115"/>
        <v>-1.6249323938211717E-6</v>
      </c>
      <c r="T921" s="13">
        <f>SQRT((R921-Dashboards!$C$10)^2+(S921-Dashboards!$C$11)^2)</f>
        <v>1.1408374281349793E-2</v>
      </c>
      <c r="U921" s="13">
        <f>T921/Dashboards!$D$9</f>
        <v>0.97649412596269392</v>
      </c>
      <c r="W921" s="3">
        <f t="shared" si="116"/>
        <v>8.6289269619344835E-5</v>
      </c>
      <c r="X921" s="3">
        <f t="shared" si="117"/>
        <v>0.77834611508565288</v>
      </c>
      <c r="Z921" s="3">
        <f>(E921-Dashboards!$C$10)/Dashboards!$C$12</f>
        <v>-0.17465565579765319</v>
      </c>
      <c r="AA921" s="3">
        <f>(F921-Dashboards!$C$11)/Dashboards!$C$13</f>
        <v>0.22847233381541238</v>
      </c>
    </row>
    <row r="922" spans="1:27" x14ac:dyDescent="0.35">
      <c r="A922">
        <v>920</v>
      </c>
      <c r="B922" s="3">
        <f t="shared" si="118"/>
        <v>0.92</v>
      </c>
      <c r="C922" s="3">
        <f>MOD($K$4*(1+SIN(Dashboards!$C$7*B922))+Dashboards!$C$15,2*$K$4)</f>
        <v>0.21982029663663258</v>
      </c>
      <c r="D922" s="31">
        <f>(B922^Dashboards!$C$5)*((1-B922)^Dashboards!$C$6)</f>
        <v>5.416959999999995E-3</v>
      </c>
      <c r="E922" s="31">
        <f t="shared" si="112"/>
        <v>5.2866097965058234E-3</v>
      </c>
      <c r="F922" s="31">
        <f t="shared" si="113"/>
        <v>1.1811911365602939E-3</v>
      </c>
      <c r="G922" s="13">
        <f>SQRT((E922-Dashboards!$C$10)^2+(F922-Dashboards!$C$11)^2)</f>
        <v>7.6187601168045769E-3</v>
      </c>
      <c r="H922" s="13">
        <f>G922/Dashboards!$C$9</f>
        <v>0.19959101399994469</v>
      </c>
      <c r="N922">
        <v>920</v>
      </c>
      <c r="O922" s="3">
        <f t="shared" si="119"/>
        <v>0.92</v>
      </c>
      <c r="P922" s="3">
        <f>MOD($L$4*(1+SIN(Dashboards!$D$7*O922))+Dashboards!$D$15,2*$L$4)</f>
        <v>5.641048858280179</v>
      </c>
      <c r="Q922" s="31">
        <f>(O922^Dashboards!$D$5)*((1-O922)^Dashboards!$D$6)</f>
        <v>2.5516048383999933E-6</v>
      </c>
      <c r="R922" s="31">
        <f t="shared" si="114"/>
        <v>2.0433712130065838E-6</v>
      </c>
      <c r="S922" s="31">
        <f t="shared" si="115"/>
        <v>-1.5281758201209237E-6</v>
      </c>
      <c r="T922" s="13">
        <f>SQRT((R922-Dashboards!$C$10)^2+(S922-Dashboards!$C$11)^2)</f>
        <v>1.1408522663229934E-2</v>
      </c>
      <c r="U922" s="13">
        <f>T922/Dashboards!$D$9</f>
        <v>0.97650682663596977</v>
      </c>
      <c r="W922" s="3">
        <f t="shared" si="116"/>
        <v>8.6918797458277348E-5</v>
      </c>
      <c r="X922" s="3">
        <f t="shared" si="117"/>
        <v>0.77691581263602505</v>
      </c>
      <c r="Z922" s="3">
        <f>(E922-Dashboards!$C$10)/Dashboards!$C$12</f>
        <v>-0.17868567055537998</v>
      </c>
      <c r="AA922" s="3">
        <f>(F922-Dashboards!$C$11)/Dashboards!$C$13</f>
        <v>0.22695155155171332</v>
      </c>
    </row>
    <row r="923" spans="1:27" x14ac:dyDescent="0.35">
      <c r="A923">
        <v>921</v>
      </c>
      <c r="B923" s="3">
        <f t="shared" si="118"/>
        <v>0.92100000000000004</v>
      </c>
      <c r="C923" s="3">
        <f>MOD($K$4*(1+SIN(Dashboards!$C$7*B923))+Dashboards!$C$15,2*$K$4)</f>
        <v>0.21809763827665157</v>
      </c>
      <c r="D923" s="31">
        <f>(B923^Dashboards!$C$5)*((1-B923)^Dashboards!$C$6)</f>
        <v>5.2938720809999947E-3</v>
      </c>
      <c r="E923" s="31">
        <f t="shared" si="112"/>
        <v>5.1684646711799773E-3</v>
      </c>
      <c r="F923" s="31">
        <f t="shared" si="113"/>
        <v>1.1454494981253699E-3</v>
      </c>
      <c r="G923" s="13">
        <f>SQRT((E923-Dashboards!$C$10)^2+(F923-Dashboards!$C$11)^2)</f>
        <v>7.6756129207433124E-3</v>
      </c>
      <c r="H923" s="13">
        <f>G923/Dashboards!$C$9</f>
        <v>0.20108040447987904</v>
      </c>
      <c r="N923">
        <v>921</v>
      </c>
      <c r="O923" s="3">
        <f t="shared" si="119"/>
        <v>0.92100000000000004</v>
      </c>
      <c r="P923" s="3">
        <f>MOD($L$4*(1+SIN(Dashboards!$D$7*O923))+Dashboards!$D$15,2*$L$4)</f>
        <v>5.6429508483884812</v>
      </c>
      <c r="Q923" s="31">
        <f>(O923^Dashboards!$D$5)*((1-O923)^Dashboards!$D$6)</f>
        <v>2.403888650585565E-6</v>
      </c>
      <c r="R923" s="31">
        <f t="shared" si="114"/>
        <v>1.9278122490569395E-6</v>
      </c>
      <c r="S923" s="31">
        <f t="shared" si="115"/>
        <v>-1.4360433756680583E-6</v>
      </c>
      <c r="T923" s="13">
        <f>SQRT((R923-Dashboards!$C$10)^2+(S923-Dashboards!$C$11)^2)</f>
        <v>1.1408664472644355E-2</v>
      </c>
      <c r="U923" s="13">
        <f>T923/Dashboards!$D$9</f>
        <v>0.97651896474230937</v>
      </c>
      <c r="W923" s="3">
        <f t="shared" si="116"/>
        <v>8.7568492434654196E-5</v>
      </c>
      <c r="X923" s="3">
        <f t="shared" si="117"/>
        <v>0.7754385602624303</v>
      </c>
      <c r="Z923" s="3">
        <f>(E923-Dashboards!$C$10)/Dashboards!$C$12</f>
        <v>-0.18268567793400334</v>
      </c>
      <c r="AA923" s="3">
        <f>(F923-Dashboards!$C$11)/Dashboards!$C$13</f>
        <v>0.22547528048402232</v>
      </c>
    </row>
    <row r="924" spans="1:27" x14ac:dyDescent="0.35">
      <c r="A924">
        <v>922</v>
      </c>
      <c r="B924" s="3">
        <f t="shared" si="118"/>
        <v>0.92200000000000004</v>
      </c>
      <c r="C924" s="3">
        <f>MOD($K$4*(1+SIN(Dashboards!$C$7*B924))+Dashboards!$C$15,2*$K$4)</f>
        <v>0.21645306712937121</v>
      </c>
      <c r="D924" s="31">
        <f>(B924^Dashboards!$C$5)*((1-B924)^Dashboards!$C$6)</f>
        <v>5.1719110559999941E-3</v>
      </c>
      <c r="E924" s="31">
        <f t="shared" si="112"/>
        <v>5.0512263464245043E-3</v>
      </c>
      <c r="F924" s="31">
        <f t="shared" si="113"/>
        <v>1.1107548642080862E-3</v>
      </c>
      <c r="G924" s="13">
        <f>SQRT((E924-Dashboards!$C$10)^2+(F924-Dashboards!$C$11)^2)</f>
        <v>7.7341057084284268E-3</v>
      </c>
      <c r="H924" s="13">
        <f>G924/Dashboards!$C$9</f>
        <v>0.2026127581209925</v>
      </c>
      <c r="N924">
        <v>922</v>
      </c>
      <c r="O924" s="3">
        <f t="shared" si="119"/>
        <v>0.92200000000000004</v>
      </c>
      <c r="P924" s="3">
        <f>MOD($L$4*(1+SIN(Dashboards!$D$7*O924))+Dashboards!$D$15,2*$L$4)</f>
        <v>5.6448503371387977</v>
      </c>
      <c r="Q924" s="31">
        <f>(O924^Dashboards!$D$5)*((1-O924)^Dashboards!$D$6)</f>
        <v>2.2629021580820465E-6</v>
      </c>
      <c r="R924" s="31">
        <f t="shared" si="114"/>
        <v>1.8173118174090438E-6</v>
      </c>
      <c r="S924" s="31">
        <f t="shared" si="115"/>
        <v>-1.3483708448931331E-6</v>
      </c>
      <c r="T924" s="13">
        <f>SQRT((R924-Dashboards!$C$10)^2+(S924-Dashboards!$C$11)^2)</f>
        <v>1.1408799913228912E-2</v>
      </c>
      <c r="U924" s="13">
        <f>T924/Dashboards!$D$9</f>
        <v>0.9765305577118224</v>
      </c>
      <c r="W924" s="3">
        <f t="shared" si="116"/>
        <v>8.8236864535221461E-5</v>
      </c>
      <c r="X924" s="3">
        <f t="shared" si="117"/>
        <v>0.77391779959082996</v>
      </c>
      <c r="Z924" s="3">
        <f>(E924-Dashboards!$C$10)/Dashboards!$C$12</f>
        <v>-0.18665498401231972</v>
      </c>
      <c r="AA924" s="3">
        <f>(F924-Dashboards!$C$11)/Dashboards!$C$13</f>
        <v>0.22404225484504747</v>
      </c>
    </row>
    <row r="925" spans="1:27" x14ac:dyDescent="0.35">
      <c r="A925">
        <v>923</v>
      </c>
      <c r="B925" s="3">
        <f t="shared" si="118"/>
        <v>0.92300000000000004</v>
      </c>
      <c r="C925" s="3">
        <f>MOD($K$4*(1+SIN(Dashboards!$C$7*B925))+Dashboards!$C$15,2*$K$4)</f>
        <v>0.21488662430898517</v>
      </c>
      <c r="D925" s="31">
        <f>(B925^Dashboards!$C$5)*((1-B925)^Dashboards!$C$6)</f>
        <v>5.0510870409999943E-3</v>
      </c>
      <c r="E925" s="31">
        <f t="shared" si="112"/>
        <v>4.9349149501998427E-3</v>
      </c>
      <c r="F925" s="31">
        <f t="shared" si="113"/>
        <v>1.0770769378517762E-3</v>
      </c>
      <c r="G925" s="13">
        <f>SQRT((E925-Dashboards!$C$10)^2+(F925-Dashboards!$C$11)^2)</f>
        <v>7.7941111643143584E-3</v>
      </c>
      <c r="H925" s="13">
        <f>G925/Dashboards!$C$9</f>
        <v>0.20418473959858038</v>
      </c>
      <c r="N925">
        <v>923</v>
      </c>
      <c r="O925" s="3">
        <f t="shared" si="119"/>
        <v>0.92300000000000004</v>
      </c>
      <c r="P925" s="3">
        <f>MOD($L$4*(1+SIN(Dashboards!$D$7*O925))+Dashboards!$D$15,2*$L$4)</f>
        <v>5.64674732263164</v>
      </c>
      <c r="Q925" s="31">
        <f>(O925^Dashboards!$D$5)*((1-O925)^Dashboards!$D$6)</f>
        <v>2.1284268502420054E-6</v>
      </c>
      <c r="R925" s="31">
        <f t="shared" si="114"/>
        <v>1.7117189383980667E-6</v>
      </c>
      <c r="S925" s="31">
        <f t="shared" si="115"/>
        <v>-1.2649976809308784E-6</v>
      </c>
      <c r="T925" s="13">
        <f>SQRT((R925-Dashboards!$C$10)^2+(S925-Dashboards!$C$11)^2)</f>
        <v>1.1408929185422011E-2</v>
      </c>
      <c r="U925" s="13">
        <f>T925/Dashboards!$D$9</f>
        <v>0.97654162270093459</v>
      </c>
      <c r="W925" s="3">
        <f t="shared" si="116"/>
        <v>8.8922462336969612E-5</v>
      </c>
      <c r="X925" s="3">
        <f t="shared" si="117"/>
        <v>0.77235688310235417</v>
      </c>
      <c r="Z925" s="3">
        <f>(E925-Dashboards!$C$10)/Dashboards!$C$12</f>
        <v>-0.19059290732344639</v>
      </c>
      <c r="AA925" s="3">
        <f>(F925-Dashboards!$C$11)/Dashboards!$C$13</f>
        <v>0.22265122325061815</v>
      </c>
    </row>
    <row r="926" spans="1:27" x14ac:dyDescent="0.35">
      <c r="A926">
        <v>924</v>
      </c>
      <c r="B926" s="3">
        <f t="shared" si="118"/>
        <v>0.92400000000000004</v>
      </c>
      <c r="C926" s="3">
        <f>MOD($K$4*(1+SIN(Dashboards!$C$7*B926))+Dashboards!$C$15,2*$K$4)</f>
        <v>0.21339834897648188</v>
      </c>
      <c r="D926" s="31">
        <f>(B926^Dashboards!$C$5)*((1-B926)^Dashboards!$C$6)</f>
        <v>4.9314101759999956E-3</v>
      </c>
      <c r="E926" s="31">
        <f t="shared" si="112"/>
        <v>4.8195502547096524E-3</v>
      </c>
      <c r="F926" s="31">
        <f t="shared" si="113"/>
        <v>1.0443857842217259E-3</v>
      </c>
      <c r="G926" s="13">
        <f>SQRT((E926-Dashboards!$C$10)^2+(F926-Dashboards!$C$11)^2)</f>
        <v>7.8555054987614406E-3</v>
      </c>
      <c r="H926" s="13">
        <f>G926/Dashboards!$C$9</f>
        <v>0.2057931059571847</v>
      </c>
      <c r="N926">
        <v>924</v>
      </c>
      <c r="O926" s="3">
        <f t="shared" si="119"/>
        <v>0.92400000000000004</v>
      </c>
      <c r="P926" s="3">
        <f>MOD($L$4*(1+SIN(Dashboards!$D$7*O926))+Dashboards!$D$15,2*$L$4)</f>
        <v>5.6486418029700207</v>
      </c>
      <c r="Q926" s="31">
        <f>(O926^Dashboards!$D$5)*((1-O926)^Dashboards!$D$6)</f>
        <v>2.0002481391998678E-6</v>
      </c>
      <c r="R926" s="31">
        <f t="shared" si="114"/>
        <v>1.6108846282547467E-6</v>
      </c>
      <c r="S926" s="31">
        <f t="shared" si="115"/>
        <v>-1.1857669808293281E-6</v>
      </c>
      <c r="T926" s="13">
        <f>SQRT((R926-Dashboards!$C$10)^2+(S926-Dashboards!$C$11)^2)</f>
        <v>1.1409052486439359E-2</v>
      </c>
      <c r="U926" s="13">
        <f>T926/Dashboards!$D$9</f>
        <v>0.97655217659022653</v>
      </c>
      <c r="W926" s="3">
        <f t="shared" si="116"/>
        <v>8.9623874542882264E-5</v>
      </c>
      <c r="X926" s="3">
        <f t="shared" si="117"/>
        <v>0.77075907063304183</v>
      </c>
      <c r="Z926" s="3">
        <f>(E926-Dashboards!$C$10)/Dashboards!$C$12</f>
        <v>-0.19449877844526103</v>
      </c>
      <c r="AA926" s="3">
        <f>(F926-Dashboards!$C$11)/Dashboards!$C$13</f>
        <v>0.22130094927363317</v>
      </c>
    </row>
    <row r="927" spans="1:27" x14ac:dyDescent="0.35">
      <c r="A927">
        <v>925</v>
      </c>
      <c r="B927" s="3">
        <f t="shared" si="118"/>
        <v>0.92500000000000004</v>
      </c>
      <c r="C927" s="3">
        <f>MOD($K$4*(1+SIN(Dashboards!$C$7*B927))+Dashboards!$C$15,2*$K$4)</f>
        <v>0.21198827833866718</v>
      </c>
      <c r="D927" s="31">
        <f>(B927^Dashboards!$C$5)*((1-B927)^Dashboards!$C$6)</f>
        <v>4.8128906249999947E-3</v>
      </c>
      <c r="E927" s="31">
        <f t="shared" si="112"/>
        <v>4.7051516883551345E-3</v>
      </c>
      <c r="F927" s="31">
        <f t="shared" si="113"/>
        <v>1.012651844308628E-3</v>
      </c>
      <c r="G927" s="13">
        <f>SQRT((E927-Dashboards!$C$10)^2+(F927-Dashboards!$C$11)^2)</f>
        <v>7.9181685458301187E-3</v>
      </c>
      <c r="H927" s="13">
        <f>G927/Dashboards!$C$9</f>
        <v>0.20743470917253956</v>
      </c>
      <c r="N927">
        <v>925</v>
      </c>
      <c r="O927" s="3">
        <f t="shared" si="119"/>
        <v>0.92500000000000004</v>
      </c>
      <c r="P927" s="3">
        <f>MOD($L$4*(1+SIN(Dashboards!$D$7*O927))+Dashboards!$D$15,2*$L$4)</f>
        <v>5.6505337762594614</v>
      </c>
      <c r="Q927" s="31">
        <f>(O927^Dashboards!$D$5)*((1-O927)^Dashboards!$D$6)</f>
        <v>1.8781553649902295E-6</v>
      </c>
      <c r="R927" s="31">
        <f t="shared" si="114"/>
        <v>1.5146619351521046E-6</v>
      </c>
      <c r="S927" s="31">
        <f t="shared" si="115"/>
        <v>-1.1105254599705779E-6</v>
      </c>
      <c r="T927" s="13">
        <f>SQRT((R927-Dashboards!$C$10)^2+(S927-Dashboards!$C$11)^2)</f>
        <v>1.140917001025004E-2</v>
      </c>
      <c r="U927" s="13">
        <f>T927/Dashboards!$D$9</f>
        <v>0.97656223598238534</v>
      </c>
      <c r="W927" s="3">
        <f t="shared" si="116"/>
        <v>9.033973110919016E-5</v>
      </c>
      <c r="X927" s="3">
        <f t="shared" si="117"/>
        <v>0.76912752680984575</v>
      </c>
      <c r="Z927" s="3">
        <f>(E927-Dashboards!$C$10)/Dashboards!$C$12</f>
        <v>-0.19837193959566779</v>
      </c>
      <c r="AA927" s="3">
        <f>(F927-Dashboards!$C$11)/Dashboards!$C$13</f>
        <v>0.21999021201006738</v>
      </c>
    </row>
    <row r="928" spans="1:27" x14ac:dyDescent="0.35">
      <c r="A928">
        <v>926</v>
      </c>
      <c r="B928" s="3">
        <f t="shared" si="118"/>
        <v>0.92600000000000005</v>
      </c>
      <c r="C928" s="3">
        <f>MOD($K$4*(1+SIN(Dashboards!$C$7*B928))+Dashboards!$C$15,2*$K$4)</f>
        <v>0.21065644764723368</v>
      </c>
      <c r="D928" s="31">
        <f>(B928^Dashboards!$C$5)*((1-B928)^Dashboards!$C$6)</f>
        <v>4.6955385759999951E-3</v>
      </c>
      <c r="E928" s="31">
        <f t="shared" si="112"/>
        <v>4.5917383475352633E-3</v>
      </c>
      <c r="F928" s="31">
        <f t="shared" si="113"/>
        <v>9.8184594844516926E-4</v>
      </c>
      <c r="G928" s="13">
        <f>SQRT((E928-Dashboards!$C$10)^2+(F928-Dashboards!$C$11)^2)</f>
        <v>7.9819838287983492E-3</v>
      </c>
      <c r="H928" s="13">
        <f>G928/Dashboards!$C$9</f>
        <v>0.20910649786795063</v>
      </c>
      <c r="N928">
        <v>926</v>
      </c>
      <c r="O928" s="3">
        <f t="shared" si="119"/>
        <v>0.92600000000000005</v>
      </c>
      <c r="P928" s="3">
        <f>MOD($L$4*(1+SIN(Dashboards!$D$7*O928))+Dashboards!$D$15,2*$L$4)</f>
        <v>5.6524232406079884</v>
      </c>
      <c r="Q928" s="31">
        <f>(O928^Dashboards!$D$5)*((1-O928)^Dashboards!$D$6)</f>
        <v>1.7619417995508629E-6</v>
      </c>
      <c r="R928" s="31">
        <f t="shared" si="114"/>
        <v>1.4229059741053332E-6</v>
      </c>
      <c r="S928" s="31">
        <f t="shared" si="115"/>
        <v>-1.0391234257102887E-6</v>
      </c>
      <c r="T928" s="13">
        <f>SQRT((R928-Dashboards!$C$10)^2+(S928-Dashboards!$C$11)^2)</f>
        <v>1.1409281947553983E-2</v>
      </c>
      <c r="U928" s="13">
        <f>T928/Dashboards!$D$9</f>
        <v>0.97657181720027675</v>
      </c>
      <c r="W928" s="3">
        <f t="shared" si="116"/>
        <v>9.1068704003576832E-5</v>
      </c>
      <c r="X928" s="3">
        <f t="shared" si="117"/>
        <v>0.76746531933232609</v>
      </c>
      <c r="Z928" s="3">
        <f>(E928-Dashboards!$C$10)/Dashboards!$C$12</f>
        <v>-0.20221174423307983</v>
      </c>
      <c r="AA928" s="3">
        <f>(F928-Dashboards!$C$11)/Dashboards!$C$13</f>
        <v>0.21871780663726029</v>
      </c>
    </row>
    <row r="929" spans="1:27" x14ac:dyDescent="0.35">
      <c r="A929">
        <v>927</v>
      </c>
      <c r="B929" s="3">
        <f t="shared" si="118"/>
        <v>0.92700000000000005</v>
      </c>
      <c r="C929" s="3">
        <f>MOD($K$4*(1+SIN(Dashboards!$C$7*B929))+Dashboards!$C$15,2*$K$4)</f>
        <v>0.20940289019787947</v>
      </c>
      <c r="D929" s="31">
        <f>(B929^Dashboards!$C$5)*((1-B929)^Dashboards!$C$6)</f>
        <v>4.579364240999995E-3</v>
      </c>
      <c r="E929" s="31">
        <f t="shared" si="112"/>
        <v>4.4793290082814742E-3</v>
      </c>
      <c r="F929" s="31">
        <f t="shared" si="113"/>
        <v>9.5193932964111221E-4</v>
      </c>
      <c r="G929" s="13">
        <f>SQRT((E929-Dashboards!$C$10)^2+(F929-Dashboards!$C$11)^2)</f>
        <v>8.0468385968212493E-3</v>
      </c>
      <c r="H929" s="13">
        <f>G929/Dashboards!$C$9</f>
        <v>0.21080551827467933</v>
      </c>
      <c r="N929">
        <v>927</v>
      </c>
      <c r="O929" s="3">
        <f t="shared" si="119"/>
        <v>0.92700000000000005</v>
      </c>
      <c r="P929" s="3">
        <f>MOD($L$4*(1+SIN(Dashboards!$D$7*O929))+Dashboards!$D$15,2*$L$4)</f>
        <v>5.6543101941261389</v>
      </c>
      <c r="Q929" s="31">
        <f>(O929^Dashboards!$D$5)*((1-O929)^Dashboards!$D$6)</f>
        <v>1.6514046495983922E-6</v>
      </c>
      <c r="R929" s="31">
        <f t="shared" si="114"/>
        <v>1.335473960706559E-6</v>
      </c>
      <c r="S929" s="31">
        <f t="shared" si="115"/>
        <v>-9.7141475024313092E-7</v>
      </c>
      <c r="T929" s="13">
        <f>SQRT((R929-Dashboards!$C$10)^2+(S929-Dashboards!$C$11)^2)</f>
        <v>1.140938848576081E-2</v>
      </c>
      <c r="U929" s="13">
        <f>T929/Dashboards!$D$9</f>
        <v>0.9765809362851342</v>
      </c>
      <c r="W929" s="3">
        <f t="shared" si="116"/>
        <v>9.1809507633348024E-5</v>
      </c>
      <c r="X929" s="3">
        <f t="shared" si="117"/>
        <v>0.7657754180104549</v>
      </c>
      <c r="Z929" s="3">
        <f>(E929-Dashboards!$C$10)/Dashboards!$C$12</f>
        <v>-0.20601755666250696</v>
      </c>
      <c r="AA929" s="3">
        <f>(F929-Dashboards!$C$11)/Dashboards!$C$13</f>
        <v>0.21748254496470773</v>
      </c>
    </row>
    <row r="930" spans="1:27" x14ac:dyDescent="0.35">
      <c r="A930">
        <v>928</v>
      </c>
      <c r="B930" s="3">
        <f t="shared" si="118"/>
        <v>0.92800000000000005</v>
      </c>
      <c r="C930" s="3">
        <f>MOD($K$4*(1+SIN(Dashboards!$C$7*B930))+Dashboards!$C$15,2*$K$4)</f>
        <v>0.2082276373294748</v>
      </c>
      <c r="D930" s="31">
        <f>(B930^Dashboards!$C$5)*((1-B930)^Dashboards!$C$6)</f>
        <v>4.4643778559999943E-3</v>
      </c>
      <c r="E930" s="31">
        <f t="shared" si="112"/>
        <v>4.3679421377155582E-3</v>
      </c>
      <c r="F930" s="31">
        <f t="shared" si="113"/>
        <v>9.2290363674217904E-4</v>
      </c>
      <c r="G930" s="13">
        <f>SQRT((E930-Dashboards!$C$10)^2+(F930-Dashboards!$C$11)^2)</f>
        <v>8.1126238360538123E-3</v>
      </c>
      <c r="H930" s="13">
        <f>G930/Dashboards!$C$9</f>
        <v>0.21252891452332814</v>
      </c>
      <c r="N930">
        <v>928</v>
      </c>
      <c r="O930" s="3">
        <f t="shared" si="119"/>
        <v>0.92800000000000005</v>
      </c>
      <c r="P930" s="3">
        <f>MOD($L$4*(1+SIN(Dashboards!$D$7*O930))+Dashboards!$D$15,2*$L$4)</f>
        <v>5.6561946349269565</v>
      </c>
      <c r="Q930" s="31">
        <f>(O930^Dashboards!$D$5)*((1-O930)^Dashboards!$D$6)</f>
        <v>1.5463450583645506E-6</v>
      </c>
      <c r="R930" s="31">
        <f t="shared" si="114"/>
        <v>1.2522252436761113E-6</v>
      </c>
      <c r="S930" s="31">
        <f t="shared" si="115"/>
        <v>-9.0725684270154129E-7</v>
      </c>
      <c r="T930" s="13">
        <f>SQRT((R930-Dashboards!$C$10)^2+(S930-Dashboards!$C$11)^2)</f>
        <v>1.1409489808970079E-2</v>
      </c>
      <c r="U930" s="13">
        <f>T930/Dashboards!$D$9</f>
        <v>0.9765896089948678</v>
      </c>
      <c r="W930" s="3">
        <f t="shared" si="116"/>
        <v>9.2560898981463715E-5</v>
      </c>
      <c r="X930" s="3">
        <f t="shared" si="117"/>
        <v>0.76406069447153968</v>
      </c>
      <c r="Z930" s="3">
        <f>(E930-Dashboards!$C$10)/Dashboards!$C$12</f>
        <v>-0.20978875164762886</v>
      </c>
      <c r="AA930" s="3">
        <f>(F930-Dashboards!$C$11)/Dashboards!$C$13</f>
        <v>0.21628325597757583</v>
      </c>
    </row>
    <row r="931" spans="1:27" x14ac:dyDescent="0.35">
      <c r="A931">
        <v>929</v>
      </c>
      <c r="B931" s="3">
        <f t="shared" si="118"/>
        <v>0.92900000000000005</v>
      </c>
      <c r="C931" s="3">
        <f>MOD($K$4*(1+SIN(Dashboards!$C$7*B931))+Dashboards!$C$15,2*$K$4)</f>
        <v>0.20713071842328118</v>
      </c>
      <c r="D931" s="31">
        <f>(B931^Dashboards!$C$5)*((1-B931)^Dashboards!$C$6)</f>
        <v>4.3505896809999944E-3</v>
      </c>
      <c r="E931" s="31">
        <f t="shared" si="112"/>
        <v>4.2575959053195826E-3</v>
      </c>
      <c r="F931" s="31">
        <f t="shared" si="113"/>
        <v>8.947109474179677E-4</v>
      </c>
      <c r="G931" s="13">
        <f>SQRT((E931-Dashboards!$C$10)^2+(F931-Dashboards!$C$11)^2)</f>
        <v>8.1792342584135862E-3</v>
      </c>
      <c r="H931" s="13">
        <f>G931/Dashboards!$C$9</f>
        <v>0.21427392834945291</v>
      </c>
      <c r="N931">
        <v>929</v>
      </c>
      <c r="O931" s="3">
        <f t="shared" si="119"/>
        <v>0.92900000000000005</v>
      </c>
      <c r="P931" s="3">
        <f>MOD($L$4*(1+SIN(Dashboards!$D$7*O931))+Dashboards!$D$15,2*$L$4)</f>
        <v>5.6580765611260029</v>
      </c>
      <c r="Q931" s="31">
        <f>(O931^Dashboards!$D$5)*((1-O931)^Dashboards!$D$6)</f>
        <v>1.4465681061809226E-6</v>
      </c>
      <c r="R931" s="31">
        <f t="shared" si="114"/>
        <v>1.1730213362120239E-6</v>
      </c>
      <c r="S931" s="31">
        <f t="shared" si="115"/>
        <v>-8.4651062049522983E-7</v>
      </c>
      <c r="T931" s="13">
        <f>SQRT((R931-Dashboards!$C$10)^2+(S931-Dashboards!$C$11)^2)</f>
        <v>1.1409586097952939E-2</v>
      </c>
      <c r="U931" s="13">
        <f>T931/Dashboards!$D$9</f>
        <v>0.97659785080249428</v>
      </c>
      <c r="W931" s="3">
        <f t="shared" si="116"/>
        <v>9.3321677486696067E-5</v>
      </c>
      <c r="X931" s="3">
        <f t="shared" si="117"/>
        <v>0.76232392245304137</v>
      </c>
      <c r="Z931" s="3">
        <f>(E931-Dashboards!$C$10)/Dashboards!$C$12</f>
        <v>-0.21352471402923232</v>
      </c>
      <c r="AA931" s="3">
        <f>(F931-Dashboards!$C$11)/Dashboards!$C$13</f>
        <v>0.21511878637315318</v>
      </c>
    </row>
    <row r="932" spans="1:27" x14ac:dyDescent="0.35">
      <c r="A932">
        <v>930</v>
      </c>
      <c r="B932" s="3">
        <f t="shared" si="118"/>
        <v>0.93</v>
      </c>
      <c r="C932" s="3">
        <f>MOD($K$4*(1+SIN(Dashboards!$C$7*B932))+Dashboards!$C$15,2*$K$4)</f>
        <v>0.20611216090221338</v>
      </c>
      <c r="D932" s="31">
        <f>(B932^Dashboards!$C$5)*((1-B932)^Dashboards!$C$6)</f>
        <v>4.2380099999999943E-3</v>
      </c>
      <c r="E932" s="31">
        <f t="shared" si="112"/>
        <v>4.1483081940068001E-3</v>
      </c>
      <c r="F932" s="31">
        <f t="shared" si="113"/>
        <v>8.6733378098399413E-4</v>
      </c>
      <c r="G932" s="13">
        <f>SQRT((E932-Dashboards!$C$10)^2+(F932-Dashboards!$C$11)^2)</f>
        <v>8.2465682709827095E-3</v>
      </c>
      <c r="H932" s="13">
        <f>G932/Dashboards!$C$9</f>
        <v>0.21603789829197853</v>
      </c>
      <c r="N932">
        <v>930</v>
      </c>
      <c r="O932" s="3">
        <f t="shared" si="119"/>
        <v>0.93</v>
      </c>
      <c r="P932" s="3">
        <f>MOD($L$4*(1+SIN(Dashboards!$D$7*O932))+Dashboards!$D$15,2*$L$4)</f>
        <v>5.6599559708413514</v>
      </c>
      <c r="Q932" s="31">
        <f>(O932^Dashboards!$D$5)*((1-O932)^Dashboards!$D$6)</f>
        <v>1.3518828098999953E-6</v>
      </c>
      <c r="R932" s="31">
        <f t="shared" si="114"/>
        <v>1.097725946119421E-6</v>
      </c>
      <c r="S932" s="31">
        <f t="shared" si="115"/>
        <v>-7.8904047989905355E-7</v>
      </c>
      <c r="T932" s="13">
        <f>SQRT((R932-Dashboards!$C$10)^2+(S932-Dashboards!$C$11)^2)</f>
        <v>1.1409677530135214E-2</v>
      </c>
      <c r="U932" s="13">
        <f>T932/Dashboards!$D$9</f>
        <v>0.9766056768946888</v>
      </c>
      <c r="W932" s="3">
        <f t="shared" si="116"/>
        <v>9.4090684702157414E-5</v>
      </c>
      <c r="X932" s="3">
        <f t="shared" si="117"/>
        <v>0.7605677786027103</v>
      </c>
      <c r="Z932" s="3">
        <f>(E932-Dashboards!$C$10)/Dashboards!$C$12</f>
        <v>-0.21722483835038664</v>
      </c>
      <c r="AA932" s="3">
        <f>(F932-Dashboards!$C$11)/Dashboards!$C$13</f>
        <v>0.21398800109045207</v>
      </c>
    </row>
    <row r="933" spans="1:27" x14ac:dyDescent="0.35">
      <c r="A933">
        <v>931</v>
      </c>
      <c r="B933" s="3">
        <f t="shared" si="118"/>
        <v>0.93100000000000005</v>
      </c>
      <c r="C933" s="3">
        <f>MOD($K$4*(1+SIN(Dashboards!$C$7*B933))+Dashboards!$C$15,2*$K$4)</f>
        <v>0.20517199023015675</v>
      </c>
      <c r="D933" s="31">
        <f>(B933^Dashboards!$C$5)*((1-B933)^Dashboards!$C$6)</f>
        <v>4.1266491209999952E-3</v>
      </c>
      <c r="E933" s="31">
        <f t="shared" si="112"/>
        <v>4.0400966109826837E-3</v>
      </c>
      <c r="F933" s="31">
        <f t="shared" si="113"/>
        <v>8.4074511106295912E-4</v>
      </c>
      <c r="G933" s="13">
        <f>SQRT((E933-Dashboards!$C$10)^2+(F933-Dashboards!$C$11)^2)</f>
        <v>8.3145279288483857E-3</v>
      </c>
      <c r="H933" s="13">
        <f>G933/Dashboards!$C$9</f>
        <v>0.21781825845774638</v>
      </c>
      <c r="N933">
        <v>931</v>
      </c>
      <c r="O933" s="3">
        <f t="shared" si="119"/>
        <v>0.93100000000000005</v>
      </c>
      <c r="P933" s="3">
        <f>MOD($L$4*(1+SIN(Dashboards!$D$7*O933))+Dashboards!$D$15,2*$L$4)</f>
        <v>5.6618328621935925</v>
      </c>
      <c r="Q933" s="31">
        <f>(O933^Dashboards!$D$5)*((1-O933)^Dashboards!$D$6)</f>
        <v>1.2621021211403342E-6</v>
      </c>
      <c r="R933" s="31">
        <f t="shared" si="114"/>
        <v>1.0262050047015353E-6</v>
      </c>
      <c r="S933" s="31">
        <f t="shared" si="115"/>
        <v>-7.3471426589692192E-7</v>
      </c>
      <c r="T933" s="13">
        <f>SQRT((R933-Dashboards!$C$10)^2+(S933-Dashboards!$C$11)^2)</f>
        <v>1.1409764279581916E-2</v>
      </c>
      <c r="U933" s="13">
        <f>T933/Dashboards!$D$9</f>
        <v>0.9766131021704596</v>
      </c>
      <c r="W933" s="3">
        <f t="shared" si="116"/>
        <v>9.4866803764160517E-5</v>
      </c>
      <c r="X933" s="3">
        <f t="shared" si="117"/>
        <v>0.75879484371271322</v>
      </c>
      <c r="Z933" s="3">
        <f>(E933-Dashboards!$C$10)/Dashboards!$C$12</f>
        <v>-0.22088852848872439</v>
      </c>
      <c r="AA933" s="3">
        <f>(F933-Dashboards!$C$11)/Dashboards!$C$13</f>
        <v>0.21288978383316889</v>
      </c>
    </row>
    <row r="934" spans="1:27" x14ac:dyDescent="0.35">
      <c r="A934">
        <v>932</v>
      </c>
      <c r="B934" s="3">
        <f t="shared" si="118"/>
        <v>0.93200000000000005</v>
      </c>
      <c r="C934" s="3">
        <f>MOD($K$4*(1+SIN(Dashboards!$C$7*B934))+Dashboards!$C$15,2*$K$4)</f>
        <v>0.20431022991132902</v>
      </c>
      <c r="D934" s="31">
        <f>(B934^Dashboards!$C$5)*((1-B934)^Dashboards!$C$6)</f>
        <v>4.016517375999994E-3</v>
      </c>
      <c r="E934" s="31">
        <f t="shared" si="112"/>
        <v>3.9329784983852699E-3</v>
      </c>
      <c r="F934" s="31">
        <f t="shared" si="113"/>
        <v>8.1491837809011518E-4</v>
      </c>
      <c r="G934" s="13">
        <f>SQRT((E934-Dashboards!$C$10)^2+(F934-Dashboards!$C$11)^2)</f>
        <v>8.3830188739667175E-3</v>
      </c>
      <c r="H934" s="13">
        <f>G934/Dashboards!$C$9</f>
        <v>0.21961253691991114</v>
      </c>
      <c r="N934">
        <v>932</v>
      </c>
      <c r="O934" s="3">
        <f t="shared" si="119"/>
        <v>0.93200000000000005</v>
      </c>
      <c r="P934" s="3">
        <f>MOD($L$4*(1+SIN(Dashboards!$D$7*O934))+Dashboards!$D$15,2*$L$4)</f>
        <v>5.6637072333058356</v>
      </c>
      <c r="Q934" s="31">
        <f>(O934^Dashboards!$D$5)*((1-O934)^Dashboards!$D$6)</f>
        <v>1.1770429233436382E-6</v>
      </c>
      <c r="R934" s="31">
        <f t="shared" si="114"/>
        <v>9.5832669439406604E-7</v>
      </c>
      <c r="S934" s="31">
        <f t="shared" si="115"/>
        <v>-6.8340324128956276E-7</v>
      </c>
      <c r="T934" s="13">
        <f>SQRT((R934-Dashboards!$C$10)^2+(S934-Dashboards!$C$11)^2)</f>
        <v>1.1409846516983234E-2</v>
      </c>
      <c r="U934" s="13">
        <f>T934/Dashboards!$D$9</f>
        <v>0.97662014123994845</v>
      </c>
      <c r="W934" s="3">
        <f t="shared" si="116"/>
        <v>9.5648958700933855E-5</v>
      </c>
      <c r="X934" s="3">
        <f t="shared" si="117"/>
        <v>0.75700760432003733</v>
      </c>
      <c r="Z934" s="3">
        <f>(E934-Dashboards!$C$10)/Dashboards!$C$12</f>
        <v>-0.22451519729619424</v>
      </c>
      <c r="AA934" s="3">
        <f>(F934-Dashboards!$C$11)/Dashboards!$C$13</f>
        <v>0.21182303758620516</v>
      </c>
    </row>
    <row r="935" spans="1:27" x14ac:dyDescent="0.35">
      <c r="A935">
        <v>933</v>
      </c>
      <c r="B935" s="3">
        <f t="shared" si="118"/>
        <v>0.93300000000000005</v>
      </c>
      <c r="C935" s="3">
        <f>MOD($K$4*(1+SIN(Dashboards!$C$7*B935))+Dashboards!$C$15,2*$K$4)</f>
        <v>0.20352690148969335</v>
      </c>
      <c r="D935" s="31">
        <f>(B935^Dashboards!$C$5)*((1-B935)^Dashboards!$C$6)</f>
        <v>3.9076251209999944E-3</v>
      </c>
      <c r="E935" s="31">
        <f t="shared" si="112"/>
        <v>3.826970943694212E-3</v>
      </c>
      <c r="F935" s="31">
        <f t="shared" si="113"/>
        <v>7.8982750166758106E-4</v>
      </c>
      <c r="G935" s="13">
        <f>SQRT((E935-Dashboards!$C$10)^2+(F935-Dashboards!$C$11)^2)</f>
        <v>8.4519502624142654E-3</v>
      </c>
      <c r="H935" s="13">
        <f>G935/Dashboards!$C$9</f>
        <v>0.22141835381212754</v>
      </c>
      <c r="N935">
        <v>933</v>
      </c>
      <c r="O935" s="3">
        <f t="shared" si="119"/>
        <v>0.93300000000000005</v>
      </c>
      <c r="P935" s="3">
        <f>MOD($L$4*(1+SIN(Dashboards!$D$7*O935))+Dashboards!$D$15,2*$L$4)</f>
        <v>5.6655790823037089</v>
      </c>
      <c r="Q935" s="31">
        <f>(O935^Dashboards!$D$5)*((1-O935)^Dashboards!$D$6)</f>
        <v>1.0965260276314083E-6</v>
      </c>
      <c r="R935" s="31">
        <f t="shared" si="114"/>
        <v>8.9396147512463332E-7</v>
      </c>
      <c r="S935" s="31">
        <f t="shared" si="115"/>
        <v>-6.3498205507408285E-7</v>
      </c>
      <c r="T935" s="13">
        <f>SQRT((R935-Dashboards!$C$10)^2+(S935-Dashboards!$C$11)^2)</f>
        <v>1.1409924409641947E-2</v>
      </c>
      <c r="U935" s="13">
        <f>T935/Dashboards!$D$9</f>
        <v>0.9766268084233537</v>
      </c>
      <c r="W935" s="3">
        <f t="shared" si="116"/>
        <v>9.6436113608200182E-5</v>
      </c>
      <c r="X935" s="3">
        <f t="shared" si="117"/>
        <v>0.7552084546112261</v>
      </c>
      <c r="Z935" s="3">
        <f>(E935-Dashboards!$C$10)/Dashboards!$C$12</f>
        <v>-0.22810426624664451</v>
      </c>
      <c r="AA935" s="3">
        <f>(F935-Dashboards!$C$11)/Dashboards!$C$13</f>
        <v>0.21078668512594967</v>
      </c>
    </row>
    <row r="936" spans="1:27" x14ac:dyDescent="0.35">
      <c r="A936">
        <v>934</v>
      </c>
      <c r="B936" s="3">
        <f t="shared" si="118"/>
        <v>0.93400000000000005</v>
      </c>
      <c r="C936" s="3">
        <f>MOD($K$4*(1+SIN(Dashboards!$C$7*B936))+Dashboards!$C$15,2*$K$4)</f>
        <v>0.20282202454841924</v>
      </c>
      <c r="D936" s="31">
        <f>(B936^Dashboards!$C$5)*((1-B936)^Dashboards!$C$6)</f>
        <v>3.7999827359999944E-3</v>
      </c>
      <c r="E936" s="31">
        <f t="shared" si="112"/>
        <v>3.7220907898979695E-3</v>
      </c>
      <c r="F936" s="31">
        <f t="shared" si="113"/>
        <v>7.6544689277226294E-4</v>
      </c>
      <c r="G936" s="13">
        <f>SQRT((E936-Dashboards!$C$10)^2+(F936-Dashboards!$C$11)^2)</f>
        <v>8.5212346821708675E-3</v>
      </c>
      <c r="H936" s="13">
        <f>G936/Dashboards!$C$9</f>
        <v>0.22323341917468129</v>
      </c>
      <c r="N936">
        <v>934</v>
      </c>
      <c r="O936" s="3">
        <f t="shared" si="119"/>
        <v>0.93400000000000005</v>
      </c>
      <c r="P936" s="3">
        <f>MOD($L$4*(1+SIN(Dashboards!$D$7*O936))+Dashboards!$D$15,2*$L$4)</f>
        <v>5.6674484073153639</v>
      </c>
      <c r="Q936" s="31">
        <f>(O936^Dashboards!$D$5)*((1-O936)^Dashboards!$D$6)</f>
        <v>1.0203761674488943E-6</v>
      </c>
      <c r="R936" s="31">
        <f t="shared" si="114"/>
        <v>8.3298210937908008E-7</v>
      </c>
      <c r="S936" s="31">
        <f t="shared" si="115"/>
        <v>-5.8932871010334477E-7</v>
      </c>
      <c r="T936" s="13">
        <f>SQRT((R936-Dashboards!$C$10)^2+(S936-Dashboards!$C$11)^2)</f>
        <v>1.1409998121462359E-2</v>
      </c>
      <c r="U936" s="13">
        <f>T936/Dashboards!$D$9</f>
        <v>0.97663311774998252</v>
      </c>
      <c r="W936" s="3">
        <f t="shared" si="116"/>
        <v>9.7227271716109501E-5</v>
      </c>
      <c r="X936" s="3">
        <f t="shared" si="117"/>
        <v>0.7533996985753012</v>
      </c>
      <c r="Z936" s="3">
        <f>(E936-Dashboards!$C$10)/Dashboards!$C$12</f>
        <v>-0.23165516509159537</v>
      </c>
      <c r="AA936" s="3">
        <f>(F936-Dashboards!$C$11)/Dashboards!$C$13</f>
        <v>0.2097796695245138</v>
      </c>
    </row>
    <row r="937" spans="1:27" x14ac:dyDescent="0.35">
      <c r="A937">
        <v>935</v>
      </c>
      <c r="B937" s="3">
        <f t="shared" si="118"/>
        <v>0.93500000000000005</v>
      </c>
      <c r="C937" s="3">
        <f>MOD($K$4*(1+SIN(Dashboards!$C$7*B937))+Dashboards!$C$15,2*$K$4)</f>
        <v>0.20219561670939384</v>
      </c>
      <c r="D937" s="31">
        <f>(B937^Dashboards!$C$5)*((1-B937)^Dashboards!$C$6)</f>
        <v>3.693600624999994E-3</v>
      </c>
      <c r="E937" s="31">
        <f t="shared" si="112"/>
        <v>3.618354645408787E-3</v>
      </c>
      <c r="F937" s="31">
        <f t="shared" si="113"/>
        <v>7.4175146582194256E-4</v>
      </c>
      <c r="G937" s="13">
        <f>SQRT((E937-Dashboards!$C$10)^2+(F937-Dashboards!$C$11)^2)</f>
        <v>8.5907880633607665E-3</v>
      </c>
      <c r="H937" s="13">
        <f>G937/Dashboards!$C$9</f>
        <v>0.22505553060304834</v>
      </c>
      <c r="N937">
        <v>935</v>
      </c>
      <c r="O937" s="3">
        <f t="shared" si="119"/>
        <v>0.93500000000000005</v>
      </c>
      <c r="P937" s="3">
        <f>MOD($L$4*(1+SIN(Dashboards!$D$7*O937))+Dashboards!$D$15,2*$L$4)</f>
        <v>5.6693152064714747</v>
      </c>
      <c r="Q937" s="31">
        <f>(O937^Dashboards!$D$5)*((1-O937)^Dashboards!$D$6)</f>
        <v>9.4842199198398053E-7</v>
      </c>
      <c r="R937" s="31">
        <f t="shared" si="114"/>
        <v>7.7526368595640618E-7</v>
      </c>
      <c r="S937" s="31">
        <f t="shared" si="115"/>
        <v>-5.463245300333388E-7</v>
      </c>
      <c r="T937" s="13">
        <f>SQRT((R937-Dashboards!$C$10)^2+(S937-Dashboards!$C$11)^2)</f>
        <v>1.141006781294069E-2</v>
      </c>
      <c r="U937" s="13">
        <f>T937/Dashboards!$D$9</f>
        <v>0.97663908295742952</v>
      </c>
      <c r="W937" s="3">
        <f t="shared" si="116"/>
        <v>9.8021474369547768E-5</v>
      </c>
      <c r="X937" s="3">
        <f t="shared" si="117"/>
        <v>0.75158355235438123</v>
      </c>
      <c r="Z937" s="3">
        <f>(E937-Dashboards!$C$10)/Dashboards!$C$12</f>
        <v>-0.23516733152455011</v>
      </c>
      <c r="AA937" s="3">
        <f>(F937-Dashboards!$C$11)/Dashboards!$C$13</f>
        <v>0.20880095464810894</v>
      </c>
    </row>
    <row r="938" spans="1:27" x14ac:dyDescent="0.35">
      <c r="A938">
        <v>936</v>
      </c>
      <c r="B938" s="3">
        <f t="shared" si="118"/>
        <v>0.93600000000000005</v>
      </c>
      <c r="C938" s="3">
        <f>MOD($K$4*(1+SIN(Dashboards!$C$7*B938))+Dashboards!$C$15,2*$K$4)</f>
        <v>0.20164769363278007</v>
      </c>
      <c r="D938" s="31">
        <f>(B938^Dashboards!$C$5)*((1-B938)^Dashboards!$C$6)</f>
        <v>3.5884892159999942E-3</v>
      </c>
      <c r="E938" s="31">
        <f t="shared" si="112"/>
        <v>3.5157788937151551E-3</v>
      </c>
      <c r="F938" s="31">
        <f t="shared" si="113"/>
        <v>7.1871665060390386E-4</v>
      </c>
      <c r="G938" s="13">
        <f>SQRT((E938-Dashboards!$C$10)^2+(F938-Dashboards!$C$11)^2)</f>
        <v>8.6605295826707764E-3</v>
      </c>
      <c r="H938" s="13">
        <f>G938/Dashboards!$C$9</f>
        <v>0.22688257074390786</v>
      </c>
      <c r="N938">
        <v>936</v>
      </c>
      <c r="O938" s="3">
        <f t="shared" si="119"/>
        <v>0.93600000000000005</v>
      </c>
      <c r="P938" s="3">
        <f>MOD($L$4*(1+SIN(Dashboards!$D$7*O938))+Dashboards!$D$15,2*$L$4)</f>
        <v>5.6711794779052447</v>
      </c>
      <c r="Q938" s="31">
        <f>(O938^Dashboards!$D$5)*((1-O938)^Dashboards!$D$6)</f>
        <v>8.8049605834859776E-7</v>
      </c>
      <c r="R938" s="31">
        <f t="shared" si="114"/>
        <v>7.2068364239413279E-7</v>
      </c>
      <c r="S938" s="31">
        <f t="shared" si="115"/>
        <v>-5.0585412556679128E-7</v>
      </c>
      <c r="T938" s="13">
        <f>SQRT((R938-Dashboards!$C$10)^2+(S938-Dashboards!$C$11)^2)</f>
        <v>1.1410133641156998E-2</v>
      </c>
      <c r="U938" s="13">
        <f>T938/Dashboards!$D$9</f>
        <v>0.97664471749088377</v>
      </c>
      <c r="W938" s="3">
        <f t="shared" si="116"/>
        <v>9.8817799941467206E-5</v>
      </c>
      <c r="X938" s="3">
        <f t="shared" si="117"/>
        <v>0.74976214674697594</v>
      </c>
      <c r="Z938" s="3">
        <f>(E938-Dashboards!$C$10)/Dashboards!$C$12</f>
        <v>-0.2386402108541944</v>
      </c>
      <c r="AA938" s="3">
        <f>(F938-Dashboards!$C$11)/Dashboards!$C$13</f>
        <v>0.20784952564974576</v>
      </c>
    </row>
    <row r="939" spans="1:27" x14ac:dyDescent="0.35">
      <c r="A939">
        <v>937</v>
      </c>
      <c r="B939" s="3">
        <f t="shared" si="118"/>
        <v>0.93700000000000006</v>
      </c>
      <c r="C939" s="3">
        <f>MOD($K$4*(1+SIN(Dashboards!$C$7*B939))+Dashboards!$C$15,2*$K$4)</f>
        <v>0.20117826901662655</v>
      </c>
      <c r="D939" s="31">
        <f>(B939^Dashboards!$C$5)*((1-B939)^Dashboards!$C$6)</f>
        <v>3.4846589609999947E-3</v>
      </c>
      <c r="E939" s="31">
        <f t="shared" si="112"/>
        <v>3.4143797027616132E-3</v>
      </c>
      <c r="F939" s="31">
        <f t="shared" si="113"/>
        <v>6.9631840407035218E-4</v>
      </c>
      <c r="G939" s="13">
        <f>SQRT((E939-Dashboards!$C$10)^2+(F939-Dashboards!$C$11)^2)</f>
        <v>8.7303815634663315E-3</v>
      </c>
      <c r="H939" s="13">
        <f>G939/Dashboards!$C$9</f>
        <v>0.22871250467845164</v>
      </c>
      <c r="N939">
        <v>937</v>
      </c>
      <c r="O939" s="3">
        <f t="shared" si="119"/>
        <v>0.93700000000000006</v>
      </c>
      <c r="P939" s="3">
        <f>MOD($L$4*(1+SIN(Dashboards!$D$7*O939))+Dashboards!$D$15,2*$L$4)</f>
        <v>5.6730412197524007</v>
      </c>
      <c r="Q939" s="31">
        <f>(O939^Dashboards!$D$5)*((1-O939)^Dashboards!$D$6)</f>
        <v>8.1643482251023024E-7</v>
      </c>
      <c r="R939" s="31">
        <f t="shared" si="114"/>
        <v>6.6912178604590412E-7</v>
      </c>
      <c r="S939" s="31">
        <f t="shared" si="115"/>
        <v>-4.6780536000141169E-7</v>
      </c>
      <c r="T939" s="13">
        <f>SQRT((R939-Dashboards!$C$10)^2+(S939-Dashboards!$C$11)^2)</f>
        <v>1.1410195759768605E-2</v>
      </c>
      <c r="U939" s="13">
        <f>T939/Dashboards!$D$9</f>
        <v>0.9766500345025676</v>
      </c>
      <c r="W939" s="3">
        <f t="shared" si="116"/>
        <v>9.9615362696625542E-5</v>
      </c>
      <c r="X939" s="3">
        <f t="shared" si="117"/>
        <v>0.74793752982411599</v>
      </c>
      <c r="Z939" s="3">
        <f>(E939-Dashboards!$C$10)/Dashboards!$C$12</f>
        <v>-0.2420732556868268</v>
      </c>
      <c r="AA939" s="3">
        <f>(F939-Dashboards!$C$11)/Dashboards!$C$13</f>
        <v>0.20692438945643177</v>
      </c>
    </row>
    <row r="940" spans="1:27" x14ac:dyDescent="0.35">
      <c r="A940">
        <v>938</v>
      </c>
      <c r="B940" s="3">
        <f t="shared" si="118"/>
        <v>0.93799999999999994</v>
      </c>
      <c r="C940" s="3">
        <f>MOD($K$4*(1+SIN(Dashboards!$C$7*B940))+Dashboards!$C$15,2*$K$4)</f>
        <v>0.20078735459652466</v>
      </c>
      <c r="D940" s="31">
        <f>(B940^Dashboards!$C$5)*((1-B940)^Dashboards!$C$6)</f>
        <v>3.3821203360000053E-3</v>
      </c>
      <c r="E940" s="31">
        <f t="shared" si="112"/>
        <v>3.3141730340458674E-3</v>
      </c>
      <c r="F940" s="31">
        <f t="shared" si="113"/>
        <v>6.7453322200466883E-4</v>
      </c>
      <c r="G940" s="13">
        <f>SQRT((E940-Dashboards!$C$10)^2+(F940-Dashboards!$C$11)^2)</f>
        <v>8.8002693729409675E-3</v>
      </c>
      <c r="H940" s="13">
        <f>G940/Dashboards!$C$9</f>
        <v>0.23054337722797719</v>
      </c>
      <c r="N940">
        <v>938</v>
      </c>
      <c r="O940" s="3">
        <f t="shared" si="119"/>
        <v>0.93799999999999994</v>
      </c>
      <c r="P940" s="3">
        <f>MOD($L$4*(1+SIN(Dashboards!$D$7*O940))+Dashboards!$D$15,2*$L$4)</f>
        <v>5.6749004301512009</v>
      </c>
      <c r="Q940" s="31">
        <f>(O940^Dashboards!$D$5)*((1-O940)^Dashboards!$D$6)</f>
        <v>7.5607862896104224E-7</v>
      </c>
      <c r="R940" s="31">
        <f t="shared" si="114"/>
        <v>6.2046031379318183E-7</v>
      </c>
      <c r="S940" s="31">
        <f t="shared" si="115"/>
        <v>-4.3206931409124136E-7</v>
      </c>
      <c r="T940" s="13">
        <f>SQRT((R940-Dashboards!$C$10)^2+(S940-Dashboards!$C$11)^2)</f>
        <v>1.141025431900505E-2</v>
      </c>
      <c r="U940" s="13">
        <f>T940/Dashboards!$D$9</f>
        <v>0.97665504685130355</v>
      </c>
      <c r="W940" s="3">
        <f t="shared" si="116"/>
        <v>1.0041331162100754E-4</v>
      </c>
      <c r="X940" s="3">
        <f t="shared" si="117"/>
        <v>0.74611166962332631</v>
      </c>
      <c r="Z940" s="3">
        <f>(E940-Dashboards!$C$10)/Dashboards!$C$12</f>
        <v>-0.24546592561836025</v>
      </c>
      <c r="AA940" s="3">
        <f>(F940-Dashboards!$C$11)/Dashboards!$C$13</f>
        <v>0.2060245752510336</v>
      </c>
    </row>
    <row r="941" spans="1:27" x14ac:dyDescent="0.35">
      <c r="A941">
        <v>939</v>
      </c>
      <c r="B941" s="3">
        <f t="shared" si="118"/>
        <v>0.93899999999999995</v>
      </c>
      <c r="C941" s="3">
        <f>MOD($K$4*(1+SIN(Dashboards!$C$7*B941))+Dashboards!$C$15,2*$K$4)</f>
        <v>0.20047496014531382</v>
      </c>
      <c r="D941" s="31">
        <f>(B941^Dashboards!$C$5)*((1-B941)^Dashboards!$C$6)</f>
        <v>3.2808838410000054E-3</v>
      </c>
      <c r="E941" s="31">
        <f t="shared" si="112"/>
        <v>3.2151746514232603E-3</v>
      </c>
      <c r="F941" s="31">
        <f t="shared" si="113"/>
        <v>6.5333815056237631E-4</v>
      </c>
      <c r="G941" s="13">
        <f>SQRT((E941-Dashboards!$C$10)^2+(F941-Dashboards!$C$11)^2)</f>
        <v>8.8701213174629014E-3</v>
      </c>
      <c r="H941" s="13">
        <f>G941/Dashboards!$C$9</f>
        <v>0.23237331021224972</v>
      </c>
      <c r="N941">
        <v>939</v>
      </c>
      <c r="O941" s="3">
        <f t="shared" si="119"/>
        <v>0.93899999999999995</v>
      </c>
      <c r="P941" s="3">
        <f>MOD($L$4*(1+SIN(Dashboards!$D$7*O941))+Dashboards!$D$15,2*$L$4)</f>
        <v>5.6767571072424357</v>
      </c>
      <c r="Q941" s="31">
        <f>(O941^Dashboards!$D$5)*((1-O941)^Dashboards!$D$6)</f>
        <v>6.9927169911206856E-7</v>
      </c>
      <c r="R941" s="31">
        <f t="shared" si="114"/>
        <v>5.7458383037284609E-7</v>
      </c>
      <c r="S941" s="31">
        <f t="shared" si="115"/>
        <v>-3.9854025022969488E-7</v>
      </c>
      <c r="T941" s="13">
        <f>SQRT((R941-Dashboards!$C$10)^2+(S941-Dashboards!$C$11)^2)</f>
        <v>1.1410309465664601E-2</v>
      </c>
      <c r="U941" s="13">
        <f>T941/Dashboards!$D$9</f>
        <v>0.97665976710221669</v>
      </c>
      <c r="W941" s="3">
        <f t="shared" si="116"/>
        <v>1.012108292302403E-4</v>
      </c>
      <c r="X941" s="3">
        <f t="shared" si="117"/>
        <v>0.74428645688996697</v>
      </c>
      <c r="Z941" s="3">
        <f>(E941-Dashboards!$C$10)/Dashboards!$C$12</f>
        <v>-0.24881768693623135</v>
      </c>
      <c r="AA941" s="3">
        <f>(F941-Dashboards!$C$11)/Dashboards!$C$13</f>
        <v>0.20514913494896495</v>
      </c>
    </row>
    <row r="942" spans="1:27" x14ac:dyDescent="0.35">
      <c r="A942">
        <v>940</v>
      </c>
      <c r="B942" s="3">
        <f t="shared" si="118"/>
        <v>0.94</v>
      </c>
      <c r="C942" s="3">
        <f>MOD($K$4*(1+SIN(Dashboards!$C$7*B942))+Dashboards!$C$15,2*$K$4)</f>
        <v>0.20024109347283942</v>
      </c>
      <c r="D942" s="31">
        <f>(B942^Dashboards!$C$5)*((1-B942)^Dashboards!$C$6)</f>
        <v>3.1809600000000052E-3</v>
      </c>
      <c r="E942" s="31">
        <f t="shared" si="112"/>
        <v>3.1174001296089379E-3</v>
      </c>
      <c r="F942" s="31">
        <f t="shared" si="113"/>
        <v>6.3271079769054901E-4</v>
      </c>
      <c r="G942" s="13">
        <f>SQRT((E942-Dashboards!$C$10)^2+(F942-Dashboards!$C$11)^2)</f>
        <v>8.9398685371244006E-3</v>
      </c>
      <c r="H942" s="13">
        <f>G942/Dashboards!$C$9</f>
        <v>0.2342004996869794</v>
      </c>
      <c r="N942">
        <v>940</v>
      </c>
      <c r="O942" s="3">
        <f t="shared" si="119"/>
        <v>0.94</v>
      </c>
      <c r="P942" s="3">
        <f>MOD($L$4*(1+SIN(Dashboards!$D$7*O942))+Dashboards!$D$15,2*$L$4)</f>
        <v>5.6786112491694283</v>
      </c>
      <c r="Q942" s="31">
        <f>(O942^Dashboards!$D$5)*((1-O942)^Dashboards!$D$6)</f>
        <v>6.4586211840000267E-7</v>
      </c>
      <c r="R942" s="31">
        <f t="shared" si="114"/>
        <v>5.3137936530266352E-7</v>
      </c>
      <c r="S942" s="31">
        <f t="shared" si="115"/>
        <v>-3.6711557596304402E-7</v>
      </c>
      <c r="T942" s="13">
        <f>SQRT((R942-Dashboards!$C$10)^2+(S942-Dashboards!$C$11)^2)</f>
        <v>1.141036134311231E-2</v>
      </c>
      <c r="U942" s="13">
        <f>T942/Dashboards!$D$9</f>
        <v>0.97666420752656713</v>
      </c>
      <c r="W942" s="3">
        <f t="shared" si="116"/>
        <v>1.0200713036851026E-4</v>
      </c>
      <c r="X942" s="3">
        <f t="shared" si="117"/>
        <v>0.74246370783958771</v>
      </c>
      <c r="Z942" s="3">
        <f>(E942-Dashboards!$C$10)/Dashboards!$C$12</f>
        <v>-0.25212801233154503</v>
      </c>
      <c r="AA942" s="3">
        <f>(F942-Dashboards!$C$11)/Dashboards!$C$13</f>
        <v>0.20429714366985288</v>
      </c>
    </row>
    <row r="943" spans="1:27" x14ac:dyDescent="0.35">
      <c r="A943">
        <v>941</v>
      </c>
      <c r="B943" s="3">
        <f t="shared" si="118"/>
        <v>0.94099999999999995</v>
      </c>
      <c r="C943" s="3">
        <f>MOD($K$4*(1+SIN(Dashboards!$C$7*B943))+Dashboards!$C$15,2*$K$4)</f>
        <v>0.20008576042575579</v>
      </c>
      <c r="D943" s="31">
        <f>(B943^Dashboards!$C$5)*((1-B943)^Dashboards!$C$6)</f>
        <v>3.0823593610000049E-3</v>
      </c>
      <c r="E943" s="31">
        <f t="shared" si="112"/>
        <v>3.0208648623678519E-3</v>
      </c>
      <c r="F943" s="31">
        <f t="shared" si="113"/>
        <v>6.1262934442909197E-4</v>
      </c>
      <c r="G943" s="13">
        <f>SQRT((E943-Dashboards!$C$10)^2+(F943-Dashboards!$C$11)^2)</f>
        <v>9.0094449003561301E-3</v>
      </c>
      <c r="H943" s="13">
        <f>G943/Dashboards!$C$9</f>
        <v>0.23602321318300079</v>
      </c>
      <c r="N943">
        <v>941</v>
      </c>
      <c r="O943" s="3">
        <f t="shared" si="119"/>
        <v>0.94099999999999995</v>
      </c>
      <c r="P943" s="3">
        <f>MOD($L$4*(1+SIN(Dashboards!$D$7*O943))+Dashboards!$D$15,2*$L$4)</f>
        <v>5.6804628540780371</v>
      </c>
      <c r="Q943" s="31">
        <f>(O943^Dashboards!$D$5)*((1-O943)^Dashboards!$D$6)</f>
        <v>5.9570182209385518E-7</v>
      </c>
      <c r="R943" s="31">
        <f t="shared" si="114"/>
        <v>4.9073638838641472E-7</v>
      </c>
      <c r="S943" s="31">
        <f t="shared" si="115"/>
        <v>-3.3769580684307735E-7</v>
      </c>
      <c r="T943" s="13">
        <f>SQRT((R943-Dashboards!$C$10)^2+(S943-Dashboards!$C$11)^2)</f>
        <v>1.1410410091279646E-2</v>
      </c>
      <c r="U943" s="13">
        <f>T943/Dashboards!$D$9</f>
        <v>0.97666838010171952</v>
      </c>
      <c r="W943" s="3">
        <f t="shared" si="116"/>
        <v>1.0280146100785153E-4</v>
      </c>
      <c r="X943" s="3">
        <f t="shared" si="117"/>
        <v>0.74064516691871873</v>
      </c>
      <c r="Z943" s="3">
        <f>(E943-Dashboards!$C$10)/Dashboards!$C$12</f>
        <v>-0.25539638062178749</v>
      </c>
      <c r="AA943" s="3">
        <f>(F943-Dashboards!$C$11)/Dashboards!$C$13</f>
        <v>0.20346770020432584</v>
      </c>
    </row>
    <row r="944" spans="1:27" x14ac:dyDescent="0.35">
      <c r="A944">
        <v>942</v>
      </c>
      <c r="B944" s="3">
        <f t="shared" si="118"/>
        <v>0.94199999999999995</v>
      </c>
      <c r="C944" s="3">
        <f>MOD($K$4*(1+SIN(Dashboards!$C$7*B944))+Dashboards!$C$15,2*$K$4)</f>
        <v>0.20000896488738143</v>
      </c>
      <c r="D944" s="31">
        <f>(B944^Dashboards!$C$5)*((1-B944)^Dashboards!$C$6)</f>
        <v>2.9850924960000049E-3</v>
      </c>
      <c r="E944" s="31">
        <f t="shared" si="112"/>
        <v>2.9255840703831838E-3</v>
      </c>
      <c r="F944" s="31">
        <f t="shared" si="113"/>
        <v>5.9307255609722788E-4</v>
      </c>
      <c r="G944" s="13">
        <f>SQRT((E944-Dashboards!$C$10)^2+(F944-Dashboards!$C$11)^2)</f>
        <v>9.0787868993385812E-3</v>
      </c>
      <c r="H944" s="13">
        <f>G944/Dashboards!$C$9</f>
        <v>0.23783978696633384</v>
      </c>
      <c r="N944">
        <v>942</v>
      </c>
      <c r="O944" s="3">
        <f t="shared" si="119"/>
        <v>0.94199999999999995</v>
      </c>
      <c r="P944" s="3">
        <f>MOD($L$4*(1+SIN(Dashboards!$D$7*O944))+Dashboards!$D$15,2*$L$4)</f>
        <v>5.682311920116657</v>
      </c>
      <c r="Q944" s="31">
        <f>(O944^Dashboards!$D$5)*((1-O944)^Dashboards!$D$6)</f>
        <v>5.4864657978894026E-7</v>
      </c>
      <c r="R944" s="31">
        <f t="shared" si="114"/>
        <v>4.5254682378068478E-7</v>
      </c>
      <c r="S944" s="31">
        <f t="shared" si="115"/>
        <v>-3.1018452862790537E-7</v>
      </c>
      <c r="T944" s="13">
        <f>SQRT((R944-Dashboards!$C$10)^2+(S944-Dashboards!$C$11)^2)</f>
        <v>1.1410455846665713E-2</v>
      </c>
      <c r="U944" s="13">
        <f>T944/Dashboards!$D$9</f>
        <v>0.97667229651124665</v>
      </c>
      <c r="W944" s="3">
        <f t="shared" si="116"/>
        <v>1.0359309705619E-4</v>
      </c>
      <c r="X944" s="3">
        <f t="shared" si="117"/>
        <v>0.73883250954491286</v>
      </c>
      <c r="Z944" s="3">
        <f>(E944-Dashboards!$C$10)/Dashboards!$C$12</f>
        <v>-0.25862227648442765</v>
      </c>
      <c r="AA944" s="3">
        <f>(F944-Dashboards!$C$11)/Dashboards!$C$13</f>
        <v>0.20265992747605951</v>
      </c>
    </row>
    <row r="945" spans="1:27" x14ac:dyDescent="0.35">
      <c r="A945">
        <v>943</v>
      </c>
      <c r="B945" s="3">
        <f t="shared" si="118"/>
        <v>0.94299999999999995</v>
      </c>
      <c r="C945" s="3">
        <f>MOD($K$4*(1+SIN(Dashboards!$C$7*B945))+Dashboards!$C$15,2*$K$4)</f>
        <v>0.20001070877760063</v>
      </c>
      <c r="D945" s="31">
        <f>(B945^Dashboards!$C$5)*((1-B945)^Dashboards!$C$6)</f>
        <v>2.8891700010000051E-3</v>
      </c>
      <c r="E945" s="31">
        <f t="shared" si="112"/>
        <v>2.8315728087937057E-3</v>
      </c>
      <c r="F945" s="31">
        <f t="shared" si="113"/>
        <v>5.740197933682198E-4</v>
      </c>
      <c r="G945" s="13">
        <f>SQRT((E945-Dashboards!$C$10)^2+(F945-Dashboards!$C$11)^2)</f>
        <v>9.1478335468263075E-3</v>
      </c>
      <c r="H945" s="13">
        <f>G945/Dashboards!$C$9</f>
        <v>0.2396486233352563</v>
      </c>
      <c r="N945">
        <v>943</v>
      </c>
      <c r="O945" s="3">
        <f t="shared" si="119"/>
        <v>0.94299999999999995</v>
      </c>
      <c r="P945" s="3">
        <f>MOD($L$4*(1+SIN(Dashboards!$D$7*O945))+Dashboards!$D$15,2*$L$4)</f>
        <v>5.6841584454362222</v>
      </c>
      <c r="Q945" s="31">
        <f>(O945^Dashboards!$D$5)*((1-O945)^Dashboards!$D$6)</f>
        <v>5.0455597857546919E-7</v>
      </c>
      <c r="R945" s="31">
        <f t="shared" si="114"/>
        <v>4.1670506260522713E-7</v>
      </c>
      <c r="S945" s="31">
        <f t="shared" si="115"/>
        <v>-2.8448835883990585E-7</v>
      </c>
      <c r="T945" s="13">
        <f>SQRT((R945-Dashboards!$C$10)^2+(S945-Dashboards!$C$11)^2)</f>
        <v>1.1410498742340049E-2</v>
      </c>
      <c r="U945" s="13">
        <f>T945/Dashboards!$D$9</f>
        <v>0.97667596814516966</v>
      </c>
      <c r="W945" s="3">
        <f t="shared" si="116"/>
        <v>1.0438134318119768E-4</v>
      </c>
      <c r="X945" s="3">
        <f t="shared" si="117"/>
        <v>0.73702734480991339</v>
      </c>
      <c r="Z945" s="3">
        <f>(E945-Dashboards!$C$10)/Dashboards!$C$12</f>
        <v>-0.26180519020172627</v>
      </c>
      <c r="AA945" s="3">
        <f>(F945-Dashboards!$C$11)/Dashboards!$C$13</f>
        <v>0.20187297299920676</v>
      </c>
    </row>
    <row r="946" spans="1:27" x14ac:dyDescent="0.35">
      <c r="A946">
        <v>944</v>
      </c>
      <c r="B946" s="3">
        <f t="shared" si="118"/>
        <v>0.94399999999999995</v>
      </c>
      <c r="C946" s="3">
        <f>MOD($K$4*(1+SIN(Dashboards!$C$7*B946))+Dashboards!$C$15,2*$K$4)</f>
        <v>0.20009099205281608</v>
      </c>
      <c r="D946" s="31">
        <f>(B946^Dashboards!$C$5)*((1-B946)^Dashboards!$C$6)</f>
        <v>2.7946024960000047E-3</v>
      </c>
      <c r="E946" s="31">
        <f t="shared" si="112"/>
        <v>2.7388459743907544E-3</v>
      </c>
      <c r="F946" s="31">
        <f t="shared" si="113"/>
        <v>5.5545102323518493E-4</v>
      </c>
      <c r="G946" s="13">
        <f>SQRT((E946-Dashboards!$C$10)^2+(F946-Dashboards!$C$11)^2)</f>
        <v>9.2165262748969794E-3</v>
      </c>
      <c r="H946" s="13">
        <f>G946/Dashboards!$C$9</f>
        <v>0.24144818796780154</v>
      </c>
      <c r="N946">
        <v>944</v>
      </c>
      <c r="O946" s="3">
        <f t="shared" si="119"/>
        <v>0.94399999999999995</v>
      </c>
      <c r="P946" s="3">
        <f>MOD($L$4*(1+SIN(Dashboards!$D$7*O946))+Dashboards!$D$15,2*$L$4)</f>
        <v>5.6860024281902071</v>
      </c>
      <c r="Q946" s="31">
        <f>(O946^Dashboards!$D$5)*((1-O946)^Dashboards!$D$6)</f>
        <v>4.6329340486903603E-7</v>
      </c>
      <c r="R946" s="31">
        <f t="shared" si="114"/>
        <v>3.8310797407887492E-7</v>
      </c>
      <c r="S946" s="31">
        <f t="shared" si="115"/>
        <v>-2.6051690768993222E-7</v>
      </c>
      <c r="T946" s="13">
        <f>SQRT((R946-Dashboards!$C$10)^2+(S946-Dashboards!$C$11)^2)</f>
        <v>1.1410538907947052E-2</v>
      </c>
      <c r="U946" s="13">
        <f>T946/Dashboards!$D$9</f>
        <v>0.97667940610033643</v>
      </c>
      <c r="W946" s="3">
        <f t="shared" si="116"/>
        <v>1.0516553165582829E-4</v>
      </c>
      <c r="X946" s="3">
        <f t="shared" si="117"/>
        <v>0.73523121813253489</v>
      </c>
      <c r="Z946" s="3">
        <f>(E946-Dashboards!$C$10)/Dashboards!$C$12</f>
        <v>-0.26494461741707032</v>
      </c>
      <c r="AA946" s="3">
        <f>(F946-Dashboards!$C$11)/Dashboards!$C$13</f>
        <v>0.20110600933132916</v>
      </c>
    </row>
    <row r="947" spans="1:27" x14ac:dyDescent="0.35">
      <c r="A947">
        <v>945</v>
      </c>
      <c r="B947" s="3">
        <f t="shared" si="118"/>
        <v>0.94499999999999995</v>
      </c>
      <c r="C947" s="3">
        <f>MOD($K$4*(1+SIN(Dashboards!$C$7*B947))+Dashboards!$C$15,2*$K$4)</f>
        <v>0.20024981270595027</v>
      </c>
      <c r="D947" s="31">
        <f>(B947^Dashboards!$C$5)*((1-B947)^Dashboards!$C$6)</f>
        <v>2.7014006250000049E-3</v>
      </c>
      <c r="E947" s="31">
        <f t="shared" si="112"/>
        <v>2.6474183124656457E-3</v>
      </c>
      <c r="F947" s="31">
        <f t="shared" si="113"/>
        <v>5.3734682987058888E-4</v>
      </c>
      <c r="G947" s="13">
        <f>SQRT((E947-Dashboards!$C$10)^2+(F947-Dashboards!$C$11)^2)</f>
        <v>9.2848088360453131E-3</v>
      </c>
      <c r="H947" s="13">
        <f>G947/Dashboards!$C$9</f>
        <v>0.24323700733068565</v>
      </c>
      <c r="N947">
        <v>945</v>
      </c>
      <c r="O947" s="3">
        <f t="shared" si="119"/>
        <v>0.94499999999999995</v>
      </c>
      <c r="P947" s="3">
        <f>MOD($L$4*(1+SIN(Dashboards!$D$7*O947))+Dashboards!$D$15,2*$L$4)</f>
        <v>5.6878438665346289</v>
      </c>
      <c r="Q947" s="31">
        <f>(O947^Dashboards!$D$5)*((1-O947)^Dashboards!$D$6)</f>
        <v>4.2472602489023628E-7</v>
      </c>
      <c r="R947" s="31">
        <f t="shared" si="114"/>
        <v>3.5165491516299269E-7</v>
      </c>
      <c r="S947" s="31">
        <f t="shared" si="115"/>
        <v>-2.3818273837700757E-7</v>
      </c>
      <c r="T947" s="13">
        <f>SQRT((R947-Dashboards!$C$10)^2+(S947-Dashboards!$C$11)^2)</f>
        <v>1.1410576469712027E-2</v>
      </c>
      <c r="U947" s="13">
        <f>T947/Dashboards!$D$9</f>
        <v>0.97668262118093896</v>
      </c>
      <c r="W947" s="3">
        <f t="shared" si="116"/>
        <v>1.0594502123035295E-4</v>
      </c>
      <c r="X947" s="3">
        <f t="shared" si="117"/>
        <v>0.73344561385025331</v>
      </c>
      <c r="Z947" s="3">
        <f>(E947-Dashboards!$C$10)/Dashboards!$C$12</f>
        <v>-0.26804005890314159</v>
      </c>
      <c r="AA947" s="3">
        <f>(F947-Dashboards!$C$11)/Dashboards!$C$13</f>
        <v>0.2003582345219371</v>
      </c>
    </row>
    <row r="948" spans="1:27" x14ac:dyDescent="0.35">
      <c r="A948">
        <v>946</v>
      </c>
      <c r="B948" s="3">
        <f t="shared" si="118"/>
        <v>0.94599999999999995</v>
      </c>
      <c r="C948" s="3">
        <f>MOD($K$4*(1+SIN(Dashboards!$C$7*B948))+Dashboards!$C$15,2*$K$4)</f>
        <v>0.20048716676649528</v>
      </c>
      <c r="D948" s="31">
        <f>(B948^Dashboards!$C$5)*((1-B948)^Dashboards!$C$6)</f>
        <v>2.6095750560000048E-3</v>
      </c>
      <c r="E948" s="31">
        <f t="shared" si="112"/>
        <v>2.5573044232984157E-3</v>
      </c>
      <c r="F948" s="31">
        <f t="shared" si="113"/>
        <v>5.1968842538177324E-4</v>
      </c>
      <c r="G948" s="13">
        <f>SQRT((E948-Dashboards!$C$10)^2+(F948-Dashboards!$C$11)^2)</f>
        <v>9.3526272069612663E-3</v>
      </c>
      <c r="H948" s="13">
        <f>G948/Dashboards!$C$9</f>
        <v>0.24501366615855497</v>
      </c>
      <c r="N948">
        <v>946</v>
      </c>
      <c r="O948" s="3">
        <f t="shared" si="119"/>
        <v>0.94599999999999995</v>
      </c>
      <c r="P948" s="3">
        <f>MOD($L$4*(1+SIN(Dashboards!$D$7*O948))+Dashboards!$D$15,2*$L$4)</f>
        <v>5.6896827586280505</v>
      </c>
      <c r="Q948" s="31">
        <f>(O948^Dashboards!$D$5)*((1-O948)^Dashboards!$D$6)</f>
        <v>3.8872476378061463E-7</v>
      </c>
      <c r="R948" s="31">
        <f t="shared" si="114"/>
        <v>3.2224773869448582E-7</v>
      </c>
      <c r="S948" s="31">
        <f t="shared" si="115"/>
        <v>-2.1740132677282592E-7</v>
      </c>
      <c r="T948" s="13">
        <f>SQRT((R948-Dashboards!$C$10)^2+(S948-Dashboards!$C$11)^2)</f>
        <v>1.1410611550448842E-2</v>
      </c>
      <c r="U948" s="13">
        <f>T948/Dashboards!$D$9</f>
        <v>0.97668562389916946</v>
      </c>
      <c r="W948" s="3">
        <f t="shared" si="116"/>
        <v>1.0671919603479432E-4</v>
      </c>
      <c r="X948" s="3">
        <f t="shared" si="117"/>
        <v>0.73167195774061455</v>
      </c>
      <c r="Z948" s="3">
        <f>(E948-Dashboards!$C$10)/Dashboards!$C$12</f>
        <v>-0.27109102034222954</v>
      </c>
      <c r="AA948" s="3">
        <f>(F948-Dashboards!$C$11)/Dashboards!$C$13</f>
        <v>0.19962887255673545</v>
      </c>
    </row>
    <row r="949" spans="1:27" x14ac:dyDescent="0.35">
      <c r="A949">
        <v>947</v>
      </c>
      <c r="B949" s="3">
        <f t="shared" si="118"/>
        <v>0.94699999999999995</v>
      </c>
      <c r="C949" s="3">
        <f>MOD($K$4*(1+SIN(Dashboards!$C$7*B949))+Dashboards!$C$15,2*$K$4)</f>
        <v>0.20080304830061163</v>
      </c>
      <c r="D949" s="31">
        <f>(B949^Dashboards!$C$5)*((1-B949)^Dashboards!$C$6)</f>
        <v>2.5191364810000041E-3</v>
      </c>
      <c r="E949" s="31">
        <f t="shared" si="112"/>
        <v>2.4685187682789668E-3</v>
      </c>
      <c r="F949" s="31">
        <f t="shared" si="113"/>
        <v>5.0245766046461723E-4</v>
      </c>
      <c r="G949" s="13">
        <f>SQRT((E949-Dashboards!$C$10)^2+(F949-Dashboards!$C$11)^2)</f>
        <v>9.4199294952612266E-3</v>
      </c>
      <c r="H949" s="13">
        <f>G949/Dashboards!$C$9</f>
        <v>0.24677680501059426</v>
      </c>
      <c r="N949">
        <v>947</v>
      </c>
      <c r="O949" s="3">
        <f t="shared" si="119"/>
        <v>0.94699999999999995</v>
      </c>
      <c r="P949" s="3">
        <f>MOD($L$4*(1+SIN(Dashboards!$D$7*O949))+Dashboards!$D$15,2*$L$4)</f>
        <v>5.6915191026315792</v>
      </c>
      <c r="Q949" s="31">
        <f>(O949^Dashboards!$D$5)*((1-O949)^Dashboards!$D$6)</f>
        <v>3.5516428334210119E-7</v>
      </c>
      <c r="R949" s="31">
        <f t="shared" si="114"/>
        <v>2.9479079999040825E-7</v>
      </c>
      <c r="S949" s="31">
        <f t="shared" si="115"/>
        <v>-1.9809102050048468E-7</v>
      </c>
      <c r="T949" s="13">
        <f>SQRT((R949-Dashboards!$C$10)^2+(S949-Dashboards!$C$11)^2)</f>
        <v>1.1410644269569271E-2</v>
      </c>
      <c r="U949" s="13">
        <f>T949/Dashboards!$D$9</f>
        <v>0.97668842447601922</v>
      </c>
      <c r="W949" s="3">
        <f t="shared" si="116"/>
        <v>1.0748746451484907E-4</v>
      </c>
      <c r="X949" s="3">
        <f t="shared" si="117"/>
        <v>0.72991161946542493</v>
      </c>
      <c r="Z949" s="3">
        <f>(E949-Dashboards!$C$10)/Dashboards!$C$12</f>
        <v>-0.27409701211898885</v>
      </c>
      <c r="AA949" s="3">
        <f>(F949-Dashboards!$C$11)/Dashboards!$C$13</f>
        <v>0.19891717379766213</v>
      </c>
    </row>
    <row r="950" spans="1:27" x14ac:dyDescent="0.35">
      <c r="A950">
        <v>948</v>
      </c>
      <c r="B950" s="3">
        <f t="shared" si="118"/>
        <v>0.94799999999999995</v>
      </c>
      <c r="C950" s="3">
        <f>MOD($K$4*(1+SIN(Dashboards!$C$7*B950))+Dashboards!$C$15,2*$K$4)</f>
        <v>0.20119744941127743</v>
      </c>
      <c r="D950" s="31">
        <f>(B950^Dashboards!$C$5)*((1-B950)^Dashboards!$C$6)</f>
        <v>2.4300956160000042E-3</v>
      </c>
      <c r="E950" s="31">
        <f t="shared" si="112"/>
        <v>2.3810756756517514E-3</v>
      </c>
      <c r="F950" s="31">
        <f t="shared" si="113"/>
        <v>4.8563703495717352E-4</v>
      </c>
      <c r="G950" s="13">
        <f>SQRT((E950-Dashboards!$C$10)^2+(F950-Dashboards!$C$11)^2)</f>
        <v>9.4866658493796257E-3</v>
      </c>
      <c r="H950" s="13">
        <f>G950/Dashboards!$C$9</f>
        <v>0.24852511790992957</v>
      </c>
      <c r="N950">
        <v>948</v>
      </c>
      <c r="O950" s="3">
        <f t="shared" si="119"/>
        <v>0.94799999999999995</v>
      </c>
      <c r="P950" s="3">
        <f>MOD($L$4*(1+SIN(Dashboards!$D$7*O950))+Dashboards!$D$15,2*$L$4)</f>
        <v>5.6933528967088716</v>
      </c>
      <c r="Q950" s="31">
        <f>(O950^Dashboards!$D$5)*((1-O950)^Dashboards!$D$6)</f>
        <v>3.2392295838705402E-7</v>
      </c>
      <c r="R950" s="31">
        <f t="shared" si="114"/>
        <v>2.6919096190624069E-7</v>
      </c>
      <c r="S950" s="31">
        <f t="shared" si="115"/>
        <v>-1.8017299741696592E-7</v>
      </c>
      <c r="T950" s="13">
        <f>SQRT((R950-Dashboards!$C$10)^2+(S950-Dashboards!$C$11)^2)</f>
        <v>1.1410674743093964E-2</v>
      </c>
      <c r="U950" s="13">
        <f>T950/Dashboards!$D$9</f>
        <v>0.97669103284221814</v>
      </c>
      <c r="W950" s="3">
        <f t="shared" si="116"/>
        <v>1.0824925840368814E-4</v>
      </c>
      <c r="X950" s="3">
        <f t="shared" si="117"/>
        <v>0.72816591493228855</v>
      </c>
      <c r="Z950" s="3">
        <f>(E950-Dashboards!$C$10)/Dashboards!$C$12</f>
        <v>-0.27705754912594394</v>
      </c>
      <c r="AA950" s="3">
        <f>(F950-Dashboards!$C$11)/Dashboards!$C$13</f>
        <v>0.19822241541879496</v>
      </c>
    </row>
    <row r="951" spans="1:27" x14ac:dyDescent="0.35">
      <c r="A951">
        <v>949</v>
      </c>
      <c r="B951" s="3">
        <f t="shared" si="118"/>
        <v>0.94899999999999995</v>
      </c>
      <c r="C951" s="3">
        <f>MOD($K$4*(1+SIN(Dashboards!$C$7*B951))+Dashboards!$C$15,2*$K$4)</f>
        <v>0.20167036023848581</v>
      </c>
      <c r="D951" s="31">
        <f>(B951^Dashboards!$C$5)*((1-B951)^Dashboards!$C$6)</f>
        <v>2.3424632010000039E-3</v>
      </c>
      <c r="E951" s="31">
        <f t="shared" si="112"/>
        <v>2.2949893458752836E-3</v>
      </c>
      <c r="F951" s="31">
        <f t="shared" si="113"/>
        <v>4.6920970829483397E-4</v>
      </c>
      <c r="G951" s="13">
        <f>SQRT((E951-Dashboards!$C$10)^2+(F951-Dashboards!$C$11)^2)</f>
        <v>9.5527883717754919E-3</v>
      </c>
      <c r="H951" s="13">
        <f>G951/Dashboards!$C$9</f>
        <v>0.25025735006987321</v>
      </c>
      <c r="N951">
        <v>949</v>
      </c>
      <c r="O951" s="3">
        <f t="shared" si="119"/>
        <v>0.94899999999999995</v>
      </c>
      <c r="P951" s="3">
        <f>MOD($L$4*(1+SIN(Dashboards!$D$7*O951))+Dashboards!$D$15,2*$L$4)</f>
        <v>5.695184139026134</v>
      </c>
      <c r="Q951" s="31">
        <f>(O951^Dashboards!$D$5)*((1-O951)^Dashboards!$D$6)</f>
        <v>2.948828516859839E-7</v>
      </c>
      <c r="R951" s="31">
        <f t="shared" si="114"/>
        <v>2.4535759832993002E-7</v>
      </c>
      <c r="S951" s="31">
        <f t="shared" si="115"/>
        <v>-1.6357122350898619E-7</v>
      </c>
      <c r="T951" s="13">
        <f>SQRT((R951-Dashboards!$C$10)^2+(S951-Dashboards!$C$11)^2)</f>
        <v>1.1410703083665106E-2</v>
      </c>
      <c r="U951" s="13">
        <f>T951/Dashboards!$D$9</f>
        <v>0.976693458639318</v>
      </c>
      <c r="W951" s="3">
        <f t="shared" si="116"/>
        <v>1.0900403173141876E-4</v>
      </c>
      <c r="X951" s="3">
        <f t="shared" si="117"/>
        <v>0.72643610856944485</v>
      </c>
      <c r="Z951" s="3">
        <f>(E951-Dashboards!$C$10)/Dashboards!$C$12</f>
        <v>-0.27997215058203245</v>
      </c>
      <c r="AA951" s="3">
        <f>(F951-Dashboards!$C$11)/Dashboards!$C$13</f>
        <v>0.19754390183819134</v>
      </c>
    </row>
    <row r="952" spans="1:27" x14ac:dyDescent="0.35">
      <c r="A952">
        <v>950</v>
      </c>
      <c r="B952" s="3">
        <f t="shared" si="118"/>
        <v>0.95</v>
      </c>
      <c r="C952" s="3">
        <f>MOD($K$4*(1+SIN(Dashboards!$C$7*B952))+Dashboards!$C$15,2*$K$4)</f>
        <v>0.20222176895949023</v>
      </c>
      <c r="D952" s="31">
        <f>(B952^Dashboards!$C$5)*((1-B952)^Dashboards!$C$6)</f>
        <v>2.2562500000000039E-3</v>
      </c>
      <c r="E952" s="31">
        <f t="shared" si="112"/>
        <v>2.2102738565878948E-3</v>
      </c>
      <c r="F952" s="31">
        <f t="shared" si="113"/>
        <v>4.5315950986831528E-4</v>
      </c>
      <c r="G952" s="13">
        <f>SQRT((E952-Dashboards!$C$10)^2+(F952-Dashboards!$C$11)^2)</f>
        <v>9.618251035563085E-3</v>
      </c>
      <c r="H952" s="13">
        <f>G952/Dashboards!$C$9</f>
        <v>0.25197229570987101</v>
      </c>
      <c r="N952">
        <v>950</v>
      </c>
      <c r="O952" s="3">
        <f t="shared" si="119"/>
        <v>0.95</v>
      </c>
      <c r="P952" s="3">
        <f>MOD($L$4*(1+SIN(Dashboards!$D$7*O952))+Dashboards!$D$15,2*$L$4)</f>
        <v>5.6970128277521228</v>
      </c>
      <c r="Q952" s="31">
        <f>(O952^Dashboards!$D$5)*((1-O952)^Dashboards!$D$6)</f>
        <v>2.6792968750000119E-7</v>
      </c>
      <c r="R952" s="31">
        <f t="shared" si="114"/>
        <v>2.2320259609381555E-7</v>
      </c>
      <c r="S952" s="31">
        <f t="shared" si="115"/>
        <v>-1.4821241021192966E-7</v>
      </c>
      <c r="T952" s="13">
        <f>SQRT((R952-Dashboards!$C$10)^2+(S952-Dashboards!$C$11)^2)</f>
        <v>1.1410729400560758E-2</v>
      </c>
      <c r="U952" s="13">
        <f>T952/Dashboards!$D$9</f>
        <v>0.97669571122092025</v>
      </c>
      <c r="W952" s="3">
        <f t="shared" si="116"/>
        <v>1.0975125987347365E-4</v>
      </c>
      <c r="X952" s="3">
        <f t="shared" si="117"/>
        <v>0.72472341551104924</v>
      </c>
      <c r="Z952" s="3">
        <f>(E952-Dashboards!$C$10)/Dashboards!$C$12</f>
        <v>-0.28284033986448193</v>
      </c>
      <c r="AA952" s="3">
        <f>(F952-Dashboards!$C$11)/Dashboards!$C$13</f>
        <v>0.19688096514571402</v>
      </c>
    </row>
    <row r="953" spans="1:27" x14ac:dyDescent="0.35">
      <c r="A953">
        <v>951</v>
      </c>
      <c r="B953" s="3">
        <f t="shared" si="118"/>
        <v>0.95099999999999996</v>
      </c>
      <c r="C953" s="3">
        <f>MOD($K$4*(1+SIN(Dashboards!$C$7*B953))+Dashboards!$C$15,2*$K$4)</f>
        <v>0.20285166178910186</v>
      </c>
      <c r="D953" s="31">
        <f>(B953^Dashboards!$C$5)*((1-B953)^Dashboards!$C$6)</f>
        <v>2.1714668010000037E-3</v>
      </c>
      <c r="E953" s="31">
        <f t="shared" si="112"/>
        <v>2.1269431671712483E-3</v>
      </c>
      <c r="F953" s="31">
        <f t="shared" si="113"/>
        <v>4.3747094928546856E-4</v>
      </c>
      <c r="G953" s="13">
        <f>SQRT((E953-Dashboards!$C$10)^2+(F953-Dashboards!$C$11)^2)</f>
        <v>9.6830096046371748E-3</v>
      </c>
      <c r="H953" s="13">
        <f>G953/Dashboards!$C$9</f>
        <v>0.25366879596299935</v>
      </c>
      <c r="N953">
        <v>951</v>
      </c>
      <c r="O953" s="3">
        <f t="shared" si="119"/>
        <v>0.95099999999999996</v>
      </c>
      <c r="P953" s="3">
        <f>MOD($L$4*(1+SIN(Dashboards!$D$7*O953))+Dashboards!$D$15,2*$L$4)</f>
        <v>5.6988389610581507</v>
      </c>
      <c r="Q953" s="31">
        <f>(O953^Dashboards!$D$5)*((1-O953)^Dashboards!$D$6)</f>
        <v>2.4295282368497846E-7</v>
      </c>
      <c r="R953" s="31">
        <f t="shared" si="114"/>
        <v>2.0264035528659003E-7</v>
      </c>
      <c r="S953" s="31">
        <f t="shared" si="115"/>
        <v>-1.3402597116166999E-7</v>
      </c>
      <c r="T953" s="13">
        <f>SQRT((R953-Dashboards!$C$10)^2+(S953-Dashboards!$C$11)^2)</f>
        <v>1.1410753799710892E-2</v>
      </c>
      <c r="U953" s="13">
        <f>T953/Dashboards!$D$9</f>
        <v>0.97669779965404813</v>
      </c>
      <c r="W953" s="3">
        <f t="shared" si="116"/>
        <v>1.1049043863875071E-4</v>
      </c>
      <c r="X953" s="3">
        <f t="shared" si="117"/>
        <v>0.72302900369104872</v>
      </c>
      <c r="Z953" s="3">
        <f>(E953-Dashboards!$C$10)/Dashboards!$C$12</f>
        <v>-0.28566164435430363</v>
      </c>
      <c r="AA953" s="3">
        <f>(F953-Dashboards!$C$11)/Dashboards!$C$13</f>
        <v>0.19623296552688449</v>
      </c>
    </row>
    <row r="954" spans="1:27" x14ac:dyDescent="0.35">
      <c r="A954">
        <v>952</v>
      </c>
      <c r="B954" s="3">
        <f t="shared" si="118"/>
        <v>0.95199999999999996</v>
      </c>
      <c r="C954" s="3">
        <f>MOD($K$4*(1+SIN(Dashboards!$C$7*B954))+Dashboards!$C$15,2*$K$4)</f>
        <v>0.20356002298003251</v>
      </c>
      <c r="D954" s="31">
        <f>(B954^Dashboards!$C$5)*((1-B954)^Dashboards!$C$6)</f>
        <v>2.0881244160000033E-3</v>
      </c>
      <c r="E954" s="31">
        <f t="shared" si="112"/>
        <v>2.0450111229032768E-3</v>
      </c>
      <c r="F954" s="31">
        <f t="shared" si="113"/>
        <v>4.2212922653760252E-4</v>
      </c>
      <c r="G954" s="13">
        <f>SQRT((E954-Dashboards!$C$10)^2+(F954-Dashboards!$C$11)^2)</f>
        <v>9.7470215573308965E-3</v>
      </c>
      <c r="H954" s="13">
        <f>G954/Dashboards!$C$9</f>
        <v>0.25534573687600648</v>
      </c>
      <c r="N954">
        <v>952</v>
      </c>
      <c r="O954" s="3">
        <f t="shared" si="119"/>
        <v>0.95199999999999996</v>
      </c>
      <c r="P954" s="3">
        <f>MOD($L$4*(1+SIN(Dashboards!$D$7*O954))+Dashboards!$D$15,2*$L$4)</f>
        <v>5.7006625371180846</v>
      </c>
      <c r="Q954" s="31">
        <f>(O954^Dashboards!$D$5)*((1-O954)^Dashboards!$D$6)</f>
        <v>2.1984522235438784E-7</v>
      </c>
      <c r="R954" s="31">
        <f t="shared" si="114"/>
        <v>1.8358778794747177E-7</v>
      </c>
      <c r="S954" s="31">
        <f t="shared" si="115"/>
        <v>-1.20943978389188E-7</v>
      </c>
      <c r="T954" s="13">
        <f>SQRT((R954-Dashboards!$C$10)^2+(S954-Dashboards!$C$11)^2)</f>
        <v>1.1410776383715147E-2</v>
      </c>
      <c r="U954" s="13">
        <f>T954/Dashboards!$D$9</f>
        <v>0.97669973272066679</v>
      </c>
      <c r="W954" s="3">
        <f t="shared" si="116"/>
        <v>1.1122108339795384E-4</v>
      </c>
      <c r="X954" s="3">
        <f t="shared" si="117"/>
        <v>0.72135399584466031</v>
      </c>
      <c r="Z954" s="3">
        <f>(E954-Dashboards!$C$10)/Dashboards!$C$12</f>
        <v>-0.2884355952956878</v>
      </c>
      <c r="AA954" s="3">
        <f>(F954-Dashboards!$C$11)/Dashboards!$C$13</f>
        <v>0.1955992916827923</v>
      </c>
    </row>
    <row r="955" spans="1:27" x14ac:dyDescent="0.35">
      <c r="A955">
        <v>953</v>
      </c>
      <c r="B955" s="3">
        <f t="shared" si="118"/>
        <v>0.95299999999999996</v>
      </c>
      <c r="C955" s="3">
        <f>MOD($K$4*(1+SIN(Dashboards!$C$7*B955))+Dashboards!$C$15,2*$K$4)</f>
        <v>0.20434683482328944</v>
      </c>
      <c r="D955" s="31">
        <f>(B955^Dashboards!$C$5)*((1-B955)^Dashboards!$C$6)</f>
        <v>2.0062336810000034E-3</v>
      </c>
      <c r="E955" s="31">
        <f t="shared" si="112"/>
        <v>1.9644914586923229E-3</v>
      </c>
      <c r="F955" s="31">
        <f t="shared" si="113"/>
        <v>4.0712024207073446E-4</v>
      </c>
      <c r="G955" s="13">
        <f>SQRT((E955-Dashboards!$C$10)^2+(F955-Dashboards!$C$11)^2)</f>
        <v>9.8102460136169235E-3</v>
      </c>
      <c r="H955" s="13">
        <f>G955/Dashboards!$C$9</f>
        <v>0.25700204750217903</v>
      </c>
      <c r="N955">
        <v>953</v>
      </c>
      <c r="O955" s="3">
        <f t="shared" si="119"/>
        <v>0.95299999999999996</v>
      </c>
      <c r="P955" s="3">
        <f>MOD($L$4*(1+SIN(Dashboards!$D$7*O955))+Dashboards!$D$15,2*$L$4)</f>
        <v>5.7024835541083476</v>
      </c>
      <c r="Q955" s="31">
        <f>(O955^Dashboards!$D$5)*((1-O955)^Dashboards!$D$6)</f>
        <v>1.985034190877281E-7</v>
      </c>
      <c r="R955" s="31">
        <f t="shared" si="114"/>
        <v>1.6596431512479661E-7</v>
      </c>
      <c r="S955" s="31">
        <f t="shared" si="115"/>
        <v>-1.0890111796797782E-7</v>
      </c>
      <c r="T955" s="13">
        <f>SQRT((R955-Dashboards!$C$10)^2+(S955-Dashboards!$C$11)^2)</f>
        <v>1.1410797251862297E-2</v>
      </c>
      <c r="U955" s="13">
        <f>T955/Dashboards!$D$9</f>
        <v>0.97670151891934931</v>
      </c>
      <c r="W955" s="3">
        <f t="shared" si="116"/>
        <v>1.1194272825227304E-4</v>
      </c>
      <c r="X955" s="3">
        <f t="shared" si="117"/>
        <v>0.71969947141717028</v>
      </c>
      <c r="Z955" s="3">
        <f>(E955-Dashboards!$C$10)/Dashboards!$C$12</f>
        <v>-0.29116172766957787</v>
      </c>
      <c r="AA955" s="3">
        <f>(F955-Dashboards!$C$11)/Dashboards!$C$13</f>
        <v>0.19497936124607762</v>
      </c>
    </row>
    <row r="956" spans="1:27" x14ac:dyDescent="0.35">
      <c r="A956">
        <v>954</v>
      </c>
      <c r="B956" s="3">
        <f t="shared" si="118"/>
        <v>0.95399999999999996</v>
      </c>
      <c r="C956" s="3">
        <f>MOD($K$4*(1+SIN(Dashboards!$C$7*B956))+Dashboards!$C$15,2*$K$4)</f>
        <v>0.20521207764861726</v>
      </c>
      <c r="D956" s="31">
        <f>(B956^Dashboards!$C$5)*((1-B956)^Dashboards!$C$6)</f>
        <v>1.9258054560000032E-3</v>
      </c>
      <c r="E956" s="31">
        <f t="shared" si="112"/>
        <v>1.8853978023843953E-3</v>
      </c>
      <c r="F956" s="31">
        <f t="shared" si="113"/>
        <v>3.9243060676184875E-4</v>
      </c>
      <c r="G956" s="13">
        <f>SQRT((E956-Dashboards!$C$10)^2+(F956-Dashboards!$C$11)^2)</f>
        <v>9.8726436658400293E-3</v>
      </c>
      <c r="H956" s="13">
        <f>G956/Dashboards!$C$9</f>
        <v>0.25863669808672179</v>
      </c>
      <c r="N956">
        <v>954</v>
      </c>
      <c r="O956" s="3">
        <f t="shared" si="119"/>
        <v>0.95399999999999996</v>
      </c>
      <c r="P956" s="3">
        <f>MOD($L$4*(1+SIN(Dashboards!$D$7*O956))+Dashboards!$D$15,2*$L$4)</f>
        <v>5.7043020102079236</v>
      </c>
      <c r="Q956" s="31">
        <f>(O956^Dashboards!$D$5)*((1-O956)^Dashboards!$D$6)</f>
        <v>1.7882749067141681E-7</v>
      </c>
      <c r="R956" s="31">
        <f t="shared" si="114"/>
        <v>1.4969186228126305E-7</v>
      </c>
      <c r="S956" s="31">
        <f t="shared" si="115"/>
        <v>-9.783464512432719E-8</v>
      </c>
      <c r="T956" s="13">
        <f>SQRT((R956-Dashboards!$C$10)^2+(S956-Dashboards!$C$11)^2)</f>
        <v>1.1410816500151457E-2</v>
      </c>
      <c r="U956" s="13">
        <f>T956/Dashboards!$D$9</f>
        <v>0.97670316646709243</v>
      </c>
      <c r="W956" s="3">
        <f t="shared" si="116"/>
        <v>1.1265492524228318E-4</v>
      </c>
      <c r="X956" s="3">
        <f t="shared" si="117"/>
        <v>0.71806646838037058</v>
      </c>
      <c r="Z956" s="3">
        <f>(E956-Dashboards!$C$10)/Dashboards!$C$12</f>
        <v>-0.29383958008169764</v>
      </c>
      <c r="AA956" s="3">
        <f>(F956-Dashboards!$C$11)/Dashboards!$C$13</f>
        <v>0.19437262119299015</v>
      </c>
    </row>
    <row r="957" spans="1:27" x14ac:dyDescent="0.35">
      <c r="A957">
        <v>955</v>
      </c>
      <c r="B957" s="3">
        <f t="shared" si="118"/>
        <v>0.95499999999999996</v>
      </c>
      <c r="C957" s="3">
        <f>MOD($K$4*(1+SIN(Dashboards!$C$7*B957))+Dashboards!$C$15,2*$K$4)</f>
        <v>0.20615572982499045</v>
      </c>
      <c r="D957" s="31">
        <f>(B957^Dashboards!$C$5)*((1-B957)^Dashboards!$C$6)</f>
        <v>1.8468506250000035E-3</v>
      </c>
      <c r="E957" s="31">
        <f t="shared" si="112"/>
        <v>1.807743677635591E-3</v>
      </c>
      <c r="F957" s="31">
        <f t="shared" si="113"/>
        <v>3.7804765179994383E-4</v>
      </c>
      <c r="G957" s="13">
        <f>SQRT((E957-Dashboards!$C$10)^2+(F957-Dashboards!$C$11)^2)</f>
        <v>9.9341767129507083E-3</v>
      </c>
      <c r="H957" s="13">
        <f>G957/Dashboards!$C$9</f>
        <v>0.26024869834385522</v>
      </c>
      <c r="N957">
        <v>955</v>
      </c>
      <c r="O957" s="3">
        <f t="shared" si="119"/>
        <v>0.95499999999999996</v>
      </c>
      <c r="P957" s="3">
        <f>MOD($L$4*(1+SIN(Dashboards!$D$7*O957))+Dashboards!$D$15,2*$L$4)</f>
        <v>5.7061179035983578</v>
      </c>
      <c r="Q957" s="31">
        <f>(O957^Dashboards!$D$5)*((1-O957)^Dashboards!$D$6)</f>
        <v>1.6072102135898513E-7</v>
      </c>
      <c r="R957" s="31">
        <f t="shared" si="114"/>
        <v>1.3469485302809629E-7</v>
      </c>
      <c r="S957" s="31">
        <f t="shared" si="115"/>
        <v>-8.7684338820651962E-8</v>
      </c>
      <c r="T957" s="13">
        <f>SQRT((R957-Dashboards!$C$10)^2+(S957-Dashboards!$C$11)^2)</f>
        <v>1.1410834221315041E-2</v>
      </c>
      <c r="U957" s="13">
        <f>T957/Dashboards!$D$9</f>
        <v>0.97670468330128091</v>
      </c>
      <c r="W957" s="3">
        <f t="shared" si="116"/>
        <v>1.1335724359672891E-4</v>
      </c>
      <c r="X957" s="3">
        <f t="shared" si="117"/>
        <v>0.71645598495742568</v>
      </c>
      <c r="Z957" s="3">
        <f>(E957-Dashboards!$C$10)/Dashboards!$C$12</f>
        <v>-0.2964686946653004</v>
      </c>
      <c r="AA957" s="3">
        <f>(F957-Dashboards!$C$11)/Dashboards!$C$13</f>
        <v>0.19377854825151539</v>
      </c>
    </row>
    <row r="958" spans="1:27" x14ac:dyDescent="0.35">
      <c r="A958">
        <v>956</v>
      </c>
      <c r="B958" s="3">
        <f t="shared" si="118"/>
        <v>0.95599999999999996</v>
      </c>
      <c r="C958" s="3">
        <f>MOD($K$4*(1+SIN(Dashboards!$C$7*B958))+Dashboards!$C$15,2*$K$4)</f>
        <v>0.20717776776115426</v>
      </c>
      <c r="D958" s="31">
        <f>(B958^Dashboards!$C$5)*((1-B958)^Dashboards!$C$6)</f>
        <v>1.7693800960000032E-3</v>
      </c>
      <c r="E958" s="31">
        <f t="shared" si="112"/>
        <v>1.7315425063418538E-3</v>
      </c>
      <c r="F958" s="31">
        <f t="shared" si="113"/>
        <v>3.6395943847131033E-4</v>
      </c>
      <c r="G958" s="13">
        <f>SQRT((E958-Dashboards!$C$10)^2+(F958-Dashboards!$C$11)^2)</f>
        <v>9.9948087981946224E-3</v>
      </c>
      <c r="H958" s="13">
        <f>G958/Dashboards!$C$9</f>
        <v>0.26183709582444675</v>
      </c>
      <c r="N958">
        <v>956</v>
      </c>
      <c r="O958" s="3">
        <f t="shared" si="119"/>
        <v>0.95599999999999996</v>
      </c>
      <c r="P958" s="3">
        <f>MOD($L$4*(1+SIN(Dashboards!$D$7*O958))+Dashboards!$D$15,2*$L$4)</f>
        <v>5.7079312324637543</v>
      </c>
      <c r="Q958" s="31">
        <f>(O958^Dashboards!$D$5)*((1-O958)^Dashboards!$D$6)</f>
        <v>1.4409106763736743E-7</v>
      </c>
      <c r="R958" s="31">
        <f t="shared" si="114"/>
        <v>1.2090020117042392E-7</v>
      </c>
      <c r="S958" s="31">
        <f t="shared" si="115"/>
        <v>-7.8392455822148007E-8</v>
      </c>
      <c r="T958" s="13">
        <f>SQRT((R958-Dashboards!$C$10)^2+(S958-Dashboards!$C$11)^2)</f>
        <v>1.1410850504843485E-2</v>
      </c>
      <c r="U958" s="13">
        <f>T958/Dashboards!$D$9</f>
        <v>0.97670607708180412</v>
      </c>
      <c r="W958" s="3">
        <f t="shared" si="116"/>
        <v>1.1404926902069321E-4</v>
      </c>
      <c r="X958" s="3">
        <f t="shared" si="117"/>
        <v>0.71486898125735743</v>
      </c>
      <c r="Z958" s="3">
        <f>(E958-Dashboards!$C$10)/Dashboards!$C$12</f>
        <v>-0.29904861699890523</v>
      </c>
      <c r="AA958" s="3">
        <f>(F958-Dashboards!$C$11)/Dashboards!$C$13</f>
        <v>0.19319664930554545</v>
      </c>
    </row>
    <row r="959" spans="1:27" x14ac:dyDescent="0.35">
      <c r="A959">
        <v>957</v>
      </c>
      <c r="B959" s="3">
        <f t="shared" si="118"/>
        <v>0.95699999999999996</v>
      </c>
      <c r="C959" s="3">
        <f>MOD($K$4*(1+SIN(Dashboards!$C$7*B959))+Dashboards!$C$15,2*$K$4)</f>
        <v>0.20827816590621293</v>
      </c>
      <c r="D959" s="31">
        <f>(B959^Dashboards!$C$5)*((1-B959)^Dashboards!$C$6)</f>
        <v>1.6934048010000028E-3</v>
      </c>
      <c r="E959" s="31">
        <f t="shared" si="112"/>
        <v>1.656807610618403E-3</v>
      </c>
      <c r="F959" s="31">
        <f t="shared" si="113"/>
        <v>3.5015476784815814E-4</v>
      </c>
      <c r="G959" s="13">
        <f>SQRT((E959-Dashboards!$C$10)^2+(F959-Dashboards!$C$11)^2)</f>
        <v>1.0054504950200853E-2</v>
      </c>
      <c r="H959" s="13">
        <f>G959/Dashboards!$C$9</f>
        <v>0.26340097437268167</v>
      </c>
      <c r="N959">
        <v>957</v>
      </c>
      <c r="O959" s="3">
        <f t="shared" si="119"/>
        <v>0.95699999999999996</v>
      </c>
      <c r="P959" s="3">
        <f>MOD($L$4*(1+SIN(Dashboards!$D$7*O959))+Dashboards!$D$15,2*$L$4)</f>
        <v>5.7097419949907859</v>
      </c>
      <c r="Q959" s="31">
        <f>(O959^Dashboards!$D$5)*((1-O959)^Dashboards!$D$6)</f>
        <v>1.2884812148604395E-7</v>
      </c>
      <c r="R959" s="31">
        <f t="shared" si="114"/>
        <v>1.0823730104619236E-7</v>
      </c>
      <c r="S959" s="31">
        <f t="shared" si="115"/>
        <v>-6.9903684257113854E-8</v>
      </c>
      <c r="T959" s="13">
        <f>SQRT((R959-Dashboards!$C$10)^2+(S959-Dashboards!$C$11)^2)</f>
        <v>1.1410865437011716E-2</v>
      </c>
      <c r="U959" s="13">
        <f>T959/Dashboards!$D$9</f>
        <v>0.97670735519332175</v>
      </c>
      <c r="W959" s="3">
        <f t="shared" si="116"/>
        <v>1.1473060302251011E-4</v>
      </c>
      <c r="X959" s="3">
        <f t="shared" si="117"/>
        <v>0.71330638082064013</v>
      </c>
      <c r="Z959" s="3">
        <f>(E959-Dashboards!$C$10)/Dashboards!$C$12</f>
        <v>-0.30157889603928006</v>
      </c>
      <c r="AA959" s="3">
        <f>(F959-Dashboards!$C$11)/Dashboards!$C$13</f>
        <v>0.19262646179505771</v>
      </c>
    </row>
    <row r="960" spans="1:27" x14ac:dyDescent="0.35">
      <c r="A960">
        <v>958</v>
      </c>
      <c r="B960" s="3">
        <f t="shared" si="118"/>
        <v>0.95799999999999996</v>
      </c>
      <c r="C960" s="3">
        <f>MOD($K$4*(1+SIN(Dashboards!$C$7*B960))+Dashboards!$C$15,2*$K$4)</f>
        <v>0.20945689675027049</v>
      </c>
      <c r="D960" s="31">
        <f>(B960^Dashboards!$C$5)*((1-B960)^Dashboards!$C$6)</f>
        <v>1.6189356960000028E-3</v>
      </c>
      <c r="E960" s="31">
        <f t="shared" si="112"/>
        <v>1.5835522143212775E-3</v>
      </c>
      <c r="F960" s="31">
        <f t="shared" si="113"/>
        <v>3.3662319037937994E-4</v>
      </c>
      <c r="G960" s="13">
        <f>SQRT((E960-Dashboards!$C$10)^2+(F960-Dashboards!$C$11)^2)</f>
        <v>1.0113231527402922E-2</v>
      </c>
      <c r="H960" s="13">
        <f>G960/Dashboards!$C$9</f>
        <v>0.26493945267004315</v>
      </c>
      <c r="N960">
        <v>958</v>
      </c>
      <c r="O960" s="3">
        <f t="shared" si="119"/>
        <v>0.95799999999999996</v>
      </c>
      <c r="P960" s="3">
        <f>MOD($L$4*(1+SIN(Dashboards!$D$7*O960))+Dashboards!$D$15,2*$L$4)</f>
        <v>5.7115501893686904</v>
      </c>
      <c r="Q960" s="31">
        <f>(O960^Dashboards!$D$5)*((1-O960)^Dashboards!$D$6)</f>
        <v>1.1490607211574809E-7</v>
      </c>
      <c r="R960" s="31">
        <f t="shared" si="114"/>
        <v>9.6638016140975399E-8</v>
      </c>
      <c r="S960" s="31">
        <f t="shared" si="115"/>
        <v>-6.2165096681386091E-8</v>
      </c>
      <c r="T960" s="13">
        <f>SQRT((R960-Dashboards!$C$10)^2+(S960-Dashboards!$C$11)^2)</f>
        <v>1.1410879100907451E-2</v>
      </c>
      <c r="U960" s="13">
        <f>T960/Dashboards!$D$9</f>
        <v>0.97670852474768544</v>
      </c>
      <c r="W960" s="3">
        <f t="shared" si="116"/>
        <v>1.1540086227868034E-4</v>
      </c>
      <c r="X960" s="3">
        <f t="shared" si="117"/>
        <v>0.71176907207764228</v>
      </c>
      <c r="Z960" s="3">
        <f>(E960-Dashboards!$C$10)/Dashboards!$C$12</f>
        <v>-0.30405908406992727</v>
      </c>
      <c r="AA960" s="3">
        <f>(F960-Dashboards!$C$11)/Dashboards!$C$13</f>
        <v>0.19206755411225104</v>
      </c>
    </row>
    <row r="961" spans="1:27" x14ac:dyDescent="0.35">
      <c r="A961">
        <v>959</v>
      </c>
      <c r="B961" s="3">
        <f t="shared" si="118"/>
        <v>0.95899999999999996</v>
      </c>
      <c r="C961" s="3">
        <f>MOD($K$4*(1+SIN(Dashboards!$C$7*B961))+Dashboards!$C$15,2*$K$4)</f>
        <v>0.21071393082511708</v>
      </c>
      <c r="D961" s="31">
        <f>(B961^Dashboards!$C$5)*((1-B961)^Dashboards!$C$6)</f>
        <v>1.5459837610000027E-3</v>
      </c>
      <c r="E961" s="31">
        <f t="shared" si="112"/>
        <v>1.5117894441036095E-3</v>
      </c>
      <c r="F961" s="31">
        <f t="shared" si="113"/>
        <v>3.2335501538187513E-4</v>
      </c>
      <c r="G961" s="13">
        <f>SQRT((E961-Dashboards!$C$10)^2+(F961-Dashboards!$C$11)^2)</f>
        <v>1.0170956165719752E-2</v>
      </c>
      <c r="H961" s="13">
        <f>G961/Dashboards!$C$9</f>
        <v>0.26645168286469434</v>
      </c>
      <c r="N961">
        <v>959</v>
      </c>
      <c r="O961" s="3">
        <f t="shared" si="119"/>
        <v>0.95899999999999996</v>
      </c>
      <c r="P961" s="3">
        <f>MOD($L$4*(1+SIN(Dashboards!$D$7*O961))+Dashboards!$D$15,2*$L$4)</f>
        <v>5.7133558137892742</v>
      </c>
      <c r="Q961" s="31">
        <f>(O961^Dashboards!$D$5)*((1-O961)^Dashboards!$D$6)</f>
        <v>1.0218216617341433E-7</v>
      </c>
      <c r="R961" s="31">
        <f t="shared" si="114"/>
        <v>8.603666596106503E-8</v>
      </c>
      <c r="S961" s="31">
        <f t="shared" si="115"/>
        <v>-5.5126102657410612E-8</v>
      </c>
      <c r="T961" s="13">
        <f>SQRT((R961-Dashboards!$C$10)^2+(S961-Dashboards!$C$11)^2)</f>
        <v>1.141089157646125E-2</v>
      </c>
      <c r="U961" s="13">
        <f>T961/Dashboards!$D$9</f>
        <v>0.97670959258651169</v>
      </c>
      <c r="W961" s="3">
        <f t="shared" si="116"/>
        <v>1.1605967803596813E-4</v>
      </c>
      <c r="X961" s="3">
        <f t="shared" si="117"/>
        <v>0.71025790972181735</v>
      </c>
      <c r="Z961" s="3">
        <f>(E961-Dashboards!$C$10)/Dashboards!$C$12</f>
        <v>-0.30648873666532156</v>
      </c>
      <c r="AA961" s="3">
        <f>(F961-Dashboards!$C$11)/Dashboards!$C$13</f>
        <v>0.19151952599357538</v>
      </c>
    </row>
    <row r="962" spans="1:27" x14ac:dyDescent="0.35">
      <c r="A962">
        <v>960</v>
      </c>
      <c r="B962" s="3">
        <f t="shared" si="118"/>
        <v>0.96</v>
      </c>
      <c r="C962" s="3">
        <f>MOD($K$4*(1+SIN(Dashboards!$C$7*B962))+Dashboards!$C$15,2*$K$4)</f>
        <v>0.21204923670496614</v>
      </c>
      <c r="D962" s="31">
        <f>(B962^Dashboards!$C$5)*((1-B962)^Dashboards!$C$6)</f>
        <v>1.4745600000000026E-3</v>
      </c>
      <c r="E962" s="31">
        <f t="shared" ref="E962:E1001" si="120">D962*COS(C962)</f>
        <v>1.4415323299993804E-3</v>
      </c>
      <c r="F962" s="31">
        <f t="shared" ref="F962:F1001" si="121">D962*SIN(C962)</f>
        <v>3.1034132043053047E-4</v>
      </c>
      <c r="G962" s="13">
        <f>SQRT((E962-Dashboards!$C$10)^2+(F962-Dashboards!$C$11)^2)</f>
        <v>1.0227647729419032E-2</v>
      </c>
      <c r="H962" s="13">
        <f>G962/Dashboards!$C$9</f>
        <v>0.26793684928423078</v>
      </c>
      <c r="N962">
        <v>960</v>
      </c>
      <c r="O962" s="3">
        <f t="shared" si="119"/>
        <v>0.96</v>
      </c>
      <c r="P962" s="3">
        <f>MOD($L$4*(1+SIN(Dashboards!$D$7*O962))+Dashboards!$D$15,2*$L$4)</f>
        <v>5.7151588664469104</v>
      </c>
      <c r="Q962" s="31">
        <f>(O962^Dashboards!$D$5)*((1-O962)^Dashboards!$D$6)</f>
        <v>9.0596966400000413E-8</v>
      </c>
      <c r="R962" s="31">
        <f t="shared" ref="R962:R1001" si="122">Q962*COS(P962)</f>
        <v>7.6370011147263046E-8</v>
      </c>
      <c r="S962" s="31">
        <f t="shared" ref="S962:S1001" si="123">Q962*SIN(P962)</f>
        <v>-4.8738400858560408E-8</v>
      </c>
      <c r="T962" s="13">
        <f>SQRT((R962-Dashboards!$C$10)^2+(S962-Dashboards!$C$11)^2)</f>
        <v>1.1410902940478399E-2</v>
      </c>
      <c r="U962" s="13">
        <f>T962/Dashboards!$D$9</f>
        <v>0.97671056528391098</v>
      </c>
      <c r="W962" s="3">
        <f t="shared" ref="W962:W1001" si="124">G962*T962</f>
        <v>1.1670669554980485E-4</v>
      </c>
      <c r="X962" s="3">
        <f t="shared" ref="X962:X1001" si="125">ABS(H962-U962)</f>
        <v>0.7087737159996802</v>
      </c>
      <c r="Z962" s="3">
        <f>(E962-Dashboards!$C$10)/Dashboards!$C$12</f>
        <v>-0.30886741267114587</v>
      </c>
      <c r="AA962" s="3">
        <f>(F962-Dashboards!$C$11)/Dashboards!$C$13</f>
        <v>0.19098200890757483</v>
      </c>
    </row>
    <row r="963" spans="1:27" x14ac:dyDescent="0.35">
      <c r="A963">
        <v>961</v>
      </c>
      <c r="B963" s="3">
        <f t="shared" ref="B963:B1001" si="126">A963/1000</f>
        <v>0.96099999999999997</v>
      </c>
      <c r="C963" s="3">
        <f>MOD($K$4*(1+SIN(Dashboards!$C$7*B963))+Dashboards!$C$15,2*$K$4)</f>
        <v>0.21346278100724062</v>
      </c>
      <c r="D963" s="31">
        <f>(B963^Dashboards!$C$5)*((1-B963)^Dashboards!$C$6)</f>
        <v>1.4046754410000023E-3</v>
      </c>
      <c r="E963" s="31">
        <f t="shared" si="120"/>
        <v>1.3727938055275626E-3</v>
      </c>
      <c r="F963" s="31">
        <f t="shared" si="121"/>
        <v>2.9757396064458236E-4</v>
      </c>
      <c r="G963" s="13">
        <f>SQRT((E963-Dashboards!$C$10)^2+(F963-Dashboards!$C$11)^2)</f>
        <v>1.0283276265082414E-2</v>
      </c>
      <c r="H963" s="13">
        <f>G963/Dashboards!$C$9</f>
        <v>0.26939416722969239</v>
      </c>
      <c r="N963">
        <v>961</v>
      </c>
      <c r="O963" s="3">
        <f t="shared" ref="O963:O1001" si="127">N963/1000</f>
        <v>0.96099999999999997</v>
      </c>
      <c r="P963" s="3">
        <f>MOD($L$4*(1+SIN(Dashboards!$D$7*O963))+Dashboards!$D$15,2*$L$4)</f>
        <v>5.716959345538549</v>
      </c>
      <c r="Q963" s="31">
        <f>(O963^Dashboards!$D$5)*((1-O963)^Dashboards!$D$6)</f>
        <v>8.0074308727776861E-8</v>
      </c>
      <c r="R963" s="31">
        <f t="shared" si="122"/>
        <v>6.7577236811824599E-8</v>
      </c>
      <c r="S963" s="31">
        <f t="shared" si="123"/>
        <v>-4.2955930709389824E-8</v>
      </c>
      <c r="T963" s="13">
        <f>SQRT((R963-Dashboards!$C$10)^2+(S963-Dashboards!$C$11)^2)</f>
        <v>1.1410913266672611E-2</v>
      </c>
      <c r="U963" s="13">
        <f>T963/Dashboards!$D$9</f>
        <v>0.9767114491493718</v>
      </c>
      <c r="W963" s="3">
        <f t="shared" si="124"/>
        <v>1.1734157355808849E-4</v>
      </c>
      <c r="X963" s="3">
        <f t="shared" si="125"/>
        <v>0.70731728191967935</v>
      </c>
      <c r="Z963" s="3">
        <f>(E963-Dashboards!$C$10)/Dashboards!$C$12</f>
        <v>-0.31119467420076574</v>
      </c>
      <c r="AA963" s="3">
        <f>(F963-Dashboards!$C$11)/Dashboards!$C$13</f>
        <v>0.19045466643845121</v>
      </c>
    </row>
    <row r="964" spans="1:27" x14ac:dyDescent="0.35">
      <c r="A964">
        <v>962</v>
      </c>
      <c r="B964" s="3">
        <f t="shared" si="126"/>
        <v>0.96199999999999997</v>
      </c>
      <c r="C964" s="3">
        <f>MOD($K$4*(1+SIN(Dashboards!$C$7*B964))+Dashboards!$C$15,2*$K$4)</f>
        <v>0.21495452839340592</v>
      </c>
      <c r="D964" s="31">
        <f>(B964^Dashboards!$C$5)*((1-B964)^Dashboards!$C$6)</f>
        <v>1.3363411360000023E-3</v>
      </c>
      <c r="E964" s="31">
        <f t="shared" si="120"/>
        <v>1.3055867073097176E-3</v>
      </c>
      <c r="F964" s="31">
        <f t="shared" si="121"/>
        <v>2.8504557786772735E-4</v>
      </c>
      <c r="G964" s="13">
        <f>SQRT((E964-Dashboards!$C$10)^2+(F964-Dashboards!$C$11)^2)</f>
        <v>1.033781295859035E-2</v>
      </c>
      <c r="H964" s="13">
        <f>G964/Dashboards!$C$9</f>
        <v>0.27082288184868192</v>
      </c>
      <c r="N964">
        <v>962</v>
      </c>
      <c r="O964" s="3">
        <f t="shared" si="127"/>
        <v>0.96199999999999997</v>
      </c>
      <c r="P964" s="3">
        <f>MOD($L$4*(1+SIN(Dashboards!$D$7*O964))+Dashboards!$D$15,2*$L$4)</f>
        <v>5.7187572492637102</v>
      </c>
      <c r="Q964" s="31">
        <f>(O964^Dashboards!$D$5)*((1-O964)^Dashboards!$D$6)</f>
        <v>7.054125780363781E-8</v>
      </c>
      <c r="R964" s="31">
        <f t="shared" si="122"/>
        <v>5.9599934081036744E-8</v>
      </c>
      <c r="S964" s="31">
        <f t="shared" si="123"/>
        <v>-3.7734823572601578E-8</v>
      </c>
      <c r="T964" s="13">
        <f>SQRT((R964-Dashboards!$C$10)^2+(S964-Dashboards!$C$11)^2)</f>
        <v>1.1410922625701569E-2</v>
      </c>
      <c r="U964" s="13">
        <f>T964/Dashboards!$D$9</f>
        <v>0.97671225023080344</v>
      </c>
      <c r="W964" s="3">
        <f t="shared" si="124"/>
        <v>1.179639837894495E-4</v>
      </c>
      <c r="X964" s="3">
        <f t="shared" si="125"/>
        <v>0.70588936838212146</v>
      </c>
      <c r="Z964" s="3">
        <f>(E964-Dashboards!$C$10)/Dashboards!$C$12</f>
        <v>-0.31347008664817572</v>
      </c>
      <c r="AA964" s="3">
        <f>(F964-Dashboards!$C$11)/Dashboards!$C$13</f>
        <v>0.18993719466523901</v>
      </c>
    </row>
    <row r="965" spans="1:27" x14ac:dyDescent="0.35">
      <c r="A965">
        <v>963</v>
      </c>
      <c r="B965" s="3">
        <f t="shared" si="126"/>
        <v>0.96299999999999997</v>
      </c>
      <c r="C965" s="3">
        <f>MOD($K$4*(1+SIN(Dashboards!$C$7*B965))+Dashboards!$C$15,2*$K$4)</f>
        <v>0.21652444156985606</v>
      </c>
      <c r="D965" s="31">
        <f>(B965^Dashboards!$C$5)*((1-B965)^Dashboards!$C$6)</f>
        <v>1.269568161000002E-3</v>
      </c>
      <c r="E965" s="31">
        <f t="shared" si="120"/>
        <v>1.2399237741942668E-3</v>
      </c>
      <c r="F965" s="31">
        <f t="shared" si="121"/>
        <v>2.7274960973899055E-4</v>
      </c>
      <c r="G965" s="13">
        <f>SQRT((E965-Dashboards!$C$10)^2+(F965-Dashboards!$C$11)^2)</f>
        <v>1.0391230095044071E-2</v>
      </c>
      <c r="H965" s="13">
        <f>G965/Dashboards!$C$9</f>
        <v>0.27222226708542874</v>
      </c>
      <c r="N965">
        <v>963</v>
      </c>
      <c r="O965" s="3">
        <f t="shared" si="127"/>
        <v>0.96299999999999997</v>
      </c>
      <c r="P965" s="3">
        <f>MOD($L$4*(1+SIN(Dashboards!$D$7*O965))+Dashboards!$D$15,2*$L$4)</f>
        <v>5.7205525758244908</v>
      </c>
      <c r="Q965" s="31">
        <f>(O965^Dashboards!$D$5)*((1-O965)^Dashboards!$D$6)</f>
        <v>6.1928060924945344E-8</v>
      </c>
      <c r="R965" s="31">
        <f t="shared" si="122"/>
        <v>5.2382079825949372E-8</v>
      </c>
      <c r="S965" s="31">
        <f t="shared" si="123"/>
        <v>-3.3033353493576917E-8</v>
      </c>
      <c r="T965" s="13">
        <f>SQRT((R965-Dashboards!$C$10)^2+(S965-Dashboards!$C$11)^2)</f>
        <v>1.1410931085204292E-2</v>
      </c>
      <c r="U965" s="13">
        <f>T965/Dashboards!$D$9</f>
        <v>0.97671297431773418</v>
      </c>
      <c r="W965" s="3">
        <f t="shared" si="124"/>
        <v>1.1857361050504874E-4</v>
      </c>
      <c r="X965" s="3">
        <f t="shared" si="125"/>
        <v>0.70449070723230545</v>
      </c>
      <c r="Z965" s="3">
        <f>(E965-Dashboards!$C$10)/Dashboards!$C$12</f>
        <v>-0.31569321871764922</v>
      </c>
      <c r="AA965" s="3">
        <f>(F965-Dashboards!$C$11)/Dashboards!$C$13</f>
        <v>0.1894293225364681</v>
      </c>
    </row>
    <row r="966" spans="1:27" x14ac:dyDescent="0.35">
      <c r="A966">
        <v>964</v>
      </c>
      <c r="B966" s="3">
        <f t="shared" si="126"/>
        <v>0.96399999999999997</v>
      </c>
      <c r="C966" s="3">
        <f>MOD($K$4*(1+SIN(Dashboards!$C$7*B966))+Dashboards!$C$15,2*$K$4)</f>
        <v>0.21817248128884292</v>
      </c>
      <c r="D966" s="31">
        <f>(B966^Dashboards!$C$5)*((1-B966)^Dashboards!$C$6)</f>
        <v>1.2043676160000019E-3</v>
      </c>
      <c r="E966" s="31">
        <f t="shared" si="120"/>
        <v>1.1758176458808438E-3</v>
      </c>
      <c r="F966" s="31">
        <f t="shared" si="121"/>
        <v>2.6068029865096909E-4</v>
      </c>
      <c r="G966" s="13">
        <f>SQRT((E966-Dashboards!$C$10)^2+(F966-Dashboards!$C$11)^2)</f>
        <v>1.0443501021542846E-2</v>
      </c>
      <c r="H966" s="13">
        <f>G966/Dashboards!$C$9</f>
        <v>0.27359162470565301</v>
      </c>
      <c r="N966">
        <v>964</v>
      </c>
      <c r="O966" s="3">
        <f t="shared" si="127"/>
        <v>0.96399999999999997</v>
      </c>
      <c r="P966" s="3">
        <f>MOD($L$4*(1+SIN(Dashboards!$D$7*O966))+Dashboards!$D$15,2*$L$4)</f>
        <v>5.7223453234255635</v>
      </c>
      <c r="Q966" s="31">
        <f>(O966^Dashboards!$D$5)*((1-O966)^Dashboards!$D$6)</f>
        <v>5.4168100374380772E-8</v>
      </c>
      <c r="R966" s="31">
        <f t="shared" si="122"/>
        <v>4.5870014563808057E-8</v>
      </c>
      <c r="S966" s="31">
        <f t="shared" si="123"/>
        <v>-2.8811887513403677E-8</v>
      </c>
      <c r="T966" s="13">
        <f>SQRT((R966-Dashboards!$C$10)^2+(S966-Dashboards!$C$11)^2)</f>
        <v>1.1410938709840385E-2</v>
      </c>
      <c r="U966" s="13">
        <f>T966/Dashboards!$D$9</f>
        <v>0.97671362694467068</v>
      </c>
      <c r="W966" s="3">
        <f t="shared" si="124"/>
        <v>1.1917015007298087E-4</v>
      </c>
      <c r="X966" s="3">
        <f t="shared" si="125"/>
        <v>0.70312200223901766</v>
      </c>
      <c r="Z966" s="3">
        <f>(E966-Dashboards!$C$10)/Dashboards!$C$12</f>
        <v>-0.31786364247031307</v>
      </c>
      <c r="AA966" s="3">
        <f>(F966-Dashboards!$C$11)/Dashboards!$C$13</f>
        <v>0.18893081224017463</v>
      </c>
    </row>
    <row r="967" spans="1:27" x14ac:dyDescent="0.35">
      <c r="A967">
        <v>965</v>
      </c>
      <c r="B967" s="3">
        <f t="shared" si="126"/>
        <v>0.96499999999999997</v>
      </c>
      <c r="C967" s="3">
        <f>MOD($K$4*(1+SIN(Dashboards!$C$7*B967))+Dashboards!$C$15,2*$K$4)</f>
        <v>0.21989860634945918</v>
      </c>
      <c r="D967" s="31">
        <f>(B967^Dashboards!$C$5)*((1-B967)^Dashboards!$C$6)</f>
        <v>1.1407506250000019E-3</v>
      </c>
      <c r="E967" s="31">
        <f t="shared" si="120"/>
        <v>1.1132808610382775E-3</v>
      </c>
      <c r="F967" s="31">
        <f t="shared" si="121"/>
        <v>2.4883270059171576E-4</v>
      </c>
      <c r="G967" s="13">
        <f>SQRT((E967-Dashboards!$C$10)^2+(F967-Dashboards!$C$11)^2)</f>
        <v>1.0494600112736199E-2</v>
      </c>
      <c r="H967" s="13">
        <f>G967/Dashboards!$C$9</f>
        <v>0.27493028339412667</v>
      </c>
      <c r="N967">
        <v>965</v>
      </c>
      <c r="O967" s="3">
        <f t="shared" si="127"/>
        <v>0.96499999999999997</v>
      </c>
      <c r="P967" s="3">
        <f>MOD($L$4*(1+SIN(Dashboards!$D$7*O967))+Dashboards!$D$15,2*$L$4)</f>
        <v>5.7241354902741817</v>
      </c>
      <c r="Q967" s="31">
        <f>(O967^Dashboards!$D$5)*((1-O967)^Dashboards!$D$6)</f>
        <v>4.7197844140234576E-8</v>
      </c>
      <c r="R967" s="31">
        <f t="shared" si="122"/>
        <v>4.0012418512772354E-8</v>
      </c>
      <c r="S967" s="31">
        <f t="shared" si="123"/>
        <v>-2.5032835561410685E-8</v>
      </c>
      <c r="T967" s="13">
        <f>SQRT((R967-Dashboards!$C$10)^2+(S967-Dashboards!$C$11)^2)</f>
        <v>1.1410945561331135E-2</v>
      </c>
      <c r="U967" s="13">
        <f>T967/Dashboards!$D$9</f>
        <v>0.97671421339461573</v>
      </c>
      <c r="W967" s="3">
        <f t="shared" si="124"/>
        <v>1.1975331057437235E-4</v>
      </c>
      <c r="X967" s="3">
        <f t="shared" si="125"/>
        <v>0.70178393000048911</v>
      </c>
      <c r="Z967" s="3">
        <f>(E967-Dashboards!$C$10)/Dashboards!$C$12</f>
        <v>-0.31998093338786671</v>
      </c>
      <c r="AA967" s="3">
        <f>(F967-Dashboards!$C$11)/Dashboards!$C$13</f>
        <v>0.18844145956910577</v>
      </c>
    </row>
    <row r="968" spans="1:27" x14ac:dyDescent="0.35">
      <c r="A968">
        <v>966</v>
      </c>
      <c r="B968" s="3">
        <f t="shared" si="126"/>
        <v>0.96599999999999997</v>
      </c>
      <c r="C968" s="3">
        <f>MOD($K$4*(1+SIN(Dashboards!$C$7*B968))+Dashboards!$C$15,2*$K$4)</f>
        <v>0.22170277359866808</v>
      </c>
      <c r="D968" s="31">
        <f>(B968^Dashboards!$C$5)*((1-B968)^Dashboards!$C$6)</f>
        <v>1.0787283360000018E-3</v>
      </c>
      <c r="E968" s="31">
        <f t="shared" si="120"/>
        <v>1.0523258549099634E-3</v>
      </c>
      <c r="F968" s="31">
        <f t="shared" si="121"/>
        <v>2.3720269386612701E-4</v>
      </c>
      <c r="G968" s="13">
        <f>SQRT((E968-Dashboards!$C$10)^2+(F968-Dashboards!$C$11)^2)</f>
        <v>1.054450273907308E-2</v>
      </c>
      <c r="H968" s="13">
        <f>G968/Dashboards!$C$9</f>
        <v>0.27623759792288699</v>
      </c>
      <c r="N968">
        <v>966</v>
      </c>
      <c r="O968" s="3">
        <f t="shared" si="127"/>
        <v>0.96599999999999997</v>
      </c>
      <c r="P968" s="3">
        <f>MOD($L$4*(1+SIN(Dashboards!$D$7*O968))+Dashboards!$D$15,2*$L$4)</f>
        <v>5.7259230745801792</v>
      </c>
      <c r="Q968" s="31">
        <f>(O968^Dashboards!$D$5)*((1-O968)^Dashboards!$D$6)</f>
        <v>4.0956795008527284E-8</v>
      </c>
      <c r="R968" s="31">
        <f t="shared" si="122"/>
        <v>3.4760285782536699E-8</v>
      </c>
      <c r="S968" s="31">
        <f t="shared" si="123"/>
        <v>-2.1660599938295859E-8</v>
      </c>
      <c r="T968" s="13">
        <f>SQRT((R968-Dashboards!$C$10)^2+(S968-Dashboards!$C$11)^2)</f>
        <v>1.14109516985025E-2</v>
      </c>
      <c r="U968" s="13">
        <f>T968/Dashboards!$D$9</f>
        <v>0.97671473870274816</v>
      </c>
      <c r="W968" s="3">
        <f t="shared" si="124"/>
        <v>1.2032281144029022E-4</v>
      </c>
      <c r="X968" s="3">
        <f t="shared" si="125"/>
        <v>0.70047714077986112</v>
      </c>
      <c r="Z968" s="3">
        <f>(E968-Dashboards!$C$10)/Dashboards!$C$12</f>
        <v>-0.32204467045365615</v>
      </c>
      <c r="AA968" s="3">
        <f>(F968-Dashboards!$C$11)/Dashboards!$C$13</f>
        <v>0.18796109428094757</v>
      </c>
    </row>
    <row r="969" spans="1:27" x14ac:dyDescent="0.35">
      <c r="A969">
        <v>967</v>
      </c>
      <c r="B969" s="3">
        <f t="shared" si="126"/>
        <v>0.96699999999999997</v>
      </c>
      <c r="C969" s="3">
        <f>MOD($K$4*(1+SIN(Dashboards!$C$7*B969))+Dashboards!$C$15,2*$K$4)</f>
        <v>0.22358493793238282</v>
      </c>
      <c r="D969" s="31">
        <f>(B969^Dashboards!$C$5)*((1-B969)^Dashboards!$C$6)</f>
        <v>1.0183119210000018E-3</v>
      </c>
      <c r="E969" s="31">
        <f t="shared" si="120"/>
        <v>9.9296495640054713E-4</v>
      </c>
      <c r="F969" s="31">
        <f t="shared" si="121"/>
        <v>2.2578698769232369E-4</v>
      </c>
      <c r="G969" s="13">
        <f>SQRT((E969-Dashboards!$C$10)^2+(F969-Dashboards!$C$11)^2)</f>
        <v>1.0593185237672801E-2</v>
      </c>
      <c r="H969" s="13">
        <f>G969/Dashboards!$C$9</f>
        <v>0.27751294838813362</v>
      </c>
      <c r="N969">
        <v>967</v>
      </c>
      <c r="O969" s="3">
        <f t="shared" si="127"/>
        <v>0.96699999999999997</v>
      </c>
      <c r="P969" s="3">
        <f>MOD($L$4*(1+SIN(Dashboards!$D$7*O969))+Dashboards!$D$15,2*$L$4)</f>
        <v>5.7277080745559692</v>
      </c>
      <c r="Q969" s="31">
        <f>(O969^Dashboards!$D$5)*((1-O969)^Dashboards!$D$6)</f>
        <v>3.5387438013312908E-8</v>
      </c>
      <c r="R969" s="31">
        <f t="shared" si="122"/>
        <v>3.0066896683505958E-8</v>
      </c>
      <c r="S969" s="31">
        <f t="shared" si="123"/>
        <v>-1.8661524401008667E-8</v>
      </c>
      <c r="T969" s="13">
        <f>SQRT((R969-Dashboards!$C$10)^2+(S969-Dashboards!$C$11)^2)</f>
        <v>1.1410957177329997E-2</v>
      </c>
      <c r="U969" s="13">
        <f>T969/Dashboards!$D$9</f>
        <v>0.97671520766026454</v>
      </c>
      <c r="W969" s="3">
        <f t="shared" si="124"/>
        <v>1.2087838311860862E-4</v>
      </c>
      <c r="X969" s="3">
        <f t="shared" si="125"/>
        <v>0.69920225927213098</v>
      </c>
      <c r="Z969" s="3">
        <f>(E969-Dashboards!$C$10)/Dashboards!$C$12</f>
        <v>-0.32405443625130964</v>
      </c>
      <c r="AA969" s="3">
        <f>(F969-Dashboards!$C$11)/Dashboards!$C$13</f>
        <v>0.18748958045338951</v>
      </c>
    </row>
    <row r="970" spans="1:27" x14ac:dyDescent="0.35">
      <c r="A970">
        <v>968</v>
      </c>
      <c r="B970" s="3">
        <f t="shared" si="126"/>
        <v>0.96799999999999997</v>
      </c>
      <c r="C970" s="3">
        <f>MOD($K$4*(1+SIN(Dashboards!$C$7*B970))+Dashboards!$C$15,2*$K$4)</f>
        <v>0.22554505229659264</v>
      </c>
      <c r="D970" s="31">
        <f>(B970^Dashboards!$C$5)*((1-B970)^Dashboards!$C$6)</f>
        <v>9.5951257600000175E-4</v>
      </c>
      <c r="E970" s="31">
        <f t="shared" si="120"/>
        <v>9.3521038463803877E-4</v>
      </c>
      <c r="F970" s="31">
        <f t="shared" si="121"/>
        <v>2.1458313066811821E-4</v>
      </c>
      <c r="G970" s="13">
        <f>SQRT((E970-Dashboards!$C$10)^2+(F970-Dashboards!$C$11)^2)</f>
        <v>1.0640624885745886E-2</v>
      </c>
      <c r="H970" s="13">
        <f>G970/Dashboards!$C$9</f>
        <v>0.27875573951392624</v>
      </c>
      <c r="N970">
        <v>968</v>
      </c>
      <c r="O970" s="3">
        <f t="shared" si="127"/>
        <v>0.96799999999999997</v>
      </c>
      <c r="P970" s="3">
        <f>MOD($L$4*(1+SIN(Dashboards!$D$7*O970))+Dashboards!$D$15,2*$L$4)</f>
        <v>5.7294904884165554</v>
      </c>
      <c r="Q970" s="31">
        <f>(O970^Dashboards!$D$5)*((1-O970)^Dashboards!$D$6)</f>
        <v>3.0435186231476364E-8</v>
      </c>
      <c r="R970" s="31">
        <f t="shared" si="122"/>
        <v>2.588778813721206E-8</v>
      </c>
      <c r="S970" s="31">
        <f t="shared" si="123"/>
        <v>-1.6003842860621663E-8</v>
      </c>
      <c r="T970" s="13">
        <f>SQRT((R970-Dashboards!$C$10)^2+(S970-Dashboards!$C$11)^2)</f>
        <v>1.1410962050985483E-2</v>
      </c>
      <c r="U970" s="13">
        <f>T970/Dashboards!$D$9</f>
        <v>0.97671562481838337</v>
      </c>
      <c r="W970" s="3">
        <f t="shared" si="124"/>
        <v>1.2141976677001805E-4</v>
      </c>
      <c r="X970" s="3">
        <f t="shared" si="125"/>
        <v>0.69795988530445707</v>
      </c>
      <c r="Z970" s="3">
        <f>(E970-Dashboards!$C$10)/Dashboards!$C$12</f>
        <v>-0.32600981708113325</v>
      </c>
      <c r="AA970" s="3">
        <f>(F970-Dashboards!$C$11)/Dashboards!$C$13</f>
        <v>0.18702681683382311</v>
      </c>
    </row>
    <row r="971" spans="1:27" x14ac:dyDescent="0.35">
      <c r="A971">
        <v>969</v>
      </c>
      <c r="B971" s="3">
        <f t="shared" si="126"/>
        <v>0.96899999999999997</v>
      </c>
      <c r="C971" s="3">
        <f>MOD($K$4*(1+SIN(Dashboards!$C$7*B971))+Dashboards!$C$15,2*$K$4)</f>
        <v>0.22758306768854103</v>
      </c>
      <c r="D971" s="31">
        <f>(B971^Dashboards!$C$5)*((1-B971)^Dashboards!$C$6)</f>
        <v>9.0234152100000147E-4</v>
      </c>
      <c r="E971" s="31">
        <f t="shared" si="120"/>
        <v>8.7907424500567632E-4</v>
      </c>
      <c r="F971" s="31">
        <f t="shared" si="121"/>
        <v>2.0358951910227682E-4</v>
      </c>
      <c r="G971" s="13">
        <f>SQRT((E971-Dashboards!$C$10)^2+(F971-Dashboards!$C$11)^2)</f>
        <v>1.0686799876496803E-2</v>
      </c>
      <c r="H971" s="13">
        <f>G971/Dashboards!$C$9</f>
        <v>0.27996540002090109</v>
      </c>
      <c r="N971">
        <v>969</v>
      </c>
      <c r="O971" s="3">
        <f t="shared" si="127"/>
        <v>0.96899999999999997</v>
      </c>
      <c r="P971" s="3">
        <f>MOD($L$4*(1+SIN(Dashboards!$D$7*O971))+Dashboards!$D$15,2*$L$4)</f>
        <v>5.7312703143795227</v>
      </c>
      <c r="Q971" s="31">
        <f>(O971^Dashboards!$D$5)*((1-O971)^Dashboards!$D$6)</f>
        <v>2.6048324908295671E-8</v>
      </c>
      <c r="R971" s="31">
        <f t="shared" si="122"/>
        <v>2.2180722170692064E-8</v>
      </c>
      <c r="S971" s="31">
        <f t="shared" si="123"/>
        <v>-1.3657627704499275E-8</v>
      </c>
      <c r="T971" s="13">
        <f>SQRT((R971-Dashboards!$C$10)^2+(S971-Dashboards!$C$11)^2)</f>
        <v>1.1410966369885849E-2</v>
      </c>
      <c r="U971" s="13">
        <f>T971/Dashboards!$D$9</f>
        <v>0.97671599449251345</v>
      </c>
      <c r="W971" s="3">
        <f t="shared" si="124"/>
        <v>1.2194671399240527E-4</v>
      </c>
      <c r="X971" s="3">
        <f t="shared" si="125"/>
        <v>0.69675059447161236</v>
      </c>
      <c r="Z971" s="3">
        <f>(E971-Dashboards!$C$10)/Dashboards!$C$12</f>
        <v>-0.32791040309445868</v>
      </c>
      <c r="AA971" s="3">
        <f>(F971-Dashboards!$C$11)/Dashboards!$C$13</f>
        <v>0.18657273718345577</v>
      </c>
    </row>
    <row r="972" spans="1:27" x14ac:dyDescent="0.35">
      <c r="A972">
        <v>970</v>
      </c>
      <c r="B972" s="3">
        <f t="shared" si="126"/>
        <v>0.97</v>
      </c>
      <c r="C972" s="3">
        <f>MOD($K$4*(1+SIN(Dashboards!$C$7*B972))+Dashboards!$C$15,2*$K$4)</f>
        <v>0.22969893315794893</v>
      </c>
      <c r="D972" s="31">
        <f>(B972^Dashboards!$C$5)*((1-B972)^Dashboards!$C$6)</f>
        <v>8.4681000000000144E-4</v>
      </c>
      <c r="E972" s="31">
        <f t="shared" si="120"/>
        <v>8.2456852463805926E-4</v>
      </c>
      <c r="F972" s="31">
        <f t="shared" si="121"/>
        <v>1.9280540520487675E-4</v>
      </c>
      <c r="G972" s="13">
        <f>SQRT((E972-Dashboards!$C$10)^2+(F972-Dashboards!$C$11)^2)</f>
        <v>1.0731689297444565E-2</v>
      </c>
      <c r="H972" s="13">
        <f>G972/Dashboards!$C$9</f>
        <v>0.281141382058329</v>
      </c>
      <c r="N972">
        <v>970</v>
      </c>
      <c r="O972" s="3">
        <f t="shared" si="127"/>
        <v>0.97</v>
      </c>
      <c r="P972" s="3">
        <f>MOD($L$4*(1+SIN(Dashboards!$D$7*O972))+Dashboards!$D$15,2*$L$4)</f>
        <v>5.7330475506650442</v>
      </c>
      <c r="Q972" s="31">
        <f>(O972^Dashboards!$D$5)*((1-O972)^Dashboards!$D$6)</f>
        <v>2.2177953900000095E-8</v>
      </c>
      <c r="R972" s="31">
        <f t="shared" si="122"/>
        <v>1.8905652477585276E-8</v>
      </c>
      <c r="S972" s="31">
        <f t="shared" si="123"/>
        <v>-1.1594737754141019E-8</v>
      </c>
      <c r="T972" s="13">
        <f>SQRT((R972-Dashboards!$C$10)^2+(S972-Dashboards!$C$11)^2)</f>
        <v>1.1410970181743654E-2</v>
      </c>
      <c r="U972" s="13">
        <f>T972/Dashboards!$D$9</f>
        <v>0.97671632076658754</v>
      </c>
      <c r="W972" s="3">
        <f t="shared" si="124"/>
        <v>1.2245898657287744E-4</v>
      </c>
      <c r="X972" s="3">
        <f t="shared" si="125"/>
        <v>0.69557493870825859</v>
      </c>
      <c r="Z972" s="3">
        <f>(E972-Dashboards!$C$10)/Dashboards!$C$12</f>
        <v>-0.32975578844612963</v>
      </c>
      <c r="AA972" s="3">
        <f>(F972-Dashboards!$C$11)/Dashboards!$C$13</f>
        <v>0.18612731061560545</v>
      </c>
    </row>
    <row r="973" spans="1:27" x14ac:dyDescent="0.35">
      <c r="A973">
        <v>971</v>
      </c>
      <c r="B973" s="3">
        <f t="shared" si="126"/>
        <v>0.97099999999999997</v>
      </c>
      <c r="C973" s="3">
        <f>MOD($K$4*(1+SIN(Dashboards!$C$7*B973))+Dashboards!$C$15,2*$K$4)</f>
        <v>0.23189259580829003</v>
      </c>
      <c r="D973" s="31">
        <f>(B973^Dashboards!$C$5)*((1-B973)^Dashboards!$C$6)</f>
        <v>7.9292928100000131E-4</v>
      </c>
      <c r="E973" s="31">
        <f t="shared" si="120"/>
        <v>7.7170508737628212E-4</v>
      </c>
      <c r="F973" s="31">
        <f t="shared" si="121"/>
        <v>1.8223090513067185E-4</v>
      </c>
      <c r="G973" s="13">
        <f>SQRT((E973-Dashboards!$C$10)^2+(F973-Dashboards!$C$11)^2)</f>
        <v>1.0775273111101574E-2</v>
      </c>
      <c r="H973" s="13">
        <f>G973/Dashboards!$C$9</f>
        <v>0.28228316069795306</v>
      </c>
      <c r="N973">
        <v>971</v>
      </c>
      <c r="O973" s="3">
        <f t="shared" si="127"/>
        <v>0.97099999999999997</v>
      </c>
      <c r="P973" s="3">
        <f>MOD($L$4*(1+SIN(Dashboards!$D$7*O973))+Dashboards!$D$15,2*$L$4)</f>
        <v>5.7348221954958847</v>
      </c>
      <c r="Q973" s="31">
        <f>(O973^Dashboards!$D$5)*((1-O973)^Dashboards!$D$6)</f>
        <v>1.8777928419514119E-8</v>
      </c>
      <c r="R973" s="31">
        <f t="shared" si="122"/>
        <v>1.6024689028740331E-8</v>
      </c>
      <c r="S973" s="31">
        <f t="shared" si="123"/>
        <v>-9.7887658701475404E-9</v>
      </c>
      <c r="T973" s="13">
        <f>SQRT((R973-Dashboards!$C$10)^2+(S973-Dashboards!$C$11)^2)</f>
        <v>1.1410973531619698E-2</v>
      </c>
      <c r="U973" s="13">
        <f>T973/Dashboards!$D$9</f>
        <v>0.97671660749756239</v>
      </c>
      <c r="W973" s="3">
        <f t="shared" si="124"/>
        <v>1.229563562667535E-4</v>
      </c>
      <c r="X973" s="3">
        <f t="shared" si="125"/>
        <v>0.69443344679960939</v>
      </c>
      <c r="Z973" s="3">
        <f>(E973-Dashboards!$C$10)/Dashboards!$C$12</f>
        <v>-0.33154557146530467</v>
      </c>
      <c r="AA973" s="3">
        <f>(F973-Dashboards!$C$11)/Dashboards!$C$13</f>
        <v>0.18569054192792295</v>
      </c>
    </row>
    <row r="974" spans="1:27" x14ac:dyDescent="0.35">
      <c r="A974">
        <v>972</v>
      </c>
      <c r="B974" s="3">
        <f t="shared" si="126"/>
        <v>0.97199999999999998</v>
      </c>
      <c r="C974" s="3">
        <f>MOD($K$4*(1+SIN(Dashboards!$C$7*B974))+Dashboards!$C$15,2*$K$4)</f>
        <v>0.23416400079811239</v>
      </c>
      <c r="D974" s="31">
        <f>(B974^Dashboards!$C$5)*((1-B974)^Dashboards!$C$6)</f>
        <v>7.4071065600000128E-4</v>
      </c>
      <c r="E974" s="31">
        <f t="shared" si="120"/>
        <v>7.2049566817702308E-4</v>
      </c>
      <c r="F974" s="31">
        <f t="shared" si="121"/>
        <v>1.718670068689665E-4</v>
      </c>
      <c r="G974" s="13">
        <f>SQRT((E974-Dashboards!$C$10)^2+(F974-Dashboards!$C$11)^2)</f>
        <v>1.0817532137955534E-2</v>
      </c>
      <c r="H974" s="13">
        <f>G974/Dashboards!$C$9</f>
        <v>0.28339023348816056</v>
      </c>
      <c r="N974">
        <v>972</v>
      </c>
      <c r="O974" s="3">
        <f t="shared" si="127"/>
        <v>0.97199999999999998</v>
      </c>
      <c r="P974" s="3">
        <f>MOD($L$4*(1+SIN(Dashboards!$D$7*O974))+Dashboards!$D$15,2*$L$4)</f>
        <v>5.7365942470973987</v>
      </c>
      <c r="Q974" s="31">
        <f>(O974^Dashboards!$D$5)*((1-O974)^Dashboards!$D$6)</f>
        <v>1.5804798071537736E-8</v>
      </c>
      <c r="R974" s="31">
        <f t="shared" si="122"/>
        <v>1.350206071516028E-8</v>
      </c>
      <c r="S974" s="31">
        <f t="shared" si="123"/>
        <v>-8.2149862158258296E-9</v>
      </c>
      <c r="T974" s="13">
        <f>SQRT((R974-Dashboards!$C$10)^2+(S974-Dashboards!$C$11)^2)</f>
        <v>1.1410976461977527E-2</v>
      </c>
      <c r="U974" s="13">
        <f>T974/Dashboards!$D$9</f>
        <v>0.97671685832008426</v>
      </c>
      <c r="W974" s="3">
        <f t="shared" si="124"/>
        <v>1.2343860460289603E-4</v>
      </c>
      <c r="X974" s="3">
        <f t="shared" si="125"/>
        <v>0.69332662483192364</v>
      </c>
      <c r="Z974" s="3">
        <f>(E974-Dashboards!$C$10)/Dashboards!$C$12</f>
        <v>-0.33327935484474674</v>
      </c>
      <c r="AA974" s="3">
        <f>(F974-Dashboards!$C$11)/Dashboards!$C$13</f>
        <v>0.18526247192827516</v>
      </c>
    </row>
    <row r="975" spans="1:27" x14ac:dyDescent="0.35">
      <c r="A975">
        <v>973</v>
      </c>
      <c r="B975" s="3">
        <f t="shared" si="126"/>
        <v>0.97299999999999998</v>
      </c>
      <c r="C975" s="3">
        <f>MOD($K$4*(1+SIN(Dashboards!$C$7*B975))+Dashboards!$C$15,2*$K$4)</f>
        <v>0.23651309134240989</v>
      </c>
      <c r="D975" s="31">
        <f>(B975^Dashboards!$C$5)*((1-B975)^Dashboards!$C$6)</f>
        <v>6.9016544100000124E-4</v>
      </c>
      <c r="E975" s="31">
        <f t="shared" si="120"/>
        <v>6.7095186697076268E-4</v>
      </c>
      <c r="F975" s="31">
        <f t="shared" si="121"/>
        <v>1.6171557797310131E-4</v>
      </c>
      <c r="G975" s="13">
        <f>SQRT((E975-Dashboards!$C$10)^2+(F975-Dashboards!$C$11)^2)</f>
        <v>1.085844804170411E-2</v>
      </c>
      <c r="H975" s="13">
        <f>G975/Dashboards!$C$9</f>
        <v>0.28446212006717098</v>
      </c>
      <c r="N975">
        <v>973</v>
      </c>
      <c r="O975" s="3">
        <f t="shared" si="127"/>
        <v>0.97299999999999998</v>
      </c>
      <c r="P975" s="3">
        <f>MOD($L$4*(1+SIN(Dashboards!$D$7*O975))+Dashboards!$D$15,2*$L$4)</f>
        <v>5.7383637036975363</v>
      </c>
      <c r="Q975" s="31">
        <f>(O975^Dashboards!$D$5)*((1-O975)^Dashboards!$D$6)</f>
        <v>1.3217744163072579E-8</v>
      </c>
      <c r="R975" s="31">
        <f t="shared" si="122"/>
        <v>1.1304076006149235E-8</v>
      </c>
      <c r="S975" s="31">
        <f t="shared" si="123"/>
        <v>-6.8503011910163754E-9</v>
      </c>
      <c r="T975" s="13">
        <f>SQRT((R975-Dashboards!$C$10)^2+(S975-Dashboards!$C$11)^2)</f>
        <v>1.1410979012739937E-2</v>
      </c>
      <c r="U975" s="13">
        <f>T975/Dashboards!$D$9</f>
        <v>0.9767170766513249</v>
      </c>
      <c r="W975" s="3">
        <f t="shared" si="124"/>
        <v>1.2390552271481268E-4</v>
      </c>
      <c r="X975" s="3">
        <f t="shared" si="125"/>
        <v>0.69225495658415392</v>
      </c>
      <c r="Z975" s="3">
        <f>(E975-Dashboards!$C$10)/Dashboards!$C$12</f>
        <v>-0.33495674584876423</v>
      </c>
      <c r="AA975" s="3">
        <f>(F975-Dashboards!$C$11)/Dashboards!$C$13</f>
        <v>0.1848431777540035</v>
      </c>
    </row>
    <row r="976" spans="1:27" x14ac:dyDescent="0.35">
      <c r="A976">
        <v>974</v>
      </c>
      <c r="B976" s="3">
        <f t="shared" si="126"/>
        <v>0.97399999999999998</v>
      </c>
      <c r="C976" s="3">
        <f>MOD($K$4*(1+SIN(Dashboards!$C$7*B976))+Dashboards!$C$15,2*$K$4)</f>
        <v>0.23893980871404</v>
      </c>
      <c r="D976" s="31">
        <f>(B976^Dashboards!$C$5)*((1-B976)^Dashboards!$C$6)</f>
        <v>6.4130497600000118E-4</v>
      </c>
      <c r="E976" s="31">
        <f t="shared" si="120"/>
        <v>6.2308514196454841E-4</v>
      </c>
      <c r="F976" s="31">
        <f t="shared" si="121"/>
        <v>1.5177937312224173E-4</v>
      </c>
      <c r="G976" s="13">
        <f>SQRT((E976-Dashboards!$C$10)^2+(F976-Dashboards!$C$11)^2)</f>
        <v>1.0898003316696695E-2</v>
      </c>
      <c r="H976" s="13">
        <f>G976/Dashboards!$C$9</f>
        <v>0.28549836183404365</v>
      </c>
      <c r="N976">
        <v>974</v>
      </c>
      <c r="O976" s="3">
        <f t="shared" si="127"/>
        <v>0.97399999999999998</v>
      </c>
      <c r="P976" s="3">
        <f>MOD($L$4*(1+SIN(Dashboards!$D$7*O976))+Dashboards!$D$15,2*$L$4)</f>
        <v>5.74013056352684</v>
      </c>
      <c r="Q976" s="31">
        <f>(O976^Dashboards!$D$5)*((1-O976)^Dashboards!$D$6)</f>
        <v>1.0978515275463473E-8</v>
      </c>
      <c r="R976" s="31">
        <f t="shared" si="122"/>
        <v>9.3990816055603129E-9</v>
      </c>
      <c r="S976" s="31">
        <f t="shared" si="123"/>
        <v>-5.673188047791346E-9</v>
      </c>
      <c r="T976" s="13">
        <f>SQRT((R976-Dashboards!$C$10)^2+(S976-Dashboards!$C$11)^2)</f>
        <v>1.1410981221347406E-2</v>
      </c>
      <c r="U976" s="13">
        <f>T976/Dashboards!$D$9</f>
        <v>0.97671726569598338</v>
      </c>
      <c r="W976" s="3">
        <f t="shared" si="124"/>
        <v>1.2435691119700774E-4</v>
      </c>
      <c r="X976" s="3">
        <f t="shared" si="125"/>
        <v>0.69121890386193974</v>
      </c>
      <c r="Z976" s="3">
        <f>(E976-Dashboards!$C$10)/Dashboards!$C$12</f>
        <v>-0.33657735653995707</v>
      </c>
      <c r="AA976" s="3">
        <f>(F976-Dashboards!$C$11)/Dashboards!$C$13</f>
        <v>0.18443277318425547</v>
      </c>
    </row>
    <row r="977" spans="1:27" x14ac:dyDescent="0.35">
      <c r="A977">
        <v>975</v>
      </c>
      <c r="B977" s="3">
        <f t="shared" si="126"/>
        <v>0.97499999999999998</v>
      </c>
      <c r="C977" s="3">
        <f>MOD($K$4*(1+SIN(Dashboards!$C$7*B977))+Dashboards!$C$15,2*$K$4)</f>
        <v>0.241444092245196</v>
      </c>
      <c r="D977" s="31">
        <f>(B977^Dashboards!$C$5)*((1-B977)^Dashboards!$C$6)</f>
        <v>5.9414062500000103E-4</v>
      </c>
      <c r="E977" s="31">
        <f t="shared" si="120"/>
        <v>5.7690680238495998E-4</v>
      </c>
      <c r="F977" s="31">
        <f t="shared" si="121"/>
        <v>1.4206204150776035E-4</v>
      </c>
      <c r="G977" s="13">
        <f>SQRT((E977-Dashboards!$C$10)^2+(F977-Dashboards!$C$11)^2)</f>
        <v>1.0936181277542647E-2</v>
      </c>
      <c r="H977" s="13">
        <f>G977/Dashboards!$C$9</f>
        <v>0.28649852167644196</v>
      </c>
      <c r="N977">
        <v>975</v>
      </c>
      <c r="O977" s="3">
        <f t="shared" si="127"/>
        <v>0.97499999999999998</v>
      </c>
      <c r="P977" s="3">
        <f>MOD($L$4*(1+SIN(Dashboards!$D$7*O977))+Dashboards!$D$15,2*$L$4)</f>
        <v>5.7418948248184503</v>
      </c>
      <c r="Q977" s="31">
        <f>(O977^Dashboards!$D$5)*((1-O977)^Dashboards!$D$6)</f>
        <v>9.0513610839844156E-9</v>
      </c>
      <c r="R977" s="31">
        <f t="shared" si="122"/>
        <v>7.7574190890812697E-9</v>
      </c>
      <c r="S977" s="31">
        <f t="shared" si="123"/>
        <v>-4.6636451997364758E-9</v>
      </c>
      <c r="T977" s="13">
        <f>SQRT((R977-Dashboards!$C$10)^2+(S977-Dashboards!$C$11)^2)</f>
        <v>1.1410983122818543E-2</v>
      </c>
      <c r="U977" s="13">
        <f>T977/Dashboards!$D$9</f>
        <v>0.97671742845146015</v>
      </c>
      <c r="W977" s="3">
        <f t="shared" si="124"/>
        <v>1.2479257998612326E-4</v>
      </c>
      <c r="X977" s="3">
        <f t="shared" si="125"/>
        <v>0.69021890677501818</v>
      </c>
      <c r="Z977" s="3">
        <f>(E977-Dashboards!$C$10)/Dashboards!$C$12</f>
        <v>-0.3381408040249167</v>
      </c>
      <c r="AA977" s="3">
        <f>(F977-Dashboards!$C$11)/Dashboards!$C$13</f>
        <v>0.18403140894507158</v>
      </c>
    </row>
    <row r="978" spans="1:27" x14ac:dyDescent="0.35">
      <c r="A978">
        <v>976</v>
      </c>
      <c r="B978" s="3">
        <f t="shared" si="126"/>
        <v>0.97599999999999998</v>
      </c>
      <c r="C978" s="3">
        <f>MOD($K$4*(1+SIN(Dashboards!$C$7*B978))+Dashboards!$C$15,2*$K$4)</f>
        <v>0.24402587932891945</v>
      </c>
      <c r="D978" s="31">
        <f>(B978^Dashboards!$C$5)*((1-B978)^Dashboards!$C$6)</f>
        <v>5.4868377600000092E-4</v>
      </c>
      <c r="E978" s="31">
        <f t="shared" si="120"/>
        <v>5.3242800065718843E-4</v>
      </c>
      <c r="F978" s="31">
        <f t="shared" si="121"/>
        <v>1.3256813403608018E-4</v>
      </c>
      <c r="G978" s="13">
        <f>SQRT((E978-Dashboards!$C$10)^2+(F978-Dashboards!$C$11)^2)</f>
        <v>1.0972966050850349E-2</v>
      </c>
      <c r="H978" s="13">
        <f>G978/Dashboards!$C$9</f>
        <v>0.28746218375421867</v>
      </c>
      <c r="N978">
        <v>976</v>
      </c>
      <c r="O978" s="3">
        <f t="shared" si="127"/>
        <v>0.97599999999999998</v>
      </c>
      <c r="P978" s="3">
        <f>MOD($L$4*(1+SIN(Dashboards!$D$7*O978))+Dashboards!$D$15,2*$L$4)</f>
        <v>5.7436564858081063</v>
      </c>
      <c r="Q978" s="31">
        <f>(O978^Dashboards!$D$5)*((1-O978)^Dashboards!$D$6)</f>
        <v>7.4029644109578547E-9</v>
      </c>
      <c r="R978" s="31">
        <f t="shared" si="122"/>
        <v>6.351379505530711E-9</v>
      </c>
      <c r="S978" s="31">
        <f t="shared" si="123"/>
        <v>-3.8031382365926493E-9</v>
      </c>
      <c r="T978" s="13">
        <f>SQRT((R978-Dashboards!$C$10)^2+(S978-Dashboards!$C$11)^2)</f>
        <v>1.1410984749812534E-2</v>
      </c>
      <c r="U978" s="13">
        <f>T978/Dashboards!$D$9</f>
        <v>0.97671756771320206</v>
      </c>
      <c r="W978" s="3">
        <f t="shared" si="124"/>
        <v>1.2521234826646399E-4</v>
      </c>
      <c r="X978" s="3">
        <f t="shared" si="125"/>
        <v>0.68925538395898345</v>
      </c>
      <c r="Z978" s="3">
        <f>(E978-Dashboards!$C$10)/Dashboards!$C$12</f>
        <v>-0.33964671071901614</v>
      </c>
      <c r="AA978" s="3">
        <f>(F978-Dashboards!$C$11)/Dashboards!$C$13</f>
        <v>0.18363927300689142</v>
      </c>
    </row>
    <row r="979" spans="1:27" x14ac:dyDescent="0.35">
      <c r="A979">
        <v>977</v>
      </c>
      <c r="B979" s="3">
        <f t="shared" si="126"/>
        <v>0.97699999999999998</v>
      </c>
      <c r="C979" s="3">
        <f>MOD($K$4*(1+SIN(Dashboards!$C$7*B979))+Dashboards!$C$15,2*$K$4)</f>
        <v>0.2466851054206681</v>
      </c>
      <c r="D979" s="31">
        <f>(B979^Dashboards!$C$5)*((1-B979)^Dashboards!$C$6)</f>
        <v>5.0494584100000089E-4</v>
      </c>
      <c r="E979" s="31">
        <f t="shared" si="120"/>
        <v>4.8965972401639765E-4</v>
      </c>
      <c r="F979" s="31">
        <f t="shared" si="121"/>
        <v>1.2330311033945362E-4</v>
      </c>
      <c r="G979" s="13">
        <f>SQRT((E979-Dashboards!$C$10)^2+(F979-Dashboards!$C$11)^2)</f>
        <v>1.1008342569066449E-2</v>
      </c>
      <c r="H979" s="13">
        <f>G979/Dashboards!$C$9</f>
        <v>0.28838895333802078</v>
      </c>
      <c r="N979">
        <v>977</v>
      </c>
      <c r="O979" s="3">
        <f t="shared" si="127"/>
        <v>0.97699999999999998</v>
      </c>
      <c r="P979" s="3">
        <f>MOD($L$4*(1+SIN(Dashboards!$D$7*O979))+Dashboards!$D$15,2*$L$4)</f>
        <v>5.7454155447341471</v>
      </c>
      <c r="Q979" s="31">
        <f>(O979^Dashboards!$D$5)*((1-O979)^Dashboards!$D$6)</f>
        <v>6.0023714983557452E-9</v>
      </c>
      <c r="R979" s="31">
        <f t="shared" si="122"/>
        <v>5.1551559251747702E-9</v>
      </c>
      <c r="S979" s="31">
        <f t="shared" si="123"/>
        <v>-3.0745456560943844E-9</v>
      </c>
      <c r="T979" s="13">
        <f>SQRT((R979-Dashboards!$C$10)^2+(S979-Dashboards!$C$11)^2)</f>
        <v>1.1410986132693571E-2</v>
      </c>
      <c r="U979" s="13">
        <f>T979/Dashboards!$D$9</f>
        <v>0.97671768608021714</v>
      </c>
      <c r="W979" s="3">
        <f t="shared" si="124"/>
        <v>1.2561604439955757E-4</v>
      </c>
      <c r="X979" s="3">
        <f t="shared" si="125"/>
        <v>0.6883287327421963</v>
      </c>
      <c r="Z979" s="3">
        <f>(E979-Dashboards!$C$10)/Dashboards!$C$12</f>
        <v>-0.34109470463042252</v>
      </c>
      <c r="AA979" s="3">
        <f>(F979-Dashboards!$C$11)/Dashboards!$C$13</f>
        <v>0.18325659087412616</v>
      </c>
    </row>
    <row r="980" spans="1:27" x14ac:dyDescent="0.35">
      <c r="A980">
        <v>978</v>
      </c>
      <c r="B980" s="3">
        <f t="shared" si="126"/>
        <v>0.97799999999999998</v>
      </c>
      <c r="C980" s="3">
        <f>MOD($K$4*(1+SIN(Dashboards!$C$7*B980))+Dashboards!$C$15,2*$K$4)</f>
        <v>0.24942170403992792</v>
      </c>
      <c r="D980" s="31">
        <f>(B980^Dashboards!$C$5)*((1-B980)^Dashboards!$C$6)</f>
        <v>4.6293825600000085E-4</v>
      </c>
      <c r="E980" s="31">
        <f t="shared" si="120"/>
        <v>4.4861278554781243E-4</v>
      </c>
      <c r="F980" s="31">
        <f t="shared" si="121"/>
        <v>1.1427334558572605E-4</v>
      </c>
      <c r="G980" s="13">
        <f>SQRT((E980-Dashboards!$C$10)^2+(F980-Dashboards!$C$11)^2)</f>
        <v>1.1042296566389796E-2</v>
      </c>
      <c r="H980" s="13">
        <f>G980/Dashboards!$C$9</f>
        <v>0.28927845670224545</v>
      </c>
      <c r="N980">
        <v>978</v>
      </c>
      <c r="O980" s="3">
        <f t="shared" si="127"/>
        <v>0.97799999999999998</v>
      </c>
      <c r="P980" s="3">
        <f>MOD($L$4*(1+SIN(Dashboards!$D$7*O980))+Dashboards!$D$15,2*$L$4)</f>
        <v>5.747171999837513</v>
      </c>
      <c r="Q980" s="31">
        <f>(O980^Dashboards!$D$5)*((1-O980)^Dashboards!$D$6)</f>
        <v>4.8209204857904864E-9</v>
      </c>
      <c r="R980" s="31">
        <f t="shared" si="122"/>
        <v>4.1447939181111068E-9</v>
      </c>
      <c r="S980" s="31">
        <f t="shared" si="123"/>
        <v>-2.4621043249024925E-9</v>
      </c>
      <c r="T980" s="13">
        <f>SQRT((R980-Dashboards!$C$10)^2+(S980-Dashboards!$C$11)^2)</f>
        <v>1.1410987299597327E-2</v>
      </c>
      <c r="U980" s="13">
        <f>T980/Dashboards!$D$9</f>
        <v>0.97671778596076408</v>
      </c>
      <c r="W980" s="3">
        <f t="shared" si="124"/>
        <v>1.2600350587746114E-4</v>
      </c>
      <c r="X980" s="3">
        <f t="shared" si="125"/>
        <v>0.68743932925851858</v>
      </c>
      <c r="Z980" s="3">
        <f>(E980-Dashboards!$C$10)/Dashboards!$C$12</f>
        <v>-0.34248441966344995</v>
      </c>
      <c r="AA980" s="3">
        <f>(F980-Dashboards!$C$11)/Dashboards!$C$13</f>
        <v>0.18288362586642917</v>
      </c>
    </row>
    <row r="981" spans="1:27" x14ac:dyDescent="0.35">
      <c r="A981">
        <v>979</v>
      </c>
      <c r="B981" s="3">
        <f t="shared" si="126"/>
        <v>0.97899999999999998</v>
      </c>
      <c r="C981" s="3">
        <f>MOD($K$4*(1+SIN(Dashboards!$C$7*B981))+Dashboards!$C$15,2*$K$4)</f>
        <v>0.25223560677187612</v>
      </c>
      <c r="D981" s="31">
        <f>(B981^Dashboards!$C$5)*((1-B981)^Dashboards!$C$6)</f>
        <v>4.2267248100000076E-4</v>
      </c>
      <c r="E981" s="31">
        <f t="shared" si="120"/>
        <v>4.0929781465225796E-4</v>
      </c>
      <c r="F981" s="31">
        <f t="shared" si="121"/>
        <v>1.0548613707773118E-4</v>
      </c>
      <c r="G981" s="13">
        <f>SQRT((E981-Dashboards!$C$10)^2+(F981-Dashboards!$C$11)^2)</f>
        <v>1.1074814576739591E-2</v>
      </c>
      <c r="H981" s="13">
        <f>G981/Dashboards!$C$9</f>
        <v>0.29013034107181107</v>
      </c>
      <c r="N981">
        <v>979</v>
      </c>
      <c r="O981" s="3">
        <f t="shared" si="127"/>
        <v>0.97899999999999998</v>
      </c>
      <c r="P981" s="3">
        <f>MOD($L$4*(1+SIN(Dashboards!$D$7*O981))+Dashboards!$D$15,2*$L$4)</f>
        <v>5.7489258493617497</v>
      </c>
      <c r="Q981" s="31">
        <f>(O981^Dashboards!$D$5)*((1-O981)^Dashboards!$D$6)</f>
        <v>3.8321680797636564E-9</v>
      </c>
      <c r="R981" s="31">
        <f t="shared" si="122"/>
        <v>3.2981399458044336E-9</v>
      </c>
      <c r="S981" s="31">
        <f t="shared" si="123"/>
        <v>-1.95135468058695E-9</v>
      </c>
      <c r="T981" s="13">
        <f>SQRT((R981-Dashboards!$C$10)^2+(S981-Dashboards!$C$11)^2)</f>
        <v>1.141098827649944E-2</v>
      </c>
      <c r="U981" s="13">
        <f>T981/Dashboards!$D$9</f>
        <v>0.97671786957821483</v>
      </c>
      <c r="W981" s="3">
        <f t="shared" si="124"/>
        <v>1.2637457929958059E-4</v>
      </c>
      <c r="X981" s="3">
        <f t="shared" si="125"/>
        <v>0.68658752850640381</v>
      </c>
      <c r="Z981" s="3">
        <f>(E981-Dashboards!$C$10)/Dashboards!$C$12</f>
        <v>-0.34381549594136535</v>
      </c>
      <c r="AA981" s="3">
        <f>(F981-Dashboards!$C$11)/Dashboards!$C$13</f>
        <v>0.18252067939127697</v>
      </c>
    </row>
    <row r="982" spans="1:27" x14ac:dyDescent="0.35">
      <c r="A982">
        <v>980</v>
      </c>
      <c r="B982" s="3">
        <f t="shared" si="126"/>
        <v>0.98</v>
      </c>
      <c r="C982" s="3">
        <f>MOD($K$4*(1+SIN(Dashboards!$C$7*B982))+Dashboards!$C$15,2*$K$4)</f>
        <v>0.25512674326909135</v>
      </c>
      <c r="D982" s="31">
        <f>(B982^Dashboards!$C$5)*((1-B982)^Dashboards!$C$6)</f>
        <v>3.8416000000000069E-4</v>
      </c>
      <c r="E982" s="31">
        <f t="shared" si="120"/>
        <v>3.7172524693416419E-4</v>
      </c>
      <c r="F982" s="31">
        <f t="shared" si="121"/>
        <v>9.6949710632550048E-5</v>
      </c>
      <c r="G982" s="13">
        <f>SQRT((E982-Dashboards!$C$10)^2+(F982-Dashboards!$C$11)^2)</f>
        <v>1.1105883933762519E-2</v>
      </c>
      <c r="H982" s="13">
        <f>G982/Dashboards!$C$9</f>
        <v>0.29094427462234446</v>
      </c>
      <c r="N982">
        <v>980</v>
      </c>
      <c r="O982" s="3">
        <f t="shared" si="127"/>
        <v>0.98</v>
      </c>
      <c r="P982" s="3">
        <f>MOD($L$4*(1+SIN(Dashboards!$D$7*O982))+Dashboards!$D$15,2*$L$4)</f>
        <v>5.7506770915530083</v>
      </c>
      <c r="Q982" s="31">
        <f>(O982^Dashboards!$D$5)*((1-O982)^Dashboards!$D$6)</f>
        <v>3.0118144000000136E-9</v>
      </c>
      <c r="R982" s="31">
        <f t="shared" si="122"/>
        <v>2.5947876488950823E-9</v>
      </c>
      <c r="S982" s="31">
        <f t="shared" si="123"/>
        <v>-1.52908568667324E-9</v>
      </c>
      <c r="T982" s="13">
        <f>SQRT((R982-Dashboards!$C$10)^2+(S982-Dashboards!$C$11)^2)</f>
        <v>1.1410989087286057E-2</v>
      </c>
      <c r="U982" s="13">
        <f>T982/Dashboards!$D$9</f>
        <v>0.97671793897709225</v>
      </c>
      <c r="W982" s="3">
        <f t="shared" si="124"/>
        <v>1.2672912037282964E-4</v>
      </c>
      <c r="X982" s="3">
        <f t="shared" si="125"/>
        <v>0.68577366435474785</v>
      </c>
      <c r="Z982" s="3">
        <f>(E982-Dashboards!$C$10)/Dashboards!$C$12</f>
        <v>-0.34508758014874757</v>
      </c>
      <c r="AA982" s="3">
        <f>(F982-Dashboards!$C$11)/Dashboards!$C$13</f>
        <v>0.18216809120745775</v>
      </c>
    </row>
    <row r="983" spans="1:27" x14ac:dyDescent="0.35">
      <c r="A983">
        <v>981</v>
      </c>
      <c r="B983" s="3">
        <f t="shared" si="126"/>
        <v>0.98099999999999998</v>
      </c>
      <c r="C983" s="3">
        <f>MOD($K$4*(1+SIN(Dashboards!$C$7*B983))+Dashboards!$C$15,2*$K$4)</f>
        <v>0.25809504125331079</v>
      </c>
      <c r="D983" s="31">
        <f>(B983^Dashboards!$C$5)*((1-B983)^Dashboards!$C$6)</f>
        <v>3.4741232100000063E-4</v>
      </c>
      <c r="E983" s="31">
        <f t="shared" si="120"/>
        <v>3.3590531350935265E-4</v>
      </c>
      <c r="F983" s="31">
        <f t="shared" si="121"/>
        <v>8.8673226730456888E-5</v>
      </c>
      <c r="G983" s="13">
        <f>SQRT((E983-Dashboards!$C$10)^2+(F983-Dashboards!$C$11)^2)</f>
        <v>1.1135492772868679E-2</v>
      </c>
      <c r="H983" s="13">
        <f>G983/Dashboards!$C$9</f>
        <v>0.29171994653351602</v>
      </c>
      <c r="N983">
        <v>981</v>
      </c>
      <c r="O983" s="3">
        <f t="shared" si="127"/>
        <v>0.98099999999999998</v>
      </c>
      <c r="P983" s="3">
        <f>MOD($L$4*(1+SIN(Dashboards!$D$7*O983))+Dashboards!$D$15,2*$L$4)</f>
        <v>5.7524257246600463</v>
      </c>
      <c r="Q983" s="31">
        <f>(O983^Dashboards!$D$5)*((1-O983)^Dashboards!$D$6)</f>
        <v>2.3376259886539696E-9</v>
      </c>
      <c r="R983" s="31">
        <f t="shared" si="122"/>
        <v>2.0160220144397322E-9</v>
      </c>
      <c r="S983" s="31">
        <f t="shared" si="123"/>
        <v>-1.1832795528212313E-9</v>
      </c>
      <c r="T983" s="13">
        <f>SQRT((R983-Dashboards!$C$10)^2+(S983-Dashboards!$C$11)^2)</f>
        <v>1.1410989753826409E-2</v>
      </c>
      <c r="U983" s="13">
        <f>T983/Dashboards!$D$9</f>
        <v>0.97671799602928244</v>
      </c>
      <c r="W983" s="3">
        <f t="shared" si="124"/>
        <v>1.2706699393501253E-4</v>
      </c>
      <c r="X983" s="3">
        <f t="shared" si="125"/>
        <v>0.68499804949576637</v>
      </c>
      <c r="Z983" s="3">
        <f>(E983-Dashboards!$C$10)/Dashboards!$C$12</f>
        <v>-0.34630032589349052</v>
      </c>
      <c r="AA983" s="3">
        <f>(F983-Dashboards!$C$11)/Dashboards!$C$13</f>
        <v>0.18182623967904735</v>
      </c>
    </row>
    <row r="984" spans="1:27" x14ac:dyDescent="0.35">
      <c r="A984">
        <v>982</v>
      </c>
      <c r="B984" s="3">
        <f t="shared" si="126"/>
        <v>0.98199999999999998</v>
      </c>
      <c r="C984" s="3">
        <f>MOD($K$4*(1+SIN(Dashboards!$C$7*B984))+Dashboards!$C$15,2*$K$4)</f>
        <v>0.26114042651724001</v>
      </c>
      <c r="D984" s="31">
        <f>(B984^Dashboards!$C$5)*((1-B984)^Dashboards!$C$6)</f>
        <v>3.1244097600000053E-4</v>
      </c>
      <c r="E984" s="31">
        <f t="shared" si="120"/>
        <v>3.0184802973023348E-4</v>
      </c>
      <c r="F984" s="31">
        <f t="shared" si="121"/>
        <v>8.0666786422969582E-5</v>
      </c>
      <c r="G984" s="13">
        <f>SQRT((E984-Dashboards!$C$10)^2+(F984-Dashboards!$C$11)^2)</f>
        <v>1.1163630035291331E-2</v>
      </c>
      <c r="H984" s="13">
        <f>G984/Dashboards!$C$9</f>
        <v>0.29245706709539493</v>
      </c>
      <c r="N984">
        <v>982</v>
      </c>
      <c r="O984" s="3">
        <f t="shared" si="127"/>
        <v>0.98199999999999998</v>
      </c>
      <c r="P984" s="3">
        <f>MOD($L$4*(1+SIN(Dashboards!$D$7*O984))+Dashboards!$D$15,2*$L$4)</f>
        <v>5.7541717469342304</v>
      </c>
      <c r="Q984" s="31">
        <f>(O984^Dashboards!$D$5)*((1-O984)^Dashboards!$D$6)</f>
        <v>1.7893569681354318E-9</v>
      </c>
      <c r="R984" s="31">
        <f t="shared" si="122"/>
        <v>1.5447614057811415E-9</v>
      </c>
      <c r="S984" s="31">
        <f t="shared" si="123"/>
        <v>-9.0305623226014906E-10</v>
      </c>
      <c r="T984" s="13">
        <f>SQRT((R984-Dashboards!$C$10)^2+(S984-Dashboards!$C$11)^2)</f>
        <v>1.1410990296047472E-2</v>
      </c>
      <c r="U984" s="13">
        <f>T984/Dashboards!$D$9</f>
        <v>0.97671804244042482</v>
      </c>
      <c r="W984" s="3">
        <f t="shared" si="124"/>
        <v>1.2738807400137348E-4</v>
      </c>
      <c r="X984" s="3">
        <f t="shared" si="125"/>
        <v>0.68426097534502994</v>
      </c>
      <c r="Z984" s="3">
        <f>(E984-Dashboards!$C$10)/Dashboards!$C$12</f>
        <v>-0.34745339408853132</v>
      </c>
      <c r="AA984" s="3">
        <f>(F984-Dashboards!$C$11)/Dashboards!$C$13</f>
        <v>0.18149554201943505</v>
      </c>
    </row>
    <row r="985" spans="1:27" x14ac:dyDescent="0.35">
      <c r="A985">
        <v>983</v>
      </c>
      <c r="B985" s="3">
        <f t="shared" si="126"/>
        <v>0.98299999999999998</v>
      </c>
      <c r="C985" s="3">
        <f>MOD($K$4*(1+SIN(Dashboards!$C$7*B985))+Dashboards!$C$15,2*$K$4)</f>
        <v>0.26426282292640596</v>
      </c>
      <c r="D985" s="31">
        <f>(B985^Dashboards!$C$5)*((1-B985)^Dashboards!$C$6)</f>
        <v>2.7925752100000051E-4</v>
      </c>
      <c r="E985" s="31">
        <f t="shared" si="120"/>
        <v>2.6956318332636641E-4</v>
      </c>
      <c r="F985" s="31">
        <f t="shared" si="121"/>
        <v>7.2941436989008406E-5</v>
      </c>
      <c r="G985" s="13">
        <f>SQRT((E985-Dashboards!$C$10)^2+(F985-Dashboards!$C$11)^2)</f>
        <v>1.11902854741706E-2</v>
      </c>
      <c r="H985" s="13">
        <f>G985/Dashboards!$C$9</f>
        <v>0.29315536786782537</v>
      </c>
      <c r="N985">
        <v>983</v>
      </c>
      <c r="O985" s="3">
        <f t="shared" si="127"/>
        <v>0.98299999999999998</v>
      </c>
      <c r="P985" s="3">
        <f>MOD($L$4*(1+SIN(Dashboards!$D$7*O985))+Dashboards!$D$15,2*$L$4)</f>
        <v>5.7559151566295395</v>
      </c>
      <c r="Q985" s="31">
        <f>(O985^Dashboards!$D$5)*((1-O985)^Dashboards!$D$6)</f>
        <v>1.3486683332615649E-9</v>
      </c>
      <c r="R985" s="31">
        <f t="shared" si="122"/>
        <v>1.1654974382815053E-9</v>
      </c>
      <c r="S985" s="31">
        <f t="shared" si="123"/>
        <v>-6.7861770865618907E-10</v>
      </c>
      <c r="T985" s="13">
        <f>SQRT((R985-Dashboards!$C$10)^2+(S985-Dashboards!$C$11)^2)</f>
        <v>1.1410990732010684E-2</v>
      </c>
      <c r="U985" s="13">
        <f>T985/Dashboards!$D$9</f>
        <v>0.97671807975647928</v>
      </c>
      <c r="W985" s="3">
        <f t="shared" si="124"/>
        <v>1.276922438343145E-4</v>
      </c>
      <c r="X985" s="3">
        <f t="shared" si="125"/>
        <v>0.68356271188865392</v>
      </c>
      <c r="Z985" s="3">
        <f>(E985-Dashboards!$C$10)/Dashboards!$C$12</f>
        <v>-0.34854645335337214</v>
      </c>
      <c r="AA985" s="3">
        <f>(F985-Dashboards!$C$11)/Dashboards!$C$13</f>
        <v>0.18117645452494527</v>
      </c>
    </row>
    <row r="986" spans="1:27" x14ac:dyDescent="0.35">
      <c r="A986">
        <v>984</v>
      </c>
      <c r="B986" s="3">
        <f t="shared" si="126"/>
        <v>0.98399999999999999</v>
      </c>
      <c r="C986" s="3">
        <f>MOD($K$4*(1+SIN(Dashboards!$C$7*B986))+Dashboards!$C$15,2*$K$4)</f>
        <v>0.26746215242106103</v>
      </c>
      <c r="D986" s="31">
        <f>(B986^Dashboards!$C$5)*((1-B986)^Dashboards!$C$6)</f>
        <v>2.4787353600000048E-4</v>
      </c>
      <c r="E986" s="31">
        <f t="shared" si="120"/>
        <v>2.3906032195866882E-4</v>
      </c>
      <c r="F986" s="31">
        <f t="shared" si="121"/>
        <v>6.5509177327769397E-5</v>
      </c>
      <c r="G986" s="13">
        <f>SQRT((E986-Dashboards!$C$10)^2+(F986-Dashboards!$C$11)^2)</f>
        <v>1.1215449662666473E-2</v>
      </c>
      <c r="H986" s="13">
        <f>G986/Dashboards!$C$9</f>
        <v>0.29381460189296538</v>
      </c>
      <c r="N986">
        <v>984</v>
      </c>
      <c r="O986" s="3">
        <f t="shared" si="127"/>
        <v>0.98399999999999999</v>
      </c>
      <c r="P986" s="3">
        <f>MOD($L$4*(1+SIN(Dashboards!$D$7*O986))+Dashboards!$D$15,2*$L$4)</f>
        <v>5.7576559520025636</v>
      </c>
      <c r="Q986" s="31">
        <f>(O986^Dashboards!$D$5)*((1-O986)^Dashboards!$D$6)</f>
        <v>9.9904536340070864E-10</v>
      </c>
      <c r="R986" s="31">
        <f t="shared" si="122"/>
        <v>8.6423268419202858E-10</v>
      </c>
      <c r="S986" s="31">
        <f t="shared" si="123"/>
        <v>-5.0119208464090434E-10</v>
      </c>
      <c r="T986" s="13">
        <f>SQRT((R986-Dashboards!$C$10)^2+(S986-Dashboards!$C$11)^2)</f>
        <v>1.1410991077990748E-2</v>
      </c>
      <c r="U986" s="13">
        <f>T986/Dashboards!$D$9</f>
        <v>0.97671810937047088</v>
      </c>
      <c r="W986" s="3">
        <f t="shared" si="124"/>
        <v>1.2797939603634146E-4</v>
      </c>
      <c r="X986" s="3">
        <f t="shared" si="125"/>
        <v>0.6829035074775055</v>
      </c>
      <c r="Z986" s="3">
        <f>(E986-Dashboards!$C$10)/Dashboards!$C$12</f>
        <v>-0.34957918043545366</v>
      </c>
      <c r="AA986" s="3">
        <f>(F986-Dashboards!$C$11)/Dashboards!$C$13</f>
        <v>0.18086947279758459</v>
      </c>
    </row>
    <row r="987" spans="1:27" x14ac:dyDescent="0.35">
      <c r="A987">
        <v>985</v>
      </c>
      <c r="B987" s="3">
        <f t="shared" si="126"/>
        <v>0.98499999999999999</v>
      </c>
      <c r="C987" s="3">
        <f>MOD($K$4*(1+SIN(Dashboards!$C$7*B987))+Dashboards!$C$15,2*$K$4)</f>
        <v>0.27073833501813449</v>
      </c>
      <c r="D987" s="31">
        <f>(B987^Dashboards!$C$5)*((1-B987)^Dashboards!$C$6)</f>
        <v>2.183006250000004E-4</v>
      </c>
      <c r="E987" s="31">
        <f t="shared" si="120"/>
        <v>2.1034874018590531E-4</v>
      </c>
      <c r="F987" s="31">
        <f t="shared" si="121"/>
        <v>5.8382963076511516E-5</v>
      </c>
      <c r="G987" s="13">
        <f>SQRT((E987-Dashboards!$C$10)^2+(F987-Dashboards!$C$11)^2)</f>
        <v>1.1239114004111591E-2</v>
      </c>
      <c r="H987" s="13">
        <f>G987/Dashboards!$C$9</f>
        <v>0.29443454396126256</v>
      </c>
      <c r="N987">
        <v>985</v>
      </c>
      <c r="O987" s="3">
        <f t="shared" si="127"/>
        <v>0.98499999999999999</v>
      </c>
      <c r="P987" s="3">
        <f>MOD($L$4*(1+SIN(Dashboards!$D$7*O987))+Dashboards!$D$15,2*$L$4)</f>
        <v>5.759394131312507</v>
      </c>
      <c r="Q987" s="31">
        <f>(O987^Dashboards!$D$5)*((1-O987)^Dashboards!$D$6)</f>
        <v>7.2571314023437811E-10</v>
      </c>
      <c r="R987" s="31">
        <f t="shared" si="122"/>
        <v>6.2841618996935696E-10</v>
      </c>
      <c r="S987" s="31">
        <f t="shared" si="123"/>
        <v>-3.6297748427862472E-10</v>
      </c>
      <c r="T987" s="13">
        <f>SQRT((R987-Dashboards!$C$10)^2+(S987-Dashboards!$C$11)^2)</f>
        <v>1.1410991348556545E-2</v>
      </c>
      <c r="U987" s="13">
        <f>T987/Dashboards!$D$9</f>
        <v>0.97671813252941575</v>
      </c>
      <c r="W987" s="3">
        <f t="shared" si="124"/>
        <v>1.2824943266635808E-4</v>
      </c>
      <c r="X987" s="3">
        <f t="shared" si="125"/>
        <v>0.68228358856815319</v>
      </c>
      <c r="Z987" s="3">
        <f>(E987-Dashboards!$C$10)/Dashboards!$C$12</f>
        <v>-0.3505512606514275</v>
      </c>
      <c r="AA987" s="3">
        <f>(F987-Dashboards!$C$11)/Dashboards!$C$13</f>
        <v>0.18057513195642663</v>
      </c>
    </row>
    <row r="988" spans="1:27" x14ac:dyDescent="0.35">
      <c r="A988">
        <v>986</v>
      </c>
      <c r="B988" s="3">
        <f t="shared" si="126"/>
        <v>0.98599999999999999</v>
      </c>
      <c r="C988" s="3">
        <f>MOD($K$4*(1+SIN(Dashboards!$C$7*B988))+Dashboards!$C$15,2*$K$4)</f>
        <v>0.27409128881323208</v>
      </c>
      <c r="D988" s="31">
        <f>(B988^Dashboards!$C$5)*((1-B988)^Dashboards!$C$6)</f>
        <v>1.9055041600000031E-4</v>
      </c>
      <c r="E988" s="31">
        <f t="shared" si="120"/>
        <v>1.8343746584244689E-4</v>
      </c>
      <c r="F988" s="31">
        <f t="shared" si="121"/>
        <v>5.1576711441059428E-5</v>
      </c>
      <c r="G988" s="13">
        <f>SQRT((E988-Dashboards!$C$10)^2+(F988-Dashboards!$C$11)^2)</f>
        <v>1.1261270744219468E-2</v>
      </c>
      <c r="H988" s="13">
        <f>G988/Dashboards!$C$9</f>
        <v>0.29501499093127675</v>
      </c>
      <c r="N988">
        <v>986</v>
      </c>
      <c r="O988" s="3">
        <f t="shared" si="127"/>
        <v>0.98599999999999999</v>
      </c>
      <c r="P988" s="3">
        <f>MOD($L$4*(1+SIN(Dashboards!$D$7*O988))+Dashboards!$D$15,2*$L$4)</f>
        <v>5.7611296928211901</v>
      </c>
      <c r="Q988" s="31">
        <f>(O988^Dashboards!$D$5)*((1-O988)^Dashboards!$D$6)</f>
        <v>5.155501567229463E-10</v>
      </c>
      <c r="R988" s="31">
        <f t="shared" si="122"/>
        <v>4.4687678938762597E-10</v>
      </c>
      <c r="S988" s="31">
        <f t="shared" si="123"/>
        <v>-2.5708578179989234E-10</v>
      </c>
      <c r="T988" s="13">
        <f>SQRT((R988-Dashboards!$C$10)^2+(S988-Dashboards!$C$11)^2)</f>
        <v>1.1410991556654143E-2</v>
      </c>
      <c r="U988" s="13">
        <f>T988/Dashboards!$D$9</f>
        <v>0.97671815034142628</v>
      </c>
      <c r="W988" s="3">
        <f t="shared" si="124"/>
        <v>1.2850226537948467E-4</v>
      </c>
      <c r="X988" s="3">
        <f t="shared" si="125"/>
        <v>0.68170315941014947</v>
      </c>
      <c r="Z988" s="3">
        <f>(E988-Dashboards!$C$10)/Dashboards!$C$12</f>
        <v>-0.35146238834836041</v>
      </c>
      <c r="AA988" s="3">
        <f>(F988-Dashboards!$C$11)/Dashboards!$C$13</f>
        <v>0.1802940068371309</v>
      </c>
    </row>
    <row r="989" spans="1:27" x14ac:dyDescent="0.35">
      <c r="A989">
        <v>987</v>
      </c>
      <c r="B989" s="3">
        <f t="shared" si="126"/>
        <v>0.98699999999999999</v>
      </c>
      <c r="C989" s="3">
        <f>MOD($K$4*(1+SIN(Dashboards!$C$7*B989))+Dashboards!$C$15,2*$K$4)</f>
        <v>0.27752092998268346</v>
      </c>
      <c r="D989" s="31">
        <f>(B989^Dashboards!$C$5)*((1-B989)^Dashboards!$C$6)</f>
        <v>1.6463456100000029E-4</v>
      </c>
      <c r="E989" s="31">
        <f t="shared" si="120"/>
        <v>1.5833524582665841E-4</v>
      </c>
      <c r="F989" s="31">
        <f t="shared" si="121"/>
        <v>4.5105305726427263E-5</v>
      </c>
      <c r="G989" s="13">
        <f>SQRT((E989-Dashboards!$C$10)^2+(F989-Dashboards!$C$11)^2)</f>
        <v>1.1281912985369007E-2</v>
      </c>
      <c r="H989" s="13">
        <f>G989/Dashboards!$C$9</f>
        <v>0.29555576210389584</v>
      </c>
      <c r="N989">
        <v>987</v>
      </c>
      <c r="O989" s="3">
        <f t="shared" si="127"/>
        <v>0.98699999999999999</v>
      </c>
      <c r="P989" s="3">
        <f>MOD($L$4*(1+SIN(Dashboards!$D$7*O989))+Dashboards!$D$15,2*$L$4)</f>
        <v>5.7628626347930529</v>
      </c>
      <c r="Q989" s="31">
        <f>(O989^Dashboards!$D$5)*((1-O989)^Dashboards!$D$6)</f>
        <v>3.5700000282028063E-10</v>
      </c>
      <c r="R989" s="31">
        <f t="shared" si="122"/>
        <v>3.0975419583309983E-10</v>
      </c>
      <c r="S989" s="31">
        <f t="shared" si="123"/>
        <v>-1.7748616897513454E-10</v>
      </c>
      <c r="T989" s="13">
        <f>SQRT((R989-Dashboards!$C$10)^2+(S989-Dashboards!$C$11)^2)</f>
        <v>1.1410991713691913E-2</v>
      </c>
      <c r="U989" s="13">
        <f>T989/Dashboards!$D$9</f>
        <v>0.97671816378299614</v>
      </c>
      <c r="W989" s="3">
        <f t="shared" si="124"/>
        <v>1.2873781559063894E-4</v>
      </c>
      <c r="X989" s="3">
        <f t="shared" si="125"/>
        <v>0.68116240167910025</v>
      </c>
      <c r="Z989" s="3">
        <f>(E989-Dashboards!$C$10)/Dashboards!$C$12</f>
        <v>-0.35231226738489324</v>
      </c>
      <c r="AA989" s="3">
        <f>(F989-Dashboards!$C$11)/Dashboards!$C$13</f>
        <v>0.18002671217907554</v>
      </c>
    </row>
    <row r="990" spans="1:27" x14ac:dyDescent="0.35">
      <c r="A990">
        <v>988</v>
      </c>
      <c r="B990" s="3">
        <f t="shared" si="126"/>
        <v>0.98799999999999999</v>
      </c>
      <c r="C990" s="3">
        <f>MOD($K$4*(1+SIN(Dashboards!$C$7*B990))+Dashboards!$C$15,2*$K$4)</f>
        <v>0.28102717278563782</v>
      </c>
      <c r="D990" s="31">
        <f>(B990^Dashboards!$C$5)*((1-B990)^Dashboards!$C$6)</f>
        <v>1.4056473600000024E-4</v>
      </c>
      <c r="E990" s="31">
        <f t="shared" si="120"/>
        <v>1.3505053129965469E-4</v>
      </c>
      <c r="F990" s="31">
        <f t="shared" si="121"/>
        <v>3.8984599554577323E-5</v>
      </c>
      <c r="G990" s="13">
        <f>SQRT((E990-Dashboards!$C$10)^2+(F990-Dashboards!$C$11)^2)</f>
        <v>1.1301034702991328E-2</v>
      </c>
      <c r="H990" s="13">
        <f>G990/Dashboards!$C$9</f>
        <v>0.29605669965162645</v>
      </c>
      <c r="N990">
        <v>988</v>
      </c>
      <c r="O990" s="3">
        <f t="shared" si="127"/>
        <v>0.98799999999999999</v>
      </c>
      <c r="P990" s="3">
        <f>MOD($L$4*(1+SIN(Dashboards!$D$7*O990))+Dashboards!$D$15,2*$L$4)</f>
        <v>5.7645929554951527</v>
      </c>
      <c r="Q990" s="31">
        <f>(O990^Dashboards!$D$5)*((1-O990)^Dashboards!$D$6)</f>
        <v>2.39981113442305E-10</v>
      </c>
      <c r="R990" s="31">
        <f t="shared" si="122"/>
        <v>2.0842785720666226E-10</v>
      </c>
      <c r="S990" s="31">
        <f t="shared" si="123"/>
        <v>-1.1894857354860405E-10</v>
      </c>
      <c r="T990" s="13">
        <f>SQRT((R990-Dashboards!$C$10)^2+(S990-Dashboards!$C$11)^2)</f>
        <v>1.1410991829627803E-2</v>
      </c>
      <c r="U990" s="13">
        <f>T990/Dashboards!$D$9</f>
        <v>0.97671817370647096</v>
      </c>
      <c r="W990" s="3">
        <f t="shared" si="124"/>
        <v>1.2895601466217431E-4</v>
      </c>
      <c r="X990" s="3">
        <f t="shared" si="125"/>
        <v>0.68066147405484445</v>
      </c>
      <c r="Z990" s="3">
        <f>(E990-Dashboards!$C$10)/Dashboards!$C$12</f>
        <v>-0.35310061163236239</v>
      </c>
      <c r="AA990" s="3">
        <f>(F990-Dashboards!$C$11)/Dashboards!$C$13</f>
        <v>0.17977390279956734</v>
      </c>
    </row>
    <row r="991" spans="1:27" x14ac:dyDescent="0.35">
      <c r="A991">
        <v>989</v>
      </c>
      <c r="B991" s="3">
        <f t="shared" si="126"/>
        <v>0.98899999999999999</v>
      </c>
      <c r="C991" s="3">
        <f>MOD($K$4*(1+SIN(Dashboards!$C$7*B991))+Dashboards!$C$15,2*$K$4)</f>
        <v>0.28460992956620901</v>
      </c>
      <c r="D991" s="31">
        <f>(B991^Dashboards!$C$5)*((1-B991)^Dashboards!$C$6)</f>
        <v>1.1835264100000021E-4</v>
      </c>
      <c r="E991" s="31">
        <f t="shared" si="120"/>
        <v>1.1359146229456048E-4</v>
      </c>
      <c r="F991" s="31">
        <f t="shared" si="121"/>
        <v>3.3231420755940852E-5</v>
      </c>
      <c r="G991" s="13">
        <f>SQRT((E991-Dashboards!$C$10)^2+(F991-Dashboards!$C$11)^2)</f>
        <v>1.1318630764090103E-2</v>
      </c>
      <c r="H991" s="13">
        <f>G991/Dashboards!$C$9</f>
        <v>0.29651766910377697</v>
      </c>
      <c r="N991">
        <v>989</v>
      </c>
      <c r="O991" s="3">
        <f t="shared" si="127"/>
        <v>0.98899999999999999</v>
      </c>
      <c r="P991" s="3">
        <f>MOD($L$4*(1+SIN(Dashboards!$D$7*O991))+Dashboards!$D$15,2*$L$4)</f>
        <v>5.7663206531971705</v>
      </c>
      <c r="Q991" s="31">
        <f>(O991^Dashboards!$D$5)*((1-O991)^Dashboards!$D$6)</f>
        <v>1.5579456415411971E-10</v>
      </c>
      <c r="R991" s="31">
        <f t="shared" si="122"/>
        <v>1.3544355689773841E-10</v>
      </c>
      <c r="S991" s="31">
        <f t="shared" si="123"/>
        <v>-7.6986941196940765E-11</v>
      </c>
      <c r="T991" s="13">
        <f>SQRT((R991-Dashboards!$C$10)^2+(S991-Dashboards!$C$11)^2)</f>
        <v>1.14109919130587E-2</v>
      </c>
      <c r="U991" s="13">
        <f>T991/Dashboards!$D$9</f>
        <v>0.97671818084769713</v>
      </c>
      <c r="W991" s="3">
        <f t="shared" si="124"/>
        <v>1.2915680411592959E-4</v>
      </c>
      <c r="X991" s="3">
        <f t="shared" si="125"/>
        <v>0.68020051174392016</v>
      </c>
      <c r="Z991" s="3">
        <f>(E991-Dashboards!$C$10)/Dashboards!$C$12</f>
        <v>-0.35382714549588007</v>
      </c>
      <c r="AA991" s="3">
        <f>(F991-Dashboards!$C$11)/Dashboards!$C$13</f>
        <v>0.17953627375457704</v>
      </c>
    </row>
    <row r="992" spans="1:27" x14ac:dyDescent="0.35">
      <c r="A992">
        <v>990</v>
      </c>
      <c r="B992" s="3">
        <f t="shared" si="126"/>
        <v>0.99</v>
      </c>
      <c r="C992" s="3">
        <f>MOD($K$4*(1+SIN(Dashboards!$C$7*B992))+Dashboards!$C$15,2*$K$4)</f>
        <v>0.28826911075566203</v>
      </c>
      <c r="D992" s="31">
        <f>(B992^Dashboards!$C$5)*((1-B992)^Dashboards!$C$6)</f>
        <v>9.8010000000000168E-5</v>
      </c>
      <c r="E992" s="31">
        <f t="shared" si="120"/>
        <v>9.3965851736814256E-5</v>
      </c>
      <c r="F992" s="31">
        <f t="shared" si="121"/>
        <v>2.7863574920944267E-5</v>
      </c>
      <c r="G992" s="13">
        <f>SQRT((E992-Dashboards!$C$10)^2+(F992-Dashboards!$C$11)^2)</f>
        <v>1.1334696947931796E-2</v>
      </c>
      <c r="H992" s="13">
        <f>G992/Dashboards!$C$9</f>
        <v>0.29693855988848611</v>
      </c>
      <c r="N992">
        <v>990</v>
      </c>
      <c r="O992" s="3">
        <f t="shared" si="127"/>
        <v>0.99</v>
      </c>
      <c r="P992" s="3">
        <f>MOD($L$4*(1+SIN(Dashboards!$D$7*O992))+Dashboards!$D$15,2*$L$4)</f>
        <v>5.7680457261714055</v>
      </c>
      <c r="Q992" s="31">
        <f>(O992^Dashboards!$D$5)*((1-O992)^Dashboards!$D$6)</f>
        <v>9.7029900000000433E-11</v>
      </c>
      <c r="R992" s="31">
        <f t="shared" si="122"/>
        <v>8.4437744331594462E-11</v>
      </c>
      <c r="S992" s="31">
        <f t="shared" si="123"/>
        <v>-4.7802393519596608E-11</v>
      </c>
      <c r="T992" s="13">
        <f>SQRT((R992-Dashboards!$C$10)^2+(S992-Dashboards!$C$11)^2)</f>
        <v>1.1410991971312017E-2</v>
      </c>
      <c r="U992" s="13">
        <f>T992/Dashboards!$D$9</f>
        <v>0.97671818583386083</v>
      </c>
      <c r="W992" s="3">
        <f t="shared" si="124"/>
        <v>1.2934013587010456E-4</v>
      </c>
      <c r="X992" s="3">
        <f t="shared" si="125"/>
        <v>0.67977962594537478</v>
      </c>
      <c r="Z992" s="3">
        <f>(E992-Dashboards!$C$10)/Dashboards!$C$12</f>
        <v>-0.35449160445535433</v>
      </c>
      <c r="AA992" s="3">
        <f>(F992-Dashboards!$C$11)/Dashboards!$C$13</f>
        <v>0.17931456048543132</v>
      </c>
    </row>
    <row r="993" spans="1:28" x14ac:dyDescent="0.35">
      <c r="A993">
        <v>991</v>
      </c>
      <c r="B993" s="3">
        <f t="shared" si="126"/>
        <v>0.99099999999999999</v>
      </c>
      <c r="C993" s="3">
        <f>MOD($K$4*(1+SIN(Dashboards!$C$7*B993))+Dashboards!$C$15,2*$K$4)</f>
        <v>0.292004624874659</v>
      </c>
      <c r="D993" s="31">
        <f>(B993^Dashboards!$C$5)*((1-B993)^Dashboards!$C$6)</f>
        <v>7.9548561000000135E-5</v>
      </c>
      <c r="E993" s="31">
        <f t="shared" si="120"/>
        <v>7.6181168876477413E-5</v>
      </c>
      <c r="F993" s="31">
        <f t="shared" si="121"/>
        <v>2.2899848597411557E-5</v>
      </c>
      <c r="G993" s="13">
        <f>SQRT((E993-Dashboards!$C$10)^2+(F993-Dashboards!$C$11)^2)</f>
        <v>1.1349229968947371E-2</v>
      </c>
      <c r="H993" s="13">
        <f>G993/Dashboards!$C$9</f>
        <v>0.29731928593268631</v>
      </c>
      <c r="N993">
        <v>991</v>
      </c>
      <c r="O993" s="3">
        <f t="shared" si="127"/>
        <v>0.99099999999999999</v>
      </c>
      <c r="P993" s="3">
        <f>MOD($L$4*(1+SIN(Dashboards!$D$7*O993))+Dashboards!$D$15,2*$L$4)</f>
        <v>5.7697681726927881</v>
      </c>
      <c r="Q993" s="31">
        <f>(O993^Dashboards!$D$5)*((1-O993)^Dashboards!$D$6)</f>
        <v>5.7468982860279246E-11</v>
      </c>
      <c r="R993" s="31">
        <f t="shared" si="122"/>
        <v>5.0059578630366313E-11</v>
      </c>
      <c r="S993" s="31">
        <f t="shared" si="123"/>
        <v>-2.8226274609753982E-11</v>
      </c>
      <c r="T993" s="13">
        <f>SQRT((R993-Dashboards!$C$10)^2+(S993-Dashboards!$C$11)^2)</f>
        <v>1.1410992010539349E-2</v>
      </c>
      <c r="U993" s="13">
        <f>T993/Dashboards!$D$9</f>
        <v>0.97671818919150477</v>
      </c>
      <c r="W993" s="3">
        <f t="shared" si="124"/>
        <v>1.295059725014322E-4</v>
      </c>
      <c r="X993" s="3">
        <f t="shared" si="125"/>
        <v>0.67939890325881847</v>
      </c>
      <c r="Z993" s="3">
        <f>(E993-Dashboards!$C$10)/Dashboards!$C$12</f>
        <v>-0.35509373562641727</v>
      </c>
      <c r="AA993" s="3">
        <f>(F993-Dashboards!$C$11)/Dashboards!$C$13</f>
        <v>0.17910953895087831</v>
      </c>
    </row>
    <row r="994" spans="1:28" x14ac:dyDescent="0.35">
      <c r="A994">
        <v>992</v>
      </c>
      <c r="B994" s="3">
        <f t="shared" si="126"/>
        <v>0.99199999999999999</v>
      </c>
      <c r="C994" s="3">
        <f>MOD($K$4*(1+SIN(Dashboards!$C$7*B994))+Dashboards!$C$15,2*$K$4)</f>
        <v>0.29581637853554149</v>
      </c>
      <c r="D994" s="31">
        <f>(B994^Dashboards!$C$5)*((1-B994)^Dashboards!$C$6)</f>
        <v>6.2980096000000115E-5</v>
      </c>
      <c r="E994" s="31">
        <f t="shared" si="120"/>
        <v>6.0244522133941743E-5</v>
      </c>
      <c r="F994" s="31">
        <f t="shared" si="121"/>
        <v>1.8360012119337872E-5</v>
      </c>
      <c r="G994" s="13">
        <f>SQRT((E994-Dashboards!$C$10)^2+(F994-Dashboards!$C$11)^2)</f>
        <v>1.1362227501892206E-2</v>
      </c>
      <c r="H994" s="13">
        <f>G994/Dashboards!$C$9</f>
        <v>0.29765978632122531</v>
      </c>
      <c r="N994">
        <v>992</v>
      </c>
      <c r="O994" s="3">
        <f t="shared" si="127"/>
        <v>0.99199999999999999</v>
      </c>
      <c r="P994" s="3">
        <f>MOD($L$4*(1+SIN(Dashboards!$D$7*O994))+Dashboards!$D$15,2*$L$4)</f>
        <v>5.7714879910388701</v>
      </c>
      <c r="Q994" s="31">
        <f>(O994^Dashboards!$D$5)*((1-O994)^Dashboards!$D$6)</f>
        <v>3.1987842678784145E-11</v>
      </c>
      <c r="R994" s="31">
        <f t="shared" si="122"/>
        <v>2.7890668966567426E-11</v>
      </c>
      <c r="S994" s="31">
        <f t="shared" si="123"/>
        <v>-1.5663098794299843E-11</v>
      </c>
      <c r="T994" s="13">
        <f>SQRT((R994-Dashboards!$C$10)^2+(S994-Dashboards!$C$11)^2)</f>
        <v>1.1410992035812367E-2</v>
      </c>
      <c r="U994" s="13">
        <f>T994/Dashboards!$D$9</f>
        <v>0.97671819135473625</v>
      </c>
      <c r="W994" s="3">
        <f t="shared" si="124"/>
        <v>1.296542875331802E-4</v>
      </c>
      <c r="X994" s="3">
        <f t="shared" si="125"/>
        <v>0.67905840503351089</v>
      </c>
      <c r="Z994" s="3">
        <f>(E994-Dashboards!$C$10)/Dashboards!$C$12</f>
        <v>-0.35563329834121266</v>
      </c>
      <c r="AA994" s="3">
        <f>(F994-Dashboards!$C$11)/Dashboards!$C$13</f>
        <v>0.17892202574392693</v>
      </c>
    </row>
    <row r="995" spans="1:28" x14ac:dyDescent="0.35">
      <c r="A995">
        <v>993</v>
      </c>
      <c r="B995" s="3">
        <f t="shared" si="126"/>
        <v>0.99299999999999999</v>
      </c>
      <c r="C995" s="3">
        <f>MOD($K$4*(1+SIN(Dashboards!$C$7*B995))+Dashboards!$C$15,2*$K$4)</f>
        <v>0.29970427644466585</v>
      </c>
      <c r="D995" s="31">
        <f>(B995^Dashboards!$C$5)*((1-B995)^Dashboards!$C$6)</f>
        <v>4.8316401000000081E-5</v>
      </c>
      <c r="E995" s="31">
        <f t="shared" si="120"/>
        <v>4.6162641360874352E-5</v>
      </c>
      <c r="F995" s="31">
        <f t="shared" si="121"/>
        <v>1.4264822052170909E-5</v>
      </c>
      <c r="G995" s="13">
        <f>SQRT((E995-Dashboards!$C$10)^2+(F995-Dashboards!$C$11)^2)</f>
        <v>1.1373688209316038E-2</v>
      </c>
      <c r="H995" s="13">
        <f>G995/Dashboards!$C$9</f>
        <v>0.29796002601650512</v>
      </c>
      <c r="N995">
        <v>993</v>
      </c>
      <c r="O995" s="3">
        <f t="shared" si="127"/>
        <v>0.99299999999999999</v>
      </c>
      <c r="P995" s="3">
        <f>MOD($L$4*(1+SIN(Dashboards!$D$7*O995))+Dashboards!$D$15,2*$L$4)</f>
        <v>5.7732051794898336</v>
      </c>
      <c r="Q995" s="31">
        <f>(O995^Dashboards!$D$5)*((1-O995)^Dashboards!$D$6)</f>
        <v>1.6456517864199074E-11</v>
      </c>
      <c r="R995" s="31">
        <f t="shared" si="122"/>
        <v>1.436249522624884E-11</v>
      </c>
      <c r="S995" s="31">
        <f t="shared" si="123"/>
        <v>-8.0334121698492819E-12</v>
      </c>
      <c r="T995" s="13">
        <f>SQRT((R995-Dashboards!$C$10)^2+(S995-Dashboards!$C$11)^2)</f>
        <v>1.141099205122087E-2</v>
      </c>
      <c r="U995" s="13">
        <f>T995/Dashboards!$D$9</f>
        <v>0.97671819267361937</v>
      </c>
      <c r="W995" s="3">
        <f t="shared" si="124"/>
        <v>1.2978506574956984E-4</v>
      </c>
      <c r="X995" s="3">
        <f t="shared" si="125"/>
        <v>0.6787581666571143</v>
      </c>
      <c r="Z995" s="3">
        <f>(E995-Dashboards!$C$10)/Dashboards!$C$12</f>
        <v>-0.35611006474898282</v>
      </c>
      <c r="AA995" s="3">
        <f>(F995-Dashboards!$C$11)/Dashboards!$C$13</f>
        <v>0.17875287819284694</v>
      </c>
    </row>
    <row r="996" spans="1:28" x14ac:dyDescent="0.35">
      <c r="A996">
        <v>994</v>
      </c>
      <c r="B996" s="3">
        <f t="shared" si="126"/>
        <v>0.99399999999999999</v>
      </c>
      <c r="C996" s="3">
        <f>MOD($K$4*(1+SIN(Dashboards!$C$7*B996))+Dashboards!$C$15,2*$K$4)</f>
        <v>0.30366822140478766</v>
      </c>
      <c r="D996" s="31">
        <f>(B996^Dashboards!$C$5)*((1-B996)^Dashboards!$C$6)</f>
        <v>3.5569296000000062E-5</v>
      </c>
      <c r="E996" s="31">
        <f t="shared" si="120"/>
        <v>3.394185951869811E-5</v>
      </c>
      <c r="F996" s="31">
        <f t="shared" si="121"/>
        <v>1.0636023239377705E-5</v>
      </c>
      <c r="G996" s="13">
        <f>SQRT((E996-Dashboards!$C$10)^2+(F996-Dashboards!$C$11)^2)</f>
        <v>1.1383611771400008E-2</v>
      </c>
      <c r="H996" s="13">
        <f>G996/Dashboards!$C$9</f>
        <v>0.29821999664013221</v>
      </c>
      <c r="N996">
        <v>994</v>
      </c>
      <c r="O996" s="3">
        <f t="shared" si="127"/>
        <v>0.99399999999999999</v>
      </c>
      <c r="P996" s="3">
        <f>MOD($L$4*(1+SIN(Dashboards!$D$7*O996))+Dashboards!$D$15,2*$L$4)</f>
        <v>5.7749197363284912</v>
      </c>
      <c r="Q996" s="31">
        <f>(O996^Dashboards!$D$5)*((1-O996)^Dashboards!$D$6)</f>
        <v>7.6368701283840323E-12</v>
      </c>
      <c r="R996" s="31">
        <f t="shared" si="122"/>
        <v>6.6714926373818107E-12</v>
      </c>
      <c r="S996" s="31">
        <f t="shared" si="123"/>
        <v>-3.7165805987714896E-12</v>
      </c>
      <c r="T996" s="13">
        <f>SQRT((R996-Dashboards!$C$10)^2+(S996-Dashboards!$C$11)^2)</f>
        <v>1.1410992059973018E-2</v>
      </c>
      <c r="U996" s="13">
        <f>T996/Dashboards!$D$9</f>
        <v>0.97671819342275512</v>
      </c>
      <c r="W996" s="3">
        <f t="shared" si="124"/>
        <v>1.2989830353726087E-4</v>
      </c>
      <c r="X996" s="3">
        <f t="shared" si="125"/>
        <v>0.67849819678262291</v>
      </c>
      <c r="Z996" s="3">
        <f>(E996-Dashboards!$C$10)/Dashboards!$C$12</f>
        <v>-0.35652382043637521</v>
      </c>
      <c r="AA996" s="3">
        <f>(F996-Dashboards!$C$11)/Dashboards!$C$13</f>
        <v>0.17860299444569999</v>
      </c>
    </row>
    <row r="997" spans="1:28" x14ac:dyDescent="0.35">
      <c r="A997">
        <v>995</v>
      </c>
      <c r="B997" s="3">
        <f t="shared" si="126"/>
        <v>0.995</v>
      </c>
      <c r="C997" s="3">
        <f>MOD($K$4*(1+SIN(Dashboards!$C$7*B997))+Dashboards!$C$15,2*$K$4)</f>
        <v>0.30770811431748879</v>
      </c>
      <c r="D997" s="31">
        <f>(B997^Dashboards!$C$5)*((1-B997)^Dashboards!$C$6)</f>
        <v>2.4750625000000046E-5</v>
      </c>
      <c r="E997" s="31">
        <f t="shared" si="120"/>
        <v>2.3588093777378561E-5</v>
      </c>
      <c r="F997" s="31">
        <f t="shared" si="121"/>
        <v>7.4963504347263539E-6</v>
      </c>
      <c r="G997" s="13">
        <f>SQRT((E997-Dashboards!$C$10)^2+(F997-Dashboards!$C$11)^2)</f>
        <v>1.1391998918222743E-2</v>
      </c>
      <c r="H997" s="13">
        <f>G997/Dashboards!$C$9</f>
        <v>0.29843971731820212</v>
      </c>
      <c r="N997">
        <v>995</v>
      </c>
      <c r="O997" s="3">
        <f t="shared" si="127"/>
        <v>0.995</v>
      </c>
      <c r="P997" s="3">
        <f>MOD($L$4*(1+SIN(Dashboards!$D$7*O997))+Dashboards!$D$15,2*$L$4)</f>
        <v>5.7766316598402847</v>
      </c>
      <c r="Q997" s="31">
        <f>(O997^Dashboards!$D$5)*((1-O997)^Dashboards!$D$6)</f>
        <v>3.0783589843750143E-12</v>
      </c>
      <c r="R997" s="31">
        <f t="shared" si="122"/>
        <v>2.6917840574166718E-12</v>
      </c>
      <c r="S997" s="31">
        <f t="shared" si="123"/>
        <v>-1.4935168646251733E-12</v>
      </c>
      <c r="T997" s="13">
        <f>SQRT((R997-Dashboards!$C$10)^2+(S997-Dashboards!$C$11)^2)</f>
        <v>1.1410992064497779E-2</v>
      </c>
      <c r="U997" s="13">
        <f>T997/Dashboards!$D$9</f>
        <v>0.97671819381004976</v>
      </c>
      <c r="W997" s="3">
        <f t="shared" si="124"/>
        <v>1.2999400925460701E-4</v>
      </c>
      <c r="X997" s="3">
        <f t="shared" si="125"/>
        <v>0.67827847649184769</v>
      </c>
      <c r="Z997" s="3">
        <f>(E997-Dashboards!$C$10)/Dashboards!$C$12</f>
        <v>-0.35687436506737535</v>
      </c>
      <c r="AA997" s="3">
        <f>(F997-Dashboards!$C$11)/Dashboards!$C$13</f>
        <v>0.17847331353775947</v>
      </c>
    </row>
    <row r="998" spans="1:28" x14ac:dyDescent="0.35">
      <c r="A998">
        <v>996</v>
      </c>
      <c r="B998" s="3">
        <f t="shared" si="126"/>
        <v>0.996</v>
      </c>
      <c r="C998" s="3">
        <f>MOD($K$4*(1+SIN(Dashboards!$C$7*B998))+Dashboards!$C$15,2*$K$4)</f>
        <v>0.31182385418565783</v>
      </c>
      <c r="D998" s="31">
        <f>(B998^Dashboards!$C$5)*((1-B998)^Dashboards!$C$6)</f>
        <v>1.5872256000000031E-5</v>
      </c>
      <c r="E998" s="31">
        <f t="shared" si="120"/>
        <v>1.5106826037774226E-5</v>
      </c>
      <c r="F998" s="31">
        <f t="shared" si="121"/>
        <v>4.8695295043734619E-6</v>
      </c>
      <c r="G998" s="13">
        <f>SQRT((E998-Dashboards!$C$10)^2+(F998-Dashboards!$C$11)^2)</f>
        <v>1.1398851464522589E-2</v>
      </c>
      <c r="H998" s="13">
        <f>G998/Dashboards!$C$9</f>
        <v>0.29861923559197623</v>
      </c>
      <c r="N998">
        <v>996</v>
      </c>
      <c r="O998" s="3">
        <f t="shared" si="127"/>
        <v>0.996</v>
      </c>
      <c r="P998" s="3">
        <f>MOD($L$4*(1+SIN(Dashboards!$D$7*O998))+Dashboards!$D$15,2*$L$4)</f>
        <v>5.7783409483132928</v>
      </c>
      <c r="Q998" s="31">
        <f>(O998^Dashboards!$D$5)*((1-O998)^Dashboards!$D$6)</f>
        <v>1.0117610864640047E-12</v>
      </c>
      <c r="R998" s="31">
        <f t="shared" si="122"/>
        <v>8.8554365231815576E-13</v>
      </c>
      <c r="S998" s="31">
        <f t="shared" si="123"/>
        <v>-4.8935972037126692E-13</v>
      </c>
      <c r="T998" s="13">
        <f>SQRT((R998-Dashboards!$C$10)^2+(S998-Dashboards!$C$11)^2)</f>
        <v>1.1410992066549582E-2</v>
      </c>
      <c r="U998" s="13">
        <f>T998/Dashboards!$D$9</f>
        <v>0.97671819398567283</v>
      </c>
      <c r="W998" s="3">
        <f t="shared" si="124"/>
        <v>1.3007220362944434E-4</v>
      </c>
      <c r="X998" s="3">
        <f t="shared" si="125"/>
        <v>0.6780989583936966</v>
      </c>
      <c r="Z998" s="3">
        <f>(E998-Dashboards!$C$10)/Dashboards!$C$12</f>
        <v>-0.35716151304275673</v>
      </c>
      <c r="AA998" s="3">
        <f>(F998-Dashboards!$C$11)/Dashboards!$C$13</f>
        <v>0.17836481544116142</v>
      </c>
    </row>
    <row r="999" spans="1:28" x14ac:dyDescent="0.35">
      <c r="A999">
        <v>997</v>
      </c>
      <c r="B999" s="3">
        <f t="shared" si="126"/>
        <v>0.997</v>
      </c>
      <c r="C999" s="3">
        <f>MOD($K$4*(1+SIN(Dashboards!$C$7*B999))+Dashboards!$C$15,2*$K$4)</f>
        <v>0.31601533811601074</v>
      </c>
      <c r="D999" s="31">
        <f>(B999^Dashboards!$C$5)*((1-B999)^Dashboards!$C$6)</f>
        <v>8.9460810000000156E-6</v>
      </c>
      <c r="E999" s="31">
        <f t="shared" si="120"/>
        <v>8.5030828813075805E-6</v>
      </c>
      <c r="F999" s="31">
        <f t="shared" si="121"/>
        <v>2.7802781825161414E-6</v>
      </c>
      <c r="G999" s="13">
        <f>SQRT((E999-Dashboards!$C$10)^2+(F999-Dashboards!$C$11)^2)</f>
        <v>1.1404172347027895E-2</v>
      </c>
      <c r="H999" s="13">
        <f>G999/Dashboards!$C$9</f>
        <v>0.29875862839583495</v>
      </c>
      <c r="N999">
        <v>997</v>
      </c>
      <c r="O999" s="3">
        <f t="shared" si="127"/>
        <v>0.997</v>
      </c>
      <c r="P999" s="3">
        <f>MOD($L$4*(1+SIN(Dashboards!$D$7*O999))+Dashboards!$D$15,2*$L$4)</f>
        <v>5.7800476000382242</v>
      </c>
      <c r="Q999" s="31">
        <f>(O999^Dashboards!$D$5)*((1-O999)^Dashboards!$D$6)</f>
        <v>2.4081955443900101E-13</v>
      </c>
      <c r="R999" s="31">
        <f t="shared" si="122"/>
        <v>2.1097573767701947E-13</v>
      </c>
      <c r="S999" s="31">
        <f t="shared" si="123"/>
        <v>-1.1611759518624398E-13</v>
      </c>
      <c r="T999" s="13">
        <f>SQRT((R999-Dashboards!$C$10)^2+(S999-Dashboards!$C$11)^2)</f>
        <v>1.1410992067315186E-2</v>
      </c>
      <c r="U999" s="13">
        <f>T999/Dashboards!$D$9</f>
        <v>0.97671819405120441</v>
      </c>
      <c r="W999" s="3">
        <f t="shared" si="124"/>
        <v>1.3013292018623052E-4</v>
      </c>
      <c r="X999" s="3">
        <f t="shared" si="125"/>
        <v>0.67795956565536941</v>
      </c>
      <c r="Z999" s="3">
        <f>(E999-Dashboards!$C$10)/Dashboards!$C$12</f>
        <v>-0.35738509417891912</v>
      </c>
      <c r="AA999" s="3">
        <f>(F999-Dashboards!$C$11)/Dashboards!$C$13</f>
        <v>0.17827852109611594</v>
      </c>
    </row>
    <row r="1000" spans="1:28" x14ac:dyDescent="0.35">
      <c r="A1000">
        <v>998</v>
      </c>
      <c r="B1000" s="3">
        <f t="shared" si="126"/>
        <v>0.998</v>
      </c>
      <c r="C1000" s="3">
        <f>MOD($K$4*(1+SIN(Dashboards!$C$7*B1000))+Dashboards!$C$15,2*$K$4)</f>
        <v>0.32028246132166882</v>
      </c>
      <c r="D1000" s="31">
        <f>(B1000^Dashboards!$C$5)*((1-B1000)^Dashboards!$C$6)</f>
        <v>3.9840160000000075E-6</v>
      </c>
      <c r="E1000" s="31">
        <f t="shared" si="120"/>
        <v>3.7814149512274428E-6</v>
      </c>
      <c r="F1000" s="31">
        <f t="shared" si="121"/>
        <v>1.2543063640473233E-6</v>
      </c>
      <c r="G1000" s="13">
        <f>SQRT((E1000-Dashboards!$C$10)^2+(F1000-Dashboards!$C$11)^2)</f>
        <v>1.1407965664432057E-2</v>
      </c>
      <c r="H1000" s="13">
        <f>G1000/Dashboards!$C$9</f>
        <v>0.29885800310451627</v>
      </c>
      <c r="N1000">
        <v>998</v>
      </c>
      <c r="O1000" s="3">
        <f t="shared" si="127"/>
        <v>0.998</v>
      </c>
      <c r="P1000" s="3">
        <f>MOD($L$4*(1+SIN(Dashboards!$D$7*O1000))+Dashboards!$D$15,2*$L$4)</f>
        <v>5.7817516133084297</v>
      </c>
      <c r="Q1000" s="31">
        <f>(O1000^Dashboards!$D$5)*((1-O1000)^Dashboards!$D$6)</f>
        <v>3.1808383744000146E-14</v>
      </c>
      <c r="R1000" s="31">
        <f t="shared" si="122"/>
        <v>2.7892590739067733E-14</v>
      </c>
      <c r="S1000" s="31">
        <f t="shared" si="123"/>
        <v>-1.5289756645167566E-14</v>
      </c>
      <c r="T1000" s="13">
        <f>SQRT((R1000-Dashboards!$C$10)^2+(S1000-Dashboards!$C$11)^2)</f>
        <v>1.1410992067522798E-2</v>
      </c>
      <c r="U1000" s="13">
        <f>T1000/Dashboards!$D$9</f>
        <v>0.97671819406897475</v>
      </c>
      <c r="W1000" s="3">
        <f t="shared" si="124"/>
        <v>1.3017620570340664E-4</v>
      </c>
      <c r="X1000" s="3">
        <f t="shared" si="125"/>
        <v>0.67786019096445849</v>
      </c>
      <c r="Z1000" s="3">
        <f>(E1000-Dashboards!$C$10)/Dashboards!$C$12</f>
        <v>-0.35754495440597156</v>
      </c>
      <c r="AA1000" s="3">
        <f>(F1000-Dashboards!$C$11)/Dashboards!$C$13</f>
        <v>0.17821549242299511</v>
      </c>
    </row>
    <row r="1001" spans="1:28" x14ac:dyDescent="0.35">
      <c r="A1001">
        <v>999</v>
      </c>
      <c r="B1001" s="3">
        <f t="shared" si="126"/>
        <v>0.999</v>
      </c>
      <c r="C1001" s="3">
        <f>MOD($K$4*(1+SIN(Dashboards!$C$7*B1001))+Dashboards!$C$15,2*$K$4)</f>
        <v>0.32462511712477343</v>
      </c>
      <c r="D1001" s="31">
        <f>(B1001^Dashboards!$C$5)*((1-B1001)^Dashboards!$C$6)</f>
        <v>9.9800100000000195E-7</v>
      </c>
      <c r="E1001" s="31">
        <f t="shared" si="120"/>
        <v>9.4587577026159395E-7</v>
      </c>
      <c r="F1001" s="31">
        <f t="shared" si="121"/>
        <v>3.1831591734162508E-7</v>
      </c>
      <c r="G1001" s="13">
        <f>SQRT((E1001-Dashboards!$C$10)^2+(F1001-Dashboards!$C$11)^2)</f>
        <v>1.1410236720094656E-2</v>
      </c>
      <c r="H1001" s="13">
        <f>G1001/Dashboards!$C$9</f>
        <v>0.29891749865177059</v>
      </c>
      <c r="N1001">
        <v>999</v>
      </c>
      <c r="O1001" s="3">
        <f t="shared" si="127"/>
        <v>0.999</v>
      </c>
      <c r="P1001" s="3">
        <f>MOD($L$4*(1+SIN(Dashboards!$D$7*O1001))+Dashboards!$D$15,2*$L$4)</f>
        <v>5.7834529864198965</v>
      </c>
      <c r="Q1001" s="31">
        <f>(O1001^Dashboards!$D$5)*((1-O1001)^Dashboards!$D$6)</f>
        <v>9.970029990000047E-16</v>
      </c>
      <c r="R1001" s="31">
        <f t="shared" si="122"/>
        <v>8.750803623791932E-16</v>
      </c>
      <c r="S1001" s="31">
        <f t="shared" si="123"/>
        <v>-4.7775447605784207E-16</v>
      </c>
      <c r="T1001" s="13">
        <f>SQRT((R1001-Dashboards!$C$10)^2+(S1001-Dashboards!$C$11)^2)</f>
        <v>1.1410992067553411E-2</v>
      </c>
      <c r="U1001" s="13">
        <f>T1001/Dashboards!$D$9</f>
        <v>0.9767181940715951</v>
      </c>
      <c r="W1001" s="3">
        <f t="shared" si="124"/>
        <v>1.3020212070190677E-4</v>
      </c>
      <c r="X1001" s="3">
        <f t="shared" si="125"/>
        <v>0.67780069541982457</v>
      </c>
      <c r="Z1001" s="3">
        <f>(E1001-Dashboards!$C$10)/Dashboards!$C$12</f>
        <v>-0.35764095648489741</v>
      </c>
      <c r="AA1001" s="3">
        <f>(F1001-Dashboards!$C$11)/Dashboards!$C$13</f>
        <v>0.17817683231460021</v>
      </c>
    </row>
    <row r="1002" spans="1:28" x14ac:dyDescent="0.35">
      <c r="Z1002" s="3">
        <f>(R2-Dashboards!$D$10)/Dashboards!$D$12</f>
        <v>0.6019934740598214</v>
      </c>
      <c r="AB1002" s="3">
        <f>(S2-Dashboards!$D$11)/Dashboards!$D$13</f>
        <v>0.99374256347584577</v>
      </c>
    </row>
    <row r="1003" spans="1:28" x14ac:dyDescent="0.35">
      <c r="Z1003" s="3">
        <f>(R3-Dashboards!$D$10)/Dashboards!$D$12</f>
        <v>0.60199254194494167</v>
      </c>
      <c r="AB1003" s="3">
        <f>(S3-Dashboards!$D$11)/Dashboards!$D$13</f>
        <v>0.99374256164554198</v>
      </c>
    </row>
    <row r="1004" spans="1:28" x14ac:dyDescent="0.35">
      <c r="Z1004" s="3">
        <f>(R4-Dashboards!$D$10)/Dashboards!$D$12</f>
        <v>0.60198605449790088</v>
      </c>
      <c r="AB1004" s="3">
        <f>(S4-Dashboards!$D$11)/Dashboards!$D$13</f>
        <v>0.99374253433741977</v>
      </c>
    </row>
    <row r="1005" spans="1:28" x14ac:dyDescent="0.35">
      <c r="Z1005" s="3">
        <f>(R5-Dashboards!$D$10)/Dashboards!$D$12</f>
        <v>0.60196855885797196</v>
      </c>
      <c r="AB1005" s="3">
        <f>(S5-Dashboards!$D$11)/Dashboards!$D$13</f>
        <v>0.99374241670145824</v>
      </c>
    </row>
    <row r="1006" spans="1:28" x14ac:dyDescent="0.35">
      <c r="Z1006" s="3">
        <f>(R6-Dashboards!$D$10)/Dashboards!$D$12</f>
        <v>0.60193471341976634</v>
      </c>
      <c r="AB1006" s="3">
        <f>(S6-Dashboards!$D$11)/Dashboards!$D$13</f>
        <v>0.9937421019238678</v>
      </c>
    </row>
    <row r="1007" spans="1:28" x14ac:dyDescent="0.35">
      <c r="Z1007" s="3">
        <f>(R7-Dashboards!$D$10)/Dashboards!$D$12</f>
        <v>0.60187928723969042</v>
      </c>
      <c r="AB1007" s="3">
        <f>(S7-Dashboards!$D$11)/Dashboards!$D$13</f>
        <v>0.99374144230370121</v>
      </c>
    </row>
    <row r="1008" spans="1:28" x14ac:dyDescent="0.35">
      <c r="Z1008" s="3">
        <f>(R8-Dashboards!$D$10)/Dashboards!$D$12</f>
        <v>0.60179715943304757</v>
      </c>
      <c r="AB1008" s="3">
        <f>(S8-Dashboards!$D$11)/Dashboards!$D$13</f>
        <v>0.99374025031864988</v>
      </c>
    </row>
    <row r="1009" spans="26:28" x14ac:dyDescent="0.35">
      <c r="Z1009" s="3">
        <f>(R9-Dashboards!$D$10)/Dashboards!$D$12</f>
        <v>0.60168331856196744</v>
      </c>
      <c r="AB1009" s="3">
        <f>(S9-Dashboards!$D$11)/Dashboards!$D$13</f>
        <v>0.9937382996800378</v>
      </c>
    </row>
    <row r="1010" spans="26:28" x14ac:dyDescent="0.35">
      <c r="Z1010" s="3">
        <f>(R10-Dashboards!$D$10)/Dashboards!$D$12</f>
        <v>0.60153286201433975</v>
      </c>
      <c r="AB1010" s="3">
        <f>(S10-Dashboards!$D$11)/Dashboards!$D$13</f>
        <v>0.99373532637702322</v>
      </c>
    </row>
    <row r="1011" spans="26:28" x14ac:dyDescent="0.35">
      <c r="Z1011" s="3">
        <f>(R11-Dashboards!$D$10)/Dashboards!$D$12</f>
        <v>0.60134099537393071</v>
      </c>
      <c r="AB1011" s="3">
        <f>(S11-Dashboards!$D$11)/Dashboards!$D$13</f>
        <v>0.99373102971002469</v>
      </c>
    </row>
    <row r="1012" spans="26:28" x14ac:dyDescent="0.35">
      <c r="Z1012" s="3">
        <f>(R12-Dashboards!$D$10)/Dashboards!$D$12</f>
        <v>0.60110303178186109</v>
      </c>
      <c r="AB1012" s="3">
        <f>(S12-Dashboards!$D$11)/Dashboards!$D$13</f>
        <v>0.99372507331338378</v>
      </c>
    </row>
    <row r="1013" spans="26:28" x14ac:dyDescent="0.35">
      <c r="Z1013" s="3">
        <f>(R13-Dashboards!$D$10)/Dashboards!$D$12</f>
        <v>0.60081439128962044</v>
      </c>
      <c r="AB1013" s="3">
        <f>(S13-Dashboards!$D$11)/Dashboards!$D$13</f>
        <v>0.99371708616727794</v>
      </c>
    </row>
    <row r="1014" spans="26:28" x14ac:dyDescent="0.35">
      <c r="Z1014" s="3">
        <f>(R14-Dashboards!$D$10)/Dashboards!$D$12</f>
        <v>0.60047060020379561</v>
      </c>
      <c r="AB1014" s="3">
        <f>(S14-Dashboards!$D$11)/Dashboards!$D$13</f>
        <v>0.99370666359890347</v>
      </c>
    </row>
    <row r="1015" spans="26:28" x14ac:dyDescent="0.35">
      <c r="Z1015" s="3">
        <f>(R15-Dashboards!$D$10)/Dashboards!$D$12</f>
        <v>0.60006729042268525</v>
      </c>
      <c r="AB1015" s="3">
        <f>(S15-Dashboards!$D$11)/Dashboards!$D$13</f>
        <v>0.99369336827294064</v>
      </c>
    </row>
    <row r="1016" spans="26:28" x14ac:dyDescent="0.35">
      <c r="Z1016" s="3">
        <f>(R16-Dashboards!$D$10)/Dashboards!$D$12</f>
        <v>0.59960019876497839</v>
      </c>
      <c r="AB1016" s="3">
        <f>(S16-Dashboards!$D$11)/Dashboards!$D$13</f>
        <v>0.99367673117132149</v>
      </c>
    </row>
    <row r="1017" spans="26:28" x14ac:dyDescent="0.35">
      <c r="Z1017" s="3">
        <f>(R17-Dashboards!$D$10)/Dashboards!$D$12</f>
        <v>0.59906516629066597</v>
      </c>
      <c r="AB1017" s="3">
        <f>(S17-Dashboards!$D$11)/Dashboards!$D$13</f>
        <v>0.99365625256231571</v>
      </c>
    </row>
    <row r="1018" spans="26:28" x14ac:dyDescent="0.35">
      <c r="Z1018" s="3">
        <f>(R18-Dashboards!$D$10)/Dashboards!$D$12</f>
        <v>0.5984581376143624</v>
      </c>
      <c r="AB1018" s="3">
        <f>(S18-Dashboards!$D$11)/Dashboards!$D$13</f>
        <v>0.99363140295895691</v>
      </c>
    </row>
    <row r="1019" spans="26:28" x14ac:dyDescent="0.35">
      <c r="Z1019" s="3">
        <f>(R19-Dashboards!$D$10)/Dashboards!$D$12</f>
        <v>0.5977751602112038</v>
      </c>
      <c r="AB1019" s="3">
        <f>(S19-Dashboards!$D$11)/Dashboards!$D$13</f>
        <v>0.9936016240668254</v>
      </c>
    </row>
    <row r="1020" spans="26:28" x14ac:dyDescent="0.35">
      <c r="Z1020" s="3">
        <f>(R20-Dashboards!$D$10)/Dashboards!$D$12</f>
        <v>0.5970123837154977</v>
      </c>
      <c r="AB1020" s="3">
        <f>(S20-Dashboards!$D$11)/Dashboards!$D$13</f>
        <v>0.99356632972120984</v>
      </c>
    </row>
    <row r="1021" spans="26:28" x14ac:dyDescent="0.35">
      <c r="Z1021" s="3">
        <f>(R21-Dashboards!$D$10)/Dashboards!$D$12</f>
        <v>0.59616605921229127</v>
      </c>
      <c r="AB1021" s="3">
        <f>(S21-Dashboards!$D$11)/Dashboards!$D$13</f>
        <v>0.99352490681366978</v>
      </c>
    </row>
    <row r="1022" spans="26:28" x14ac:dyDescent="0.35">
      <c r="Z1022" s="3">
        <f>(R22-Dashboards!$D$10)/Dashboards!$D$12</f>
        <v>0.59523253852202829</v>
      </c>
      <c r="AB1022" s="3">
        <f>(S22-Dashboards!$D$11)/Dashboards!$D$13</f>
        <v>0.99347671620801792</v>
      </c>
    </row>
    <row r="1023" spans="26:28" x14ac:dyDescent="0.35">
      <c r="Z1023" s="3">
        <f>(R23-Dashboards!$D$10)/Dashboards!$D$12</f>
        <v>0.59420827347846272</v>
      </c>
      <c r="AB1023" s="3">
        <f>(S23-Dashboards!$D$11)/Dashboards!$D$13</f>
        <v>0.99342109364574827</v>
      </c>
    </row>
    <row r="1024" spans="26:28" x14ac:dyDescent="0.35">
      <c r="Z1024" s="3">
        <f>(R24-Dashboards!$D$10)/Dashboards!$D$12</f>
        <v>0.59308981519999471</v>
      </c>
      <c r="AB1024" s="3">
        <f>(S24-Dashboards!$D$11)/Dashboards!$D$13</f>
        <v>0.99335735064093089</v>
      </c>
    </row>
    <row r="1025" spans="26:28" x14ac:dyDescent="0.35">
      <c r="Z1025" s="3">
        <f>(R25-Dashboards!$D$10)/Dashboards!$D$12</f>
        <v>0.59187381335459777</v>
      </c>
      <c r="AB1025" s="3">
        <f>(S25-Dashboards!$D$11)/Dashboards!$D$13</f>
        <v>0.99328477536460014</v>
      </c>
    </row>
    <row r="1026" spans="26:28" x14ac:dyDescent="0.35">
      <c r="Z1026" s="3">
        <f>(R26-Dashboards!$D$10)/Dashboards!$D$12</f>
        <v>0.59055701541849903</v>
      </c>
      <c r="AB1026" s="3">
        <f>(S26-Dashboards!$D$11)/Dashboards!$D$13</f>
        <v>0.99320263351865756</v>
      </c>
    </row>
    <row r="1027" spans="26:28" x14ac:dyDescent="0.35">
      <c r="Z1027" s="3">
        <f>(R27-Dashboards!$D$10)/Dashboards!$D$12</f>
        <v>0.5891362659287801</v>
      </c>
      <c r="AB1027" s="3">
        <f>(S27-Dashboards!$D$11)/Dashboards!$D$13</f>
        <v>0.9931101691993186</v>
      </c>
    </row>
    <row r="1028" spans="26:28" x14ac:dyDescent="0.35">
      <c r="Z1028" s="3">
        <f>(R28-Dashboards!$D$10)/Dashboards!$D$12</f>
        <v>0.58760850573005929</v>
      </c>
      <c r="AB1028" s="3">
        <f>(S28-Dashboards!$D$11)/Dashboards!$D$13</f>
        <v>0.99300660575012778</v>
      </c>
    </row>
    <row r="1029" spans="26:28" x14ac:dyDescent="0.35">
      <c r="Z1029" s="3">
        <f>(R29-Dashboards!$D$10)/Dashboards!$D$12</f>
        <v>0.58597077121542007</v>
      </c>
      <c r="AB1029" s="3">
        <f>(S29-Dashboards!$D$11)/Dashboards!$D$13</f>
        <v>0.99289114660456901</v>
      </c>
    </row>
    <row r="1030" spans="26:28" x14ac:dyDescent="0.35">
      <c r="Z1030" s="3">
        <f>(R30-Dashboards!$D$10)/Dashboards!$D$12</f>
        <v>0.58422019356174471</v>
      </c>
      <c r="AB1030" s="3">
        <f>(S30-Dashboards!$D$11)/Dashboards!$D$13</f>
        <v>0.99276297611829989</v>
      </c>
    </row>
    <row r="1031" spans="26:28" x14ac:dyDescent="0.35">
      <c r="Z1031" s="3">
        <f>(R31-Dashboards!$D$10)/Dashboards!$D$12</f>
        <v>0.58235399795961595</v>
      </c>
      <c r="AB1031" s="3">
        <f>(S31-Dashboards!$D$11)/Dashboards!$D$13</f>
        <v>0.99262126039103704</v>
      </c>
    </row>
    <row r="1032" spans="26:28" x14ac:dyDescent="0.35">
      <c r="Z1032" s="3">
        <f>(R32-Dashboards!$D$10)/Dashboards!$D$12</f>
        <v>0.58036950283794497</v>
      </c>
      <c r="AB1032" s="3">
        <f>(S32-Dashboards!$D$11)/Dashboards!$D$13</f>
        <v>0.99246514807812336</v>
      </c>
    </row>
    <row r="1033" spans="26:28" x14ac:dyDescent="0.35">
      <c r="Z1033" s="3">
        <f>(R33-Dashboards!$D$10)/Dashboards!$D$12</f>
        <v>0.57826411908348396</v>
      </c>
      <c r="AB1033" s="3">
        <f>(S33-Dashboards!$D$11)/Dashboards!$D$13</f>
        <v>0.9922937711918044</v>
      </c>
    </row>
    <row r="1034" spans="26:28" x14ac:dyDescent="0.35">
      <c r="Z1034" s="3">
        <f>(R34-Dashboards!$D$10)/Dashboards!$D$12</f>
        <v>0.57603534925538313</v>
      </c>
      <c r="AB1034" s="3">
        <f>(S34-Dashboards!$D$11)/Dashboards!$D$13</f>
        <v>0.99210624589224683</v>
      </c>
    </row>
    <row r="1035" spans="26:28" x14ac:dyDescent="0.35">
      <c r="Z1035" s="3">
        <f>(R35-Dashboards!$D$10)/Dashboards!$D$12</f>
        <v>0.57368078679494494</v>
      </c>
      <c r="AB1035" s="3">
        <f>(S35-Dashboards!$D$11)/Dashboards!$D$13</f>
        <v>0.99190167326832945</v>
      </c>
    </row>
    <row r="1036" spans="26:28" x14ac:dyDescent="0.35">
      <c r="Z1036" s="3">
        <f>(R36-Dashboards!$D$10)/Dashboards!$D$12</f>
        <v>0.57119811523073671</v>
      </c>
      <c r="AB1036" s="3">
        <f>(S36-Dashboards!$D$11)/Dashboards!$D$13</f>
        <v>0.99167914010823599</v>
      </c>
    </row>
    <row r="1037" spans="26:28" x14ac:dyDescent="0.35">
      <c r="Z1037" s="3">
        <f>(R37-Dashboards!$D$10)/Dashboards!$D$12</f>
        <v>0.56858510737920909</v>
      </c>
      <c r="AB1037" s="3">
        <f>(S37-Dashboards!$D$11)/Dashboards!$D$13</f>
        <v>0.99143771965988658</v>
      </c>
    </row>
    <row r="1038" spans="26:28" x14ac:dyDescent="0.35">
      <c r="Z1038" s="3">
        <f>(R38-Dashboards!$D$10)/Dashboards!$D$12</f>
        <v>0.56583962454098247</v>
      </c>
      <c r="AB1038" s="3">
        <f>(S38-Dashboards!$D$11)/Dashboards!$D$13</f>
        <v>0.99117647238123707</v>
      </c>
    </row>
    <row r="1039" spans="26:28" x14ac:dyDescent="0.35">
      <c r="Z1039" s="3">
        <f>(R39-Dashboards!$D$10)/Dashboards!$D$12</f>
        <v>0.56295961569294595</v>
      </c>
      <c r="AB1039" s="3">
        <f>(S39-Dashboards!$D$11)/Dashboards!$D$13</f>
        <v>0.99089444668048177</v>
      </c>
    </row>
    <row r="1040" spans="26:28" x14ac:dyDescent="0.35">
      <c r="Z1040" s="3">
        <f>(R40-Dashboards!$D$10)/Dashboards!$D$12</f>
        <v>0.55994311667632668</v>
      </c>
      <c r="AB1040" s="3">
        <f>(S40-Dashboards!$D$11)/Dashboards!$D$13</f>
        <v>0.99059067964619307</v>
      </c>
    </row>
    <row r="1041" spans="26:28" x14ac:dyDescent="0.35">
      <c r="Z1041" s="3">
        <f>(R41-Dashboards!$D$10)/Dashboards!$D$12</f>
        <v>0.55678824938087645</v>
      </c>
      <c r="AB1041" s="3">
        <f>(S41-Dashboards!$D$11)/Dashboards!$D$13</f>
        <v>0.9902641977674338</v>
      </c>
    </row>
    <row r="1042" spans="26:28" x14ac:dyDescent="0.35">
      <c r="Z1042" s="3">
        <f>(R42-Dashboards!$D$10)/Dashboards!$D$12</f>
        <v>0.55349322092532693</v>
      </c>
      <c r="AB1042" s="3">
        <f>(S42-Dashboards!$D$11)/Dashboards!$D$13</f>
        <v>0.98991401764387743</v>
      </c>
    </row>
    <row r="1043" spans="26:28" x14ac:dyDescent="0.35">
      <c r="Z1043" s="3">
        <f>(R43-Dashboards!$D$10)/Dashboards!$D$12</f>
        <v>0.55005632283426231</v>
      </c>
      <c r="AB1043" s="3">
        <f>(S43-Dashboards!$D$11)/Dashboards!$D$13</f>
        <v>0.98953914668597109</v>
      </c>
    </row>
    <row r="1044" spans="26:28" x14ac:dyDescent="0.35">
      <c r="Z1044" s="3">
        <f>(R44-Dashboards!$D$10)/Dashboards!$D$12</f>
        <v>0.54647593021155494</v>
      </c>
      <c r="AB1044" s="3">
        <f>(S44-Dashboards!$D$11)/Dashboards!$D$13</f>
        <v>0.98913858380518083</v>
      </c>
    </row>
    <row r="1045" spans="26:28" x14ac:dyDescent="0.35">
      <c r="Z1045" s="3">
        <f>(R45-Dashboards!$D$10)/Dashboards!$D$12</f>
        <v>0.54275050091051313</v>
      </c>
      <c r="AB1045" s="3">
        <f>(S45-Dashboards!$D$11)/Dashboards!$D$13</f>
        <v>0.98871132009435292</v>
      </c>
    </row>
    <row r="1046" spans="26:28" x14ac:dyDescent="0.35">
      <c r="Z1046" s="3">
        <f>(R46-Dashboards!$D$10)/Dashboards!$D$12</f>
        <v>0.53887857470088463</v>
      </c>
      <c r="AB1046" s="3">
        <f>(S46-Dashboards!$D$11)/Dashboards!$D$13</f>
        <v>0.98825633949823311</v>
      </c>
    </row>
    <row r="1047" spans="26:28" x14ac:dyDescent="0.35">
      <c r="Z1047" s="3">
        <f>(R47-Dashboards!$D$10)/Dashboards!$D$12</f>
        <v>0.5348587724328614</v>
      </c>
      <c r="AB1047" s="3">
        <f>(S47-Dashboards!$D$11)/Dashboards!$D$13</f>
        <v>0.98777261947417905</v>
      </c>
    </row>
    <row r="1048" spans="26:28" x14ac:dyDescent="0.35">
      <c r="Z1048" s="3">
        <f>(R48-Dashboards!$D$10)/Dashboards!$D$12</f>
        <v>0.53068979519822856</v>
      </c>
      <c r="AB1048" s="3">
        <f>(S48-Dashboards!$D$11)/Dashboards!$D$13</f>
        <v>0.98725913164310641</v>
      </c>
    </row>
    <row r="1049" spans="26:28" x14ac:dyDescent="0.35">
      <c r="Z1049" s="3">
        <f>(R49-Dashboards!$D$10)/Dashboards!$D$12</f>
        <v>0.52637042348879859</v>
      </c>
      <c r="AB1049" s="3">
        <f>(S49-Dashboards!$D$11)/Dashboards!$D$13</f>
        <v>0.98671484243070828</v>
      </c>
    </row>
    <row r="1050" spans="26:28" x14ac:dyDescent="0.35">
      <c r="Z1050" s="3">
        <f>(R50-Dashboards!$D$10)/Dashboards!$D$12</f>
        <v>0.52189951635227583</v>
      </c>
      <c r="AB1050" s="3">
        <f>(S50-Dashboards!$D$11)/Dashboards!$D$13</f>
        <v>0.9861387136989882</v>
      </c>
    </row>
    <row r="1051" spans="26:28" x14ac:dyDescent="0.35">
      <c r="Z1051" s="3">
        <f>(R51-Dashboards!$D$10)/Dashboards!$D$12</f>
        <v>0.51727601054568662</v>
      </c>
      <c r="AB1051" s="3">
        <f>(S51-Dashboards!$D$11)/Dashboards!$D$13</f>
        <v>0.98552970336814716</v>
      </c>
    </row>
    <row r="1052" spans="26:28" x14ac:dyDescent="0.35">
      <c r="Z1052" s="3">
        <f>(R52-Dashboards!$D$10)/Dashboards!$D$12</f>
        <v>0.51249891968651773</v>
      </c>
      <c r="AB1052" s="3">
        <f>(S52-Dashboards!$D$11)/Dashboards!$D$13</f>
        <v>0.98488676602886505</v>
      </c>
    </row>
    <row r="1053" spans="26:28" x14ac:dyDescent="0.35">
      <c r="Z1053" s="3">
        <f>(R53-Dashboards!$D$10)/Dashboards!$D$12</f>
        <v>0.50756733340169946</v>
      </c>
      <c r="AB1053" s="3">
        <f>(S53-Dashboards!$D$11)/Dashboards!$D$13</f>
        <v>0.98420885354502197</v>
      </c>
    </row>
    <row r="1054" spans="26:28" x14ac:dyDescent="0.35">
      <c r="Z1054" s="3">
        <f>(R54-Dashboards!$D$10)/Dashboards!$D$12</f>
        <v>0.5024804164745712</v>
      </c>
      <c r="AB1054" s="3">
        <f>(S54-Dashboards!$D$11)/Dashboards!$D$13</f>
        <v>0.98349491564689562</v>
      </c>
    </row>
    <row r="1055" spans="26:28" x14ac:dyDescent="0.35">
      <c r="Z1055" s="3">
        <f>(R55-Dashboards!$D$10)/Dashboards!$D$12</f>
        <v>0.49723740798996457</v>
      </c>
      <c r="AB1055" s="3">
        <f>(S55-Dashboards!$D$11)/Dashboards!$D$13</f>
        <v>0.98274390051488503</v>
      </c>
    </row>
    <row r="1056" spans="26:28" x14ac:dyDescent="0.35">
      <c r="Z1056" s="3">
        <f>(R56-Dashboards!$D$10)/Dashboards!$D$12</f>
        <v>0.49183762047753993</v>
      </c>
      <c r="AB1056" s="3">
        <f>(S56-Dashboards!$D$11)/Dashboards!$D$13</f>
        <v>0.98195475535379673</v>
      </c>
    </row>
    <row r="1057" spans="26:28" x14ac:dyDescent="0.35">
      <c r="Z1057" s="3">
        <f>(R57-Dashboards!$D$10)/Dashboards!$D$12</f>
        <v>0.48628043905350837</v>
      </c>
      <c r="AB1057" s="3">
        <f>(S57-Dashboards!$D$11)/Dashboards!$D$13</f>
        <v>0.98112642695774333</v>
      </c>
    </row>
    <row r="1058" spans="26:28" x14ac:dyDescent="0.35">
      <c r="Z1058" s="3">
        <f>(R58-Dashboards!$D$10)/Dashboards!$D$12</f>
        <v>0.48056532056087398</v>
      </c>
      <c r="AB1058" s="3">
        <f>(S58-Dashboards!$D$11)/Dashboards!$D$13</f>
        <v>0.98025786226569567</v>
      </c>
    </row>
    <row r="1059" spans="26:28" x14ac:dyDescent="0.35">
      <c r="Z1059" s="3">
        <f>(R59-Dashboards!$D$10)/Dashboards!$D$12</f>
        <v>0.47469179270832512</v>
      </c>
      <c r="AB1059" s="3">
        <f>(S59-Dashboards!$D$11)/Dashboards!$D$13</f>
        <v>0.97934800890773333</v>
      </c>
    </row>
    <row r="1060" spans="26:28" x14ac:dyDescent="0.35">
      <c r="Z1060" s="3">
        <f>(R60-Dashboards!$D$10)/Dashboards!$D$12</f>
        <v>0.46865945320790842</v>
      </c>
      <c r="AB1060" s="3">
        <f>(S60-Dashboards!$D$11)/Dashboards!$D$13</f>
        <v>0.97839581574204104</v>
      </c>
    </row>
    <row r="1061" spans="26:28" x14ac:dyDescent="0.35">
      <c r="Z1061" s="3">
        <f>(R61-Dashboards!$D$10)/Dashboards!$D$12</f>
        <v>0.4624679689116114</v>
      </c>
      <c r="AB1061" s="3">
        <f>(S61-Dashboards!$D$11)/Dashboards!$D$13</f>
        <v>0.97740023338269477</v>
      </c>
    </row>
    <row r="1062" spans="26:28" x14ac:dyDescent="0.35">
      <c r="Z1062" s="3">
        <f>(R62-Dashboards!$D$10)/Dashboards!$D$12</f>
        <v>0.45611707494698445</v>
      </c>
      <c r="AB1062" s="3">
        <f>(S62-Dashboards!$D$11)/Dashboards!$D$13</f>
        <v>0.97636021471828438</v>
      </c>
    </row>
    <row r="1063" spans="26:28" x14ac:dyDescent="0.35">
      <c r="Z1063" s="3">
        <f>(R63-Dashboards!$D$10)/Dashboards!$D$12</f>
        <v>0.44960657385192759</v>
      </c>
      <c r="AB1063" s="3">
        <f>(S63-Dashboards!$D$11)/Dashboards!$D$13</f>
        <v>0.97527471542142141</v>
      </c>
    </row>
    <row r="1064" spans="26:28" x14ac:dyDescent="0.35">
      <c r="Z1064" s="3">
        <f>(R64-Dashboards!$D$10)/Dashboards!$D$12</f>
        <v>0.44293633470876964</v>
      </c>
      <c r="AB1064" s="3">
        <f>(S64-Dashboards!$D$11)/Dashboards!$D$13</f>
        <v>0.97414269444917623</v>
      </c>
    </row>
    <row r="1065" spans="26:28" x14ac:dyDescent="0.35">
      <c r="Z1065" s="3">
        <f>(R65-Dashboards!$D$10)/Dashboards!$D$12</f>
        <v>0.43610629227776143</v>
      </c>
      <c r="AB1065" s="3">
        <f>(S65-Dashboards!$D$11)/Dashboards!$D$13</f>
        <v>0.97296311453449469</v>
      </c>
    </row>
    <row r="1066" spans="26:28" x14ac:dyDescent="0.35">
      <c r="Z1066" s="3">
        <f>(R66-Dashboards!$D$10)/Dashboards!$D$12</f>
        <v>0.42911644613011252</v>
      </c>
      <c r="AB1066" s="3">
        <f>(S66-Dashboards!$D$11)/Dashboards!$D$13</f>
        <v>0.9717349426686408</v>
      </c>
    </row>
    <row r="1067" spans="26:28" x14ac:dyDescent="0.35">
      <c r="Z1067" s="3">
        <f>(R67-Dashboards!$D$10)/Dashboards!$D$12</f>
        <v>0.42196685978068538</v>
      </c>
      <c r="AB1067" s="3">
        <f>(S67-Dashboards!$D$11)/Dashboards!$D$13</f>
        <v>0.97045715057471649</v>
      </c>
    </row>
    <row r="1068" spans="26:28" x14ac:dyDescent="0.35">
      <c r="Z1068" s="3">
        <f>(R68-Dashboards!$D$10)/Dashboards!$D$12</f>
        <v>0.41465765982047892</v>
      </c>
      <c r="AB1068" s="3">
        <f>(S68-Dashboards!$D$11)/Dashboards!$D$13</f>
        <v>0.9691287151723037</v>
      </c>
    </row>
    <row r="1069" spans="26:28" x14ac:dyDescent="0.35">
      <c r="Z1069" s="3">
        <f>(R69-Dashboards!$D$10)/Dashboards!$D$12</f>
        <v>0.40718903504901122</v>
      </c>
      <c r="AB1069" s="3">
        <f>(S69-Dashboards!$D$11)/Dashboards!$D$13</f>
        <v>0.96774861903328235</v>
      </c>
    </row>
    <row r="1070" spans="26:28" x14ac:dyDescent="0.35">
      <c r="Z1070" s="3">
        <f>(R70-Dashboards!$D$10)/Dashboards!$D$12</f>
        <v>0.39956123560672979</v>
      </c>
      <c r="AB1070" s="3">
        <f>(S70-Dashboards!$D$11)/Dashboards!$D$13</f>
        <v>0.96631585082887095</v>
      </c>
    </row>
    <row r="1071" spans="26:28" x14ac:dyDescent="0.35">
      <c r="Z1071" s="3">
        <f>(R71-Dashboards!$D$10)/Dashboards!$D$12</f>
        <v>0.39177457210755928</v>
      </c>
      <c r="AB1071" s="3">
        <f>(S71-Dashboards!$D$11)/Dashboards!$D$13</f>
        <v>0.96482940576794141</v>
      </c>
    </row>
    <row r="1072" spans="26:28" x14ac:dyDescent="0.35">
      <c r="Z1072" s="3">
        <f>(R72-Dashboards!$D$10)/Dashboards!$D$12</f>
        <v>0.38382941477171156</v>
      </c>
      <c r="AB1072" s="3">
        <f>(S72-Dashboards!$D$11)/Dashboards!$D$13</f>
        <v>0.96328828602665961</v>
      </c>
    </row>
    <row r="1073" spans="26:28" x14ac:dyDescent="0.35">
      <c r="Z1073" s="3">
        <f>(R73-Dashboards!$D$10)/Dashboards!$D$12</f>
        <v>0.37572619255886602</v>
      </c>
      <c r="AB1073" s="3">
        <f>(S73-Dashboards!$D$11)/Dashboards!$D$13</f>
        <v>0.96169150116949953</v>
      </c>
    </row>
    <row r="1074" spans="26:28" x14ac:dyDescent="0.35">
      <c r="Z1074" s="3">
        <f>(R74-Dashboards!$D$10)/Dashboards!$D$12</f>
        <v>0.36746539230184089</v>
      </c>
      <c r="AB1074" s="3">
        <f>(S74-Dashboards!$D$11)/Dashboards!$D$13</f>
        <v>0.9600380685616885</v>
      </c>
    </row>
    <row r="1075" spans="26:28" x14ac:dyDescent="0.35">
      <c r="Z1075" s="3">
        <f>(R75-Dashboards!$D$10)/Dashboards!$D$12</f>
        <v>0.35904755784086601</v>
      </c>
      <c r="AB1075" s="3">
        <f>(S75-Dashboards!$D$11)/Dashboards!$D$13</f>
        <v>0.95832701377312657</v>
      </c>
    </row>
    <row r="1076" spans="26:28" x14ac:dyDescent="0.35">
      <c r="Z1076" s="3">
        <f>(R76-Dashboards!$D$10)/Dashboards!$D$12</f>
        <v>0.35047328915856985</v>
      </c>
      <c r="AB1076" s="3">
        <f>(S76-Dashboards!$D$11)/Dashboards!$D$13</f>
        <v>0.95655737097384286</v>
      </c>
    </row>
    <row r="1077" spans="26:28" x14ac:dyDescent="0.35">
      <c r="Z1077" s="3">
        <f>(R77-Dashboards!$D$10)/Dashboards!$D$12</f>
        <v>0.34174324151579161</v>
      </c>
      <c r="AB1077" s="3">
        <f>(S77-Dashboards!$D$11)/Dashboards!$D$13</f>
        <v>0.95472818332103071</v>
      </c>
    </row>
    <row r="1078" spans="26:28" x14ac:dyDescent="0.35">
      <c r="Z1078" s="3">
        <f>(R78-Dashboards!$D$10)/Dashboards!$D$12</f>
        <v>0.33285812458833047</v>
      </c>
      <c r="AB1078" s="3">
        <f>(S78-Dashboards!$D$11)/Dashboards!$D$13</f>
        <v>0.95283850333772269</v>
      </c>
    </row>
    <row r="1079" spans="26:28" x14ac:dyDescent="0.35">
      <c r="Z1079" s="3">
        <f>(R79-Dashboards!$D$10)/Dashboards!$D$12</f>
        <v>0.32381870160473736</v>
      </c>
      <c r="AB1079" s="3">
        <f>(S79-Dashboards!$D$11)/Dashboards!$D$13</f>
        <v>0.95088739328315541</v>
      </c>
    </row>
    <row r="1080" spans="26:28" x14ac:dyDescent="0.35">
      <c r="Z1080" s="3">
        <f>(R80-Dashboards!$D$10)/Dashboards!$D$12</f>
        <v>0.31462578848526046</v>
      </c>
      <c r="AB1080" s="3">
        <f>(S80-Dashboards!$D$11)/Dashboards!$D$13</f>
        <v>0.94887392551487715</v>
      </c>
    </row>
    <row r="1081" spans="26:28" x14ac:dyDescent="0.35">
      <c r="Z1081" s="3">
        <f>(R81-Dashboards!$D$10)/Dashboards!$D$12</f>
        <v>0.30528025298204814</v>
      </c>
      <c r="AB1081" s="3">
        <f>(S81-Dashboards!$D$11)/Dashboards!$D$13</f>
        <v>0.94679718284265391</v>
      </c>
    </row>
    <row r="1082" spans="26:28" x14ac:dyDescent="0.35">
      <c r="Z1082" s="3">
        <f>(R82-Dashboards!$D$10)/Dashboards!$D$12</f>
        <v>0.29578301382071653</v>
      </c>
      <c r="AB1082" s="3">
        <f>(S82-Dashboards!$D$11)/Dashboards!$D$13</f>
        <v>0.94465625887422755</v>
      </c>
    </row>
    <row r="1083" spans="26:28" x14ac:dyDescent="0.35">
      <c r="Z1083" s="3">
        <f>(R83-Dashboards!$D$10)/Dashboards!$D$12</f>
        <v>0.28613503984338673</v>
      </c>
      <c r="AB1083" s="3">
        <f>(S83-Dashboards!$D$11)/Dashboards!$D$13</f>
        <v>0.94245025835297958</v>
      </c>
    </row>
    <row r="1084" spans="26:28" x14ac:dyDescent="0.35">
      <c r="Z1084" s="3">
        <f>(R84-Dashboards!$D$10)/Dashboards!$D$12</f>
        <v>0.27633734915329022</v>
      </c>
      <c r="AB1084" s="3">
        <f>(S84-Dashboards!$D$11)/Dashboards!$D$13</f>
        <v>0.94017829748755855</v>
      </c>
    </row>
    <row r="1085" spans="26:28" x14ac:dyDescent="0.35">
      <c r="Z1085" s="3">
        <f>(R85-Dashboards!$D$10)/Dashboards!$D$12</f>
        <v>0.26639100826105105</v>
      </c>
      <c r="AB1085" s="3">
        <f>(S85-Dashboards!$D$11)/Dashboards!$D$13</f>
        <v>0.93783950427352147</v>
      </c>
    </row>
    <row r="1086" spans="26:28" x14ac:dyDescent="0.35">
      <c r="Z1086" s="3">
        <f>(R86-Dashboards!$D$10)/Dashboards!$D$12</f>
        <v>0.25629713123274073</v>
      </c>
      <c r="AB1086" s="3">
        <f>(S86-Dashboards!$D$11)/Dashboards!$D$13</f>
        <v>0.93543301880704977</v>
      </c>
    </row>
    <row r="1087" spans="26:28" x14ac:dyDescent="0.35">
      <c r="Z1087" s="3">
        <f>(R87-Dashboards!$D$10)/Dashboards!$D$12</f>
        <v>0.24605687883980498</v>
      </c>
      <c r="AB1087" s="3">
        <f>(S87-Dashboards!$D$11)/Dashboards!$D$13</f>
        <v>0.9329579935907929</v>
      </c>
    </row>
    <row r="1088" spans="26:28" x14ac:dyDescent="0.35">
      <c r="Z1088" s="3">
        <f>(R88-Dashboards!$D$10)/Dashboards!$D$12</f>
        <v>0.23567145771096742</v>
      </c>
      <c r="AB1088" s="3">
        <f>(S88-Dashboards!$D$11)/Dashboards!$D$13</f>
        <v>0.93041359383189459</v>
      </c>
    </row>
    <row r="1089" spans="26:28" x14ac:dyDescent="0.35">
      <c r="Z1089" s="3">
        <f>(R89-Dashboards!$D$10)/Dashboards!$D$12</f>
        <v>0.22514211948619636</v>
      </c>
      <c r="AB1089" s="3">
        <f>(S89-Dashboards!$D$11)/Dashboards!$D$13</f>
        <v>0.92779899773226215</v>
      </c>
    </row>
    <row r="1090" spans="26:28" x14ac:dyDescent="0.35">
      <c r="Z1090" s="3">
        <f>(R90-Dashboards!$D$10)/Dashboards!$D$12</f>
        <v>0.21447015997284335</v>
      </c>
      <c r="AB1090" s="3">
        <f>(S90-Dashboards!$D$11)/Dashboards!$D$13</f>
        <v>0.92511339677113258</v>
      </c>
    </row>
    <row r="1091" spans="26:28" x14ac:dyDescent="0.35">
      <c r="Z1091" s="3">
        <f>(R91-Dashboards!$D$10)/Dashboards!$D$12</f>
        <v>0.20365691830403751</v>
      </c>
      <c r="AB1091" s="3">
        <f>(S91-Dashboards!$D$11)/Dashboards!$D$13</f>
        <v>0.92235599597998974</v>
      </c>
    </row>
    <row r="1092" spans="26:28" x14ac:dyDescent="0.35">
      <c r="Z1092" s="3">
        <f>(R92-Dashboards!$D$10)/Dashboards!$D$12</f>
        <v>0.19270377609943709</v>
      </c>
      <c r="AB1092" s="3">
        <f>(S92-Dashboards!$D$11)/Dashboards!$D$13</f>
        <v>0.91952601420989788</v>
      </c>
    </row>
    <row r="1093" spans="26:28" x14ac:dyDescent="0.35">
      <c r="Z1093" s="3">
        <f>(R93-Dashboards!$D$10)/Dashboards!$D$12</f>
        <v>0.18161215662842622</v>
      </c>
      <c r="AB1093" s="3">
        <f>(S93-Dashboards!$D$11)/Dashboards!$D$13</f>
        <v>0.91662268439130057</v>
      </c>
    </row>
    <row r="1094" spans="26:28" x14ac:dyDescent="0.35">
      <c r="Z1094" s="3">
        <f>(R94-Dashboards!$D$10)/Dashboards!$D$12</f>
        <v>0.17038352397585108</v>
      </c>
      <c r="AB1094" s="3">
        <f>(S94-Dashboards!$D$11)/Dashboards!$D$13</f>
        <v>0.9136452537863472</v>
      </c>
    </row>
    <row r="1095" spans="26:28" x14ac:dyDescent="0.35">
      <c r="Z1095" s="3">
        <f>(R95-Dashboards!$D$10)/Dashboards!$D$12</f>
        <v>0.15901938221038467</v>
      </c>
      <c r="AB1095" s="3">
        <f>(S95-Dashboards!$D$11)/Dashboards!$D$13</f>
        <v>0.91059298423380342</v>
      </c>
    </row>
    <row r="1096" spans="26:28" x14ac:dyDescent="0.35">
      <c r="Z1096" s="3">
        <f>(R96-Dashboards!$D$10)/Dashboards!$D$12</f>
        <v>0.14752127455560873</v>
      </c>
      <c r="AB1096" s="3">
        <f>(S96-Dashboards!$D$11)/Dashboards!$D$13</f>
        <v>0.90746515238660541</v>
      </c>
    </row>
    <row r="1097" spans="26:28" x14ac:dyDescent="0.35">
      <c r="Z1097" s="3">
        <f>(R97-Dashboards!$D$10)/Dashboards!$D$12</f>
        <v>0.13589078256390211</v>
      </c>
      <c r="AB1097" s="3">
        <f>(S97-Dashboards!$D$11)/Dashboards!$D$13</f>
        <v>0.90426104994211309</v>
      </c>
    </row>
    <row r="1098" spans="26:28" x14ac:dyDescent="0.35">
      <c r="Z1098" s="3">
        <f>(R98-Dashboards!$D$10)/Dashboards!$D$12</f>
        <v>0.12412952529322198</v>
      </c>
      <c r="AB1098" s="3">
        <f>(S98-Dashboards!$D$11)/Dashboards!$D$13</f>
        <v>0.90097998386512534</v>
      </c>
    </row>
    <row r="1099" spans="26:28" x14ac:dyDescent="0.35">
      <c r="Z1099" s="3">
        <f>(R99-Dashboards!$D$10)/Dashboards!$D$12</f>
        <v>0.1122391584868631</v>
      </c>
      <c r="AB1099" s="3">
        <f>(S99-Dashboards!$D$11)/Dashboards!$D$13</f>
        <v>0.89762127660371072</v>
      </c>
    </row>
    <row r="1100" spans="26:28" x14ac:dyDescent="0.35">
      <c r="Z1100" s="3">
        <f>(R100-Dashboards!$D$10)/Dashboards!$D$12</f>
        <v>0.1002213737562794</v>
      </c>
      <c r="AB1100" s="3">
        <f>(S100-Dashboards!$D$11)/Dashboards!$D$13</f>
        <v>0.89418426629791747</v>
      </c>
    </row>
    <row r="1101" spans="26:28" x14ac:dyDescent="0.35">
      <c r="Z1101" s="3">
        <f>(R101-Dashboards!$D$10)/Dashboards!$D$12</f>
        <v>8.8077897767053007E-2</v>
      </c>
      <c r="AB1101" s="3">
        <f>(S101-Dashboards!$D$11)/Dashboards!$D$13</f>
        <v>0.89066830698141974</v>
      </c>
    </row>
    <row r="1102" spans="26:28" x14ac:dyDescent="0.35">
      <c r="Z1102" s="3">
        <f>(R102-Dashboards!$D$10)/Dashboards!$D$12</f>
        <v>7.5810491428089807E-2</v>
      </c>
      <c r="AB1102" s="3">
        <f>(S102-Dashboards!$D$11)/Dashboards!$D$13</f>
        <v>0.88707276877615882</v>
      </c>
    </row>
    <row r="1103" spans="26:28" x14ac:dyDescent="0.35">
      <c r="Z1103" s="3">
        <f>(R103-Dashboards!$D$10)/Dashboards!$D$12</f>
        <v>6.3420949084127001E-2</v>
      </c>
      <c r="AB1103" s="3">
        <f>(S103-Dashboards!$D$11)/Dashboards!$D$13</f>
        <v>0.88339703808004078</v>
      </c>
    </row>
    <row r="1104" spans="26:28" x14ac:dyDescent="0.35">
      <c r="Z1104" s="3">
        <f>(R104-Dashboards!$D$10)/Dashboards!$D$12</f>
        <v>5.0911097711627253E-2</v>
      </c>
      <c r="AB1104" s="3">
        <f>(S104-Dashboards!$D$11)/Dashboards!$D$13</f>
        <v>0.87964051774774799</v>
      </c>
    </row>
    <row r="1105" spans="26:28" x14ac:dyDescent="0.35">
      <c r="Z1105" s="3">
        <f>(R105-Dashboards!$D$10)/Dashboards!$D$12</f>
        <v>3.8282796118140935E-2</v>
      </c>
      <c r="AB1105" s="3">
        <f>(S105-Dashboards!$D$11)/Dashboards!$D$13</f>
        <v>0.87580262726472768</v>
      </c>
    </row>
    <row r="1106" spans="26:28" x14ac:dyDescent="0.35">
      <c r="Z1106" s="3">
        <f>(R106-Dashboards!$D$10)/Dashboards!$D$12</f>
        <v>2.5537934145218124E-2</v>
      </c>
      <c r="AB1106" s="3">
        <f>(S106-Dashboards!$D$11)/Dashboards!$D$13</f>
        <v>0.87188280291441289</v>
      </c>
    </row>
    <row r="1107" spans="26:28" x14ac:dyDescent="0.35">
      <c r="Z1107" s="3">
        <f>(R107-Dashboards!$D$10)/Dashboards!$D$12</f>
        <v>1.2678431874937411E-2</v>
      </c>
      <c r="AB1107" s="3">
        <f>(S107-Dashboards!$D$11)/Dashboards!$D$13</f>
        <v>0.86788049793874122</v>
      </c>
    </row>
    <row r="1108" spans="26:28" x14ac:dyDescent="0.35">
      <c r="Z1108" s="3">
        <f>(R108-Dashboards!$D$10)/Dashboards!$D$12</f>
        <v>-2.9376115986741506E-4</v>
      </c>
      <c r="AB1108" s="3">
        <f>(S108-Dashboards!$D$11)/Dashboards!$D$13</f>
        <v>0.8637951826920286</v>
      </c>
    </row>
    <row r="1109" spans="26:28" x14ac:dyDescent="0.35">
      <c r="Z1109" s="3">
        <f>(R109-Dashboards!$D$10)/Dashboards!$D$12</f>
        <v>-1.3376666761604815E-2</v>
      </c>
      <c r="AB1109" s="3">
        <f>(S109-Dashboards!$D$11)/Dashboards!$D$13</f>
        <v>0.85962634478825761</v>
      </c>
    </row>
    <row r="1110" spans="26:28" x14ac:dyDescent="0.35">
      <c r="Z1110" s="3">
        <f>(R110-Dashboards!$D$10)/Dashboards!$D$12</f>
        <v>-2.6568278850084819E-2</v>
      </c>
      <c r="AB1110" s="3">
        <f>(S110-Dashboards!$D$11)/Dashboards!$D$13</f>
        <v>0.85537348924184509</v>
      </c>
    </row>
    <row r="1111" spans="26:28" x14ac:dyDescent="0.35">
      <c r="Z1111" s="3">
        <f>(R111-Dashboards!$D$10)/Dashboards!$D$12</f>
        <v>-3.9866564240757331E-2</v>
      </c>
      <c r="AB1111" s="3">
        <f>(S111-Dashboards!$D$11)/Dashboards!$D$13</f>
        <v>0.85103613860194582</v>
      </c>
    </row>
    <row r="1112" spans="26:28" x14ac:dyDescent="0.35">
      <c r="Z1112" s="3">
        <f>(R112-Dashboards!$D$10)/Dashboards!$D$12</f>
        <v>-5.3269463418966254E-2</v>
      </c>
      <c r="AB1112" s="3">
        <f>(S112-Dashboards!$D$11)/Dashboards!$D$13</f>
        <v>0.84661383308035454</v>
      </c>
    </row>
    <row r="1113" spans="26:28" x14ac:dyDescent="0.35">
      <c r="Z1113" s="3">
        <f>(R113-Dashboards!$D$10)/Dashboards!$D$12</f>
        <v>-6.6774891310147119E-2</v>
      </c>
      <c r="AB1113" s="3">
        <f>(S113-Dashboards!$D$11)/Dashboards!$D$13</f>
        <v>0.84210613067306883</v>
      </c>
    </row>
    <row r="1114" spans="26:28" x14ac:dyDescent="0.35">
      <c r="Z1114" s="3">
        <f>(R114-Dashboards!$D$10)/Dashboards!$D$12</f>
        <v>-8.0380738045897987E-2</v>
      </c>
      <c r="AB1114" s="3">
        <f>(S114-Dashboards!$D$11)/Dashboards!$D$13</f>
        <v>0.83751260727557075</v>
      </c>
    </row>
    <row r="1115" spans="26:28" x14ac:dyDescent="0.35">
      <c r="Z1115" s="3">
        <f>(R115-Dashboards!$D$10)/Dashboards!$D$12</f>
        <v>-9.4084869725861595E-2</v>
      </c>
      <c r="AB1115" s="3">
        <f>(S115-Dashboards!$D$11)/Dashboards!$D$13</f>
        <v>0.83283285679189178</v>
      </c>
    </row>
    <row r="1116" spans="26:28" x14ac:dyDescent="0.35">
      <c r="Z1116" s="3">
        <f>(R116-Dashboards!$D$10)/Dashboards!$D$12</f>
        <v>-0.10788512917534708</v>
      </c>
      <c r="AB1116" s="3">
        <f>(S116-Dashboards!$D$11)/Dashboards!$D$13</f>
        <v>0.82806649123752019</v>
      </c>
    </row>
    <row r="1117" spans="26:28" x14ac:dyDescent="0.35">
      <c r="Z1117" s="3">
        <f>(R117-Dashboards!$D$10)/Dashboards!$D$12</f>
        <v>-0.12177933669862795</v>
      </c>
      <c r="AB1117" s="3">
        <f>(S117-Dashboards!$D$11)/Dashboards!$D$13</f>
        <v>0.823213140836213</v>
      </c>
    </row>
    <row r="1118" spans="26:28" x14ac:dyDescent="0.35">
      <c r="Z1118" s="3">
        <f>(R118-Dashboards!$D$10)/Dashboards!$D$12</f>
        <v>-0.13576529082785757</v>
      </c>
      <c r="AB1118" s="3">
        <f>(S118-Dashboards!$D$11)/Dashboards!$D$13</f>
        <v>0.81827245411077343</v>
      </c>
    </row>
    <row r="1119" spans="26:28" x14ac:dyDescent="0.35">
      <c r="Z1119" s="3">
        <f>(R119-Dashboards!$D$10)/Dashboards!$D$12</f>
        <v>-0.14984076906752838</v>
      </c>
      <c r="AB1119" s="3">
        <f>(S119-Dashboards!$D$11)/Dashboards!$D$13</f>
        <v>0.81324409796785724</v>
      </c>
    </row>
    <row r="1120" spans="26:28" x14ac:dyDescent="0.35">
      <c r="Z1120" s="3">
        <f>(R120-Dashboards!$D$10)/Dashboards!$D$12</f>
        <v>-0.16400352863442569</v>
      </c>
      <c r="AB1120" s="3">
        <f>(S120-Dashboards!$D$11)/Dashboards!$D$13</f>
        <v>0.80812775777686585</v>
      </c>
    </row>
    <row r="1121" spans="26:28" x14ac:dyDescent="0.35">
      <c r="Z1121" s="3">
        <f>(R121-Dashboards!$D$10)/Dashboards!$D$12</f>
        <v>-0.17825130719300644</v>
      </c>
      <c r="AB1121" s="3">
        <f>(S121-Dashboards!$D$11)/Dashboards!$D$13</f>
        <v>0.80292313744299348</v>
      </c>
    </row>
    <row r="1122" spans="26:28" x14ac:dyDescent="0.35">
      <c r="Z1122" s="3">
        <f>(R122-Dashboards!$D$10)/Dashboards!$D$12</f>
        <v>-0.19258182358614948</v>
      </c>
      <c r="AB1122" s="3">
        <f>(S122-Dashboards!$D$11)/Dashboards!$D$13</f>
        <v>0.79762995947448456</v>
      </c>
    </row>
    <row r="1123" spans="26:28" x14ac:dyDescent="0.35">
      <c r="Z1123" s="3">
        <f>(R123-Dashboards!$D$10)/Dashboards!$D$12</f>
        <v>-0.20699277856121232</v>
      </c>
      <c r="AB1123" s="3">
        <f>(S123-Dashboards!$D$11)/Dashboards!$D$13</f>
        <v>0.7922479650441645</v>
      </c>
    </row>
    <row r="1124" spans="26:28" x14ac:dyDescent="0.35">
      <c r="Z1124" s="3">
        <f>(R124-Dashboards!$D$10)/Dashboards!$D$12</f>
        <v>-0.22148185549134677</v>
      </c>
      <c r="AB1124" s="3">
        <f>(S124-Dashboards!$D$11)/Dashboards!$D$13</f>
        <v>0.7867769140453108</v>
      </c>
    </row>
    <row r="1125" spans="26:28" x14ac:dyDescent="0.35">
      <c r="Z1125" s="3">
        <f>(R125-Dashboards!$D$10)/Dashboards!$D$12</f>
        <v>-0.23604672109200847</v>
      </c>
      <c r="AB1125" s="3">
        <f>(S125-Dashboards!$D$11)/Dashboards!$D$13</f>
        <v>0.78121658514191761</v>
      </c>
    </row>
    <row r="1126" spans="26:28" x14ac:dyDescent="0.35">
      <c r="Z1126" s="3">
        <f>(R126-Dashboards!$D$10)/Dashboards!$D$12</f>
        <v>-0.25068502613260957</v>
      </c>
      <c r="AB1126" s="3">
        <f>(S126-Dashboards!$D$11)/Dashboards!$D$13</f>
        <v>0.77556677581342248</v>
      </c>
    </row>
    <row r="1127" spans="26:28" x14ac:dyDescent="0.35">
      <c r="Z1127" s="3">
        <f>(R127-Dashboards!$D$10)/Dashboards!$D$12</f>
        <v>-0.26539440614326332</v>
      </c>
      <c r="AB1127" s="3">
        <f>(S127-Dashboards!$D$11)/Dashboards!$D$13</f>
        <v>0.76982730239395603</v>
      </c>
    </row>
    <row r="1128" spans="26:28" x14ac:dyDescent="0.35">
      <c r="Z1128" s="3">
        <f>(R128-Dashboards!$D$10)/Dashboards!$D$12</f>
        <v>-0.28017248211655937</v>
      </c>
      <c r="AB1128" s="3">
        <f>(S128-Dashboards!$D$11)/Dashboards!$D$13</f>
        <v>0.76399800010617258</v>
      </c>
    </row>
    <row r="1129" spans="26:28" x14ac:dyDescent="0.35">
      <c r="Z1129" s="3">
        <f>(R129-Dashboards!$D$10)/Dashboards!$D$12</f>
        <v>-0.29501686120432929</v>
      </c>
      <c r="AB1129" s="3">
        <f>(S129-Dashboards!$D$11)/Dashboards!$D$13</f>
        <v>0.75807872308973046</v>
      </c>
    </row>
    <row r="1130" spans="26:28" x14ac:dyDescent="0.35">
      <c r="Z1130" s="3">
        <f>(R130-Dashboards!$D$10)/Dashboards!$D$12</f>
        <v>-0.30992513740934419</v>
      </c>
      <c r="AB1130" s="3">
        <f>(S130-Dashboards!$D$11)/Dashboards!$D$13</f>
        <v>0.75206934442447404</v>
      </c>
    </row>
    <row r="1131" spans="26:28" x14ac:dyDescent="0.35">
      <c r="Z1131" s="3">
        <f>(R131-Dashboards!$D$10)/Dashboards!$D$12</f>
        <v>-0.32489489227189422</v>
      </c>
      <c r="AB1131" s="3">
        <f>(S131-Dashboards!$D$11)/Dashboards!$D$13</f>
        <v>0.74596975614839378</v>
      </c>
    </row>
    <row r="1132" spans="26:28" x14ac:dyDescent="0.35">
      <c r="Z1132" s="3">
        <f>(R132-Dashboards!$D$10)/Dashboards!$D$12</f>
        <v>-0.33992369555120866</v>
      </c>
      <c r="AB1132" s="3">
        <f>(S132-Dashboards!$D$11)/Dashboards!$D$13</f>
        <v>0.73977986927040895</v>
      </c>
    </row>
    <row r="1133" spans="26:28" x14ac:dyDescent="0.35">
      <c r="Z1133" s="3">
        <f>(R133-Dashboards!$D$10)/Dashboards!$D$12</f>
        <v>-0.35500910590166468</v>
      </c>
      <c r="AB1133" s="3">
        <f>(S133-Dashboards!$D$11)/Dashboards!$D$13</f>
        <v>0.73349961377805351</v>
      </c>
    </row>
    <row r="1134" spans="26:28" x14ac:dyDescent="0.35">
      <c r="Z1134" s="3">
        <f>(R134-Dashboards!$D$10)/Dashboards!$D$12</f>
        <v>-0.37014867154373626</v>
      </c>
      <c r="AB1134" s="3">
        <f>(S134-Dashboards!$D$11)/Dashboards!$D$13</f>
        <v>0.72712893864010741</v>
      </c>
    </row>
    <row r="1135" spans="26:28" x14ac:dyDescent="0.35">
      <c r="Z1135" s="3">
        <f>(R135-Dashboards!$D$10)/Dashboards!$D$12</f>
        <v>-0.38533993092964453</v>
      </c>
      <c r="AB1135" s="3">
        <f>(S135-Dashboards!$D$11)/Dashboards!$D$13</f>
        <v>0.72066781180425443</v>
      </c>
    </row>
    <row r="1136" spans="26:28" x14ac:dyDescent="0.35">
      <c r="Z1136" s="3">
        <f>(R136-Dashboards!$D$10)/Dashboards!$D$12</f>
        <v>-0.40058041340365863</v>
      </c>
      <c r="AB1136" s="3">
        <f>(S136-Dashboards!$D$11)/Dashboards!$D$13</f>
        <v>0.71411622018981324</v>
      </c>
    </row>
    <row r="1137" spans="26:28" x14ac:dyDescent="0.35">
      <c r="Z1137" s="3">
        <f>(R137-Dashboards!$D$10)/Dashboards!$D$12</f>
        <v>-0.41586763985701342</v>
      </c>
      <c r="AB1137" s="3">
        <f>(S137-Dashboards!$D$11)/Dashboards!$D$13</f>
        <v>0.70747416967561372</v>
      </c>
    </row>
    <row r="1138" spans="26:28" x14ac:dyDescent="0.35">
      <c r="Z1138" s="3">
        <f>(R138-Dashboards!$D$10)/Dashboards!$D$12</f>
        <v>-0.43119912337738897</v>
      </c>
      <c r="AB1138" s="3">
        <f>(S138-Dashboards!$D$11)/Dashboards!$D$13</f>
        <v>0.70074168508307288</v>
      </c>
    </row>
    <row r="1139" spans="26:28" x14ac:dyDescent="0.35">
      <c r="Z1139" s="3">
        <f>(R139-Dashboards!$D$10)/Dashboards!$D$12</f>
        <v>-0.4465723698929247</v>
      </c>
      <c r="AB1139" s="3">
        <f>(S139-Dashboards!$D$11)/Dashboards!$D$13</f>
        <v>0.69391881015453794</v>
      </c>
    </row>
    <row r="1140" spans="26:28" x14ac:dyDescent="0.35">
      <c r="Z1140" s="3">
        <f>(R140-Dashboards!$D$10)/Dashboards!$D$12</f>
        <v>-0.46198487881071887</v>
      </c>
      <c r="AB1140" s="3">
        <f>(S140-Dashboards!$D$11)/Dashboards!$D$13</f>
        <v>0.68700560752695661</v>
      </c>
    </row>
    <row r="1141" spans="26:28" x14ac:dyDescent="0.35">
      <c r="Z1141" s="3">
        <f>(R141-Dashboards!$D$10)/Dashboards!$D$12</f>
        <v>-0.47743414364978159</v>
      </c>
      <c r="AB1141" s="3">
        <f>(S141-Dashboards!$D$11)/Dashboards!$D$13</f>
        <v>0.6800021587009315</v>
      </c>
    </row>
    <row r="1142" spans="26:28" x14ac:dyDescent="0.35">
      <c r="Z1142" s="3">
        <f>(R142-Dashboards!$D$10)/Dashboards!$D$12</f>
        <v>-0.49291765266839382</v>
      </c>
      <c r="AB1142" s="3">
        <f>(S142-Dashboards!$D$11)/Dashboards!$D$13</f>
        <v>0.67290856400522925</v>
      </c>
    </row>
    <row r="1143" spans="26:28" x14ac:dyDescent="0.35">
      <c r="Z1143" s="3">
        <f>(R143-Dashboards!$D$10)/Dashboards!$D$12</f>
        <v>-0.50843288948585164</v>
      </c>
      <c r="AB1143" s="3">
        <f>(S143-Dashboards!$D$11)/Dashboards!$D$13</f>
        <v>0.66572494255679771</v>
      </c>
    </row>
    <row r="1144" spans="26:28" x14ac:dyDescent="0.35">
      <c r="Z1144" s="3">
        <f>(R144-Dashboards!$D$10)/Dashboards!$D$12</f>
        <v>-0.52397733369854271</v>
      </c>
      <c r="AB1144" s="3">
        <f>(S144-Dashboards!$D$11)/Dashboards!$D$13</f>
        <v>0.65845143221635638</v>
      </c>
    </row>
    <row r="1145" spans="26:28" x14ac:dyDescent="0.35">
      <c r="Z1145" s="3">
        <f>(R145-Dashboards!$D$10)/Dashboards!$D$12</f>
        <v>-0.5395484614903312</v>
      </c>
      <c r="AB1145" s="3">
        <f>(S145-Dashboards!$D$11)/Dashboards!$D$13</f>
        <v>0.65108818953962111</v>
      </c>
    </row>
    <row r="1146" spans="26:28" x14ac:dyDescent="0.35">
      <c r="Z1146" s="3">
        <f>(R146-Dashboards!$D$10)/Dashboards!$D$12</f>
        <v>-0.55514374623721841</v>
      </c>
      <c r="AB1146" s="3">
        <f>(S146-Dashboards!$D$11)/Dashboards!$D$13</f>
        <v>0.64363538972422829</v>
      </c>
    </row>
    <row r="1147" spans="26:28" x14ac:dyDescent="0.35">
      <c r="Z1147" s="3">
        <f>(R147-Dashboards!$D$10)/Dashboards!$D$12</f>
        <v>-0.57076065910623819</v>
      </c>
      <c r="AB1147" s="3">
        <f>(S147-Dashboards!$D$11)/Dashboards!$D$13</f>
        <v>0.63609322655240463</v>
      </c>
    </row>
    <row r="1148" spans="26:28" x14ac:dyDescent="0.35">
      <c r="Z1148" s="3">
        <f>(R148-Dashboards!$D$10)/Dashboards!$D$12</f>
        <v>-0.58639666964856341</v>
      </c>
      <c r="AB1148" s="3">
        <f>(S148-Dashboards!$D$11)/Dashboards!$D$13</f>
        <v>0.62846191232946791</v>
      </c>
    </row>
    <row r="1149" spans="26:28" x14ac:dyDescent="0.35">
      <c r="Z1149" s="3">
        <f>(R149-Dashboards!$D$10)/Dashboards!$D$12</f>
        <v>-0.60204924638679336</v>
      </c>
      <c r="AB1149" s="3">
        <f>(S149-Dashboards!$D$11)/Dashboards!$D$13</f>
        <v>0.62074167781819856</v>
      </c>
    </row>
    <row r="1150" spans="26:28" x14ac:dyDescent="0.35">
      <c r="Z1150" s="3">
        <f>(R150-Dashboards!$D$10)/Dashboards!$D$12</f>
        <v>-0.61771585739638402</v>
      </c>
      <c r="AB1150" s="3">
        <f>(S150-Dashboards!$D$11)/Dashboards!$D$13</f>
        <v>0.61293277216914954</v>
      </c>
    </row>
    <row r="1151" spans="26:28" x14ac:dyDescent="0.35">
      <c r="Z1151" s="3">
        <f>(R151-Dashboards!$D$10)/Dashboards!$D$12</f>
        <v>-0.63339397088120331</v>
      </c>
      <c r="AB1151" s="3">
        <f>(S151-Dashboards!$D$11)/Dashboards!$D$13</f>
        <v>0.60503546284696386</v>
      </c>
    </row>
    <row r="1152" spans="26:28" x14ac:dyDescent="0.35">
      <c r="Z1152" s="3">
        <f>(R152-Dashboards!$D$10)/Dashboards!$D$12</f>
        <v>-0.64908105574317676</v>
      </c>
      <c r="AB1152" s="3">
        <f>(S152-Dashboards!$D$11)/Dashboards!$D$13</f>
        <v>0.59705003555274516</v>
      </c>
    </row>
    <row r="1153" spans="26:28" x14ac:dyDescent="0.35">
      <c r="Z1153" s="3">
        <f>(R153-Dashboards!$D$10)/Dashboards!$D$12</f>
        <v>-0.66477458214600238</v>
      </c>
      <c r="AB1153" s="3">
        <f>(S153-Dashboards!$D$11)/Dashboards!$D$13</f>
        <v>0.58897679414255522</v>
      </c>
    </row>
    <row r="1154" spans="26:28" x14ac:dyDescent="0.35">
      <c r="Z1154" s="3">
        <f>(R154-Dashboards!$D$10)/Dashboards!$D$12</f>
        <v>-0.68047202207290636</v>
      </c>
      <c r="AB1154" s="3">
        <f>(S154-Dashboards!$D$11)/Dashboards!$D$13</f>
        <v>0.58081606054209156</v>
      </c>
    </row>
    <row r="1155" spans="26:28" x14ac:dyDescent="0.35">
      <c r="Z1155" s="3">
        <f>(R155-Dashboards!$D$10)/Dashboards!$D$12</f>
        <v>-0.69617084987841127</v>
      </c>
      <c r="AB1155" s="3">
        <f>(S155-Dashboards!$D$11)/Dashboards!$D$13</f>
        <v>0.57256817465760579</v>
      </c>
    </row>
    <row r="1156" spans="26:28" x14ac:dyDescent="0.35">
      <c r="Z1156" s="3">
        <f>(R156-Dashboards!$D$10)/Dashboards!$D$12</f>
        <v>-0.71186854283410417</v>
      </c>
      <c r="AB1156" s="3">
        <f>(S156-Dashboards!$D$11)/Dashboards!$D$13</f>
        <v>0.56423349428312675</v>
      </c>
    </row>
    <row r="1157" spans="26:28" x14ac:dyDescent="0.35">
      <c r="Z1157" s="3">
        <f>(R157-Dashboards!$D$10)/Dashboards!$D$12</f>
        <v>-0.72756258166837096</v>
      </c>
      <c r="AB1157" s="3">
        <f>(S157-Dashboards!$D$11)/Dashboards!$D$13</f>
        <v>0.55581239500404345</v>
      </c>
    </row>
    <row r="1158" spans="26:28" x14ac:dyDescent="0.35">
      <c r="Z1158" s="3">
        <f>(R158-Dashboards!$D$10)/Dashboards!$D$12</f>
        <v>-0.74325045110008559</v>
      </c>
      <c r="AB1158" s="3">
        <f>(S158-Dashboards!$D$11)/Dashboards!$D$13</f>
        <v>0.54730527009711538</v>
      </c>
    </row>
    <row r="1159" spans="26:28" x14ac:dyDescent="0.35">
      <c r="Z1159" s="3">
        <f>(R159-Dashboards!$D$10)/Dashboards!$D$12</f>
        <v>-0.75892964036621979</v>
      </c>
      <c r="AB1159" s="3">
        <f>(S159-Dashboards!$D$11)/Dashboards!$D$13</f>
        <v>0.53871253042695721</v>
      </c>
    </row>
    <row r="1160" spans="26:28" x14ac:dyDescent="0.35">
      <c r="Z1160" s="3">
        <f>(R160-Dashboards!$D$10)/Dashboards!$D$12</f>
        <v>-0.77459764374337103</v>
      </c>
      <c r="AB1160" s="3">
        <f>(S160-Dashboards!$D$11)/Dashboards!$D$13</f>
        <v>0.53003460433906902</v>
      </c>
    </row>
    <row r="1161" spans="26:28" x14ac:dyDescent="0.35">
      <c r="Z1161" s="3">
        <f>(R161-Dashboards!$D$10)/Dashboards!$D$12</f>
        <v>-0.79025196106317841</v>
      </c>
      <c r="AB1161" s="3">
        <f>(S161-Dashboards!$D$11)/Dashboards!$D$13</f>
        <v>0.52127193754947032</v>
      </c>
    </row>
    <row r="1162" spans="26:28" x14ac:dyDescent="0.35">
      <c r="Z1162" s="3">
        <f>(R162-Dashboards!$D$10)/Dashboards!$D$12</f>
        <v>-0.80589009822160895</v>
      </c>
      <c r="AB1162" s="3">
        <f>(S162-Dashboards!$D$11)/Dashboards!$D$13</f>
        <v>0.51242499303098765</v>
      </c>
    </row>
    <row r="1163" spans="26:28" x14ac:dyDescent="0.35">
      <c r="Z1163" s="3">
        <f>(R163-Dashboards!$D$10)/Dashboards!$D$12</f>
        <v>-0.82150956768210448</v>
      </c>
      <c r="AB1163" s="3">
        <f>(S163-Dashboards!$D$11)/Dashboards!$D$13</f>
        <v>0.50349425089626432</v>
      </c>
    </row>
    <row r="1164" spans="26:28" x14ac:dyDescent="0.35">
      <c r="Z1164" s="3">
        <f>(R164-Dashboards!$D$10)/Dashboards!$D$12</f>
        <v>-0.83710788897256871</v>
      </c>
      <c r="AB1164" s="3">
        <f>(S164-Dashboards!$D$11)/Dashboards!$D$13</f>
        <v>0.49448020827755174</v>
      </c>
    </row>
    <row r="1165" spans="26:28" x14ac:dyDescent="0.35">
      <c r="Z1165" s="3">
        <f>(R165-Dashboards!$D$10)/Dashboards!$D$12</f>
        <v>-0.85268258917617801</v>
      </c>
      <c r="AB1165" s="3">
        <f>(S165-Dashboards!$D$11)/Dashboards!$D$13</f>
        <v>0.48538337920332791</v>
      </c>
    </row>
    <row r="1166" spans="26:28" x14ac:dyDescent="0.35">
      <c r="Z1166" s="3">
        <f>(R166-Dashboards!$D$10)/Dashboards!$D$12</f>
        <v>-0.86823120341600768</v>
      </c>
      <c r="AB1166" s="3">
        <f>(S166-Dashboards!$D$11)/Dashboards!$D$13</f>
        <v>0.47620429447182294</v>
      </c>
    </row>
    <row r="1167" spans="26:28" x14ac:dyDescent="0.35">
      <c r="Z1167" s="3">
        <f>(R167-Dashboards!$D$10)/Dashboards!$D$12</f>
        <v>-0.88375127533345466</v>
      </c>
      <c r="AB1167" s="3">
        <f>(S167-Dashboards!$D$11)/Dashboards!$D$13</f>
        <v>0.46694350152148678</v>
      </c>
    </row>
    <row r="1168" spans="26:28" x14ac:dyDescent="0.35">
      <c r="Z1168" s="3">
        <f>(R168-Dashboards!$D$10)/Dashboards!$D$12</f>
        <v>-0.89924035756045184</v>
      </c>
      <c r="AB1168" s="3">
        <f>(S168-Dashboards!$D$11)/Dashboards!$D$13</f>
        <v>0.45760156429847809</v>
      </c>
    </row>
    <row r="1169" spans="26:28" x14ac:dyDescent="0.35">
      <c r="Z1169" s="3">
        <f>(R169-Dashboards!$D$10)/Dashboards!$D$12</f>
        <v>-0.91469601218545205</v>
      </c>
      <c r="AB1169" s="3">
        <f>(S169-Dashboards!$D$11)/Dashboards!$D$13</f>
        <v>0.4481790631212148</v>
      </c>
    </row>
    <row r="1170" spans="26:28" x14ac:dyDescent="0.35">
      <c r="Z1170" s="3">
        <f>(R170-Dashboards!$D$10)/Dashboards!$D$12</f>
        <v>-0.93011581121318132</v>
      </c>
      <c r="AB1170" s="3">
        <f>(S170-Dashboards!$D$11)/Dashboards!$D$13</f>
        <v>0.43867659454205349</v>
      </c>
    </row>
    <row r="1171" spans="26:28" x14ac:dyDescent="0.35">
      <c r="Z1171" s="3">
        <f>(R171-Dashboards!$D$10)/Dashboards!$D$12</f>
        <v>-0.94549733701815153</v>
      </c>
      <c r="AB1171" s="3">
        <f>(S171-Dashboards!$D$11)/Dashboards!$D$13</f>
        <v>0.42909477120616052</v>
      </c>
    </row>
    <row r="1172" spans="26:28" x14ac:dyDescent="0.35">
      <c r="Z1172" s="3">
        <f>(R172-Dashboards!$D$10)/Dashboards!$D$12</f>
        <v>-0.96083818279191746</v>
      </c>
      <c r="AB1172" s="3">
        <f>(S172-Dashboards!$D$11)/Dashboards!$D$13</f>
        <v>0.41943422170761407</v>
      </c>
    </row>
    <row r="1173" spans="26:28" x14ac:dyDescent="0.35">
      <c r="Z1173" s="3">
        <f>(R173-Dashboards!$D$10)/Dashboards!$D$12</f>
        <v>-0.97613595298407163</v>
      </c>
      <c r="AB1173" s="3">
        <f>(S173-Dashboards!$D$11)/Dashboards!$D$13</f>
        <v>0.40969559044281206</v>
      </c>
    </row>
    <row r="1174" spans="26:28" x14ac:dyDescent="0.35">
      <c r="Z1174" s="3">
        <f>(R174-Dashboards!$D$10)/Dashboards!$D$12</f>
        <v>-0.99138826373698263</v>
      </c>
      <c r="AB1174" s="3">
        <f>(S174-Dashboards!$D$11)/Dashboards!$D$13</f>
        <v>0.39987953746123533</v>
      </c>
    </row>
    <row r="1175" spans="26:28" x14ac:dyDescent="0.35">
      <c r="Z1175" s="3">
        <f>(R175-Dashboards!$D$10)/Dashboards!$D$12</f>
        <v>-1.0065927433142496</v>
      </c>
      <c r="AB1175" s="3">
        <f>(S175-Dashboards!$D$11)/Dashboards!$D$13</f>
        <v>0.38998673831362141</v>
      </c>
    </row>
    <row r="1176" spans="26:28" x14ac:dyDescent="0.35">
      <c r="Z1176" s="3">
        <f>(R176-Dashboards!$D$10)/Dashboards!$D$12</f>
        <v>-1.0217470325228917</v>
      </c>
      <c r="AB1176" s="3">
        <f>(S176-Dashboards!$D$11)/Dashboards!$D$13</f>
        <v>0.38001788389760588</v>
      </c>
    </row>
    <row r="1177" spans="26:28" x14ac:dyDescent="0.35">
      <c r="Z1177" s="3">
        <f>(R177-Dashboards!$D$10)/Dashboards!$D$12</f>
        <v>-1.0368487851292418</v>
      </c>
      <c r="AB1177" s="3">
        <f>(S177-Dashboards!$D$11)/Dashboards!$D$13</f>
        <v>0.36997368030089622</v>
      </c>
    </row>
    <row r="1178" spans="26:28" x14ac:dyDescent="0.35">
      <c r="Z1178" s="3">
        <f>(R178-Dashboards!$D$10)/Dashboards!$D$12</f>
        <v>-1.0518956682685781</v>
      </c>
      <c r="AB1178" s="3">
        <f>(S178-Dashboards!$D$11)/Dashboards!$D$13</f>
        <v>0.35985484864201389</v>
      </c>
    </row>
    <row r="1179" spans="26:28" x14ac:dyDescent="0.35">
      <c r="Z1179" s="3">
        <f>(R179-Dashboards!$D$10)/Dashboards!$D$12</f>
        <v>-1.0668853628484372</v>
      </c>
      <c r="AB1179" s="3">
        <f>(S179-Dashboards!$D$11)/Dashboards!$D$13</f>
        <v>0.34966212490868692</v>
      </c>
    </row>
    <row r="1180" spans="26:28" x14ac:dyDescent="0.35">
      <c r="Z1180" s="3">
        <f>(R180-Dashboards!$D$10)/Dashboards!$D$12</f>
        <v>-1.0818155639456795</v>
      </c>
      <c r="AB1180" s="3">
        <f>(S180-Dashboards!$D$11)/Dashboards!$D$13</f>
        <v>0.33939625979392102</v>
      </c>
    </row>
    <row r="1181" spans="26:28" x14ac:dyDescent="0.35">
      <c r="Z1181" s="3">
        <f>(R181-Dashboards!$D$10)/Dashboards!$D$12</f>
        <v>-1.0966839811972222</v>
      </c>
      <c r="AB1181" s="3">
        <f>(S181-Dashboards!$D$11)/Dashboards!$D$13</f>
        <v>0.32905801852983135</v>
      </c>
    </row>
    <row r="1182" spans="26:28" x14ac:dyDescent="0.35">
      <c r="Z1182" s="3">
        <f>(R182-Dashboards!$D$10)/Dashboards!$D$12</f>
        <v>-1.1114883391845269</v>
      </c>
      <c r="AB1182" s="3">
        <f>(S182-Dashboards!$D$11)/Dashboards!$D$13</f>
        <v>0.31864818071926454</v>
      </c>
    </row>
    <row r="1183" spans="26:28" x14ac:dyDescent="0.35">
      <c r="Z1183" s="3">
        <f>(R183-Dashboards!$D$10)/Dashboards!$D$12</f>
        <v>-1.1262263778117565</v>
      </c>
      <c r="AB1183" s="3">
        <f>(S183-Dashboards!$D$11)/Dashboards!$D$13</f>
        <v>0.3081675401652883</v>
      </c>
    </row>
    <row r="1184" spans="26:28" x14ac:dyDescent="0.35">
      <c r="Z1184" s="3">
        <f>(R184-Dashboards!$D$10)/Dashboards!$D$12</f>
        <v>-1.140895852677684</v>
      </c>
      <c r="AB1184" s="3">
        <f>(S184-Dashboards!$D$11)/Dashboards!$D$13</f>
        <v>0.2976169046985761</v>
      </c>
    </row>
    <row r="1185" spans="26:28" x14ac:dyDescent="0.35">
      <c r="Z1185" s="3">
        <f>(R185-Dashboards!$D$10)/Dashboards!$D$12</f>
        <v>-1.1554945354412931</v>
      </c>
      <c r="AB1185" s="3">
        <f>(S185-Dashboards!$D$11)/Dashboards!$D$13</f>
        <v>0.28699709600278289</v>
      </c>
    </row>
    <row r="1186" spans="26:28" x14ac:dyDescent="0.35">
      <c r="Z1186" s="3">
        <f>(R186-Dashboards!$D$10)/Dashboards!$D$12</f>
        <v>-1.1700202141811129</v>
      </c>
      <c r="AB1186" s="3">
        <f>(S186-Dashboards!$D$11)/Dashboards!$D$13</f>
        <v>0.27630894943791068</v>
      </c>
    </row>
    <row r="1187" spans="26:28" x14ac:dyDescent="0.35">
      <c r="Z1187" s="3">
        <f>(R187-Dashboards!$D$10)/Dashboards!$D$12</f>
        <v>-1.184470693748259</v>
      </c>
      <c r="AB1187" s="3">
        <f>(S187-Dashboards!$D$11)/Dashboards!$D$13</f>
        <v>0.26555331386177089</v>
      </c>
    </row>
    <row r="1188" spans="26:28" x14ac:dyDescent="0.35">
      <c r="Z1188" s="3">
        <f>(R188-Dashboards!$D$10)/Dashboards!$D$12</f>
        <v>-1.1988437961132352</v>
      </c>
      <c r="AB1188" s="3">
        <f>(S188-Dashboards!$D$11)/Dashboards!$D$13</f>
        <v>0.25473105144955699</v>
      </c>
    </row>
    <row r="1189" spans="26:28" x14ac:dyDescent="0.35">
      <c r="Z1189" s="3">
        <f>(R189-Dashboards!$D$10)/Dashboards!$D$12</f>
        <v>-1.2131373607064277</v>
      </c>
      <c r="AB1189" s="3">
        <f>(S189-Dashboards!$D$11)/Dashboards!$D$13</f>
        <v>0.24384303751160918</v>
      </c>
    </row>
    <row r="1190" spans="26:28" x14ac:dyDescent="0.35">
      <c r="Z1190" s="3">
        <f>(R190-Dashboards!$D$10)/Dashboards!$D$12</f>
        <v>-1.2273492447523844</v>
      </c>
      <c r="AB1190" s="3">
        <f>(S190-Dashboards!$D$11)/Dashboards!$D$13</f>
        <v>0.23289016030939566</v>
      </c>
    </row>
    <row r="1191" spans="26:28" x14ac:dyDescent="0.35">
      <c r="Z1191" s="3">
        <f>(R191-Dashboards!$D$10)/Dashboards!$D$12</f>
        <v>-1.2414773235978016</v>
      </c>
      <c r="AB1191" s="3">
        <f>(S191-Dashboards!$D$11)/Dashboards!$D$13</f>
        <v>0.22187332086979669</v>
      </c>
    </row>
    <row r="1192" spans="26:28" x14ac:dyDescent="0.35">
      <c r="Z1192" s="3">
        <f>(R192-Dashboards!$D$10)/Dashboards!$D$12</f>
        <v>-1.2555194910333085</v>
      </c>
      <c r="AB1192" s="3">
        <f>(S192-Dashboards!$D$11)/Dashboards!$D$13</f>
        <v>0.21079343279770843</v>
      </c>
    </row>
    <row r="1193" spans="26:28" x14ac:dyDescent="0.35">
      <c r="Z1193" s="3">
        <f>(R193-Dashboards!$D$10)/Dashboards!$D$12</f>
        <v>-1.2694736596089744</v>
      </c>
      <c r="AB1193" s="3">
        <f>(S193-Dashboards!$D$11)/Dashboards!$D$13</f>
        <v>0.19965142208705033</v>
      </c>
    </row>
    <row r="1194" spans="26:28" x14ac:dyDescent="0.35">
      <c r="Z1194" s="3">
        <f>(R194-Dashboards!$D$10)/Dashboards!$D$12</f>
        <v>-1.2833377609436354</v>
      </c>
      <c r="AB1194" s="3">
        <f>(S194-Dashboards!$D$11)/Dashboards!$D$13</f>
        <v>0.18844822693019503</v>
      </c>
    </row>
    <row r="1195" spans="26:28" x14ac:dyDescent="0.35">
      <c r="Z1195" s="3">
        <f>(R195-Dashboards!$D$10)/Dashboards!$D$12</f>
        <v>-1.2971097460279566</v>
      </c>
      <c r="AB1195" s="3">
        <f>(S195-Dashboards!$D$11)/Dashboards!$D$13</f>
        <v>0.17718479752591254</v>
      </c>
    </row>
    <row r="1196" spans="26:28" x14ac:dyDescent="0.35">
      <c r="Z1196" s="3">
        <f>(R196-Dashboards!$D$10)/Dashboards!$D$12</f>
        <v>-1.3107875855213464</v>
      </c>
      <c r="AB1196" s="3">
        <f>(S196-Dashboards!$D$11)/Dashboards!$D$13</f>
        <v>0.16586209588583167</v>
      </c>
    </row>
    <row r="1197" spans="26:28" x14ac:dyDescent="0.35">
      <c r="Z1197" s="3">
        <f>(R197-Dashboards!$D$10)/Dashboards!$D$12</f>
        <v>-1.3243692700426208</v>
      </c>
      <c r="AB1197" s="3">
        <f>(S197-Dashboards!$D$11)/Dashboards!$D$13</f>
        <v>0.1544810956395207</v>
      </c>
    </row>
    <row r="1198" spans="26:28" x14ac:dyDescent="0.35">
      <c r="Z1198" s="3">
        <f>(R198-Dashboards!$D$10)/Dashboards!$D$12</f>
        <v>-1.3378528104545468</v>
      </c>
      <c r="AB1198" s="3">
        <f>(S198-Dashboards!$D$11)/Dashboards!$D$13</f>
        <v>0.14304278183818403</v>
      </c>
    </row>
    <row r="1199" spans="26:28" x14ac:dyDescent="0.35">
      <c r="Z1199" s="3">
        <f>(R199-Dashboards!$D$10)/Dashboards!$D$12</f>
        <v>-1.3512362381421565</v>
      </c>
      <c r="AB1199" s="3">
        <f>(S199-Dashboards!$D$11)/Dashboards!$D$13</f>
        <v>0.13154815075708012</v>
      </c>
    </row>
    <row r="1200" spans="26:28" x14ac:dyDescent="0.35">
      <c r="Z1200" s="3">
        <f>(R200-Dashboards!$D$10)/Dashboards!$D$12</f>
        <v>-1.3645176052849772</v>
      </c>
      <c r="AB1200" s="3">
        <f>(S200-Dashboards!$D$11)/Dashboards!$D$13</f>
        <v>0.11999820969666106</v>
      </c>
    </row>
    <row r="1201" spans="26:28" x14ac:dyDescent="0.35">
      <c r="Z1201" s="3">
        <f>(R201-Dashboards!$D$10)/Dashboards!$D$12</f>
        <v>-1.3776949851230553</v>
      </c>
      <c r="AB1201" s="3">
        <f>(S201-Dashboards!$D$11)/Dashboards!$D$13</f>
        <v>0.10839397678252037</v>
      </c>
    </row>
    <row r="1202" spans="26:28" x14ac:dyDescent="0.35">
      <c r="Z1202" s="3">
        <f>(R202-Dashboards!$D$10)/Dashboards!$D$12</f>
        <v>-1.3907664722169155</v>
      </c>
      <c r="AB1202" s="3">
        <f>(S202-Dashboards!$D$11)/Dashboards!$D$13</f>
        <v>9.6736480764165619E-2</v>
      </c>
    </row>
    <row r="1203" spans="26:28" x14ac:dyDescent="0.35">
      <c r="Z1203" s="3">
        <f>(R203-Dashboards!$D$10)/Dashboards!$D$12</f>
        <v>-1.4037301827013675</v>
      </c>
      <c r="AB1203" s="3">
        <f>(S203-Dashboards!$D$11)/Dashboards!$D$13</f>
        <v>8.5026760812708532E-2</v>
      </c>
    </row>
    <row r="1204" spans="26:28" x14ac:dyDescent="0.35">
      <c r="Z1204" s="3">
        <f>(R204-Dashboards!$D$10)/Dashboards!$D$12</f>
        <v>-1.4165842545332643</v>
      </c>
      <c r="AB1204" s="3">
        <f>(S204-Dashboards!$D$11)/Dashboards!$D$13</f>
        <v>7.326586631746107E-2</v>
      </c>
    </row>
    <row r="1205" spans="26:28" x14ac:dyDescent="0.35">
      <c r="Z1205" s="3">
        <f>(R205-Dashboards!$D$10)/Dashboards!$D$12</f>
        <v>-1.4293268477331444</v>
      </c>
      <c r="AB1205" s="3">
        <f>(S205-Dashboards!$D$11)/Dashboards!$D$13</f>
        <v>6.1454856681549069E-2</v>
      </c>
    </row>
    <row r="1206" spans="26:28" x14ac:dyDescent="0.35">
      <c r="Z1206" s="3">
        <f>(R206-Dashboards!$D$10)/Dashboards!$D$12</f>
        <v>-1.4419561446208569</v>
      </c>
      <c r="AB1206" s="3">
        <f>(S206-Dashboards!$D$11)/Dashboards!$D$13</f>
        <v>4.9594801116541645E-2</v>
      </c>
    </row>
    <row r="1207" spans="26:28" x14ac:dyDescent="0.35">
      <c r="Z1207" s="3">
        <f>(R207-Dashboards!$D$10)/Dashboards!$D$12</f>
        <v>-1.454470350045127</v>
      </c>
      <c r="AB1207" s="3">
        <f>(S207-Dashboards!$D$11)/Dashboards!$D$13</f>
        <v>3.7686778436175114E-2</v>
      </c>
    </row>
    <row r="1208" spans="26:28" x14ac:dyDescent="0.35">
      <c r="Z1208" s="3">
        <f>(R208-Dashboards!$D$10)/Dashboards!$D$12</f>
        <v>-1.4668676916071106</v>
      </c>
      <c r="AB1208" s="3">
        <f>(S208-Dashboards!$D$11)/Dashboards!$D$13</f>
        <v>2.5731876849194427E-2</v>
      </c>
    </row>
    <row r="1209" spans="26:28" x14ac:dyDescent="0.35">
      <c r="Z1209" s="3">
        <f>(R209-Dashboards!$D$10)/Dashboards!$D$12</f>
        <v>-1.4791464198779594</v>
      </c>
      <c r="AB1209" s="3">
        <f>(S209-Dashboards!$D$11)/Dashboards!$D$13</f>
        <v>1.3731193751388418E-2</v>
      </c>
    </row>
    <row r="1210" spans="26:28" x14ac:dyDescent="0.35">
      <c r="Z1210" s="3">
        <f>(R210-Dashboards!$D$10)/Dashboards!$D$12</f>
        <v>-1.4913048086103913</v>
      </c>
      <c r="AB1210" s="3">
        <f>(S210-Dashboards!$D$11)/Dashboards!$D$13</f>
        <v>1.6858355168312582E-3</v>
      </c>
    </row>
    <row r="1211" spans="26:28" x14ac:dyDescent="0.35">
      <c r="Z1211" s="3">
        <f>(R211-Dashboards!$D$10)/Dashboards!$D$12</f>
        <v>-1.5033411549443298</v>
      </c>
      <c r="AB1211" s="3">
        <f>(S211-Dashboards!$D$11)/Dashboards!$D$13</f>
        <v>-1.0403082711597221E-2</v>
      </c>
    </row>
    <row r="1212" spans="26:28" x14ac:dyDescent="0.35">
      <c r="Z1212" s="3">
        <f>(R212-Dashboards!$D$10)/Dashboards!$D$12</f>
        <v>-1.5152537796065839</v>
      </c>
      <c r="AB1212" s="3">
        <f>(S212-Dashboards!$D$11)/Dashboards!$D$13</f>
        <v>-2.2534437232376345E-2</v>
      </c>
    </row>
    <row r="1213" spans="26:28" x14ac:dyDescent="0.35">
      <c r="Z1213" s="3">
        <f>(R213-Dashboards!$D$10)/Dashboards!$D$12</f>
        <v>-1.5270410271046362</v>
      </c>
      <c r="AB1213" s="3">
        <f>(S213-Dashboards!$D$11)/Dashboards!$D$13</f>
        <v>-3.4707095996153986E-2</v>
      </c>
    </row>
    <row r="1214" spans="26:28" x14ac:dyDescent="0.35">
      <c r="Z1214" s="3">
        <f>(R214-Dashboards!$D$10)/Dashboards!$D$12</f>
        <v>-1.5387012659145296</v>
      </c>
      <c r="AB1214" s="3">
        <f>(S214-Dashboards!$D$11)/Dashboards!$D$13</f>
        <v>-4.6919918817143094E-2</v>
      </c>
    </row>
    <row r="1215" spans="26:28" x14ac:dyDescent="0.35">
      <c r="Z1215" s="3">
        <f>(R215-Dashboards!$D$10)/Dashboards!$D$12</f>
        <v>-1.5502328886629018</v>
      </c>
      <c r="AB1215" s="3">
        <f>(S215-Dashboards!$D$11)/Dashboards!$D$13</f>
        <v>-5.9171757585076298E-2</v>
      </c>
    </row>
    <row r="1216" spans="26:28" x14ac:dyDescent="0.35">
      <c r="Z1216" s="3">
        <f>(R216-Dashboards!$D$10)/Dashboards!$D$12</f>
        <v>-1.5616343123031622</v>
      </c>
      <c r="AB1216" s="3">
        <f>(S216-Dashboards!$D$11)/Dashboards!$D$13</f>
        <v>-7.1461456477655477E-2</v>
      </c>
    </row>
    <row r="1217" spans="26:28" x14ac:dyDescent="0.35">
      <c r="Z1217" s="3">
        <f>(R217-Dashboards!$D$10)/Dashboards!$D$12</f>
        <v>-1.5729039782858707</v>
      </c>
      <c r="AB1217" s="3">
        <f>(S217-Dashboards!$D$11)/Dashboards!$D$13</f>
        <v>-8.3787852173476077E-2</v>
      </c>
    </row>
    <row r="1218" spans="26:28" x14ac:dyDescent="0.35">
      <c r="Z1218" s="3">
        <f>(R218-Dashboards!$D$10)/Dashboards!$D$12</f>
        <v>-1.5840403527233093</v>
      </c>
      <c r="AB1218" s="3">
        <f>(S218-Dashboards!$D$11)/Dashboards!$D$13</f>
        <v>-9.6149774065353924E-2</v>
      </c>
    </row>
    <row r="1219" spans="26:28" x14ac:dyDescent="0.35">
      <c r="Z1219" s="3">
        <f>(R219-Dashboards!$D$10)/Dashboards!$D$12</f>
        <v>-1.5950419265483011</v>
      </c>
      <c r="AB1219" s="3">
        <f>(S219-Dashboards!$D$11)/Dashboards!$D$13</f>
        <v>-0.10854604447403789</v>
      </c>
    </row>
    <row r="1220" spans="26:28" x14ac:dyDescent="0.35">
      <c r="Z1220" s="3">
        <f>(R220-Dashboards!$D$10)/Dashboards!$D$12</f>
        <v>-1.6059072156672867</v>
      </c>
      <c r="AB1220" s="3">
        <f>(S220-Dashboards!$D$11)/Dashboards!$D$13</f>
        <v>-0.1209754788622479</v>
      </c>
    </row>
    <row r="1221" spans="26:28" x14ac:dyDescent="0.35">
      <c r="Z1221" s="3">
        <f>(R221-Dashboards!$D$10)/Dashboards!$D$12</f>
        <v>-1.6166347611076834</v>
      </c>
      <c r="AB1221" s="3">
        <f>(S221-Dashboards!$D$11)/Dashboards!$D$13</f>
        <v>-0.13343688604900675</v>
      </c>
    </row>
    <row r="1222" spans="26:28" x14ac:dyDescent="0.35">
      <c r="Z1222" s="3">
        <f>(R222-Dashboards!$D$10)/Dashboards!$D$12</f>
        <v>-1.6272231291595707</v>
      </c>
      <c r="AB1222" s="3">
        <f>(S222-Dashboards!$D$11)/Dashboards!$D$13</f>
        <v>-0.14592906842421074</v>
      </c>
    </row>
    <row r="1223" spans="26:28" x14ac:dyDescent="0.35">
      <c r="Z1223" s="3">
        <f>(R223-Dashboards!$D$10)/Dashboards!$D$12</f>
        <v>-1.6376709115117138</v>
      </c>
      <c r="AB1223" s="3">
        <f>(S223-Dashboards!$D$11)/Dashboards!$D$13</f>
        <v>-0.15845082216341372</v>
      </c>
    </row>
    <row r="1224" spans="26:28" x14ac:dyDescent="0.35">
      <c r="Z1224" s="3">
        <f>(R224-Dashboards!$D$10)/Dashboards!$D$12</f>
        <v>-1.6479767253819544</v>
      </c>
      <c r="AB1224" s="3">
        <f>(S224-Dashboards!$D$11)/Dashboards!$D$13</f>
        <v>-0.17100093744276967</v>
      </c>
    </row>
    <row r="1225" spans="26:28" x14ac:dyDescent="0.35">
      <c r="Z1225" s="3">
        <f>(R225-Dashboards!$D$10)/Dashboards!$D$12</f>
        <v>-1.6581392136420203</v>
      </c>
      <c r="AB1225" s="3">
        <f>(S225-Dashboards!$D$11)/Dashboards!$D$13</f>
        <v>-0.18357819865409566</v>
      </c>
    </row>
    <row r="1226" spans="26:28" x14ac:dyDescent="0.35">
      <c r="Z1226" s="3">
        <f>(R226-Dashboards!$D$10)/Dashboards!$D$12</f>
        <v>-1.6681570449367413</v>
      </c>
      <c r="AB1226" s="3">
        <f>(S226-Dashboards!$D$11)/Dashboards!$D$13</f>
        <v>-0.1961813846200223</v>
      </c>
    </row>
    <row r="1227" spans="26:28" x14ac:dyDescent="0.35">
      <c r="Z1227" s="3">
        <f>(R227-Dashboards!$D$10)/Dashboards!$D$12</f>
        <v>-1.678028913797752</v>
      </c>
      <c r="AB1227" s="3">
        <f>(S227-Dashboards!$D$11)/Dashboards!$D$13</f>
        <v>-0.2088092688091826</v>
      </c>
    </row>
    <row r="1228" spans="26:28" x14ac:dyDescent="0.35">
      <c r="Z1228" s="3">
        <f>(R228-Dashboards!$D$10)/Dashboards!$D$12</f>
        <v>-1.6877535407516679</v>
      </c>
      <c r="AB1228" s="3">
        <f>(S228-Dashboards!$D$11)/Dashboards!$D$13</f>
        <v>-0.22146061955139892</v>
      </c>
    </row>
    <row r="1229" spans="26:28" x14ac:dyDescent="0.35">
      <c r="Z1229" s="3">
        <f>(R229-Dashboards!$D$10)/Dashboards!$D$12</f>
        <v>-1.697329672422796</v>
      </c>
      <c r="AB1229" s="3">
        <f>(S229-Dashboards!$D$11)/Dashboards!$D$13</f>
        <v>-0.23413420025283546</v>
      </c>
    </row>
    <row r="1230" spans="26:28" x14ac:dyDescent="0.35">
      <c r="Z1230" s="3">
        <f>(R230-Dashboards!$D$10)/Dashboards!$D$12</f>
        <v>-1.7067560816303908</v>
      </c>
      <c r="AB1230" s="3">
        <f>(S230-Dashboards!$D$11)/Dashboards!$D$13</f>
        <v>-0.24682876961107456</v>
      </c>
    </row>
    <row r="1231" spans="26:28" x14ac:dyDescent="0.35">
      <c r="Z1231" s="3">
        <f>(R231-Dashboards!$D$10)/Dashboards!$D$12</f>
        <v>-1.7160315674805044</v>
      </c>
      <c r="AB1231" s="3">
        <f>(S231-Dashboards!$D$11)/Dashboards!$D$13</f>
        <v>-0.25954308183006786</v>
      </c>
    </row>
    <row r="1232" spans="26:28" x14ac:dyDescent="0.35">
      <c r="Z1232" s="3">
        <f>(R232-Dashboards!$D$10)/Dashboards!$D$12</f>
        <v>-1.7251549554524563</v>
      </c>
      <c r="AB1232" s="3">
        <f>(S232-Dashboards!$D$11)/Dashboards!$D$13</f>
        <v>-0.27227588683494691</v>
      </c>
    </row>
    <row r="1233" spans="26:28" x14ac:dyDescent="0.35">
      <c r="Z1233" s="3">
        <f>(R233-Dashboards!$D$10)/Dashboards!$D$12</f>
        <v>-1.7341250974799494</v>
      </c>
      <c r="AB1233" s="3">
        <f>(S233-Dashboards!$D$11)/Dashboards!$D$13</f>
        <v>-0.28502593048662889</v>
      </c>
    </row>
    <row r="1234" spans="26:28" x14ac:dyDescent="0.35">
      <c r="Z1234" s="3">
        <f>(R234-Dashboards!$D$10)/Dashboards!$D$12</f>
        <v>-1.7429408720268669</v>
      </c>
      <c r="AB1234" s="3">
        <f>(S234-Dashboards!$D$11)/Dashboards!$D$13</f>
        <v>-0.29779195479619502</v>
      </c>
    </row>
    <row r="1235" spans="26:28" x14ac:dyDescent="0.35">
      <c r="Z1235" s="3">
        <f>(R235-Dashboards!$D$10)/Dashboards!$D$12</f>
        <v>-1.7516011841578141</v>
      </c>
      <c r="AB1235" s="3">
        <f>(S235-Dashboards!$D$11)/Dashboards!$D$13</f>
        <v>-0.31057269813900562</v>
      </c>
    </row>
    <row r="1236" spans="26:28" x14ac:dyDescent="0.35">
      <c r="Z1236" s="3">
        <f>(R236-Dashboards!$D$10)/Dashboards!$D$12</f>
        <v>-1.760104965603382</v>
      </c>
      <c r="AB1236" s="3">
        <f>(S236-Dashboards!$D$11)/Dashboards!$D$13</f>
        <v>-0.32336689546850211</v>
      </c>
    </row>
    <row r="1237" spans="26:28" x14ac:dyDescent="0.35">
      <c r="Z1237" s="3">
        <f>(R237-Dashboards!$D$10)/Dashboards!$D$12</f>
        <v>-1.7684511748202154</v>
      </c>
      <c r="AB1237" s="3">
        <f>(S237-Dashboards!$D$11)/Dashboards!$D$13</f>
        <v>-0.33617327852968232</v>
      </c>
    </row>
    <row r="1238" spans="26:28" x14ac:dyDescent="0.35">
      <c r="Z1238" s="3">
        <f>(R238-Dashboards!$D$10)/Dashboards!$D$12</f>
        <v>-1.7766387970459137</v>
      </c>
      <c r="AB1238" s="3">
        <f>(S238-Dashboards!$D$11)/Dashboards!$D$13</f>
        <v>-0.34899057607217854</v>
      </c>
    </row>
    <row r="1239" spans="26:28" x14ac:dyDescent="0.35">
      <c r="Z1239" s="3">
        <f>(R239-Dashboards!$D$10)/Dashboards!$D$12</f>
        <v>-1.7846668443487668</v>
      </c>
      <c r="AB1239" s="3">
        <f>(S239-Dashboards!$D$11)/Dashboards!$D$13</f>
        <v>-0.3618175140629411</v>
      </c>
    </row>
    <row r="1240" spans="26:28" x14ac:dyDescent="0.35">
      <c r="Z1240" s="3">
        <f>(R240-Dashboards!$D$10)/Dashboards!$D$12</f>
        <v>-1.7925343556724096</v>
      </c>
      <c r="AB1240" s="3">
        <f>(S240-Dashboards!$D$11)/Dashboards!$D$13</f>
        <v>-0.37465281589845928</v>
      </c>
    </row>
    <row r="1241" spans="26:28" x14ac:dyDescent="0.35">
      <c r="Z1241" s="3">
        <f>(R241-Dashboards!$D$10)/Dashboards!$D$12</f>
        <v>-1.8002403968753937</v>
      </c>
      <c r="AB1241" s="3">
        <f>(S241-Dashboards!$D$11)/Dashboards!$D$13</f>
        <v>-0.3874952026165146</v>
      </c>
    </row>
    <row r="1242" spans="26:28" x14ac:dyDescent="0.35">
      <c r="Z1242" s="3">
        <f>(R242-Dashboards!$D$10)/Dashboards!$D$12</f>
        <v>-1.8077840607657414</v>
      </c>
      <c r="AB1242" s="3">
        <f>(S242-Dashboards!$D$11)/Dashboards!$D$13</f>
        <v>-0.40034339310739764</v>
      </c>
    </row>
    <row r="1243" spans="26:28" x14ac:dyDescent="0.35">
      <c r="Z1243" s="3">
        <f>(R243-Dashboards!$D$10)/Dashboards!$D$12</f>
        <v>-1.8151644671304847</v>
      </c>
      <c r="AB1243" s="3">
        <f>(S243-Dashboards!$D$11)/Dashboards!$D$13</f>
        <v>-0.41319610432458825</v>
      </c>
    </row>
    <row r="1244" spans="26:28" x14ac:dyDescent="0.35">
      <c r="Z1244" s="3">
        <f>(R244-Dashboards!$D$10)/Dashboards!$D$12</f>
        <v>-1.8223807627602624</v>
      </c>
      <c r="AB1244" s="3">
        <f>(S244-Dashboards!$D$11)/Dashboards!$D$13</f>
        <v>-0.42605205149484765</v>
      </c>
    </row>
    <row r="1245" spans="26:28" x14ac:dyDescent="0.35">
      <c r="Z1245" s="3">
        <f>(R245-Dashboards!$D$10)/Dashboards!$D$12</f>
        <v>-1.829432121469007</v>
      </c>
      <c r="AB1245" s="3">
        <f>(S245-Dashboards!$D$11)/Dashboards!$D$13</f>
        <v>-0.43890994832768288</v>
      </c>
    </row>
    <row r="1246" spans="26:28" x14ac:dyDescent="0.35">
      <c r="Z1246" s="3">
        <f>(R246-Dashboards!$D$10)/Dashboards!$D$12</f>
        <v>-1.8363177441087291</v>
      </c>
      <c r="AB1246" s="3">
        <f>(S246-Dashboards!$D$11)/Dashboards!$D$13</f>
        <v>-0.45176850722416545</v>
      </c>
    </row>
    <row r="1247" spans="26:28" x14ac:dyDescent="0.35">
      <c r="Z1247" s="3">
        <f>(R247-Dashboards!$D$10)/Dashboards!$D$12</f>
        <v>-1.8430368585794661</v>
      </c>
      <c r="AB1247" s="3">
        <f>(S247-Dashboards!$D$11)/Dashboards!$D$13</f>
        <v>-0.46462643948507076</v>
      </c>
    </row>
    <row r="1248" spans="26:28" x14ac:dyDescent="0.35">
      <c r="Z1248" s="3">
        <f>(R248-Dashboards!$D$10)/Dashboards!$D$12</f>
        <v>-1.8495887198344438</v>
      </c>
      <c r="AB1248" s="3">
        <f>(S248-Dashboards!$D$11)/Dashboards!$D$13</f>
        <v>-0.47748245551829333</v>
      </c>
    </row>
    <row r="1249" spans="26:28" x14ac:dyDescent="0.35">
      <c r="Z1249" s="3">
        <f>(R249-Dashboards!$D$10)/Dashboards!$D$12</f>
        <v>-1.8559726098804561</v>
      </c>
      <c r="AB1249" s="3">
        <f>(S249-Dashboards!$D$11)/Dashboards!$D$13</f>
        <v>-0.49033526504551161</v>
      </c>
    </row>
    <row r="1250" spans="26:28" x14ac:dyDescent="0.35">
      <c r="Z1250" s="3">
        <f>(R250-Dashboards!$D$10)/Dashboards!$D$12</f>
        <v>-1.8621878377735308</v>
      </c>
      <c r="AB1250" s="3">
        <f>(S250-Dashboards!$D$11)/Dashboards!$D$13</f>
        <v>-0.50318357730808183</v>
      </c>
    </row>
    <row r="1251" spans="26:28" x14ac:dyDescent="0.35">
      <c r="Z1251" s="3">
        <f>(R251-Dashboards!$D$10)/Dashboards!$D$12</f>
        <v>-1.8682337396099</v>
      </c>
      <c r="AB1251" s="3">
        <f>(S251-Dashboards!$D$11)/Dashboards!$D$13</f>
        <v>-0.51602610127212001</v>
      </c>
    </row>
    <row r="1252" spans="26:28" x14ac:dyDescent="0.35">
      <c r="Z1252" s="3">
        <f>(R252-Dashboards!$D$10)/Dashboards!$D$12</f>
        <v>-1.8741096785123463</v>
      </c>
      <c r="AB1252" s="3">
        <f>(S252-Dashboards!$D$11)/Dashboards!$D$13</f>
        <v>-0.52886154583273159</v>
      </c>
    </row>
    <row r="1253" spans="26:28" x14ac:dyDescent="0.35">
      <c r="Z1253" s="3">
        <f>(R253-Dashboards!$D$10)/Dashboards!$D$12</f>
        <v>-1.8798150446119242</v>
      </c>
      <c r="AB1253" s="3">
        <f>(S253-Dashboards!$D$11)/Dashboards!$D$13</f>
        <v>-0.54168862001738405</v>
      </c>
    </row>
    <row r="1254" spans="26:28" x14ac:dyDescent="0.35">
      <c r="Z1254" s="3">
        <f>(R254-Dashboards!$D$10)/Dashboards!$D$12</f>
        <v>-1.8853492550251363</v>
      </c>
      <c r="AB1254" s="3">
        <f>(S254-Dashboards!$D$11)/Dashboards!$D$13</f>
        <v>-0.55450603318837177</v>
      </c>
    </row>
    <row r="1255" spans="26:28" x14ac:dyDescent="0.35">
      <c r="Z1255" s="3">
        <f>(R255-Dashboards!$D$10)/Dashboards!$D$12</f>
        <v>-1.8907117538265767</v>
      </c>
      <c r="AB1255" s="3">
        <f>(S255-Dashboards!$D$11)/Dashboards!$D$13</f>
        <v>-0.56731249524434801</v>
      </c>
    </row>
    <row r="1256" spans="26:28" x14ac:dyDescent="0.35">
      <c r="Z1256" s="3">
        <f>(R256-Dashboards!$D$10)/Dashboards!$D$12</f>
        <v>-1.8959020120171024</v>
      </c>
      <c r="AB1256" s="3">
        <f>(S256-Dashboards!$D$11)/Dashboards!$D$13</f>
        <v>-0.58010671682090609</v>
      </c>
    </row>
    <row r="1257" spans="26:28" x14ac:dyDescent="0.35">
      <c r="Z1257" s="3">
        <f>(R257-Dashboards!$D$10)/Dashboards!$D$12</f>
        <v>-1.9009195274875654</v>
      </c>
      <c r="AB1257" s="3">
        <f>(S257-Dashboards!$D$11)/Dashboards!$D$13</f>
        <v>-0.59288740949016072</v>
      </c>
    </row>
    <row r="1258" spans="26:28" x14ac:dyDescent="0.35">
      <c r="Z1258" s="3">
        <f>(R258-Dashboards!$D$10)/Dashboards!$D$12</f>
        <v>-1.9057638249781466</v>
      </c>
      <c r="AB1258" s="3">
        <f>(S258-Dashboards!$D$11)/Dashboards!$D$13</f>
        <v>-0.60565328595932688</v>
      </c>
    </row>
    <row r="1259" spans="26:28" x14ac:dyDescent="0.35">
      <c r="Z1259" s="3">
        <f>(R259-Dashboards!$D$10)/Dashboards!$D$12</f>
        <v>-1.9104344560333304</v>
      </c>
      <c r="AB1259" s="3">
        <f>(S259-Dashboards!$D$11)/Dashboards!$D$13</f>
        <v>-0.61840306026824565</v>
      </c>
    </row>
    <row r="1260" spans="26:28" x14ac:dyDescent="0.35">
      <c r="Z1260" s="3">
        <f>(R260-Dashboards!$D$10)/Dashboards!$D$12</f>
        <v>-1.9149309989525944</v>
      </c>
      <c r="AB1260" s="3">
        <f>(S260-Dashboards!$D$11)/Dashboards!$D$13</f>
        <v>-0.63113544798583887</v>
      </c>
    </row>
    <row r="1261" spans="26:28" x14ac:dyDescent="0.35">
      <c r="Z1261" s="3">
        <f>(R261-Dashboards!$D$10)/Dashboards!$D$12</f>
        <v>-1.9192530587367935</v>
      </c>
      <c r="AB1261" s="3">
        <f>(S261-Dashboards!$D$11)/Dashboards!$D$13</f>
        <v>-0.64384916640547563</v>
      </c>
    </row>
    <row r="1262" spans="26:28" x14ac:dyDescent="0.35">
      <c r="Z1262" s="3">
        <f>(R262-Dashboards!$D$10)/Dashboards!$D$12</f>
        <v>-1.9234002670303489</v>
      </c>
      <c r="AB1262" s="3">
        <f>(S262-Dashboards!$D$11)/Dashboards!$D$13</f>
        <v>-0.65654293473919567</v>
      </c>
    </row>
    <row r="1263" spans="26:28" x14ac:dyDescent="0.35">
      <c r="Z1263" s="3">
        <f>(R263-Dashboards!$D$10)/Dashboards!$D$12</f>
        <v>-1.9273722820592403</v>
      </c>
      <c r="AB1263" s="3">
        <f>(S263-Dashboards!$D$11)/Dashboards!$D$13</f>
        <v>-0.66921547431081041</v>
      </c>
    </row>
    <row r="1264" spans="26:28" x14ac:dyDescent="0.35">
      <c r="Z1264" s="3">
        <f>(R264-Dashboards!$D$10)/Dashboards!$D$12</f>
        <v>-1.9311687885648716</v>
      </c>
      <c r="AB1264" s="3">
        <f>(S264-Dashboards!$D$11)/Dashboards!$D$13</f>
        <v>-0.6818655087477955</v>
      </c>
    </row>
    <row r="1265" spans="26:28" x14ac:dyDescent="0.35">
      <c r="Z1265" s="3">
        <f>(R265-Dashboards!$D$10)/Dashboards!$D$12</f>
        <v>-1.9347894977338229</v>
      </c>
      <c r="AB1265" s="3">
        <f>(S265-Dashboards!$D$11)/Dashboards!$D$13</f>
        <v>-0.69449176417200742</v>
      </c>
    </row>
    <row r="1266" spans="26:28" x14ac:dyDescent="0.35">
      <c r="Z1266" s="3">
        <f>(R266-Dashboards!$D$10)/Dashboards!$D$12</f>
        <v>-1.938234147123576</v>
      </c>
      <c r="AB1266" s="3">
        <f>(S266-Dashboards!$D$11)/Dashboards!$D$13</f>
        <v>-0.707092969389161</v>
      </c>
    </row>
    <row r="1267" spans="26:28" x14ac:dyDescent="0.35">
      <c r="Z1267" s="3">
        <f>(R267-Dashboards!$D$10)/Dashboards!$D$12</f>
        <v>-1.9415025005842204</v>
      </c>
      <c r="AB1267" s="3">
        <f>(S267-Dashboards!$D$11)/Dashboards!$D$13</f>
        <v>-0.71966785607705841</v>
      </c>
    </row>
    <row r="1268" spans="26:28" x14ac:dyDescent="0.35">
      <c r="Z1268" s="3">
        <f>(R268-Dashboards!$D$10)/Dashboards!$D$12</f>
        <v>-1.9445943481761983</v>
      </c>
      <c r="AB1268" s="3">
        <f>(S268-Dashboards!$D$11)/Dashboards!$D$13</f>
        <v>-0.73221515897254319</v>
      </c>
    </row>
    <row r="1269" spans="26:28" x14ac:dyDescent="0.35">
      <c r="Z1269" s="3">
        <f>(R269-Dashboards!$D$10)/Dashboards!$D$12</f>
        <v>-1.9475095060841252</v>
      </c>
      <c r="AB1269" s="3">
        <f>(S269-Dashboards!$D$11)/Dashboards!$D$13</f>
        <v>-0.74473361605715938</v>
      </c>
    </row>
    <row r="1270" spans="26:28" x14ac:dyDescent="0.35">
      <c r="Z1270" s="3">
        <f>(R270-Dashboards!$D$10)/Dashboards!$D$12</f>
        <v>-1.9502478165267689</v>
      </c>
      <c r="AB1270" s="3">
        <f>(S270-Dashboards!$D$11)/Dashboards!$D$13</f>
        <v>-0.75722196874147685</v>
      </c>
    </row>
    <row r="1271" spans="26:28" x14ac:dyDescent="0.35">
      <c r="Z1271" s="3">
        <f>(R271-Dashboards!$D$10)/Dashboards!$D$12</f>
        <v>-1.9528091476631562</v>
      </c>
      <c r="AB1271" s="3">
        <f>(S271-Dashboards!$D$11)/Dashboards!$D$13</f>
        <v>-0.7696789620480915</v>
      </c>
    </row>
    <row r="1272" spans="26:28" x14ac:dyDescent="0.35">
      <c r="Z1272" s="3">
        <f>(R272-Dashboards!$D$10)/Dashboards!$D$12</f>
        <v>-1.9551933934949313</v>
      </c>
      <c r="AB1272" s="3">
        <f>(S272-Dashboards!$D$11)/Dashboards!$D$13</f>
        <v>-0.78210334479323729</v>
      </c>
    </row>
    <row r="1273" spans="26:28" x14ac:dyDescent="0.35">
      <c r="Z1273" s="3">
        <f>(R273-Dashboards!$D$10)/Dashboards!$D$12</f>
        <v>-1.9574004737649697</v>
      </c>
      <c r="AB1273" s="3">
        <f>(S273-Dashboards!$D$11)/Dashboards!$D$13</f>
        <v>-0.7944938697670233</v>
      </c>
    </row>
    <row r="1274" spans="26:28" x14ac:dyDescent="0.35">
      <c r="Z1274" s="3">
        <f>(R274-Dashboards!$D$10)/Dashboards!$D$12</f>
        <v>-1.9594303338522876</v>
      </c>
      <c r="AB1274" s="3">
        <f>(S274-Dashboards!$D$11)/Dashboards!$D$13</f>
        <v>-0.80684929391224969</v>
      </c>
    </row>
    <row r="1275" spans="26:28" x14ac:dyDescent="0.35">
      <c r="Z1275" s="3">
        <f>(R275-Dashboards!$D$10)/Dashboards!$D$12</f>
        <v>-1.9612829446633206</v>
      </c>
      <c r="AB1275" s="3">
        <f>(S275-Dashboards!$D$11)/Dashboards!$D$13</f>
        <v>-0.81916837850179858</v>
      </c>
    </row>
    <row r="1276" spans="26:28" x14ac:dyDescent="0.35">
      <c r="Z1276" s="3">
        <f>(R276-Dashboards!$D$10)/Dashboards!$D$12</f>
        <v>-1.9629583025196009</v>
      </c>
      <c r="AB1276" s="3">
        <f>(S276-Dashboards!$D$11)/Dashboards!$D$13</f>
        <v>-0.83144988931457042</v>
      </c>
    </row>
    <row r="1277" spans="26:28" x14ac:dyDescent="0.35">
      <c r="Z1277" s="3">
        <f>(R277-Dashboards!$D$10)/Dashboards!$D$12</f>
        <v>-1.9644564290418656</v>
      </c>
      <c r="AB1277" s="3">
        <f>(S277-Dashboards!$D$11)/Dashboards!$D$13</f>
        <v>-0.84369259680994246</v>
      </c>
    </row>
    <row r="1278" spans="26:28" x14ac:dyDescent="0.35">
      <c r="Z1278" s="3">
        <f>(R278-Dashboards!$D$10)/Dashboards!$D$12</f>
        <v>-1.9657773710306798</v>
      </c>
      <c r="AB1278" s="3">
        <f>(S278-Dashboards!$D$11)/Dashboards!$D$13</f>
        <v>-0.85589527630073314</v>
      </c>
    </row>
    <row r="1279" spans="26:28" x14ac:dyDescent="0.35">
      <c r="Z1279" s="3">
        <f>(R279-Dashboards!$D$10)/Dashboards!$D$12</f>
        <v>-1.9669212003435768</v>
      </c>
      <c r="AB1279" s="3">
        <f>(S279-Dashboards!$D$11)/Dashboards!$D$13</f>
        <v>-0.86805670812466273</v>
      </c>
    </row>
    <row r="1280" spans="26:28" x14ac:dyDescent="0.35">
      <c r="Z1280" s="3">
        <f>(R280-Dashboards!$D$10)/Dashboards!$D$12</f>
        <v>-1.9678880137687926</v>
      </c>
      <c r="AB1280" s="3">
        <f>(S280-Dashboards!$D$11)/Dashboards!$D$13</f>
        <v>-0.88017567781426431</v>
      </c>
    </row>
    <row r="1281" spans="26:28" x14ac:dyDescent="0.35">
      <c r="Z1281" s="3">
        <f>(R281-Dashboards!$D$10)/Dashboards!$D$12</f>
        <v>-1.9686779328956365</v>
      </c>
      <c r="AB1281" s="3">
        <f>(S281-Dashboards!$D$11)/Dashboards!$D$13</f>
        <v>-0.89225097626526029</v>
      </c>
    </row>
    <row r="1282" spans="26:28" x14ac:dyDescent="0.35">
      <c r="Z1282" s="3">
        <f>(R282-Dashboards!$D$10)/Dashboards!$D$12</f>
        <v>-1.969291103981524</v>
      </c>
      <c r="AB1282" s="3">
        <f>(S282-Dashboards!$D$11)/Dashboards!$D$13</f>
        <v>-0.90428139990335321</v>
      </c>
    </row>
    <row r="1283" spans="26:28" x14ac:dyDescent="0.35">
      <c r="Z1283" s="3">
        <f>(R283-Dashboards!$D$10)/Dashboards!$D$12</f>
        <v>-1.9697276978157425</v>
      </c>
      <c r="AB1283" s="3">
        <f>(S283-Dashboards!$D$11)/Dashboards!$D$13</f>
        <v>-0.91626575084944695</v>
      </c>
    </row>
    <row r="1284" spans="26:28" x14ac:dyDescent="0.35">
      <c r="Z1284" s="3">
        <f>(R284-Dashboards!$D$10)/Dashboards!$D$12</f>
        <v>-1.9699879095799955</v>
      </c>
      <c r="AB1284" s="3">
        <f>(S284-Dashboards!$D$11)/Dashboards!$D$13</f>
        <v>-0.92820283708322859</v>
      </c>
    </row>
    <row r="1285" spans="26:28" x14ac:dyDescent="0.35">
      <c r="Z1285" s="3">
        <f>(R285-Dashboards!$D$10)/Dashboards!$D$12</f>
        <v>-1.9700719587057545</v>
      </c>
      <c r="AB1285" s="3">
        <f>(S285-Dashboards!$D$11)/Dashboards!$D$13</f>
        <v>-0.94009147260517578</v>
      </c>
    </row>
    <row r="1286" spans="26:28" x14ac:dyDescent="0.35">
      <c r="Z1286" s="3">
        <f>(R286-Dashboards!$D$10)/Dashboards!$D$12</f>
        <v>-1.9699800887284549</v>
      </c>
      <c r="AB1286" s="3">
        <f>(S286-Dashboards!$D$11)/Dashboards!$D$13</f>
        <v>-0.95193047759687066</v>
      </c>
    </row>
    <row r="1287" spans="26:28" x14ac:dyDescent="0.35">
      <c r="Z1287" s="3">
        <f>(R287-Dashboards!$D$10)/Dashboards!$D$12</f>
        <v>-1.9697125671386571</v>
      </c>
      <c r="AB1287" s="3">
        <f>(S287-Dashboards!$D$11)/Dashboards!$D$13</f>
        <v>-0.96371867857970295</v>
      </c>
    </row>
    <row r="1288" spans="26:28" x14ac:dyDescent="0.35">
      <c r="Z1288" s="3">
        <f>(R288-Dashboards!$D$10)/Dashboards!$D$12</f>
        <v>-1.969269685230105</v>
      </c>
      <c r="AB1288" s="3">
        <f>(S288-Dashboards!$D$11)/Dashboards!$D$13</f>
        <v>-0.97545490857185457</v>
      </c>
    </row>
    <row r="1289" spans="26:28" x14ac:dyDescent="0.35">
      <c r="Z1289" s="3">
        <f>(R289-Dashboards!$D$10)/Dashboards!$D$12</f>
        <v>-1.968651757944841</v>
      </c>
      <c r="AB1289" s="3">
        <f>(S289-Dashboards!$D$11)/Dashboards!$D$13</f>
        <v>-0.98713800724365641</v>
      </c>
    </row>
    <row r="1290" spans="26:28" x14ac:dyDescent="0.35">
      <c r="Z1290" s="3">
        <f>(R290-Dashboards!$D$10)/Dashboards!$D$12</f>
        <v>-1.9678591237153331</v>
      </c>
      <c r="AB1290" s="3">
        <f>(S290-Dashboards!$D$11)/Dashboards!$D$13</f>
        <v>-0.998766821071157</v>
      </c>
    </row>
    <row r="1291" spans="26:28" x14ac:dyDescent="0.35">
      <c r="Z1291" s="3">
        <f>(R291-Dashboards!$D$10)/Dashboards!$D$12</f>
        <v>-1.9668921443037224</v>
      </c>
      <c r="AB1291" s="3">
        <f>(S291-Dashboards!$D$11)/Dashboards!$D$13</f>
        <v>-1.0103402034880653</v>
      </c>
    </row>
    <row r="1292" spans="26:28" x14ac:dyDescent="0.35">
      <c r="Z1292" s="3">
        <f>(R292-Dashboards!$D$10)/Dashboards!$D$12</f>
        <v>-1.9657512046382113</v>
      </c>
      <c r="AB1292" s="3">
        <f>(S292-Dashboards!$D$11)/Dashboards!$D$13</f>
        <v>-1.0218570150358774</v>
      </c>
    </row>
    <row r="1293" spans="26:28" x14ac:dyDescent="0.35">
      <c r="Z1293" s="3">
        <f>(R293-Dashboards!$D$10)/Dashboards!$D$12</f>
        <v>-1.9644367126466642</v>
      </c>
      <c r="AB1293" s="3">
        <f>(S293-Dashboards!$D$11)/Dashboards!$D$13</f>
        <v>-1.0333161235123127</v>
      </c>
    </row>
    <row r="1294" spans="26:28" x14ac:dyDescent="0.35">
      <c r="Z1294" s="3">
        <f>(R294-Dashboards!$D$10)/Dashboards!$D$12</f>
        <v>-1.9629490990874032</v>
      </c>
      <c r="AB1294" s="3">
        <f>(S294-Dashboards!$D$11)/Dashboards!$D$13</f>
        <v>-1.0447164041179497</v>
      </c>
    </row>
    <row r="1295" spans="26:28" x14ac:dyDescent="0.35">
      <c r="Z1295" s="3">
        <f>(R295-Dashboards!$D$10)/Dashboards!$D$12</f>
        <v>-1.9612888173773568</v>
      </c>
      <c r="AB1295" s="3">
        <f>(S295-Dashboards!$D$11)/Dashboards!$D$13</f>
        <v>-1.0560567396011245</v>
      </c>
    </row>
    <row r="1296" spans="26:28" x14ac:dyDescent="0.35">
      <c r="Z1296" s="3">
        <f>(R296-Dashboards!$D$10)/Dashboards!$D$12</f>
        <v>-1.9594563434174714</v>
      </c>
      <c r="AB1296" s="3">
        <f>(S296-Dashboards!$D$11)/Dashboards!$D$13</f>
        <v>-1.0673360204009914</v>
      </c>
    </row>
    <row r="1297" spans="26:28" x14ac:dyDescent="0.35">
      <c r="Z1297" s="3">
        <f>(R297-Dashboards!$D$10)/Dashboards!$D$12</f>
        <v>-1.9574521754155878</v>
      </c>
      <c r="AB1297" s="3">
        <f>(S297-Dashboards!$D$11)/Dashboards!$D$13</f>
        <v>-1.0785531447888372</v>
      </c>
    </row>
    <row r="1298" spans="26:28" x14ac:dyDescent="0.35">
      <c r="Z1298" s="3">
        <f>(R298-Dashboards!$D$10)/Dashboards!$D$12</f>
        <v>-1.9552768337066615</v>
      </c>
      <c r="AB1298" s="3">
        <f>(S298-Dashboards!$D$11)/Dashboards!$D$13</f>
        <v>-1.089707019007528</v>
      </c>
    </row>
    <row r="1299" spans="26:28" x14ac:dyDescent="0.35">
      <c r="Z1299" s="3">
        <f>(R299-Dashboards!$D$10)/Dashboards!$D$12</f>
        <v>-1.9529308605705433</v>
      </c>
      <c r="AB1299" s="3">
        <f>(S299-Dashboards!$D$11)/Dashboards!$D$13</f>
        <v>-1.1007965574091825</v>
      </c>
    </row>
    <row r="1300" spans="26:28" x14ac:dyDescent="0.35">
      <c r="Z1300" s="3">
        <f>(R300-Dashboards!$D$10)/Dashboards!$D$12</f>
        <v>-1.9504148200472116</v>
      </c>
      <c r="AB1300" s="3">
        <f>(S300-Dashboards!$D$11)/Dashboards!$D$13</f>
        <v>-1.1118206825909533</v>
      </c>
    </row>
    <row r="1301" spans="26:28" x14ac:dyDescent="0.35">
      <c r="Z1301" s="3">
        <f>(R301-Dashboards!$D$10)/Dashboards!$D$12</f>
        <v>-1.947729297749643</v>
      </c>
      <c r="AB1301" s="3">
        <f>(S301-Dashboards!$D$11)/Dashboards!$D$13</f>
        <v>-1.1227783255290247</v>
      </c>
    </row>
    <row r="1302" spans="26:28" x14ac:dyDescent="0.35">
      <c r="Z1302" s="3">
        <f>(R302-Dashboards!$D$10)/Dashboards!$D$12</f>
        <v>-1.9448749006742376</v>
      </c>
      <c r="AB1302" s="3">
        <f>(S302-Dashboards!$D$11)/Dashboards!$D$13</f>
        <v>-1.1336684257106788</v>
      </c>
    </row>
    <row r="1303" spans="26:28" x14ac:dyDescent="0.35">
      <c r="Z1303" s="3">
        <f>(R303-Dashboards!$D$10)/Dashboards!$D$12</f>
        <v>-1.9418522570089896</v>
      </c>
      <c r="AB1303" s="3">
        <f>(S303-Dashboards!$D$11)/Dashboards!$D$13</f>
        <v>-1.1444899312645587</v>
      </c>
    </row>
    <row r="1304" spans="26:28" x14ac:dyDescent="0.35">
      <c r="Z1304" s="3">
        <f>(R304-Dashboards!$D$10)/Dashboards!$D$12</f>
        <v>-1.9386620159392747</v>
      </c>
      <c r="AB1304" s="3">
        <f>(S304-Dashboards!$D$11)/Dashboards!$D$13</f>
        <v>-1.1552417990889969</v>
      </c>
    </row>
    <row r="1305" spans="26:28" x14ac:dyDescent="0.35">
      <c r="Z1305" s="3">
        <f>(R305-Dashboards!$D$10)/Dashboards!$D$12</f>
        <v>-1.9353048474515051</v>
      </c>
      <c r="AB1305" s="3">
        <f>(S305-Dashboards!$D$11)/Dashboards!$D$13</f>
        <v>-1.165922994978505</v>
      </c>
    </row>
    <row r="1306" spans="26:28" x14ac:dyDescent="0.35">
      <c r="Z1306" s="3">
        <f>(R306-Dashboards!$D$10)/Dashboards!$D$12</f>
        <v>-1.9317814421344934</v>
      </c>
      <c r="AB1306" s="3">
        <f>(S306-Dashboards!$D$11)/Dashboards!$D$13</f>
        <v>-1.1765324937483093</v>
      </c>
    </row>
    <row r="1307" spans="26:28" x14ac:dyDescent="0.35">
      <c r="Z1307" s="3">
        <f>(R307-Dashboards!$D$10)/Dashboards!$D$12</f>
        <v>-1.9280925109787621</v>
      </c>
      <c r="AB1307" s="3">
        <f>(S307-Dashboards!$D$11)/Dashboards!$D$13</f>
        <v>-1.1870692793570363</v>
      </c>
    </row>
    <row r="1308" spans="26:28" x14ac:dyDescent="0.35">
      <c r="Z1308" s="3">
        <f>(R308-Dashboards!$D$10)/Dashboards!$D$12</f>
        <v>-1.9242387851736715</v>
      </c>
      <c r="AB1308" s="3">
        <f>(S308-Dashboards!$D$11)/Dashboards!$D$13</f>
        <v>-1.1975323450274302</v>
      </c>
    </row>
    <row r="1309" spans="26:28" x14ac:dyDescent="0.35">
      <c r="Z1309" s="3">
        <f>(R309-Dashboards!$D$10)/Dashboards!$D$12</f>
        <v>-1.9202210159025861</v>
      </c>
      <c r="AB1309" s="3">
        <f>(S309-Dashboards!$D$11)/Dashboards!$D$13</f>
        <v>-1.2079206933651878</v>
      </c>
    </row>
    <row r="1310" spans="26:28" x14ac:dyDescent="0.35">
      <c r="Z1310" s="3">
        <f>(R310-Dashboards!$D$10)/Dashboards!$D$12</f>
        <v>-1.9160399741359349</v>
      </c>
      <c r="AB1310" s="3">
        <f>(S310-Dashboards!$D$11)/Dashboards!$D$13</f>
        <v>-1.21823333647582</v>
      </c>
    </row>
    <row r="1311" spans="26:28" x14ac:dyDescent="0.35">
      <c r="Z1311" s="3">
        <f>(R311-Dashboards!$D$10)/Dashboards!$D$12</f>
        <v>-1.911696450422431</v>
      </c>
      <c r="AB1311" s="3">
        <f>(S311-Dashboards!$D$11)/Dashboards!$D$13</f>
        <v>-1.2284692960796206</v>
      </c>
    </row>
    <row r="1312" spans="26:28" x14ac:dyDescent="0.35">
      <c r="Z1312" s="3">
        <f>(R312-Dashboards!$D$10)/Dashboards!$D$12</f>
        <v>-1.9071912546782639</v>
      </c>
      <c r="AB1312" s="3">
        <f>(S312-Dashboards!$D$11)/Dashboards!$D$13</f>
        <v>-1.2386276036246371</v>
      </c>
    </row>
    <row r="1313" spans="26:28" x14ac:dyDescent="0.35">
      <c r="Z1313" s="3">
        <f>(R313-Dashboards!$D$10)/Dashboards!$D$12</f>
        <v>-1.9025252159745487</v>
      </c>
      <c r="AB1313" s="3">
        <f>(S313-Dashboards!$D$11)/Dashboards!$D$13</f>
        <v>-1.2487073003977274</v>
      </c>
    </row>
    <row r="1314" spans="26:28" x14ac:dyDescent="0.35">
      <c r="Z1314" s="3">
        <f>(R314-Dashboards!$D$10)/Dashboards!$D$12</f>
        <v>-1.897699182322838</v>
      </c>
      <c r="AB1314" s="3">
        <f>(S314-Dashboards!$D$11)/Dashboards!$D$13</f>
        <v>-1.2587074376336294</v>
      </c>
    </row>
    <row r="1315" spans="26:28" x14ac:dyDescent="0.35">
      <c r="Z1315" s="3">
        <f>(R315-Dashboards!$D$10)/Dashboards!$D$12</f>
        <v>-1.8927140204589614</v>
      </c>
      <c r="AB1315" s="3">
        <f>(S315-Dashboards!$D$11)/Dashboards!$D$13</f>
        <v>-1.2686270766220877</v>
      </c>
    </row>
    <row r="1316" spans="26:28" x14ac:dyDescent="0.35">
      <c r="Z1316" s="3">
        <f>(R316-Dashboards!$D$10)/Dashboards!$D$12</f>
        <v>-1.8875706156250975</v>
      </c>
      <c r="AB1316" s="3">
        <f>(S316-Dashboards!$D$11)/Dashboards!$D$13</f>
        <v>-1.2784652888129702</v>
      </c>
    </row>
    <row r="1317" spans="26:28" x14ac:dyDescent="0.35">
      <c r="Z1317" s="3">
        <f>(R317-Dashboards!$D$10)/Dashboards!$D$12</f>
        <v>-1.8822698713501729</v>
      </c>
      <c r="AB1317" s="3">
        <f>(S317-Dashboards!$D$11)/Dashboards!$D$13</f>
        <v>-1.2882211559194627</v>
      </c>
    </row>
    <row r="1318" spans="26:28" x14ac:dyDescent="0.35">
      <c r="Z1318" s="3">
        <f>(R318-Dashboards!$D$10)/Dashboards!$D$12</f>
        <v>-1.876812709228618</v>
      </c>
      <c r="AB1318" s="3">
        <f>(S318-Dashboards!$D$11)/Dashboards!$D$13</f>
        <v>-1.2978937700192121</v>
      </c>
    </row>
    <row r="1319" spans="26:28" x14ac:dyDescent="0.35">
      <c r="Z1319" s="3">
        <f>(R319-Dashboards!$D$10)/Dashboards!$D$12</f>
        <v>-1.8712000686975983</v>
      </c>
      <c r="AB1319" s="3">
        <f>(S319-Dashboards!$D$11)/Dashboards!$D$13</f>
        <v>-1.3074822336535432</v>
      </c>
    </row>
    <row r="1320" spans="26:28" x14ac:dyDescent="0.35">
      <c r="Z1320" s="3">
        <f>(R320-Dashboards!$D$10)/Dashboards!$D$12</f>
        <v>-1.8654329068126001</v>
      </c>
      <c r="AB1320" s="3">
        <f>(S320-Dashboards!$D$11)/Dashboards!$D$13</f>
        <v>-1.3169856599246397</v>
      </c>
    </row>
    <row r="1321" spans="26:28" x14ac:dyDescent="0.35">
      <c r="Z1321" s="3">
        <f>(R321-Dashboards!$D$10)/Dashboards!$D$12</f>
        <v>-1.8595121980216474</v>
      </c>
      <c r="AB1321" s="3">
        <f>(S321-Dashboards!$D$11)/Dashboards!$D$13</f>
        <v>-1.3264031725907628</v>
      </c>
    </row>
    <row r="1322" spans="26:28" x14ac:dyDescent="0.35">
      <c r="Z1322" s="3">
        <f>(R322-Dashboards!$D$10)/Dashboards!$D$12</f>
        <v>-1.8534389339379687</v>
      </c>
      <c r="AB1322" s="3">
        <f>(S322-Dashboards!$D$11)/Dashboards!$D$13</f>
        <v>-1.3357339061594209</v>
      </c>
    </row>
    <row r="1323" spans="26:28" x14ac:dyDescent="0.35">
      <c r="Z1323" s="3">
        <f>(R323-Dashboards!$D$10)/Dashboards!$D$12</f>
        <v>-1.8472141231113173</v>
      </c>
      <c r="AB1323" s="3">
        <f>(S323-Dashboards!$D$11)/Dashboards!$D$13</f>
        <v>-1.3449770059786061</v>
      </c>
    </row>
    <row r="1324" spans="26:28" x14ac:dyDescent="0.35">
      <c r="Z1324" s="3">
        <f>(R324-Dashboards!$D$10)/Dashboards!$D$12</f>
        <v>-1.8408387907979313</v>
      </c>
      <c r="AB1324" s="3">
        <f>(S324-Dashboards!$D$11)/Dashboards!$D$13</f>
        <v>-1.3541316283259426</v>
      </c>
    </row>
    <row r="1325" spans="26:28" x14ac:dyDescent="0.35">
      <c r="Z1325" s="3">
        <f>(R325-Dashboards!$D$10)/Dashboards!$D$12</f>
        <v>-1.8343139787291662</v>
      </c>
      <c r="AB1325" s="3">
        <f>(S325-Dashboards!$D$11)/Dashboards!$D$13</f>
        <v>-1.3631969404959003</v>
      </c>
    </row>
    <row r="1326" spans="26:28" x14ac:dyDescent="0.35">
      <c r="Z1326" s="3">
        <f>(R326-Dashboards!$D$10)/Dashboards!$D$12</f>
        <v>-1.8276407448788679</v>
      </c>
      <c r="AB1326" s="3">
        <f>(S326-Dashboards!$D$11)/Dashboards!$D$13</f>
        <v>-1.3721721208849356</v>
      </c>
    </row>
    <row r="1327" spans="26:28" x14ac:dyDescent="0.35">
      <c r="Z1327" s="3">
        <f>(R327-Dashboards!$D$10)/Dashboards!$D$12</f>
        <v>-1.8208201632295438</v>
      </c>
      <c r="AB1327" s="3">
        <f>(S327-Dashboards!$D$11)/Dashboards!$D$13</f>
        <v>-1.3810563590746652</v>
      </c>
    </row>
    <row r="1328" spans="26:28" x14ac:dyDescent="0.35">
      <c r="Z1328" s="3">
        <f>(R328-Dashboards!$D$10)/Dashboards!$D$12</f>
        <v>-1.8138533235373131</v>
      </c>
      <c r="AB1328" s="3">
        <f>(S328-Dashboards!$D$11)/Dashboards!$D$13</f>
        <v>-1.3898488559129789</v>
      </c>
    </row>
    <row r="1329" spans="26:28" x14ac:dyDescent="0.35">
      <c r="Z1329" s="3">
        <f>(R329-Dashboards!$D$10)/Dashboards!$D$12</f>
        <v>-1.8067413310958009</v>
      </c>
      <c r="AB1329" s="3">
        <f>(S329-Dashboards!$D$11)/Dashboards!$D$13</f>
        <v>-1.3985488235931878</v>
      </c>
    </row>
    <row r="1330" spans="26:28" x14ac:dyDescent="0.35">
      <c r="Z1330" s="3">
        <f>(R330-Dashboards!$D$10)/Dashboards!$D$12</f>
        <v>-1.7994853064988479</v>
      </c>
      <c r="AB1330" s="3">
        <f>(S330-Dashboards!$D$11)/Dashboards!$D$13</f>
        <v>-1.4071554857310915</v>
      </c>
    </row>
    <row r="1331" spans="26:28" x14ac:dyDescent="0.35">
      <c r="Z1331" s="3">
        <f>(R331-Dashboards!$D$10)/Dashboards!$D$12</f>
        <v>-1.7920863854022913</v>
      </c>
      <c r="AB1331" s="3">
        <f>(S331-Dashboards!$D$11)/Dashboards!$D$13</f>
        <v>-1.4156680774400869</v>
      </c>
    </row>
    <row r="1332" spans="26:28" x14ac:dyDescent="0.35">
      <c r="Z1332" s="3">
        <f>(R332-Dashboards!$D$10)/Dashboards!$D$12</f>
        <v>-1.78454571828463</v>
      </c>
      <c r="AB1332" s="3">
        <f>(S332-Dashboards!$D$11)/Dashboards!$D$13</f>
        <v>-1.4240858454042029</v>
      </c>
    </row>
    <row r="1333" spans="26:28" x14ac:dyDescent="0.35">
      <c r="Z1333" s="3">
        <f>(R333-Dashboards!$D$10)/Dashboards!$D$12</f>
        <v>-1.776864470206847</v>
      </c>
      <c r="AB1333" s="3">
        <f>(S333-Dashboards!$D$11)/Dashboards!$D$13</f>
        <v>-1.4324080479491677</v>
      </c>
    </row>
    <row r="1334" spans="26:28" x14ac:dyDescent="0.35">
      <c r="Z1334" s="3">
        <f>(R334-Dashboards!$D$10)/Dashboards!$D$12</f>
        <v>-1.7690438205712318</v>
      </c>
      <c r="AB1334" s="3">
        <f>(S334-Dashboards!$D$11)/Dashboards!$D$13</f>
        <v>-1.4406339551113942</v>
      </c>
    </row>
    <row r="1335" spans="26:28" x14ac:dyDescent="0.35">
      <c r="Z1335" s="3">
        <f>(R335-Dashboards!$D$10)/Dashboards!$D$12</f>
        <v>-1.7610849628793956</v>
      </c>
      <c r="AB1335" s="3">
        <f>(S335-Dashboards!$D$11)/Dashboards!$D$13</f>
        <v>-1.4487628487050128</v>
      </c>
    </row>
    <row r="1336" spans="26:28" x14ac:dyDescent="0.35">
      <c r="Z1336" s="3">
        <f>(R336-Dashboards!$D$10)/Dashboards!$D$12</f>
        <v>-1.7529891044894375</v>
      </c>
      <c r="AB1336" s="3">
        <f>(S336-Dashboards!$D$11)/Dashboards!$D$13</f>
        <v>-1.4567940223868208</v>
      </c>
    </row>
    <row r="1337" spans="26:28" x14ac:dyDescent="0.35">
      <c r="Z1337" s="3">
        <f>(R337-Dashboards!$D$10)/Dashboards!$D$12</f>
        <v>-1.7447574663723437</v>
      </c>
      <c r="AB1337" s="3">
        <f>(S337-Dashboards!$D$11)/Dashboards!$D$13</f>
        <v>-1.4647267817192722</v>
      </c>
    </row>
    <row r="1338" spans="26:28" x14ac:dyDescent="0.35">
      <c r="Z1338" s="3">
        <f>(R338-Dashboards!$D$10)/Dashboards!$D$12</f>
        <v>-1.7363912828676378</v>
      </c>
      <c r="AB1338" s="3">
        <f>(S338-Dashboards!$D$11)/Dashboards!$D$13</f>
        <v>-1.4725604442313878</v>
      </c>
    </row>
    <row r="1339" spans="26:28" x14ac:dyDescent="0.35">
      <c r="Z1339" s="3">
        <f>(R339-Dashboards!$D$10)/Dashboards!$D$12</f>
        <v>-1.7278918014383449</v>
      </c>
      <c r="AB1339" s="3">
        <f>(S339-Dashboards!$D$11)/Dashboards!$D$13</f>
        <v>-1.4802943394777275</v>
      </c>
    </row>
    <row r="1340" spans="26:28" x14ac:dyDescent="0.35">
      <c r="Z1340" s="3">
        <f>(R340-Dashboards!$D$10)/Dashboards!$D$12</f>
        <v>-1.7192602824253018</v>
      </c>
      <c r="AB1340" s="3">
        <f>(S340-Dashboards!$D$11)/Dashboards!$D$13</f>
        <v>-1.487927809095259</v>
      </c>
    </row>
    <row r="1341" spans="26:28" x14ac:dyDescent="0.35">
      <c r="Z1341" s="3">
        <f>(R341-Dashboards!$D$10)/Dashboards!$D$12</f>
        <v>-1.7104979988008813</v>
      </c>
      <c r="AB1341" s="3">
        <f>(S341-Dashboards!$D$11)/Dashboards!$D$13</f>
        <v>-1.4954602068583036</v>
      </c>
    </row>
    <row r="1342" spans="26:28" x14ac:dyDescent="0.35">
      <c r="Z1342" s="3">
        <f>(R342-Dashboards!$D$10)/Dashboards!$D$12</f>
        <v>-1.7016062359220925</v>
      </c>
      <c r="AB1342" s="3">
        <f>(S342-Dashboards!$D$11)/Dashboards!$D$13</f>
        <v>-1.5028908987313947</v>
      </c>
    </row>
    <row r="1343" spans="26:28" x14ac:dyDescent="0.35">
      <c r="Z1343" s="3">
        <f>(R343-Dashboards!$D$10)/Dashboards!$D$12</f>
        <v>-1.6925862912832357</v>
      </c>
      <c r="AB1343" s="3">
        <f>(S343-Dashboards!$D$11)/Dashboards!$D$13</f>
        <v>-1.5102192629202025</v>
      </c>
    </row>
    <row r="1344" spans="26:28" x14ac:dyDescent="0.35">
      <c r="Z1344" s="3">
        <f>(R344-Dashboards!$D$10)/Dashboards!$D$12</f>
        <v>-1.6834394742680017</v>
      </c>
      <c r="AB1344" s="3">
        <f>(S344-Dashboards!$D$11)/Dashboards!$D$13</f>
        <v>-1.5174446899203828</v>
      </c>
    </row>
    <row r="1345" spans="26:28" x14ac:dyDescent="0.35">
      <c r="Z1345" s="3">
        <f>(R345-Dashboards!$D$10)/Dashboards!$D$12</f>
        <v>-1.6741671059011889</v>
      </c>
      <c r="AB1345" s="3">
        <f>(S345-Dashboards!$D$11)/Dashboards!$D$13</f>
        <v>-1.5245665825645023</v>
      </c>
    </row>
    <row r="1346" spans="26:28" x14ac:dyDescent="0.35">
      <c r="Z1346" s="3">
        <f>(R346-Dashboards!$D$10)/Dashboards!$D$12</f>
        <v>-1.6647705185999757</v>
      </c>
      <c r="AB1346" s="3">
        <f>(S346-Dashboards!$D$11)/Dashboards!$D$13</f>
        <v>-1.5315843560668887</v>
      </c>
    </row>
    <row r="1347" spans="26:28" x14ac:dyDescent="0.35">
      <c r="Z1347" s="3">
        <f>(R347-Dashboards!$D$10)/Dashboards!$D$12</f>
        <v>-1.6552510559248639</v>
      </c>
      <c r="AB1347" s="3">
        <f>(S347-Dashboards!$D$11)/Dashboards!$D$13</f>
        <v>-1.5384974380665632</v>
      </c>
    </row>
    <row r="1348" spans="26:28" x14ac:dyDescent="0.35">
      <c r="Z1348" s="3">
        <f>(R348-Dashboards!$D$10)/Dashboards!$D$12</f>
        <v>-1.6456100723302873</v>
      </c>
      <c r="AB1348" s="3">
        <f>(S348-Dashboards!$D$11)/Dashboards!$D$13</f>
        <v>-1.5453052686681283</v>
      </c>
    </row>
    <row r="1349" spans="26:28" x14ac:dyDescent="0.35">
      <c r="Z1349" s="3">
        <f>(R349-Dashboards!$D$10)/Dashboards!$D$12</f>
        <v>-1.6358489329149579</v>
      </c>
      <c r="AB1349" s="3">
        <f>(S349-Dashboards!$D$11)/Dashboards!$D$13</f>
        <v>-1.5520073004807036</v>
      </c>
    </row>
    <row r="1350" spans="26:28" x14ac:dyDescent="0.35">
      <c r="Z1350" s="3">
        <f>(R350-Dashboards!$D$10)/Dashboards!$D$12</f>
        <v>-1.6259690131719606</v>
      </c>
      <c r="AB1350" s="3">
        <f>(S350-Dashboards!$D$11)/Dashboards!$D$13</f>
        <v>-1.558602998654868</v>
      </c>
    </row>
    <row r="1351" spans="26:28" x14ac:dyDescent="0.35">
      <c r="Z1351" s="3">
        <f>(R351-Dashboards!$D$10)/Dashboards!$D$12</f>
        <v>-1.6159716987386652</v>
      </c>
      <c r="AB1351" s="3">
        <f>(S351-Dashboards!$D$11)/Dashboards!$D$13</f>
        <v>-1.5650918409176373</v>
      </c>
    </row>
    <row r="1352" spans="26:28" x14ac:dyDescent="0.35">
      <c r="Z1352" s="3">
        <f>(R352-Dashboards!$D$10)/Dashboards!$D$12</f>
        <v>-1.6058583851464623</v>
      </c>
      <c r="AB1352" s="3">
        <f>(S352-Dashboards!$D$11)/Dashboards!$D$13</f>
        <v>-1.571473317605464</v>
      </c>
    </row>
    <row r="1353" spans="26:28" x14ac:dyDescent="0.35">
      <c r="Z1353" s="3">
        <f>(R353-Dashboards!$D$10)/Dashboards!$D$12</f>
        <v>-1.5956304775704175</v>
      </c>
      <c r="AB1353" s="3">
        <f>(S353-Dashboards!$D$11)/Dashboards!$D$13</f>
        <v>-1.5777469316952806</v>
      </c>
    </row>
    <row r="1354" spans="26:28" x14ac:dyDescent="0.35">
      <c r="Z1354" s="3">
        <f>(R354-Dashboards!$D$10)/Dashboards!$D$12</f>
        <v>-1.5852893905787864</v>
      </c>
      <c r="AB1354" s="3">
        <f>(S354-Dashboards!$D$11)/Dashboards!$D$13</f>
        <v>-1.583912198833586</v>
      </c>
    </row>
    <row r="1355" spans="26:28" x14ac:dyDescent="0.35">
      <c r="Z1355" s="3">
        <f>(R355-Dashboards!$D$10)/Dashboards!$D$12</f>
        <v>-1.5748365478825734</v>
      </c>
      <c r="AB1355" s="3">
        <f>(S355-Dashboards!$D$11)/Dashboards!$D$13</f>
        <v>-1.5899686473635681</v>
      </c>
    </row>
    <row r="1356" spans="26:28" x14ac:dyDescent="0.35">
      <c r="Z1356" s="3">
        <f>(R356-Dashboards!$D$10)/Dashboards!$D$12</f>
        <v>-1.5642733820850145</v>
      </c>
      <c r="AB1356" s="3">
        <f>(S356-Dashboards!$D$11)/Dashboards!$D$13</f>
        <v>-1.5959158183503033</v>
      </c>
    </row>
    <row r="1357" spans="26:28" x14ac:dyDescent="0.35">
      <c r="Z1357" s="3">
        <f>(R357-Dashboards!$D$10)/Dashboards!$D$12</f>
        <v>-1.5536013344311423</v>
      </c>
      <c r="AB1357" s="3">
        <f>(S357-Dashboards!$D$11)/Dashboards!$D$13</f>
        <v>-1.6017532656039917</v>
      </c>
    </row>
    <row r="1358" spans="26:28" x14ac:dyDescent="0.35">
      <c r="Z1358" s="3">
        <f>(R358-Dashboards!$D$10)/Dashboards!$D$12</f>
        <v>-1.5428218545574113</v>
      </c>
      <c r="AB1358" s="3">
        <f>(S358-Dashboards!$D$11)/Dashboards!$D$13</f>
        <v>-1.6074805557012799</v>
      </c>
    </row>
    <row r="1359" spans="26:28" x14ac:dyDescent="0.35">
      <c r="Z1359" s="3">
        <f>(R359-Dashboards!$D$10)/Dashboards!$D$12</f>
        <v>-1.5319364002414346</v>
      </c>
      <c r="AB1359" s="3">
        <f>(S359-Dashboards!$D$11)/Dashboards!$D$13</f>
        <v>-1.613097268004652</v>
      </c>
    </row>
    <row r="1360" spans="26:28" x14ac:dyDescent="0.35">
      <c r="Z1360" s="3">
        <f>(R360-Dashboards!$D$10)/Dashboards!$D$12</f>
        <v>-1.5209464371519066</v>
      </c>
      <c r="AB1360" s="3">
        <f>(S360-Dashboards!$D$11)/Dashboards!$D$13</f>
        <v>-1.6186029946799025</v>
      </c>
    </row>
    <row r="1361" spans="26:28" x14ac:dyDescent="0.35">
      <c r="Z1361" s="3">
        <f>(R361-Dashboards!$D$10)/Dashboards!$D$12</f>
        <v>-1.5098534385986477</v>
      </c>
      <c r="AB1361" s="3">
        <f>(S361-Dashboards!$D$11)/Dashboards!$D$13</f>
        <v>-1.6239973407116917</v>
      </c>
    </row>
    <row r="1362" spans="26:28" x14ac:dyDescent="0.35">
      <c r="Z1362" s="3">
        <f>(R362-Dashboards!$D$10)/Dashboards!$D$12</f>
        <v>-1.4986588852829519</v>
      </c>
      <c r="AB1362" s="3">
        <f>(S362-Dashboards!$D$11)/Dashboards!$D$13</f>
        <v>-1.6292799239172178</v>
      </c>
    </row>
    <row r="1363" spans="26:28" x14ac:dyDescent="0.35">
      <c r="Z1363" s="3">
        <f>(R363-Dashboards!$D$10)/Dashboards!$D$12</f>
        <v>-1.4873642650481385</v>
      </c>
      <c r="AB1363" s="3">
        <f>(S363-Dashboards!$D$11)/Dashboards!$D$13</f>
        <v>-1.6344503749579735</v>
      </c>
    </row>
    <row r="1364" spans="26:28" x14ac:dyDescent="0.35">
      <c r="Z1364" s="3">
        <f>(R364-Dashboards!$D$10)/Dashboards!$D$12</f>
        <v>-1.4759710726304516</v>
      </c>
      <c r="AB1364" s="3">
        <f>(S364-Dashboards!$D$11)/Dashboards!$D$13</f>
        <v>-1.6395083373496253</v>
      </c>
    </row>
    <row r="1365" spans="26:28" x14ac:dyDescent="0.35">
      <c r="Z1365" s="3">
        <f>(R365-Dashboards!$D$10)/Dashboards!$D$12</f>
        <v>-1.4644808094102457</v>
      </c>
      <c r="AB1365" s="3">
        <f>(S365-Dashboards!$D$11)/Dashboards!$D$13</f>
        <v>-1.6444534674700206</v>
      </c>
    </row>
    <row r="1366" spans="26:28" x14ac:dyDescent="0.35">
      <c r="Z1366" s="3">
        <f>(R366-Dashboards!$D$10)/Dashboards!$D$12</f>
        <v>-1.45289498316358</v>
      </c>
      <c r="AB1366" s="3">
        <f>(S366-Dashboards!$D$11)/Dashboards!$D$13</f>
        <v>-1.6492854345653174</v>
      </c>
    </row>
    <row r="1367" spans="26:28" x14ac:dyDescent="0.35">
      <c r="Z1367" s="3">
        <f>(R367-Dashboards!$D$10)/Dashboards!$D$12</f>
        <v>-1.4412151078142224</v>
      </c>
      <c r="AB1367" s="3">
        <f>(S367-Dashboards!$D$11)/Dashboards!$D$13</f>
        <v>-1.6540039207542456</v>
      </c>
    </row>
    <row r="1368" spans="26:28" x14ac:dyDescent="0.35">
      <c r="Z1368" s="3">
        <f>(R368-Dashboards!$D$10)/Dashboards!$D$12</f>
        <v>-1.429442703186073</v>
      </c>
      <c r="AB1368" s="3">
        <f>(S368-Dashboards!$D$11)/Dashboards!$D$13</f>
        <v>-1.6586086210305437</v>
      </c>
    </row>
    <row r="1369" spans="26:28" x14ac:dyDescent="0.35">
      <c r="Z1369" s="3">
        <f>(R369-Dashboards!$D$10)/Dashboards!$D$12</f>
        <v>-1.4175792947560677</v>
      </c>
      <c r="AB1369" s="3">
        <f>(S369-Dashboards!$D$11)/Dashboards!$D$13</f>
        <v>-1.6630992432635223</v>
      </c>
    </row>
    <row r="1370" spans="26:28" x14ac:dyDescent="0.35">
      <c r="Z1370" s="3">
        <f>(R370-Dashboards!$D$10)/Dashboards!$D$12</f>
        <v>-1.4056264134076257</v>
      </c>
      <c r="AB1370" s="3">
        <f>(S370-Dashboards!$D$11)/Dashboards!$D$13</f>
        <v>-1.6674755081968149</v>
      </c>
    </row>
    <row r="1371" spans="26:28" x14ac:dyDescent="0.35">
      <c r="Z1371" s="3">
        <f>(R371-Dashboards!$D$10)/Dashboards!$D$12</f>
        <v>-1.3935855951846006</v>
      </c>
      <c r="AB1371" s="3">
        <f>(S371-Dashboards!$D$11)/Dashboards!$D$13</f>
        <v>-1.6717371494453037</v>
      </c>
    </row>
    <row r="1372" spans="26:28" x14ac:dyDescent="0.35">
      <c r="Z1372" s="3">
        <f>(R372-Dashboards!$D$10)/Dashboards!$D$12</f>
        <v>-1.3814583810458603</v>
      </c>
      <c r="AB1372" s="3">
        <f>(S372-Dashboards!$D$11)/Dashboards!$D$13</f>
        <v>-1.6758839134902155</v>
      </c>
    </row>
    <row r="1373" spans="26:28" x14ac:dyDescent="0.35">
      <c r="Z1373" s="3">
        <f>(R373-Dashboards!$D$10)/Dashboards!$D$12</f>
        <v>-1.3692463166204243</v>
      </c>
      <c r="AB1373" s="3">
        <f>(S373-Dashboards!$D$11)/Dashboards!$D$13</f>
        <v>-1.6799155596724462</v>
      </c>
    </row>
    <row r="1374" spans="26:28" x14ac:dyDescent="0.35">
      <c r="Z1374" s="3">
        <f>(R374-Dashboards!$D$10)/Dashboards!$D$12</f>
        <v>-1.356950951963307</v>
      </c>
      <c r="AB1374" s="3">
        <f>(S374-Dashboards!$D$11)/Dashboards!$D$13</f>
        <v>-1.6838318601840614</v>
      </c>
    </row>
    <row r="1375" spans="26:28" x14ac:dyDescent="0.35">
      <c r="Z1375" s="3">
        <f>(R375-Dashboards!$D$10)/Dashboards!$D$12</f>
        <v>-1.3445738413120032</v>
      </c>
      <c r="AB1375" s="3">
        <f>(S375-Dashboards!$D$11)/Dashboards!$D$13</f>
        <v>-1.6876326000580315</v>
      </c>
    </row>
    <row r="1376" spans="26:28" x14ac:dyDescent="0.35">
      <c r="Z1376" s="3">
        <f>(R376-Dashboards!$D$10)/Dashboards!$D$12</f>
        <v>-1.3321165428437209</v>
      </c>
      <c r="AB1376" s="3">
        <f>(S376-Dashboards!$D$11)/Dashboards!$D$13</f>
        <v>-1.6913175771561944</v>
      </c>
    </row>
    <row r="1377" spans="26:28" x14ac:dyDescent="0.35">
      <c r="Z1377" s="3">
        <f>(R377-Dashboards!$D$10)/Dashboards!$D$12</f>
        <v>-1.3195806184333034</v>
      </c>
      <c r="AB1377" s="3">
        <f>(S377-Dashboards!$D$11)/Dashboards!$D$13</f>
        <v>-1.6948866021554572</v>
      </c>
    </row>
    <row r="1378" spans="26:28" x14ac:dyDescent="0.35">
      <c r="Z1378" s="3">
        <f>(R378-Dashboards!$D$10)/Dashboards!$D$12</f>
        <v>-1.3069676334120102</v>
      </c>
      <c r="AB1378" s="3">
        <f>(S378-Dashboards!$D$11)/Dashboards!$D$13</f>
        <v>-1.6983394985322431</v>
      </c>
    </row>
    <row r="1379" spans="26:28" x14ac:dyDescent="0.35">
      <c r="Z1379" s="3">
        <f>(R379-Dashboards!$D$10)/Dashboards!$D$12</f>
        <v>-1.2942791563270526</v>
      </c>
      <c r="AB1379" s="3">
        <f>(S379-Dashboards!$D$11)/Dashboards!$D$13</f>
        <v>-1.7016761025452081</v>
      </c>
    </row>
    <row r="1380" spans="26:28" x14ac:dyDescent="0.35">
      <c r="Z1380" s="3">
        <f>(R380-Dashboards!$D$10)/Dashboards!$D$12</f>
        <v>-1.2815167587019702</v>
      </c>
      <c r="AB1380" s="3">
        <f>(S380-Dashboards!$D$11)/Dashboards!$D$13</f>
        <v>-1.7048962632162301</v>
      </c>
    </row>
    <row r="1381" spans="26:28" x14ac:dyDescent="0.35">
      <c r="Z1381" s="3">
        <f>(R381-Dashboards!$D$10)/Dashboards!$D$12</f>
        <v>-1.2686820147979208</v>
      </c>
      <c r="AB1381" s="3">
        <f>(S381-Dashboards!$D$11)/Dashboards!$D$13</f>
        <v>-1.7079998423096781</v>
      </c>
    </row>
    <row r="1382" spans="26:28" x14ac:dyDescent="0.35">
      <c r="Z1382" s="3">
        <f>(R382-Dashboards!$D$10)/Dashboards!$D$12</f>
        <v>-1.2557765013758431</v>
      </c>
      <c r="AB1382" s="3">
        <f>(S382-Dashboards!$D$11)/Dashboards!$D$13</f>
        <v>-1.7109867143099873</v>
      </c>
    </row>
    <row r="1383" spans="26:28" x14ac:dyDescent="0.35">
      <c r="Z1383" s="3">
        <f>(R383-Dashboards!$D$10)/Dashboards!$D$12</f>
        <v>-1.2428017974595471</v>
      </c>
      <c r="AB1383" s="3">
        <f>(S383-Dashboards!$D$11)/Dashboards!$D$13</f>
        <v>-1.7138567663975321</v>
      </c>
    </row>
    <row r="1384" spans="26:28" x14ac:dyDescent="0.35">
      <c r="Z1384" s="3">
        <f>(R384-Dashboards!$D$10)/Dashboards!$D$12</f>
        <v>-1.229759484099805</v>
      </c>
      <c r="AB1384" s="3">
        <f>(S384-Dashboards!$D$11)/Dashboards!$D$13</f>
        <v>-1.7166098984228362</v>
      </c>
    </row>
    <row r="1385" spans="26:28" x14ac:dyDescent="0.35">
      <c r="Z1385" s="3">
        <f>(R385-Dashboards!$D$10)/Dashboards!$D$12</f>
        <v>-1.2166511441394181</v>
      </c>
      <c r="AB1385" s="3">
        <f>(S385-Dashboards!$D$11)/Dashboards!$D$13</f>
        <v>-1.7192460228790982</v>
      </c>
    </row>
    <row r="1386" spans="26:28" x14ac:dyDescent="0.35">
      <c r="Z1386" s="3">
        <f>(R386-Dashboards!$D$10)/Dashboards!$D$12</f>
        <v>-1.2034783619792708</v>
      </c>
      <c r="AB1386" s="3">
        <f>(S386-Dashboards!$D$11)/Dashboards!$D$13</f>
        <v>-1.721765064873082</v>
      </c>
    </row>
    <row r="1387" spans="26:28" x14ac:dyDescent="0.35">
      <c r="Z1387" s="3">
        <f>(R387-Dashboards!$D$10)/Dashboards!$D$12</f>
        <v>-1.1902427233455166</v>
      </c>
      <c r="AB1387" s="3">
        <f>(S387-Dashboards!$D$11)/Dashboards!$D$13</f>
        <v>-1.7241669620943518</v>
      </c>
    </row>
    <row r="1388" spans="26:28" x14ac:dyDescent="0.35">
      <c r="Z1388" s="3">
        <f>(R388-Dashboards!$D$10)/Dashboards!$D$12</f>
        <v>-1.1769458150577856</v>
      </c>
      <c r="AB1388" s="3">
        <f>(S388-Dashboards!$D$11)/Dashboards!$D$13</f>
        <v>-1.7264516647828898</v>
      </c>
    </row>
    <row r="1389" spans="26:28" x14ac:dyDescent="0.35">
      <c r="Z1389" s="3">
        <f>(R389-Dashboards!$D$10)/Dashboards!$D$12</f>
        <v>-1.163589224798504</v>
      </c>
      <c r="AB1389" s="3">
        <f>(S389-Dashboards!$D$11)/Dashboards!$D$13</f>
        <v>-1.7286191356950895</v>
      </c>
    </row>
    <row r="1390" spans="26:28" x14ac:dyDescent="0.35">
      <c r="Z1390" s="3">
        <f>(R390-Dashboards!$D$10)/Dashboards!$D$12</f>
        <v>-1.1501745408833919</v>
      </c>
      <c r="AB1390" s="3">
        <f>(S390-Dashboards!$D$11)/Dashboards!$D$13</f>
        <v>-1.7306693500681616</v>
      </c>
    </row>
    <row r="1391" spans="26:28" x14ac:dyDescent="0.35">
      <c r="Z1391" s="3">
        <f>(R391-Dashboards!$D$10)/Dashboards!$D$12</f>
        <v>-1.136703352033084</v>
      </c>
      <c r="AB1391" s="3">
        <f>(S391-Dashboards!$D$11)/Dashboards!$D$13</f>
        <v>-1.7326022955829319</v>
      </c>
    </row>
    <row r="1392" spans="26:28" x14ac:dyDescent="0.35">
      <c r="Z1392" s="3">
        <f>(R392-Dashboards!$D$10)/Dashboards!$D$12</f>
        <v>-1.1231772471459782</v>
      </c>
      <c r="AB1392" s="3">
        <f>(S392-Dashboards!$D$11)/Dashboards!$D$13</f>
        <v>-1.7344179723250841</v>
      </c>
    </row>
    <row r="1393" spans="26:28" x14ac:dyDescent="0.35">
      <c r="Z1393" s="3">
        <f>(R393-Dashboards!$D$10)/Dashboards!$D$12</f>
        <v>-1.1095978150722743</v>
      </c>
      <c r="AB1393" s="3">
        <f>(S393-Dashboards!$D$11)/Dashboards!$D$13</f>
        <v>-1.736116392744832</v>
      </c>
    </row>
    <row r="1394" spans="26:28" x14ac:dyDescent="0.35">
      <c r="Z1394" s="3">
        <f>(R394-Dashboards!$D$10)/Dashboards!$D$12</f>
        <v>-1.0959666443892997</v>
      </c>
      <c r="AB1394" s="3">
        <f>(S394-Dashboards!$D$11)/Dashboards!$D$13</f>
        <v>-1.737697581615038</v>
      </c>
    </row>
    <row r="1395" spans="26:28" x14ac:dyDescent="0.35">
      <c r="Z1395" s="3">
        <f>(R395-Dashboards!$D$10)/Dashboards!$D$12</f>
        <v>-1.0822853231780556</v>
      </c>
      <c r="AB1395" s="3">
        <f>(S395-Dashboards!$D$11)/Dashboards!$D$13</f>
        <v>-1.739161575987813</v>
      </c>
    </row>
    <row r="1396" spans="26:28" x14ac:dyDescent="0.35">
      <c r="Z1396" s="3">
        <f>(R396-Dashboards!$D$10)/Dashboards!$D$12</f>
        <v>-1.0685554388011089</v>
      </c>
      <c r="AB1396" s="3">
        <f>(S396-Dashboards!$D$11)/Dashboards!$D$13</f>
        <v>-1.7405084251495955</v>
      </c>
    </row>
    <row r="1397" spans="26:28" x14ac:dyDescent="0.35">
      <c r="Z1397" s="3">
        <f>(R397-Dashboards!$D$10)/Dashboards!$D$12</f>
        <v>-1.0547785776817828</v>
      </c>
      <c r="AB1397" s="3">
        <f>(S397-Dashboards!$D$11)/Dashboards!$D$13</f>
        <v>-1.7417381905747069</v>
      </c>
    </row>
    <row r="1398" spans="26:28" x14ac:dyDescent="0.35">
      <c r="Z1398" s="3">
        <f>(R398-Dashboards!$D$10)/Dashboards!$D$12</f>
        <v>-1.0409563250847367</v>
      </c>
      <c r="AB1398" s="3">
        <f>(S398-Dashboards!$D$11)/Dashboards!$D$13</f>
        <v>-1.7428509458774364</v>
      </c>
    </row>
    <row r="1399" spans="26:28" x14ac:dyDescent="0.35">
      <c r="Z1399" s="3">
        <f>(R399-Dashboards!$D$10)/Dashboards!$D$12</f>
        <v>-1.0270902648978377</v>
      </c>
      <c r="AB1399" s="3">
        <f>(S399-Dashboards!$D$11)/Dashboards!$D$13</f>
        <v>-1.7438467767626515</v>
      </c>
    </row>
    <row r="1400" spans="26:28" x14ac:dyDescent="0.35">
      <c r="Z1400" s="3">
        <f>(R400-Dashboards!$D$10)/Dashboards!$D$12</f>
        <v>-1.0131819794155523</v>
      </c>
      <c r="AB1400" s="3">
        <f>(S400-Dashboards!$D$11)/Dashboards!$D$13</f>
        <v>-1.7447257809749237</v>
      </c>
    </row>
    <row r="1401" spans="26:28" x14ac:dyDescent="0.35">
      <c r="Z1401" s="3">
        <f>(R401-Dashboards!$D$10)/Dashboards!$D$12</f>
        <v>-0.99923304912363264</v>
      </c>
      <c r="AB1401" s="3">
        <f>(S401-Dashboards!$D$11)/Dashboards!$D$13</f>
        <v>-1.7454880682462368</v>
      </c>
    </row>
    <row r="1402" spans="26:28" x14ac:dyDescent="0.35">
      <c r="Z1402" s="3">
        <f>(R402-Dashboards!$D$10)/Dashboards!$D$12</f>
        <v>-0.98524505248536165</v>
      </c>
      <c r="AB1402" s="3">
        <f>(S402-Dashboards!$D$11)/Dashboards!$D$13</f>
        <v>-1.7461337602422415</v>
      </c>
    </row>
    <row r="1403" spans="26:28" x14ac:dyDescent="0.35">
      <c r="Z1403" s="3">
        <f>(R403-Dashboards!$D$10)/Dashboards!$D$12</f>
        <v>-0.97121956572920631</v>
      </c>
      <c r="AB1403" s="3">
        <f>(S403-Dashboards!$D$11)/Dashboards!$D$13</f>
        <v>-1.7466629905071036</v>
      </c>
    </row>
    <row r="1404" spans="26:28" x14ac:dyDescent="0.35">
      <c r="Z1404" s="3">
        <f>(R404-Dashboards!$D$10)/Dashboards!$D$12</f>
        <v>-0.95715816263797471</v>
      </c>
      <c r="AB1404" s="3">
        <f>(S404-Dashboards!$D$11)/Dashboards!$D$13</f>
        <v>-1.7470759044069495</v>
      </c>
    </row>
    <row r="1405" spans="26:28" x14ac:dyDescent="0.35">
      <c r="Z1405" s="3">
        <f>(R405-Dashboards!$D$10)/Dashboards!$D$12</f>
        <v>-0.94306241433951199</v>
      </c>
      <c r="AB1405" s="3">
        <f>(S405-Dashboards!$D$11)/Dashboards!$D$13</f>
        <v>-1.7473726590719241</v>
      </c>
    </row>
    <row r="1406" spans="26:28" x14ac:dyDescent="0.35">
      <c r="Z1406" s="3">
        <f>(R406-Dashboards!$D$10)/Dashboards!$D$12</f>
        <v>-0.92893388909890007</v>
      </c>
      <c r="AB1406" s="3">
        <f>(S406-Dashboards!$D$11)/Dashboards!$D$13</f>
        <v>-1.7475534233368812</v>
      </c>
    </row>
    <row r="1407" spans="26:28" x14ac:dyDescent="0.35">
      <c r="Z1407" s="3">
        <f>(R407-Dashboards!$D$10)/Dashboards!$D$12</f>
        <v>-0.91477415211226498</v>
      </c>
      <c r="AB1407" s="3">
        <f>(S407-Dashboards!$D$11)/Dashboards!$D$13</f>
        <v>-1.7476183776807066</v>
      </c>
    </row>
    <row r="1408" spans="26:28" x14ac:dyDescent="0.35">
      <c r="Z1408" s="3">
        <f>(R408-Dashboards!$D$10)/Dashboards!$D$12</f>
        <v>-0.90058476530213072</v>
      </c>
      <c r="AB1408" s="3">
        <f>(S408-Dashboards!$D$11)/Dashboards!$D$13</f>
        <v>-1.7475677141643149</v>
      </c>
    </row>
    <row r="1409" spans="26:28" x14ac:dyDescent="0.35">
      <c r="Z1409" s="3">
        <f>(R409-Dashboards!$D$10)/Dashboards!$D$12</f>
        <v>-0.8863672871143764</v>
      </c>
      <c r="AB1409" s="3">
        <f>(S409-Dashboards!$D$11)/Dashboards!$D$13</f>
        <v>-1.7474016363673186</v>
      </c>
    </row>
    <row r="1410" spans="26:28" x14ac:dyDescent="0.35">
      <c r="Z1410" s="3">
        <f>(R410-Dashboards!$D$10)/Dashboards!$D$12</f>
        <v>-0.87212327231685149</v>
      </c>
      <c r="AB1410" s="3">
        <f>(S410-Dashboards!$D$11)/Dashboards!$D$13</f>
        <v>-1.7471203593233897</v>
      </c>
    </row>
    <row r="1411" spans="26:28" x14ac:dyDescent="0.35">
      <c r="Z1411" s="3">
        <f>(R411-Dashboards!$D$10)/Dashboards!$D$12</f>
        <v>-0.85785427179960616</v>
      </c>
      <c r="AB1411" s="3">
        <f>(S411-Dashboards!$D$11)/Dashboards!$D$13</f>
        <v>-1.746724109454306</v>
      </c>
    </row>
    <row r="1412" spans="26:28" x14ac:dyDescent="0.35">
      <c r="Z1412" s="3">
        <f>(R412-Dashboards!$D$10)/Dashboards!$D$12</f>
        <v>-0.84356183237679216</v>
      </c>
      <c r="AB1412" s="3">
        <f>(S412-Dashboards!$D$11)/Dashboards!$D$13</f>
        <v>-1.7462131245027788</v>
      </c>
    </row>
    <row r="1413" spans="26:28" x14ac:dyDescent="0.35">
      <c r="Z1413" s="3">
        <f>(R413-Dashboards!$D$10)/Dashboards!$D$12</f>
        <v>-0.82924749659027697</v>
      </c>
      <c r="AB1413" s="3">
        <f>(S413-Dashboards!$D$11)/Dashboards!$D$13</f>
        <v>-1.7455876534639301</v>
      </c>
    </row>
    <row r="1414" spans="26:28" x14ac:dyDescent="0.35">
      <c r="Z1414" s="3">
        <f>(R414-Dashboards!$D$10)/Dashboards!$D$12</f>
        <v>-0.8149128025149206</v>
      </c>
      <c r="AB1414" s="3">
        <f>(S414-Dashboards!$D$11)/Dashboards!$D$13</f>
        <v>-1.7448479565156283</v>
      </c>
    </row>
    <row r="1415" spans="26:28" x14ac:dyDescent="0.35">
      <c r="Z1415" s="3">
        <f>(R415-Dashboards!$D$10)/Dashboards!$D$12</f>
        <v>-0.80055928356558759</v>
      </c>
      <c r="AB1415" s="3">
        <f>(S415-Dashboards!$D$11)/Dashboards!$D$13</f>
        <v>-1.7439943049475022</v>
      </c>
    </row>
    <row r="1416" spans="26:28" x14ac:dyDescent="0.35">
      <c r="Z1416" s="3">
        <f>(R416-Dashboards!$D$10)/Dashboards!$D$12</f>
        <v>-0.78618846830595746</v>
      </c>
      <c r="AB1416" s="3">
        <f>(S416-Dashboards!$D$11)/Dashboards!$D$13</f>
        <v>-1.743026981088817</v>
      </c>
    </row>
    <row r="1417" spans="26:28" x14ac:dyDescent="0.35">
      <c r="Z1417" s="3">
        <f>(R417-Dashboards!$D$10)/Dashboards!$D$12</f>
        <v>-0.77180188025899255</v>
      </c>
      <c r="AB1417" s="3">
        <f>(S417-Dashboards!$D$11)/Dashboards!$D$13</f>
        <v>-1.7419462782350914</v>
      </c>
    </row>
    <row r="1418" spans="26:28" x14ac:dyDescent="0.35">
      <c r="Z1418" s="3">
        <f>(R418-Dashboards!$D$10)/Dashboards!$D$12</f>
        <v>-0.75740103771928491</v>
      </c>
      <c r="AB1418" s="3">
        <f>(S418-Dashboards!$D$11)/Dashboards!$D$13</f>
        <v>-1.7407525005736004</v>
      </c>
    </row>
    <row r="1419" spans="26:28" x14ac:dyDescent="0.35">
      <c r="Z1419" s="3">
        <f>(R419-Dashboards!$D$10)/Dashboards!$D$12</f>
        <v>-0.74298745356713614</v>
      </c>
      <c r="AB1419" s="3">
        <f>(S419-Dashboards!$D$11)/Dashboards!$D$13</f>
        <v>-1.7394459631076438</v>
      </c>
    </row>
    <row r="1420" spans="26:28" x14ac:dyDescent="0.35">
      <c r="Z1420" s="3">
        <f>(R420-Dashboards!$D$10)/Dashboards!$D$12</f>
        <v>-0.72856263508448849</v>
      </c>
      <c r="AB1420" s="3">
        <f>(S420-Dashboards!$D$11)/Dashboards!$D$13</f>
        <v>-1.7380269915797448</v>
      </c>
    </row>
    <row r="1421" spans="26:28" x14ac:dyDescent="0.35">
      <c r="Z1421" s="3">
        <f>(R421-Dashboards!$D$10)/Dashboards!$D$12</f>
        <v>-0.71412808377264902</v>
      </c>
      <c r="AB1421" s="3">
        <f>(S421-Dashboards!$D$11)/Dashboards!$D$13</f>
        <v>-1.7364959223936418</v>
      </c>
    </row>
    <row r="1422" spans="26:28" x14ac:dyDescent="0.35">
      <c r="Z1422" s="3">
        <f>(R422-Dashboards!$D$10)/Dashboards!$D$12</f>
        <v>-0.69968529517190936</v>
      </c>
      <c r="AB1422" s="3">
        <f>(S422-Dashboards!$D$11)/Dashboards!$D$13</f>
        <v>-1.7348531025352476</v>
      </c>
    </row>
    <row r="1423" spans="26:28" x14ac:dyDescent="0.35">
      <c r="Z1423" s="3">
        <f>(R423-Dashboards!$D$10)/Dashboards!$D$12</f>
        <v>-0.68523575868297482</v>
      </c>
      <c r="AB1423" s="3">
        <f>(S423-Dashboards!$D$11)/Dashboards!$D$13</f>
        <v>-1.7330988894924271</v>
      </c>
    </row>
    <row r="1424" spans="26:28" x14ac:dyDescent="0.35">
      <c r="Z1424" s="3">
        <f>(R424-Dashboards!$D$10)/Dashboards!$D$12</f>
        <v>-0.67078095739032872</v>
      </c>
      <c r="AB1424" s="3">
        <f>(S424-Dashboards!$D$11)/Dashboards!$D$13</f>
        <v>-1.7312336511737876</v>
      </c>
    </row>
    <row r="1425" spans="26:28" x14ac:dyDescent="0.35">
      <c r="Z1425" s="3">
        <f>(R425-Dashboards!$D$10)/Dashboards!$D$12</f>
        <v>-0.65632236788742648</v>
      </c>
      <c r="AB1425" s="3">
        <f>(S425-Dashboards!$D$11)/Dashboards!$D$13</f>
        <v>-1.7292577658263133</v>
      </c>
    </row>
    <row r="1426" spans="26:28" x14ac:dyDescent="0.35">
      <c r="Z1426" s="3">
        <f>(R426-Dashboards!$D$10)/Dashboards!$D$12</f>
        <v>-0.6418614601038789</v>
      </c>
      <c r="AB1426" s="3">
        <f>(S426-Dashboards!$D$11)/Dashboards!$D$13</f>
        <v>-1.7271716219520434</v>
      </c>
    </row>
    <row r="1427" spans="26:28" x14ac:dyDescent="0.35">
      <c r="Z1427" s="3">
        <f>(R427-Dashboards!$D$10)/Dashboards!$D$12</f>
        <v>-0.62739969713446875</v>
      </c>
      <c r="AB1427" s="3">
        <f>(S427-Dashboards!$D$11)/Dashboards!$D$13</f>
        <v>-1.7249756182236484</v>
      </c>
    </row>
    <row r="1428" spans="26:28" x14ac:dyDescent="0.35">
      <c r="Z1428" s="3">
        <f>(R428-Dashboards!$D$10)/Dashboards!$D$12</f>
        <v>-0.61293853507018969</v>
      </c>
      <c r="AB1428" s="3">
        <f>(S428-Dashboards!$D$11)/Dashboards!$D$13</f>
        <v>-1.7226701633990542</v>
      </c>
    </row>
    <row r="1429" spans="26:28" x14ac:dyDescent="0.35">
      <c r="Z1429" s="3">
        <f>(R429-Dashboards!$D$10)/Dashboards!$D$12</f>
        <v>-0.59847942283118472</v>
      </c>
      <c r="AB1429" s="3">
        <f>(S429-Dashboards!$D$11)/Dashboards!$D$13</f>
        <v>-1.7202556762350119</v>
      </c>
    </row>
    <row r="1430" spans="26:28" x14ac:dyDescent="0.35">
      <c r="Z1430" s="3">
        <f>(R430-Dashboards!$D$10)/Dashboards!$D$12</f>
        <v>-0.58402380200165227</v>
      </c>
      <c r="AB1430" s="3">
        <f>(S430-Dashboards!$D$11)/Dashboards!$D$13</f>
        <v>-1.7177325853997734</v>
      </c>
    </row>
    <row r="1431" spans="26:28" x14ac:dyDescent="0.35">
      <c r="Z1431" s="3">
        <f>(R431-Dashboards!$D$10)/Dashboards!$D$12</f>
        <v>-0.56957310666675953</v>
      </c>
      <c r="AB1431" s="3">
        <f>(S431-Dashboards!$D$11)/Dashboards!$D$13</f>
        <v>-1.7151013293847059</v>
      </c>
    </row>
    <row r="1432" spans="26:28" x14ac:dyDescent="0.35">
      <c r="Z1432" s="3">
        <f>(R432-Dashboards!$D$10)/Dashboards!$D$12</f>
        <v>-0.55512876325155192</v>
      </c>
      <c r="AB1432" s="3">
        <f>(S432-Dashboards!$D$11)/Dashboards!$D$13</f>
        <v>-1.7123623564150647</v>
      </c>
    </row>
    <row r="1433" spans="26:28" x14ac:dyDescent="0.35">
      <c r="Z1433" s="3">
        <f>(R433-Dashboards!$D$10)/Dashboards!$D$12</f>
        <v>-0.5406921903617905</v>
      </c>
      <c r="AB1433" s="3">
        <f>(S433-Dashboards!$D$11)/Dashboards!$D$13</f>
        <v>-1.7095161243597532</v>
      </c>
    </row>
    <row r="1434" spans="26:28" x14ac:dyDescent="0.35">
      <c r="Z1434" s="3">
        <f>(R434-Dashboards!$D$10)/Dashboards!$D$12</f>
        <v>-0.52626479862691544</v>
      </c>
      <c r="AB1434" s="3">
        <f>(S434-Dashboards!$D$11)/Dashboards!$D$13</f>
        <v>-1.7065631006402597</v>
      </c>
    </row>
    <row r="1435" spans="26:28" x14ac:dyDescent="0.35">
      <c r="Z1435" s="3">
        <f>(R435-Dashboards!$D$10)/Dashboards!$D$12</f>
        <v>-0.51184799054494612</v>
      </c>
      <c r="AB1435" s="3">
        <f>(S435-Dashboards!$D$11)/Dashboards!$D$13</f>
        <v>-1.7035037621386178</v>
      </c>
    </row>
    <row r="1436" spans="26:28" x14ac:dyDescent="0.35">
      <c r="Z1436" s="3">
        <f>(R436-Dashboards!$D$10)/Dashboards!$D$12</f>
        <v>-0.49744316032949343</v>
      </c>
      <c r="AB1436" s="3">
        <f>(S436-Dashboards!$D$11)/Dashboards!$D$13</f>
        <v>-1.7003385951045746</v>
      </c>
    </row>
    <row r="1437" spans="26:28" x14ac:dyDescent="0.35">
      <c r="Z1437" s="3">
        <f>(R437-Dashboards!$D$10)/Dashboards!$D$12</f>
        <v>-0.48305169375875051</v>
      </c>
      <c r="AB1437" s="3">
        <f>(S437-Dashboards!$D$11)/Dashboards!$D$13</f>
        <v>-1.6970680950618335</v>
      </c>
    </row>
    <row r="1438" spans="26:28" x14ac:dyDescent="0.35">
      <c r="Z1438" s="3">
        <f>(R438-Dashboards!$D$10)/Dashboards!$D$12</f>
        <v>-0.46867496802659697</v>
      </c>
      <c r="AB1438" s="3">
        <f>(S438-Dashboards!$D$11)/Dashboards!$D$13</f>
        <v>-1.6936927667135313</v>
      </c>
    </row>
    <row r="1439" spans="26:28" x14ac:dyDescent="0.35">
      <c r="Z1439" s="3">
        <f>(R439-Dashboards!$D$10)/Dashboards!$D$12</f>
        <v>-0.45431435159576022</v>
      </c>
      <c r="AB1439" s="3">
        <f>(S439-Dashboards!$D$11)/Dashboards!$D$13</f>
        <v>-1.690213123846813</v>
      </c>
    </row>
    <row r="1440" spans="26:28" x14ac:dyDescent="0.35">
      <c r="Z1440" s="3">
        <f>(R440-Dashboards!$D$10)/Dashboards!$D$12</f>
        <v>-0.43997120405303913</v>
      </c>
      <c r="AB1440" s="3">
        <f>(S440-Dashboards!$D$11)/Dashboards!$D$13</f>
        <v>-1.686629689236689</v>
      </c>
    </row>
    <row r="1441" spans="26:28" x14ac:dyDescent="0.35">
      <c r="Z1441" s="3">
        <f>(R441-Dashboards!$D$10)/Dashboards!$D$12</f>
        <v>-0.4256468759666539</v>
      </c>
      <c r="AB1441" s="3">
        <f>(S441-Dashboards!$D$11)/Dashboards!$D$13</f>
        <v>-1.682942994549022</v>
      </c>
    </row>
    <row r="1442" spans="26:28" x14ac:dyDescent="0.35">
      <c r="Z1442" s="3">
        <f>(R442-Dashboards!$D$10)/Dashboards!$D$12</f>
        <v>-0.41134270874565554</v>
      </c>
      <c r="AB1442" s="3">
        <f>(S442-Dashboards!$D$11)/Dashboards!$D$13</f>
        <v>-1.6791535802428366</v>
      </c>
    </row>
    <row r="1443" spans="26:28" x14ac:dyDescent="0.35">
      <c r="Z1443" s="3">
        <f>(R443-Dashboards!$D$10)/Dashboards!$D$12</f>
        <v>-0.39706003450146021</v>
      </c>
      <c r="AB1443" s="3">
        <f>(S443-Dashboards!$D$11)/Dashboards!$D$13</f>
        <v>-1.6752619954717893</v>
      </c>
    </row>
    <row r="1444" spans="26:28" x14ac:dyDescent="0.35">
      <c r="Z1444" s="3">
        <f>(R444-Dashboards!$D$10)/Dashboards!$D$12</f>
        <v>-0.38280017591153176</v>
      </c>
      <c r="AB1444" s="3">
        <f>(S444-Dashboards!$D$11)/Dashboards!$D$13</f>
        <v>-1.6712687979849787</v>
      </c>
    </row>
    <row r="1445" spans="26:28" x14ac:dyDescent="0.35">
      <c r="Z1445" s="3">
        <f>(R445-Dashboards!$D$10)/Dashboards!$D$12</f>
        <v>-0.36856444608512484</v>
      </c>
      <c r="AB1445" s="3">
        <f>(S445-Dashboards!$D$11)/Dashboards!$D$13</f>
        <v>-1.667174554026982</v>
      </c>
    </row>
    <row r="1446" spans="26:28" x14ac:dyDescent="0.35">
      <c r="Z1446" s="3">
        <f>(R446-Dashboards!$D$10)/Dashboards!$D$12</f>
        <v>-0.35435414843121543</v>
      </c>
      <c r="AB1446" s="3">
        <f>(S446-Dashboards!$D$11)/Dashboards!$D$13</f>
        <v>-1.6629798382372618</v>
      </c>
    </row>
    <row r="1447" spans="26:28" x14ac:dyDescent="0.35">
      <c r="Z1447" s="3">
        <f>(R447-Dashboards!$D$10)/Dashboards!$D$12</f>
        <v>-0.34017057652854987</v>
      </c>
      <c r="AB1447" s="3">
        <f>(S447-Dashboards!$D$11)/Dashboards!$D$13</f>
        <v>-1.6586852335488005</v>
      </c>
    </row>
    <row r="1448" spans="26:28" x14ac:dyDescent="0.35">
      <c r="Z1448" s="3">
        <f>(R448-Dashboards!$D$10)/Dashboards!$D$12</f>
        <v>-0.32601501399783994</v>
      </c>
      <c r="AB1448" s="3">
        <f>(S448-Dashboards!$D$11)/Dashboards!$D$13</f>
        <v>-1.6542913310861835</v>
      </c>
    </row>
    <row r="1449" spans="26:28" x14ac:dyDescent="0.35">
      <c r="Z1449" s="3">
        <f>(R449-Dashboards!$D$10)/Dashboards!$D$12</f>
        <v>-0.31188873437610659</v>
      </c>
      <c r="AB1449" s="3">
        <f>(S449-Dashboards!$D$11)/Dashboards!$D$13</f>
        <v>-1.649798730062922</v>
      </c>
    </row>
    <row r="1450" spans="26:28" x14ac:dyDescent="0.35">
      <c r="Z1450" s="3">
        <f>(R450-Dashboards!$D$10)/Dashboards!$D$12</f>
        <v>-0.29779300099321149</v>
      </c>
      <c r="AB1450" s="3">
        <f>(S450-Dashboards!$D$11)/Dashboards!$D$13</f>
        <v>-1.6452080376782581</v>
      </c>
    </row>
    <row r="1451" spans="26:28" x14ac:dyDescent="0.35">
      <c r="Z1451" s="3">
        <f>(R451-Dashboards!$D$10)/Dashboards!$D$12</f>
        <v>-0.28372906685050719</v>
      </c>
      <c r="AB1451" s="3">
        <f>(S451-Dashboards!$D$11)/Dashboards!$D$13</f>
        <v>-1.6405198690132627</v>
      </c>
    </row>
    <row r="1452" spans="26:28" x14ac:dyDescent="0.35">
      <c r="Z1452" s="3">
        <f>(R452-Dashboards!$D$10)/Dashboards!$D$12</f>
        <v>-0.26969817450171629</v>
      </c>
      <c r="AB1452" s="3">
        <f>(S452-Dashboards!$D$11)/Dashboards!$D$13</f>
        <v>-1.6357348469264252</v>
      </c>
    </row>
    <row r="1453" spans="26:28" x14ac:dyDescent="0.35">
      <c r="Z1453" s="3">
        <f>(R453-Dashboards!$D$10)/Dashboards!$D$12</f>
        <v>-0.25570155593593147</v>
      </c>
      <c r="AB1453" s="3">
        <f>(S453-Dashboards!$D$11)/Dashboards!$D$13</f>
        <v>-1.6308536019485942</v>
      </c>
    </row>
    <row r="1454" spans="26:28" x14ac:dyDescent="0.35">
      <c r="Z1454" s="3">
        <f>(R454-Dashboards!$D$10)/Dashboards!$D$12</f>
        <v>-0.24174043246285123</v>
      </c>
      <c r="AB1454" s="3">
        <f>(S454-Dashboards!$D$11)/Dashboards!$D$13</f>
        <v>-1.625876772177433</v>
      </c>
    </row>
    <row r="1455" spans="26:28" x14ac:dyDescent="0.35">
      <c r="Z1455" s="3">
        <f>(R455-Dashboards!$D$10)/Dashboards!$D$12</f>
        <v>-0.22781601460014744</v>
      </c>
      <c r="AB1455" s="3">
        <f>(S455-Dashboards!$D$11)/Dashboards!$D$13</f>
        <v>-1.6208050031712586</v>
      </c>
    </row>
    <row r="1456" spans="26:28" x14ac:dyDescent="0.35">
      <c r="Z1456" s="3">
        <f>(R456-Dashboards!$D$10)/Dashboards!$D$12</f>
        <v>-0.21392950196306171</v>
      </c>
      <c r="AB1456" s="3">
        <f>(S456-Dashboards!$D$11)/Dashboards!$D$13</f>
        <v>-1.6156389478424447</v>
      </c>
    </row>
    <row r="1457" spans="26:28" x14ac:dyDescent="0.35">
      <c r="Z1457" s="3">
        <f>(R457-Dashboards!$D$10)/Dashboards!$D$12</f>
        <v>-0.20008208315618858</v>
      </c>
      <c r="AB1457" s="3">
        <f>(S457-Dashboards!$D$11)/Dashboards!$D$13</f>
        <v>-1.6103792663502285</v>
      </c>
    </row>
    <row r="1458" spans="26:28" x14ac:dyDescent="0.35">
      <c r="Z1458" s="3">
        <f>(R458-Dashboards!$D$10)/Dashboards!$D$12</f>
        <v>-0.18627493566746356</v>
      </c>
      <c r="AB1458" s="3">
        <f>(S458-Dashboards!$D$11)/Dashboards!$D$13</f>
        <v>-1.6050266259931181</v>
      </c>
    </row>
    <row r="1459" spans="26:28" x14ac:dyDescent="0.35">
      <c r="Z1459" s="3">
        <f>(R459-Dashboards!$D$10)/Dashboards!$D$12</f>
        <v>-0.17250922576431324</v>
      </c>
      <c r="AB1459" s="3">
        <f>(S459-Dashboards!$D$11)/Dashboards!$D$13</f>
        <v>-1.5995817011007498</v>
      </c>
    </row>
    <row r="1460" spans="26:28" x14ac:dyDescent="0.35">
      <c r="Z1460" s="3">
        <f>(R460-Dashboards!$D$10)/Dashboards!$D$12</f>
        <v>-0.15878610839207632</v>
      </c>
      <c r="AB1460" s="3">
        <f>(S460-Dashboards!$D$11)/Dashboards!$D$13</f>
        <v>-1.5940451729253697</v>
      </c>
    </row>
    <row r="1461" spans="26:28" x14ac:dyDescent="0.35">
      <c r="Z1461" s="3">
        <f>(R461-Dashboards!$D$10)/Dashboards!$D$12</f>
        <v>-0.14510672707457528</v>
      </c>
      <c r="AB1461" s="3">
        <f>(S461-Dashboards!$D$11)/Dashboards!$D$13</f>
        <v>-1.588417729532801</v>
      </c>
    </row>
    <row r="1462" spans="26:28" x14ac:dyDescent="0.35">
      <c r="Z1462" s="3">
        <f>(R462-Dashboards!$D$10)/Dashboards!$D$12</f>
        <v>-0.13147221381691704</v>
      </c>
      <c r="AB1462" s="3">
        <f>(S462-Dashboards!$D$11)/Dashboards!$D$13</f>
        <v>-1.5827000656930745</v>
      </c>
    </row>
    <row r="1463" spans="26:28" x14ac:dyDescent="0.35">
      <c r="Z1463" s="3">
        <f>(R463-Dashboards!$D$10)/Dashboards!$D$12</f>
        <v>-0.11788368901051648</v>
      </c>
      <c r="AB1463" s="3">
        <f>(S463-Dashboards!$D$11)/Dashboards!$D$13</f>
        <v>-1.5768928827705808</v>
      </c>
    </row>
    <row r="1464" spans="26:28" x14ac:dyDescent="0.35">
      <c r="Z1464" s="3">
        <f>(R464-Dashboards!$D$10)/Dashboards!$D$12</f>
        <v>-0.10434226134031224</v>
      </c>
      <c r="AB1464" s="3">
        <f>(S464-Dashboards!$D$11)/Dashboards!$D$13</f>
        <v>-1.5709968886139134</v>
      </c>
    </row>
    <row r="1465" spans="26:28" x14ac:dyDescent="0.35">
      <c r="Z1465" s="3">
        <f>(R465-Dashboards!$D$10)/Dashboards!$D$12</f>
        <v>-9.0849027694210382E-2</v>
      </c>
      <c r="AB1465" s="3">
        <f>(S465-Dashboards!$D$11)/Dashboards!$D$13</f>
        <v>-1.565012797445271</v>
      </c>
    </row>
    <row r="1466" spans="26:28" x14ac:dyDescent="0.35">
      <c r="Z1466" s="3">
        <f>(R466-Dashboards!$D$10)/Dashboards!$D$12</f>
        <v>-7.7405073074747865E-2</v>
      </c>
      <c r="AB1466" s="3">
        <f>(S466-Dashboards!$D$11)/Dashboards!$D$13</f>
        <v>-1.5589413297495871</v>
      </c>
    </row>
    <row r="1467" spans="26:28" x14ac:dyDescent="0.35">
      <c r="Z1467" s="3">
        <f>(R467-Dashboards!$D$10)/Dashboards!$D$12</f>
        <v>-6.4011470512945479E-2</v>
      </c>
      <c r="AB1467" s="3">
        <f>(S467-Dashboards!$D$11)/Dashboards!$D$13</f>
        <v>-1.5527832121632503</v>
      </c>
    </row>
    <row r="1468" spans="26:28" x14ac:dyDescent="0.35">
      <c r="Z1468" s="3">
        <f>(R468-Dashboards!$D$10)/Dashboards!$D$12</f>
        <v>-5.0669280984410592E-2</v>
      </c>
      <c r="AB1468" s="3">
        <f>(S468-Dashboards!$D$11)/Dashboards!$D$13</f>
        <v>-1.5465391773625929</v>
      </c>
    </row>
    <row r="1469" spans="26:28" x14ac:dyDescent="0.35">
      <c r="Z1469" s="3">
        <f>(R469-Dashboards!$D$10)/Dashboards!$D$12</f>
        <v>-3.7379553327627851E-2</v>
      </c>
      <c r="AB1469" s="3">
        <f>(S469-Dashboards!$D$11)/Dashboards!$D$13</f>
        <v>-1.5402099639519915</v>
      </c>
    </row>
    <row r="1470" spans="26:28" x14ac:dyDescent="0.35">
      <c r="Z1470" s="3">
        <f>(R470-Dashboards!$D$10)/Dashboards!$D$12</f>
        <v>-2.4143324164494849E-2</v>
      </c>
      <c r="AB1470" s="3">
        <f>(S470-Dashboards!$D$11)/Dashboards!$D$13</f>
        <v>-1.5337963163517758</v>
      </c>
    </row>
    <row r="1471" spans="26:28" x14ac:dyDescent="0.35">
      <c r="Z1471" s="3">
        <f>(R471-Dashboards!$D$10)/Dashboards!$D$12</f>
        <v>-1.0961617823037057E-2</v>
      </c>
      <c r="AB1471" s="3">
        <f>(S471-Dashboards!$D$11)/Dashboards!$D$13</f>
        <v>-1.5272989846857941</v>
      </c>
    </row>
    <row r="1472" spans="26:28" x14ac:dyDescent="0.35">
      <c r="Z1472" s="3">
        <f>(R472-Dashboards!$D$10)/Dashboards!$D$12</f>
        <v>2.1645537376404535E-3</v>
      </c>
      <c r="AB1472" s="3">
        <f>(S472-Dashboards!$D$11)/Dashboards!$D$13</f>
        <v>-1.5207187246688028</v>
      </c>
    </row>
    <row r="1473" spans="26:28" x14ac:dyDescent="0.35">
      <c r="Z1473" s="3">
        <f>(R473-Dashboards!$D$10)/Dashboards!$D$12</f>
        <v>1.5234191000182928E-2</v>
      </c>
      <c r="AB1473" s="3">
        <f>(S473-Dashboards!$D$11)/Dashboards!$D$13</f>
        <v>-1.5140562974935627</v>
      </c>
    </row>
    <row r="1474" spans="26:28" x14ac:dyDescent="0.35">
      <c r="Z1474" s="3">
        <f>(R474-Dashboards!$D$10)/Dashboards!$D$12</f>
        <v>2.8246306959617655E-2</v>
      </c>
      <c r="AB1474" s="3">
        <f>(S474-Dashboards!$D$11)/Dashboards!$D$13</f>
        <v>-1.5073124697177751</v>
      </c>
    </row>
    <row r="1475" spans="26:28" x14ac:dyDescent="0.35">
      <c r="Z1475" s="3">
        <f>(R475-Dashboards!$D$10)/Dashboards!$D$12</f>
        <v>4.1199927191781248E-2</v>
      </c>
      <c r="AB1475" s="3">
        <f>(S475-Dashboards!$D$11)/Dashboards!$D$13</f>
        <v>-1.500488013150777</v>
      </c>
    </row>
    <row r="1476" spans="26:28" x14ac:dyDescent="0.35">
      <c r="Z1476" s="3">
        <f>(R476-Dashboards!$D$10)/Dashboards!$D$12</f>
        <v>5.4094089919527591E-2</v>
      </c>
      <c r="AB1476" s="3">
        <f>(S476-Dashboards!$D$11)/Dashboards!$D$13</f>
        <v>-1.4935837047400924</v>
      </c>
    </row>
    <row r="1477" spans="26:28" x14ac:dyDescent="0.35">
      <c r="Z1477" s="3">
        <f>(R477-Dashboards!$D$10)/Dashboards!$D$12</f>
        <v>6.6927846076729414E-2</v>
      </c>
      <c r="AB1477" s="3">
        <f>(S477-Dashboards!$D$11)/Dashboards!$D$13</f>
        <v>-1.4866003264577952</v>
      </c>
    </row>
    <row r="1478" spans="26:28" x14ac:dyDescent="0.35">
      <c r="Z1478" s="3">
        <f>(R478-Dashboards!$D$10)/Dashboards!$D$12</f>
        <v>7.9700259370085971E-2</v>
      </c>
      <c r="AB1478" s="3">
        <f>(S478-Dashboards!$D$11)/Dashboards!$D$13</f>
        <v>-1.4795386651867379</v>
      </c>
    </row>
    <row r="1479" spans="26:28" x14ac:dyDescent="0.35">
      <c r="Z1479" s="3">
        <f>(R479-Dashboards!$D$10)/Dashboards!$D$12</f>
        <v>9.2410406338737483E-2</v>
      </c>
      <c r="AB1479" s="3">
        <f>(S479-Dashboards!$D$11)/Dashboards!$D$13</f>
        <v>-1.4723995126066451</v>
      </c>
    </row>
    <row r="1480" spans="26:28" x14ac:dyDescent="0.35">
      <c r="Z1480" s="3">
        <f>(R480-Dashboards!$D$10)/Dashboards!$D$12</f>
        <v>0.10505737641167194</v>
      </c>
      <c r="AB1480" s="3">
        <f>(S480-Dashboards!$D$11)/Dashboards!$D$13</f>
        <v>-1.4651836650800956</v>
      </c>
    </row>
    <row r="1481" spans="26:28" x14ac:dyDescent="0.35">
      <c r="Z1481" s="3">
        <f>(R481-Dashboards!$D$10)/Dashboards!$D$12</f>
        <v>0.1176402719629344</v>
      </c>
      <c r="AB1481" s="3">
        <f>(S481-Dashboards!$D$11)/Dashboards!$D$13</f>
        <v>-1.4578919235384038</v>
      </c>
    </row>
    <row r="1482" spans="26:28" x14ac:dyDescent="0.35">
      <c r="Z1482" s="3">
        <f>(R482-Dashboards!$D$10)/Dashboards!$D$12</f>
        <v>0.1301582083646915</v>
      </c>
      <c r="AB1482" s="3">
        <f>(S482-Dashboards!$D$11)/Dashboards!$D$13</f>
        <v>-1.4505250933674194</v>
      </c>
    </row>
    <row r="1483" spans="26:28" x14ac:dyDescent="0.35">
      <c r="Z1483" s="3">
        <f>(R483-Dashboards!$D$10)/Dashboards!$D$12</f>
        <v>0.14261031403803692</v>
      </c>
      <c r="AB1483" s="3">
        <f>(S483-Dashboards!$D$11)/Dashboards!$D$13</f>
        <v>-1.4430839842932666</v>
      </c>
    </row>
    <row r="1484" spans="26:28" x14ac:dyDescent="0.35">
      <c r="Z1484" s="3">
        <f>(R484-Dashboards!$D$10)/Dashboards!$D$12</f>
        <v>0.15499573050169718</v>
      </c>
      <c r="AB1484" s="3">
        <f>(S484-Dashboards!$D$11)/Dashboards!$D$13</f>
        <v>-1.4355694102680294</v>
      </c>
    </row>
    <row r="1485" spans="26:28" x14ac:dyDescent="0.35">
      <c r="Z1485" s="3">
        <f>(R485-Dashboards!$D$10)/Dashboards!$D$12</f>
        <v>0.16731361241851084</v>
      </c>
      <c r="AB1485" s="3">
        <f>(S485-Dashboards!$D$11)/Dashboards!$D$13</f>
        <v>-1.427982189355401</v>
      </c>
    </row>
    <row r="1486" spans="26:28" x14ac:dyDescent="0.35">
      <c r="Z1486" s="3">
        <f>(R486-Dashboards!$D$10)/Dashboards!$D$12</f>
        <v>0.17956312763976537</v>
      </c>
      <c r="AB1486" s="3">
        <f>(S486-Dashboards!$D$11)/Dashboards!$D$13</f>
        <v>-1.4203231436163275</v>
      </c>
    </row>
    <row r="1487" spans="26:28" x14ac:dyDescent="0.35">
      <c r="Z1487" s="3">
        <f>(R487-Dashboards!$D$10)/Dashboards!$D$12</f>
        <v>0.19174345724735253</v>
      </c>
      <c r="AB1487" s="3">
        <f>(S487-Dashboards!$D$11)/Dashboards!$D$13</f>
        <v>-1.4125930989946331</v>
      </c>
    </row>
    <row r="1488" spans="26:28" x14ac:dyDescent="0.35">
      <c r="Z1488" s="3">
        <f>(R488-Dashboards!$D$10)/Dashboards!$D$12</f>
        <v>0.20385379559378458</v>
      </c>
      <c r="AB1488" s="3">
        <f>(S488-Dashboards!$D$11)/Dashboards!$D$13</f>
        <v>-1.404792885202675</v>
      </c>
    </row>
    <row r="1489" spans="26:28" x14ac:dyDescent="0.35">
      <c r="Z1489" s="3">
        <f>(R489-Dashboards!$D$10)/Dashboards!$D$12</f>
        <v>0.21589335034004301</v>
      </c>
      <c r="AB1489" s="3">
        <f>(S489-Dashboards!$D$11)/Dashboards!$D$13</f>
        <v>-1.396923335607017</v>
      </c>
    </row>
    <row r="1490" spans="26:28" x14ac:dyDescent="0.35">
      <c r="Z1490" s="3">
        <f>(R490-Dashboards!$D$10)/Dashboards!$D$12</f>
        <v>0.22786134249130219</v>
      </c>
      <c r="AB1490" s="3">
        <f>(S490-Dashboards!$D$11)/Dashboards!$D$13</f>
        <v>-1.3889852871141564</v>
      </c>
    </row>
    <row r="1491" spans="26:28" x14ac:dyDescent="0.35">
      <c r="Z1491" s="3">
        <f>(R491-Dashboards!$D$10)/Dashboards!$D$12</f>
        <v>0.23975700643047956</v>
      </c>
      <c r="AB1491" s="3">
        <f>(S491-Dashboards!$D$11)/Dashboards!$D$13</f>
        <v>-1.3809795800563096</v>
      </c>
    </row>
    <row r="1492" spans="26:28" x14ac:dyDescent="0.35">
      <c r="Z1492" s="3">
        <f>(R492-Dashboards!$D$10)/Dashboards!$D$12</f>
        <v>0.25157958994968932</v>
      </c>
      <c r="AB1492" s="3">
        <f>(S492-Dashboards!$D$11)/Dashboards!$D$13</f>
        <v>-1.3729070580772673</v>
      </c>
    </row>
    <row r="1493" spans="26:28" x14ac:dyDescent="0.35">
      <c r="Z1493" s="3">
        <f>(R493-Dashboards!$D$10)/Dashboards!$D$12</f>
        <v>0.26332835427956236</v>
      </c>
      <c r="AB1493" s="3">
        <f>(S493-Dashboards!$D$11)/Dashboards!$D$13</f>
        <v>-1.3647685680183561</v>
      </c>
    </row>
    <row r="1494" spans="26:28" x14ac:dyDescent="0.35">
      <c r="Z1494" s="3">
        <f>(R494-Dashboards!$D$10)/Dashboards!$D$12</f>
        <v>0.27500257411643075</v>
      </c>
      <c r="AB1494" s="3">
        <f>(S494-Dashboards!$D$11)/Dashboards!$D$13</f>
        <v>-1.3565649598044875</v>
      </c>
    </row>
    <row r="1495" spans="26:28" x14ac:dyDescent="0.35">
      <c r="Z1495" s="3">
        <f>(R495-Dashboards!$D$10)/Dashboards!$D$12</f>
        <v>0.28660153764740987</v>
      </c>
      <c r="AB1495" s="3">
        <f>(S495-Dashboards!$D$11)/Dashboards!$D$13</f>
        <v>-1.3482970863303494</v>
      </c>
    </row>
    <row r="1496" spans="26:28" x14ac:dyDescent="0.35">
      <c r="Z1496" s="3">
        <f>(R496-Dashboards!$D$10)/Dashboards!$D$12</f>
        <v>0.2981245465734107</v>
      </c>
      <c r="AB1496" s="3">
        <f>(S496-Dashboards!$D$11)/Dashboards!$D$13</f>
        <v>-1.3399658033467181</v>
      </c>
    </row>
    <row r="1497" spans="26:28" x14ac:dyDescent="0.35">
      <c r="Z1497" s="3">
        <f>(R497-Dashboards!$D$10)/Dashboards!$D$12</f>
        <v>0.30957091613000315</v>
      </c>
      <c r="AB1497" s="3">
        <f>(S497-Dashboards!$D$11)/Dashboards!$D$13</f>
        <v>-1.3315719693469343</v>
      </c>
    </row>
    <row r="1498" spans="26:28" x14ac:dyDescent="0.35">
      <c r="Z1498" s="3">
        <f>(R498-Dashboards!$D$10)/Dashboards!$D$12</f>
        <v>0.32093997510623135</v>
      </c>
      <c r="AB1498" s="3">
        <f>(S498-Dashboards!$D$11)/Dashboards!$D$13</f>
        <v>-1.3231164454535378</v>
      </c>
    </row>
    <row r="1499" spans="26:28" x14ac:dyDescent="0.35">
      <c r="Z1499" s="3">
        <f>(R499-Dashboards!$D$10)/Dashboards!$D$12</f>
        <v>0.33223106586134826</v>
      </c>
      <c r="AB1499" s="3">
        <f>(S499-Dashboards!$D$11)/Dashboards!$D$13</f>
        <v>-1.3146000953050854</v>
      </c>
    </row>
    <row r="1500" spans="26:28" x14ac:dyDescent="0.35">
      <c r="Z1500" s="3">
        <f>(R500-Dashboards!$D$10)/Dashboards!$D$12</f>
        <v>0.34344354433946533</v>
      </c>
      <c r="AB1500" s="3">
        <f>(S500-Dashboards!$D$11)/Dashboards!$D$13</f>
        <v>-1.3060237849431702</v>
      </c>
    </row>
    <row r="1501" spans="26:28" x14ac:dyDescent="0.35">
      <c r="Z1501" s="3">
        <f>(R501-Dashboards!$D$10)/Dashboards!$D$12</f>
        <v>0.35457678008215648</v>
      </c>
      <c r="AB1501" s="3">
        <f>(S501-Dashboards!$D$11)/Dashboards!$D$13</f>
        <v>-1.2973883826996457</v>
      </c>
    </row>
    <row r="1502" spans="26:28" x14ac:dyDescent="0.35">
      <c r="Z1502" s="3">
        <f>(R502-Dashboards!$D$10)/Dashboards!$D$12</f>
        <v>0.36563015623901945</v>
      </c>
      <c r="AB1502" s="3">
        <f>(S502-Dashboards!$D$11)/Dashboards!$D$13</f>
        <v>-1.2886947590840785</v>
      </c>
    </row>
    <row r="1503" spans="26:28" x14ac:dyDescent="0.35">
      <c r="Z1503" s="3">
        <f>(R503-Dashboards!$D$10)/Dashboards!$D$12</f>
        <v>0.37660306957616707</v>
      </c>
      <c r="AB1503" s="3">
        <f>(S503-Dashboards!$D$11)/Dashboards!$D$13</f>
        <v>-1.2799437866714383</v>
      </c>
    </row>
    <row r="1504" spans="26:28" x14ac:dyDescent="0.35">
      <c r="Z1504" s="3">
        <f>(R504-Dashboards!$D$10)/Dashboards!$D$12</f>
        <v>0.38749493048273392</v>
      </c>
      <c r="AB1504" s="3">
        <f>(S504-Dashboards!$D$11)/Dashboards!$D$13</f>
        <v>-1.2711363399900448</v>
      </c>
    </row>
    <row r="1505" spans="26:28" x14ac:dyDescent="0.35">
      <c r="Z1505" s="3">
        <f>(R505-Dashboards!$D$10)/Dashboards!$D$12</f>
        <v>0.39830516297531138</v>
      </c>
      <c r="AB1505" s="3">
        <f>(S505-Dashboards!$D$11)/Dashboards!$D$13</f>
        <v>-1.262273295409778</v>
      </c>
    </row>
    <row r="1506" spans="26:28" x14ac:dyDescent="0.35">
      <c r="Z1506" s="3">
        <f>(R506-Dashboards!$D$10)/Dashboards!$D$12</f>
        <v>0.40903320470041787</v>
      </c>
      <c r="AB1506" s="3">
        <f>(S506-Dashboards!$D$11)/Dashboards!$D$13</f>
        <v>-1.2533555310305746</v>
      </c>
    </row>
    <row r="1507" spans="26:28" x14ac:dyDescent="0.35">
      <c r="Z1507" s="3">
        <f>(R507-Dashboards!$D$10)/Dashboards!$D$12</f>
        <v>0.41967850693494402</v>
      </c>
      <c r="AB1507" s="3">
        <f>(S507-Dashboards!$D$11)/Dashboards!$D$13</f>
        <v>-1.2443839265712178</v>
      </c>
    </row>
    <row r="1508" spans="26:28" x14ac:dyDescent="0.35">
      <c r="Z1508" s="3">
        <f>(R508-Dashboards!$D$10)/Dashboards!$D$12</f>
        <v>0.43024053458462191</v>
      </c>
      <c r="AB1508" s="3">
        <f>(S508-Dashboards!$D$11)/Dashboards!$D$13</f>
        <v>-1.2353593632584396</v>
      </c>
    </row>
    <row r="1509" spans="26:28" x14ac:dyDescent="0.35">
      <c r="Z1509" s="3">
        <f>(R509-Dashboards!$D$10)/Dashboards!$D$12</f>
        <v>0.44071876618048578</v>
      </c>
      <c r="AB1509" s="3">
        <f>(S509-Dashboards!$D$11)/Dashboards!$D$13</f>
        <v>-1.2262827237163398</v>
      </c>
    </row>
    <row r="1510" spans="26:28" x14ac:dyDescent="0.35">
      <c r="Z1510" s="3">
        <f>(R510-Dashboards!$D$10)/Dashboards!$D$12</f>
        <v>0.45111269387343528</v>
      </c>
      <c r="AB1510" s="3">
        <f>(S510-Dashboards!$D$11)/Dashboards!$D$13</f>
        <v>-1.217154891856149</v>
      </c>
    </row>
    <row r="1511" spans="26:28" x14ac:dyDescent="0.35">
      <c r="Z1511" s="3">
        <f>(R511-Dashboards!$D$10)/Dashboards!$D$12</f>
        <v>0.46142182342676558</v>
      </c>
      <c r="AB1511" s="3">
        <f>(S511-Dashboards!$D$11)/Dashboards!$D$13</f>
        <v>-1.2079767527663392</v>
      </c>
    </row>
    <row r="1512" spans="26:28" x14ac:dyDescent="0.35">
      <c r="Z1512" s="3">
        <f>(R512-Dashboards!$D$10)/Dashboards!$D$12</f>
        <v>0.47164567420679199</v>
      </c>
      <c r="AB1512" s="3">
        <f>(S512-Dashboards!$D$11)/Dashboards!$D$13</f>
        <v>-1.1987491926030949</v>
      </c>
    </row>
    <row r="1513" spans="26:28" x14ac:dyDescent="0.35">
      <c r="Z1513" s="3">
        <f>(R513-Dashboards!$D$10)/Dashboards!$D$12</f>
        <v>0.48178377917156451</v>
      </c>
      <c r="AB1513" s="3">
        <f>(S513-Dashboards!$D$11)/Dashboards!$D$13</f>
        <v>-1.1894730984811683</v>
      </c>
    </row>
    <row r="1514" spans="26:28" x14ac:dyDescent="0.35">
      <c r="Z1514" s="3">
        <f>(R514-Dashboards!$D$10)/Dashboards!$D$12</f>
        <v>0.49183568485761187</v>
      </c>
      <c r="AB1514" s="3">
        <f>(S514-Dashboards!$D$11)/Dashboards!$D$13</f>
        <v>-1.1801493583651121</v>
      </c>
    </row>
    <row r="1515" spans="26:28" x14ac:dyDescent="0.35">
      <c r="Z1515" s="3">
        <f>(R515-Dashboards!$D$10)/Dashboards!$D$12</f>
        <v>0.50180095136482272</v>
      </c>
      <c r="AB1515" s="3">
        <f>(S515-Dashboards!$D$11)/Dashboards!$D$13</f>
        <v>-1.1707788609609302</v>
      </c>
    </row>
    <row r="1516" spans="26:28" x14ac:dyDescent="0.35">
      <c r="Z1516" s="3">
        <f>(R516-Dashboards!$D$10)/Dashboards!$D$12</f>
        <v>0.51167915233939787</v>
      </c>
      <c r="AB1516" s="3">
        <f>(S516-Dashboards!$D$11)/Dashboards!$D$13</f>
        <v>-1.1613624956081308</v>
      </c>
    </row>
    <row r="1517" spans="26:28" x14ac:dyDescent="0.35">
      <c r="Z1517" s="3">
        <f>(R517-Dashboards!$D$10)/Dashboards!$D$12</f>
        <v>0.52146987495496877</v>
      </c>
      <c r="AB1517" s="3">
        <f>(S517-Dashboards!$D$11)/Dashboards!$D$13</f>
        <v>-1.1519011521722169</v>
      </c>
    </row>
    <row r="1518" spans="26:28" x14ac:dyDescent="0.35">
      <c r="Z1518" s="3">
        <f>(R518-Dashboards!$D$10)/Dashboards!$D$12</f>
        <v>0.53117271989178549</v>
      </c>
      <c r="AB1518" s="3">
        <f>(S518-Dashboards!$D$11)/Dashboards!$D$13</f>
        <v>-1.1423957209376114</v>
      </c>
    </row>
    <row r="1519" spans="26:28" x14ac:dyDescent="0.35">
      <c r="Z1519" s="3">
        <f>(R519-Dashboards!$D$10)/Dashboards!$D$12</f>
        <v>0.54078730131409347</v>
      </c>
      <c r="AB1519" s="3">
        <f>(S519-Dashboards!$D$11)/Dashboards!$D$13</f>
        <v>-1.1328470925010394</v>
      </c>
    </row>
    <row r="1520" spans="26:28" x14ac:dyDescent="0.35">
      <c r="Z1520" s="3">
        <f>(R520-Dashboards!$D$10)/Dashboards!$D$12</f>
        <v>0.55031324684565708</v>
      </c>
      <c r="AB1520" s="3">
        <f>(S520-Dashboards!$D$11)/Dashboards!$D$13</f>
        <v>-1.1232561576653735</v>
      </c>
    </row>
    <row r="1521" spans="26:28" x14ac:dyDescent="0.35">
      <c r="Z1521" s="3">
        <f>(R521-Dashboards!$D$10)/Dashboards!$D$12</f>
        <v>0.55975019754345556</v>
      </c>
      <c r="AB1521" s="3">
        <f>(S521-Dashboards!$D$11)/Dashboards!$D$13</f>
        <v>-1.1136238073339606</v>
      </c>
    </row>
    <row r="1522" spans="26:28" x14ac:dyDescent="0.35">
      <c r="Z1522" s="3">
        <f>(R522-Dashboards!$D$10)/Dashboards!$D$12</f>
        <v>0.56909780786955033</v>
      </c>
      <c r="AB1522" s="3">
        <f>(S522-Dashboards!$D$11)/Dashboards!$D$13</f>
        <v>-1.1039509324054351</v>
      </c>
    </row>
    <row r="1523" spans="26:28" x14ac:dyDescent="0.35">
      <c r="Z1523" s="3">
        <f>(R523-Dashboards!$D$10)/Dashboards!$D$12</f>
        <v>0.5783557456611621</v>
      </c>
      <c r="AB1523" s="3">
        <f>(S523-Dashboards!$D$11)/Dashboards!$D$13</f>
        <v>-1.0942384236690343</v>
      </c>
    </row>
    <row r="1524" spans="26:28" x14ac:dyDescent="0.35">
      <c r="Z1524" s="3">
        <f>(R524-Dashboards!$D$10)/Dashboards!$D$12</f>
        <v>0.58752369209897071</v>
      </c>
      <c r="AB1524" s="3">
        <f>(S524-Dashboards!$D$11)/Dashboards!$D$13</f>
        <v>-1.0844871717004316</v>
      </c>
    </row>
    <row r="1525" spans="26:28" x14ac:dyDescent="0.35">
      <c r="Z1525" s="3">
        <f>(R525-Dashboards!$D$10)/Dashboards!$D$12</f>
        <v>0.59660134167362211</v>
      </c>
      <c r="AB1525" s="3">
        <f>(S525-Dashboards!$D$11)/Dashboards!$D$13</f>
        <v>-1.0746980667580883</v>
      </c>
    </row>
    <row r="1526" spans="26:28" x14ac:dyDescent="0.35">
      <c r="Z1526" s="3">
        <f>(R526-Dashboards!$D$10)/Dashboards!$D$12</f>
        <v>0.60558840215048015</v>
      </c>
      <c r="AB1526" s="3">
        <f>(S526-Dashboards!$D$11)/Dashboards!$D$13</f>
        <v>-1.0648719986801496</v>
      </c>
    </row>
    <row r="1527" spans="26:28" x14ac:dyDescent="0.35">
      <c r="Z1527" s="3">
        <f>(R527-Dashboards!$D$10)/Dashboards!$D$12</f>
        <v>0.61448459453265958</v>
      </c>
      <c r="AB1527" s="3">
        <f>(S527-Dashboards!$D$11)/Dashboards!$D$13</f>
        <v>-1.055009856781884</v>
      </c>
    </row>
    <row r="1528" spans="26:28" x14ac:dyDescent="0.35">
      <c r="Z1528" s="3">
        <f>(R528-Dashboards!$D$10)/Dashboards!$D$12</f>
        <v>0.62328965302229011</v>
      </c>
      <c r="AB1528" s="3">
        <f>(S528-Dashboards!$D$11)/Dashboards!$D$13</f>
        <v>-1.0451125297536816</v>
      </c>
    </row>
    <row r="1529" spans="26:28" x14ac:dyDescent="0.35">
      <c r="Z1529" s="3">
        <f>(R529-Dashboards!$D$10)/Dashboards!$D$12</f>
        <v>0.63200332498009792</v>
      </c>
      <c r="AB1529" s="3">
        <f>(S529-Dashboards!$D$11)/Dashboards!$D$13</f>
        <v>-1.035180905559631</v>
      </c>
    </row>
    <row r="1530" spans="26:28" x14ac:dyDescent="0.35">
      <c r="Z1530" s="3">
        <f>(R530-Dashboards!$D$10)/Dashboards!$D$12</f>
        <v>0.64062537088326676</v>
      </c>
      <c r="AB1530" s="3">
        <f>(S530-Dashboards!$D$11)/Dashboards!$D$13</f>
        <v>-1.0252158713366692</v>
      </c>
    </row>
    <row r="1531" spans="26:28" x14ac:dyDescent="0.35">
      <c r="Z1531" s="3">
        <f>(R531-Dashboards!$D$10)/Dashboards!$D$12</f>
        <v>0.64915556428164012</v>
      </c>
      <c r="AB1531" s="3">
        <f>(S531-Dashboards!$D$11)/Dashboards!$D$13</f>
        <v>-1.0152183132943264</v>
      </c>
    </row>
    <row r="1532" spans="26:28" x14ac:dyDescent="0.35">
      <c r="Z1532" s="3">
        <f>(R532-Dashboards!$D$10)/Dashboards!$D$12</f>
        <v>0.65759369175222149</v>
      </c>
      <c r="AB1532" s="3">
        <f>(S532-Dashboards!$D$11)/Dashboards!$D$13</f>
        <v>-1.0051891166150815</v>
      </c>
    </row>
    <row r="1533" spans="26:28" x14ac:dyDescent="0.35">
      <c r="Z1533" s="3">
        <f>(R533-Dashboards!$D$10)/Dashboards!$D$12</f>
        <v>0.66593955285205964</v>
      </c>
      <c r="AB1533" s="3">
        <f>(S533-Dashboards!$D$11)/Dashboards!$D$13</f>
        <v>-0.99512916535531726</v>
      </c>
    </row>
    <row r="1534" spans="26:28" x14ac:dyDescent="0.35">
      <c r="Z1534" s="3">
        <f>(R534-Dashboards!$D$10)/Dashboards!$D$12</f>
        <v>0.67419296006945206</v>
      </c>
      <c r="AB1534" s="3">
        <f>(S534-Dashboards!$D$11)/Dashboards!$D$13</f>
        <v>-0.98503934234691903</v>
      </c>
    </row>
    <row r="1535" spans="26:28" x14ac:dyDescent="0.35">
      <c r="Z1535" s="3">
        <f>(R535-Dashboards!$D$10)/Dashboards!$D$12</f>
        <v>0.68235373877357597</v>
      </c>
      <c r="AB1535" s="3">
        <f>(S535-Dashboards!$D$11)/Dashboards!$D$13</f>
        <v>-0.97492052909948923</v>
      </c>
    </row>
    <row r="1536" spans="26:28" x14ac:dyDescent="0.35">
      <c r="Z1536" s="3">
        <f>(R536-Dashboards!$D$10)/Dashboards!$D$12</f>
        <v>0.69042172716247718</v>
      </c>
      <c r="AB1536" s="3">
        <f>(S536-Dashboards!$D$11)/Dashboards!$D$13</f>
        <v>-0.96477360570322079</v>
      </c>
    </row>
    <row r="1537" spans="26:28" x14ac:dyDescent="0.35">
      <c r="Z1537" s="3">
        <f>(R537-Dashboards!$D$10)/Dashboards!$D$12</f>
        <v>0.69839677620948526</v>
      </c>
      <c r="AB1537" s="3">
        <f>(S537-Dashboards!$D$11)/Dashboards!$D$13</f>
        <v>-0.95459945073242092</v>
      </c>
    </row>
    <row r="1538" spans="26:28" x14ac:dyDescent="0.35">
      <c r="Z1538" s="3">
        <f>(R538-Dashboards!$D$10)/Dashboards!$D$12</f>
        <v>0.70627874960805848</v>
      </c>
      <c r="AB1538" s="3">
        <f>(S538-Dashboards!$D$11)/Dashboards!$D$13</f>
        <v>-0.94439894114969747</v>
      </c>
    </row>
    <row r="1539" spans="26:28" x14ac:dyDescent="0.35">
      <c r="Z1539" s="3">
        <f>(R539-Dashboards!$D$10)/Dashboards!$D$12</f>
        <v>0.71406752371505189</v>
      </c>
      <c r="AB1539" s="3">
        <f>(S539-Dashboards!$D$11)/Dashboards!$D$13</f>
        <v>-0.93417295221082597</v>
      </c>
    </row>
    <row r="1540" spans="26:28" x14ac:dyDescent="0.35">
      <c r="Z1540" s="3">
        <f>(R540-Dashboards!$D$10)/Dashboards!$D$12</f>
        <v>0.72176298749249101</v>
      </c>
      <c r="AB1540" s="3">
        <f>(S540-Dashboards!$D$11)/Dashboards!$D$13</f>
        <v>-0.92392235737029405</v>
      </c>
    </row>
    <row r="1541" spans="26:28" x14ac:dyDescent="0.35">
      <c r="Z1541" s="3">
        <f>(R541-Dashboards!$D$10)/Dashboards!$D$12</f>
        <v>0.72936504244776068</v>
      </c>
      <c r="AB1541" s="3">
        <f>(S541-Dashboards!$D$11)/Dashboards!$D$13</f>
        <v>-0.91364802818754898</v>
      </c>
    </row>
    <row r="1542" spans="26:28" x14ac:dyDescent="0.35">
      <c r="Z1542" s="3">
        <f>(R542-Dashboards!$D$10)/Dashboards!$D$12</f>
        <v>0.73687360257234202</v>
      </c>
      <c r="AB1542" s="3">
        <f>(S542-Dashboards!$D$11)/Dashboards!$D$13</f>
        <v>-0.90335083423394069</v>
      </c>
    </row>
    <row r="1543" spans="26:28" x14ac:dyDescent="0.35">
      <c r="Z1543" s="3">
        <f>(R543-Dashboards!$D$10)/Dashboards!$D$12</f>
        <v>0.74428859427903027</v>
      </c>
      <c r="AB1543" s="3">
        <f>(S543-Dashboards!$D$11)/Dashboards!$D$13</f>
        <v>-0.89303164300038029</v>
      </c>
    </row>
    <row r="1544" spans="26:28" x14ac:dyDescent="0.35">
      <c r="Z1544" s="3">
        <f>(R544-Dashboards!$D$10)/Dashboards!$D$12</f>
        <v>0.75160995633768724</v>
      </c>
      <c r="AB1544" s="3">
        <f>(S544-Dashboards!$D$11)/Dashboards!$D$13</f>
        <v>-0.88269131980571891</v>
      </c>
    </row>
    <row r="1545" spans="26:28" x14ac:dyDescent="0.35">
      <c r="Z1545" s="3">
        <f>(R545-Dashboards!$D$10)/Dashboards!$D$12</f>
        <v>0.75883763980955099</v>
      </c>
      <c r="AB1545" s="3">
        <f>(S545-Dashboards!$D$11)/Dashboards!$D$13</f>
        <v>-0.87233072770586095</v>
      </c>
    </row>
    <row r="1546" spans="26:28" x14ac:dyDescent="0.35">
      <c r="Z1546" s="3">
        <f>(R546-Dashboards!$D$10)/Dashboards!$D$12</f>
        <v>0.76597160798009389</v>
      </c>
      <c r="AB1546" s="3">
        <f>(S546-Dashboards!$D$11)/Dashboards!$D$13</f>
        <v>-0.861950727403615</v>
      </c>
    </row>
    <row r="1547" spans="26:28" x14ac:dyDescent="0.35">
      <c r="Z1547" s="3">
        <f>(R547-Dashboards!$D$10)/Dashboards!$D$12</f>
        <v>0.77301183629045389</v>
      </c>
      <c r="AB1547" s="3">
        <f>(S547-Dashboards!$D$11)/Dashboards!$D$13</f>
        <v>-0.85155217715928777</v>
      </c>
    </row>
    <row r="1548" spans="26:28" x14ac:dyDescent="0.35">
      <c r="Z1548" s="3">
        <f>(R548-Dashboards!$D$10)/Dashboards!$D$12</f>
        <v>0.77995831226749979</v>
      </c>
      <c r="AB1548" s="3">
        <f>(S548-Dashboards!$D$11)/Dashboards!$D$13</f>
        <v>-0.84113593270204368</v>
      </c>
    </row>
    <row r="1549" spans="26:28" x14ac:dyDescent="0.35">
      <c r="Z1549" s="3">
        <f>(R549-Dashboards!$D$10)/Dashboards!$D$12</f>
        <v>0.7868110354524549</v>
      </c>
      <c r="AB1549" s="3">
        <f>(S549-Dashboards!$D$11)/Dashboards!$D$13</f>
        <v>-0.83070284714201803</v>
      </c>
    </row>
    <row r="1550" spans="26:28" x14ac:dyDescent="0.35">
      <c r="Z1550" s="3">
        <f>(R550-Dashboards!$D$10)/Dashboards!$D$12</f>
        <v>0.79357001732822452</v>
      </c>
      <c r="AB1550" s="3">
        <f>(S550-Dashboards!$D$11)/Dashboards!$D$13</f>
        <v>-0.82025377088321538</v>
      </c>
    </row>
    <row r="1551" spans="26:28" x14ac:dyDescent="0.35">
      <c r="Z1551" s="3">
        <f>(R551-Dashboards!$D$10)/Dashboards!$D$12</f>
        <v>0.80023528124529908</v>
      </c>
      <c r="AB1551" s="3">
        <f>(S551-Dashboards!$D$11)/Dashboards!$D$13</f>
        <v>-0.80978955153718135</v>
      </c>
    </row>
    <row r="1552" spans="26:28" x14ac:dyDescent="0.35">
      <c r="Z1552" s="3">
        <f>(R552-Dashboards!$D$10)/Dashboards!$D$12</f>
        <v>0.80680686234639876</v>
      </c>
      <c r="AB1552" s="3">
        <f>(S552-Dashboards!$D$11)/Dashboards!$D$13</f>
        <v>-0.79931103383746227</v>
      </c>
    </row>
    <row r="1553" spans="26:28" x14ac:dyDescent="0.35">
      <c r="Z1553" s="3">
        <f>(R553-Dashboards!$D$10)/Dashboards!$D$12</f>
        <v>0.81328480748973997</v>
      </c>
      <c r="AB1553" s="3">
        <f>(S553-Dashboards!$D$11)/Dashboards!$D$13</f>
        <v>-0.7888190595548672</v>
      </c>
    </row>
    <row r="1554" spans="26:28" x14ac:dyDescent="0.35">
      <c r="Z1554" s="3">
        <f>(R554-Dashboards!$D$10)/Dashboards!$D$12</f>
        <v>0.81966917517106919</v>
      </c>
      <c r="AB1554" s="3">
        <f>(S554-Dashboards!$D$11)/Dashboards!$D$13</f>
        <v>-0.77831446741353039</v>
      </c>
    </row>
    <row r="1555" spans="26:28" x14ac:dyDescent="0.35">
      <c r="Z1555" s="3">
        <f>(R555-Dashboards!$D$10)/Dashboards!$D$12</f>
        <v>0.82596003544435526</v>
      </c>
      <c r="AB1555" s="3">
        <f>(S555-Dashboards!$D$11)/Dashboards!$D$13</f>
        <v>-0.76779809300778656</v>
      </c>
    </row>
    <row r="1556" spans="26:28" x14ac:dyDescent="0.35">
      <c r="Z1556" s="3">
        <f>(R556-Dashboards!$D$10)/Dashboards!$D$12</f>
        <v>0.83215746984129879</v>
      </c>
      <c r="AB1556" s="3">
        <f>(S556-Dashboards!$D$11)/Dashboards!$D$13</f>
        <v>-0.75727076871986421</v>
      </c>
    </row>
    <row r="1557" spans="26:28" x14ac:dyDescent="0.35">
      <c r="Z1557" s="3">
        <f>(R557-Dashboards!$D$10)/Dashboards!$D$12</f>
        <v>0.83826157128952783</v>
      </c>
      <c r="AB1557" s="3">
        <f>(S557-Dashboards!$D$11)/Dashboards!$D$13</f>
        <v>-0.74673332363840605</v>
      </c>
    </row>
    <row r="1558" spans="26:28" x14ac:dyDescent="0.35">
      <c r="Z1558" s="3">
        <f>(R558-Dashboards!$D$10)/Dashboards!$D$12</f>
        <v>0.84427244402963275</v>
      </c>
      <c r="AB1558" s="3">
        <f>(S558-Dashboards!$D$11)/Dashboards!$D$13</f>
        <v>-0.73618658347782617</v>
      </c>
    </row>
    <row r="1559" spans="26:28" x14ac:dyDescent="0.35">
      <c r="Z1559" s="3">
        <f>(R559-Dashboards!$D$10)/Dashboards!$D$12</f>
        <v>0.85019020353095009</v>
      </c>
      <c r="AB1559" s="3">
        <f>(S559-Dashboards!$D$11)/Dashboards!$D$13</f>
        <v>-0.72563137049849724</v>
      </c>
    </row>
    <row r="1560" spans="26:28" x14ac:dyDescent="0.35">
      <c r="Z1560" s="3">
        <f>(R560-Dashboards!$D$10)/Dashboards!$D$12</f>
        <v>0.85601497640621904</v>
      </c>
      <c r="AB1560" s="3">
        <f>(S560-Dashboards!$D$11)/Dashboards!$D$13</f>
        <v>-0.71506850342779771</v>
      </c>
    </row>
    <row r="1561" spans="26:28" x14ac:dyDescent="0.35">
      <c r="Z1561" s="3">
        <f>(R561-Dashboards!$D$10)/Dashboards!$D$12</f>
        <v>0.86174690032501511</v>
      </c>
      <c r="AB1561" s="3">
        <f>(S561-Dashboards!$D$11)/Dashboards!$D$13</f>
        <v>-0.70449879738200005</v>
      </c>
    </row>
    <row r="1562" spans="26:28" x14ac:dyDescent="0.35">
      <c r="Z1562" s="3">
        <f>(R562-Dashboards!$D$10)/Dashboards!$D$12</f>
        <v>0.86738612392607528</v>
      </c>
      <c r="AB1562" s="3">
        <f>(S562-Dashboards!$D$11)/Dashboards!$D$13</f>
        <v>-0.69392306378902868</v>
      </c>
    </row>
    <row r="1563" spans="26:28" x14ac:dyDescent="0.35">
      <c r="Z1563" s="3">
        <f>(R563-Dashboards!$D$10)/Dashboards!$D$12</f>
        <v>0.87293280672848939</v>
      </c>
      <c r="AB1563" s="3">
        <f>(S563-Dashboards!$D$11)/Dashboards!$D$13</f>
        <v>-0.68334211031207759</v>
      </c>
    </row>
    <row r="1564" spans="26:28" x14ac:dyDescent="0.35">
      <c r="Z1564" s="3">
        <f>(R564-Dashboards!$D$10)/Dashboards!$D$12</f>
        <v>0.87838711904177158</v>
      </c>
      <c r="AB1564" s="3">
        <f>(S564-Dashboards!$D$11)/Dashboards!$D$13</f>
        <v>-0.67275674077410319</v>
      </c>
    </row>
    <row r="1565" spans="26:28" x14ac:dyDescent="0.35">
      <c r="Z1565" s="3">
        <f>(R565-Dashboards!$D$10)/Dashboards!$D$12</f>
        <v>0.88374924187486725</v>
      </c>
      <c r="AB1565" s="3">
        <f>(S565-Dashboards!$D$11)/Dashboards!$D$13</f>
        <v>-0.66216775508319381</v>
      </c>
    </row>
    <row r="1566" spans="26:28" x14ac:dyDescent="0.35">
      <c r="Z1566" s="3">
        <f>(R566-Dashboards!$D$10)/Dashboards!$D$12</f>
        <v>0.88901936684406957</v>
      </c>
      <c r="AB1566" s="3">
        <f>(S566-Dashboards!$D$11)/Dashboards!$D$13</f>
        <v>-0.65157594915882044</v>
      </c>
    </row>
    <row r="1567" spans="26:28" x14ac:dyDescent="0.35">
      <c r="Z1567" s="3">
        <f>(R567-Dashboards!$D$10)/Dashboards!$D$12</f>
        <v>0.89419769607988897</v>
      </c>
      <c r="AB1567" s="3">
        <f>(S567-Dashboards!$D$11)/Dashboards!$D$13</f>
        <v>-0.64098211485898748</v>
      </c>
    </row>
    <row r="1568" spans="26:28" x14ac:dyDescent="0.35">
      <c r="Z1568" s="3">
        <f>(R568-Dashboards!$D$10)/Dashboards!$D$12</f>
        <v>0.89928444213290215</v>
      </c>
      <c r="AB1568" s="3">
        <f>(S568-Dashboards!$D$11)/Dashboards!$D$13</f>
        <v>-0.63038703990826506</v>
      </c>
    </row>
    <row r="1569" spans="26:28" x14ac:dyDescent="0.35">
      <c r="Z1569" s="3">
        <f>(R569-Dashboards!$D$10)/Dashboards!$D$12</f>
        <v>0.9042798278785773</v>
      </c>
      <c r="AB1569" s="3">
        <f>(S569-Dashboards!$D$11)/Dashboards!$D$13</f>
        <v>-0.61979150782673154</v>
      </c>
    </row>
    <row r="1570" spans="26:28" x14ac:dyDescent="0.35">
      <c r="Z1570" s="3">
        <f>(R570-Dashboards!$D$10)/Dashboards!$D$12</f>
        <v>0.90918408642112192</v>
      </c>
      <c r="AB1570" s="3">
        <f>(S570-Dashboards!$D$11)/Dashboards!$D$13</f>
        <v>-0.60919629785981588</v>
      </c>
    </row>
    <row r="1571" spans="26:28" x14ac:dyDescent="0.35">
      <c r="Z1571" s="3">
        <f>(R571-Dashboards!$D$10)/Dashboards!$D$12</f>
        <v>0.91399746099634294</v>
      </c>
      <c r="AB1571" s="3">
        <f>(S571-Dashboards!$D$11)/Dashboards!$D$13</f>
        <v>-0.59860218490905559</v>
      </c>
    </row>
    <row r="1572" spans="26:28" x14ac:dyDescent="0.35">
      <c r="Z1572" s="3">
        <f>(R572-Dashboards!$D$10)/Dashboards!$D$12</f>
        <v>0.91872020487356443</v>
      </c>
      <c r="AB1572" s="3">
        <f>(S572-Dashboards!$D$11)/Dashboards!$D$13</f>
        <v>-0.58800993946376567</v>
      </c>
    </row>
    <row r="1573" spans="26:28" x14ac:dyDescent="0.35">
      <c r="Z1573" s="3">
        <f>(R573-Dashboards!$D$10)/Dashboards!$D$12</f>
        <v>0.92335258125659603</v>
      </c>
      <c r="AB1573" s="3">
        <f>(S573-Dashboards!$D$11)/Dashboards!$D$13</f>
        <v>-0.57742032753363404</v>
      </c>
    </row>
    <row r="1574" spans="26:28" x14ac:dyDescent="0.35">
      <c r="Z1574" s="3">
        <f>(R574-Dashboards!$D$10)/Dashboards!$D$12</f>
        <v>0.92789486318381842</v>
      </c>
      <c r="AB1574" s="3">
        <f>(S574-Dashboards!$D$11)/Dashboards!$D$13</f>
        <v>-0.56683411058223276</v>
      </c>
    </row>
    <row r="1575" spans="26:28" x14ac:dyDescent="0.35">
      <c r="Z1575" s="3">
        <f>(R575-Dashboards!$D$10)/Dashboards!$D$12</f>
        <v>0.93234733342732978</v>
      </c>
      <c r="AB1575" s="3">
        <f>(S575-Dashboards!$D$11)/Dashboards!$D$13</f>
        <v>-0.55625204546147144</v>
      </c>
    </row>
    <row r="1576" spans="26:28" x14ac:dyDescent="0.35">
      <c r="Z1576" s="3">
        <f>(R576-Dashboards!$D$10)/Dashboards!$D$12</f>
        <v>0.9367102843912678</v>
      </c>
      <c r="AB1576" s="3">
        <f>(S576-Dashboards!$D$11)/Dashboards!$D$13</f>
        <v>-0.5456748843469702</v>
      </c>
    </row>
    <row r="1577" spans="26:28" x14ac:dyDescent="0.35">
      <c r="Z1577" s="3">
        <f>(R577-Dashboards!$D$10)/Dashboards!$D$12</f>
        <v>0.94098401800922438</v>
      </c>
      <c r="AB1577" s="3">
        <f>(S577-Dashboards!$D$11)/Dashboards!$D$13</f>
        <v>-0.53510337467438374</v>
      </c>
    </row>
    <row r="1578" spans="26:28" x14ac:dyDescent="0.35">
      <c r="Z1578" s="3">
        <f>(R578-Dashboards!$D$10)/Dashboards!$D$12</f>
        <v>0.94516884564086912</v>
      </c>
      <c r="AB1578" s="3">
        <f>(S578-Dashboards!$D$11)/Dashboards!$D$13</f>
        <v>-0.52453825907665963</v>
      </c>
    </row>
    <row r="1579" spans="26:28" x14ac:dyDescent="0.35">
      <c r="Z1579" s="3">
        <f>(R579-Dashboards!$D$10)/Dashboards!$D$12</f>
        <v>0.94926508796772702</v>
      </c>
      <c r="AB1579" s="3">
        <f>(S579-Dashboards!$D$11)/Dashboards!$D$13</f>
        <v>-0.513980275322242</v>
      </c>
    </row>
    <row r="1580" spans="26:28" x14ac:dyDescent="0.35">
      <c r="Z1580" s="3">
        <f>(R580-Dashboards!$D$10)/Dashboards!$D$12</f>
        <v>0.9532730748881777</v>
      </c>
      <c r="AB1580" s="3">
        <f>(S580-Dashboards!$D$11)/Dashboards!$D$13</f>
        <v>-0.50343015625423337</v>
      </c>
    </row>
    <row r="1581" spans="26:28" x14ac:dyDescent="0.35">
      <c r="Z1581" s="3">
        <f>(R581-Dashboards!$D$10)/Dashboards!$D$12</f>
        <v>0.95719314541166645</v>
      </c>
      <c r="AB1581" s="3">
        <f>(S581-Dashboards!$D$11)/Dashboards!$D$13</f>
        <v>-0.49288862973049857</v>
      </c>
    </row>
    <row r="1582" spans="26:28" x14ac:dyDescent="0.35">
      <c r="Z1582" s="3">
        <f>(R582-Dashboards!$D$10)/Dashboards!$D$12</f>
        <v>0.9610256475521588</v>
      </c>
      <c r="AB1582" s="3">
        <f>(S582-Dashboards!$D$11)/Dashboards!$D$13</f>
        <v>-0.48235641856473338</v>
      </c>
    </row>
    <row r="1583" spans="26:28" x14ac:dyDescent="0.35">
      <c r="Z1583" s="3">
        <f>(R583-Dashboards!$D$10)/Dashboards!$D$12</f>
        <v>0.96477093822087434</v>
      </c>
      <c r="AB1583" s="3">
        <f>(S583-Dashboards!$D$11)/Dashboards!$D$13</f>
        <v>-0.4718342404684901</v>
      </c>
    </row>
    <row r="1584" spans="26:28" x14ac:dyDescent="0.35">
      <c r="Z1584" s="3">
        <f>(R584-Dashboards!$D$10)/Dashboards!$D$12</f>
        <v>0.9684293831182853</v>
      </c>
      <c r="AB1584" s="3">
        <f>(S584-Dashboards!$D$11)/Dashboards!$D$13</f>
        <v>-0.46132280799416475</v>
      </c>
    </row>
    <row r="1585" spans="26:28" x14ac:dyDescent="0.35">
      <c r="Z1585" s="3">
        <f>(R585-Dashboards!$D$10)/Dashboards!$D$12</f>
        <v>0.97200135662540987</v>
      </c>
      <c r="AB1585" s="3">
        <f>(S585-Dashboards!$D$11)/Dashboards!$D$13</f>
        <v>-0.45082282847895655</v>
      </c>
    </row>
    <row r="1586" spans="26:28" x14ac:dyDescent="0.35">
      <c r="Z1586" s="3">
        <f>(R586-Dashboards!$D$10)/Dashboards!$D$12</f>
        <v>0.97548724169446654</v>
      </c>
      <c r="AB1586" s="3">
        <f>(S586-Dashboards!$D$11)/Dashboards!$D$13</f>
        <v>-0.44033500398978609</v>
      </c>
    </row>
    <row r="1587" spans="26:28" x14ac:dyDescent="0.35">
      <c r="Z1587" s="3">
        <f>(R587-Dashboards!$D$10)/Dashboards!$D$12</f>
        <v>0.97888742973881959</v>
      </c>
      <c r="AB1587" s="3">
        <f>(S587-Dashboards!$D$11)/Dashboards!$D$13</f>
        <v>-0.42986003126919559</v>
      </c>
    </row>
    <row r="1588" spans="26:28" x14ac:dyDescent="0.35">
      <c r="Z1588" s="3">
        <f>(R588-Dashboards!$D$10)/Dashboards!$D$12</f>
        <v>0.98220232052233059</v>
      </c>
      <c r="AB1588" s="3">
        <f>(S588-Dashboards!$D$11)/Dashboards!$D$13</f>
        <v>-0.41939860168221721</v>
      </c>
    </row>
    <row r="1589" spans="26:28" x14ac:dyDescent="0.35">
      <c r="Z1589" s="3">
        <f>(R589-Dashboards!$D$10)/Dashboards!$D$12</f>
        <v>0.98543232204805964</v>
      </c>
      <c r="AB1589" s="3">
        <f>(S589-Dashboards!$D$11)/Dashboards!$D$13</f>
        <v>-0.40895140116422052</v>
      </c>
    </row>
    <row r="1590" spans="26:28" x14ac:dyDescent="0.35">
      <c r="Z1590" s="3">
        <f>(R590-Dashboards!$D$10)/Dashboards!$D$12</f>
        <v>0.98857785044638136</v>
      </c>
      <c r="AB1590" s="3">
        <f>(S590-Dashboards!$D$11)/Dashboards!$D$13</f>
        <v>-0.39851911016973568</v>
      </c>
    </row>
    <row r="1591" spans="26:28" x14ac:dyDescent="0.35">
      <c r="Z1591" s="3">
        <f>(R591-Dashboards!$D$10)/Dashboards!$D$12</f>
        <v>0.99163932986253989</v>
      </c>
      <c r="AB1591" s="3">
        <f>(S591-Dashboards!$D$11)/Dashboards!$D$13</f>
        <v>-0.38810240362226017</v>
      </c>
    </row>
    <row r="1592" spans="26:28" x14ac:dyDescent="0.35">
      <c r="Z1592" s="3">
        <f>(R592-Dashboards!$D$10)/Dashboards!$D$12</f>
        <v>0.99461719234359491</v>
      </c>
      <c r="AB1592" s="3">
        <f>(S592-Dashboards!$D$11)/Dashboards!$D$13</f>
        <v>-0.37770195086505204</v>
      </c>
    </row>
    <row r="1593" spans="26:28" x14ac:dyDescent="0.35">
      <c r="Z1593" s="3">
        <f>(R593-Dashboards!$D$10)/Dashboards!$D$12</f>
        <v>0.9975118777248857</v>
      </c>
      <c r="AB1593" s="3">
        <f>(S593-Dashboards!$D$11)/Dashboards!$D$13</f>
        <v>-0.3673184156128973</v>
      </c>
    </row>
    <row r="1594" spans="26:28" x14ac:dyDescent="0.35">
      <c r="Z1594" s="3">
        <f>(R594-Dashboards!$D$10)/Dashboards!$D$12</f>
        <v>1.0003238335159323</v>
      </c>
      <c r="AB1594" s="3">
        <f>(S594-Dashboards!$D$11)/Dashboards!$D$13</f>
        <v>-0.35695245590487701</v>
      </c>
    </row>
    <row r="1595" spans="26:28" x14ac:dyDescent="0.35">
      <c r="Z1595" s="3">
        <f>(R595-Dashboards!$D$10)/Dashboards!$D$12</f>
        <v>1.0030535147858644</v>
      </c>
      <c r="AB1595" s="3">
        <f>(S595-Dashboards!$D$11)/Dashboards!$D$13</f>
        <v>-0.34660472405811038</v>
      </c>
    </row>
    <row r="1596" spans="26:28" x14ac:dyDescent="0.35">
      <c r="Z1596" s="3">
        <f>(R596-Dashboards!$D$10)/Dashboards!$D$12</f>
        <v>1.0057013840483542</v>
      </c>
      <c r="AB1596" s="3">
        <f>(S596-Dashboards!$D$11)/Dashboards!$D$13</f>
        <v>-0.33627586662249676</v>
      </c>
    </row>
    <row r="1597" spans="26:28" x14ac:dyDescent="0.35">
      <c r="Z1597" s="3">
        <f>(R597-Dashboards!$D$10)/Dashboards!$D$12</f>
        <v>1.0082679111460906</v>
      </c>
      <c r="AB1597" s="3">
        <f>(S597-Dashboards!$D$11)/Dashboards!$D$13</f>
        <v>-0.32596652433644113</v>
      </c>
    </row>
    <row r="1598" spans="26:28" x14ac:dyDescent="0.35">
      <c r="Z1598" s="3">
        <f>(R598-Dashboards!$D$10)/Dashboards!$D$12</f>
        <v>1.0107535731348234</v>
      </c>
      <c r="AB1598" s="3">
        <f>(S598-Dashboards!$D$11)/Dashboards!$D$13</f>
        <v>-0.3156773320835764</v>
      </c>
    </row>
    <row r="1599" spans="26:28" x14ac:dyDescent="0.35">
      <c r="Z1599" s="3">
        <f>(R599-Dashboards!$D$10)/Dashboards!$D$12</f>
        <v>1.013158854166968</v>
      </c>
      <c r="AB1599" s="3">
        <f>(S599-Dashboards!$D$11)/Dashboards!$D$13</f>
        <v>-0.30540891885047539</v>
      </c>
    </row>
    <row r="1600" spans="26:28" x14ac:dyDescent="0.35">
      <c r="Z1600" s="3">
        <f>(R600-Dashboards!$D$10)/Dashboards!$D$12</f>
        <v>1.0154842453748252</v>
      </c>
      <c r="AB1600" s="3">
        <f>(S600-Dashboards!$D$11)/Dashboards!$D$13</f>
        <v>-0.29516190768535766</v>
      </c>
    </row>
    <row r="1601" spans="26:28" x14ac:dyDescent="0.35">
      <c r="Z1601" s="3">
        <f>(R601-Dashboards!$D$10)/Dashboards!$D$12</f>
        <v>1.0177302447534073</v>
      </c>
      <c r="AB1601" s="3">
        <f>(S601-Dashboards!$D$11)/Dashboards!$D$13</f>
        <v>-0.28493691565779178</v>
      </c>
    </row>
    <row r="1602" spans="26:28" x14ac:dyDescent="0.35">
      <c r="Z1602" s="3">
        <f>(R602-Dashboards!$D$10)/Dashboards!$D$12</f>
        <v>1.0198973570429068</v>
      </c>
      <c r="AB1602" s="3">
        <f>(S602-Dashboards!$D$11)/Dashboards!$D$13</f>
        <v>-0.27473455381938927</v>
      </c>
    </row>
    <row r="1603" spans="26:28" x14ac:dyDescent="0.35">
      <c r="Z1603" s="3">
        <f>(R603-Dashboards!$D$10)/Dashboards!$D$12</f>
        <v>1.0219860936108256</v>
      </c>
      <c r="AB1603" s="3">
        <f>(S603-Dashboards!$D$11)/Dashboards!$D$13</f>
        <v>-0.2645554271654938</v>
      </c>
    </row>
    <row r="1604" spans="26:28" x14ac:dyDescent="0.35">
      <c r="Z1604" s="3">
        <f>(R604-Dashboards!$D$10)/Dashboards!$D$12</f>
        <v>1.0239969723337627</v>
      </c>
      <c r="AB1604" s="3">
        <f>(S604-Dashboards!$D$11)/Dashboards!$D$13</f>
        <v>-0.25440013459787486</v>
      </c>
    </row>
    <row r="1605" spans="26:28" x14ac:dyDescent="0.35">
      <c r="Z1605" s="3">
        <f>(R605-Dashboards!$D$10)/Dashboards!$D$12</f>
        <v>1.0259305174789277</v>
      </c>
      <c r="AB1605" s="3">
        <f>(S605-Dashboards!$D$11)/Dashboards!$D$13</f>
        <v>-0.24426926888839998</v>
      </c>
    </row>
    <row r="1606" spans="26:28" x14ac:dyDescent="0.35">
      <c r="Z1606" s="3">
        <f>(R606-Dashboards!$D$10)/Dashboards!$D$12</f>
        <v>1.027787259585333</v>
      </c>
      <c r="AB1606" s="3">
        <f>(S606-Dashboards!$D$11)/Dashboards!$D$13</f>
        <v>-0.23416341664372073</v>
      </c>
    </row>
    <row r="1607" spans="26:28" x14ac:dyDescent="0.35">
      <c r="Z1607" s="3">
        <f>(R607-Dashboards!$D$10)/Dashboards!$D$12</f>
        <v>1.0295677353447603</v>
      </c>
      <c r="AB1607" s="3">
        <f>(S607-Dashboards!$D$11)/Dashboards!$D$13</f>
        <v>-0.22408315827094236</v>
      </c>
    </row>
    <row r="1608" spans="26:28" x14ac:dyDescent="0.35">
      <c r="Z1608" s="3">
        <f>(R608-Dashboards!$D$10)/Dashboards!$D$12</f>
        <v>1.0312724874824295</v>
      </c>
      <c r="AB1608" s="3">
        <f>(S608-Dashboards!$D$11)/Dashboards!$D$13</f>
        <v>-0.21402906794429138</v>
      </c>
    </row>
    <row r="1609" spans="26:28" x14ac:dyDescent="0.35">
      <c r="Z1609" s="3">
        <f>(R609-Dashboards!$D$10)/Dashboards!$D$12</f>
        <v>1.0329020646374998</v>
      </c>
      <c r="AB1609" s="3">
        <f>(S609-Dashboards!$D$11)/Dashboards!$D$13</f>
        <v>-0.20400171357278268</v>
      </c>
    </row>
    <row r="1610" spans="26:28" x14ac:dyDescent="0.35">
      <c r="Z1610" s="3">
        <f>(R610-Dashboards!$D$10)/Dashboards!$D$12</f>
        <v>1.0344570212433137</v>
      </c>
      <c r="AB1610" s="3">
        <f>(S610-Dashboards!$D$11)/Dashboards!$D$13</f>
        <v>-0.19400165676887335</v>
      </c>
    </row>
    <row r="1611" spans="26:28" x14ac:dyDescent="0.35">
      <c r="Z1611" s="3">
        <f>(R611-Dashboards!$D$10)/Dashboards!$D$12</f>
        <v>1.0359379174074737</v>
      </c>
      <c r="AB1611" s="3">
        <f>(S611-Dashboards!$D$11)/Dashboards!$D$13</f>
        <v>-0.18402945281811639</v>
      </c>
    </row>
    <row r="1612" spans="26:28" x14ac:dyDescent="0.35">
      <c r="Z1612" s="3">
        <f>(R612-Dashboards!$D$10)/Dashboards!$D$12</f>
        <v>1.0373453187917465</v>
      </c>
      <c r="AB1612" s="3">
        <f>(S612-Dashboards!$D$11)/Dashboards!$D$13</f>
        <v>-0.17408565064980464</v>
      </c>
    </row>
    <row r="1613" spans="26:28" x14ac:dyDescent="0.35">
      <c r="Z1613" s="3">
        <f>(R613-Dashboards!$D$10)/Dashboards!$D$12</f>
        <v>1.0386797964918226</v>
      </c>
      <c r="AB1613" s="3">
        <f>(S613-Dashboards!$D$11)/Dashboards!$D$13</f>
        <v>-0.16417079280860591</v>
      </c>
    </row>
    <row r="1614" spans="26:28" x14ac:dyDescent="0.35">
      <c r="Z1614" s="3">
        <f>(R614-Dashboards!$D$10)/Dashboards!$D$12</f>
        <v>1.0399419269169181</v>
      </c>
      <c r="AB1614" s="3">
        <f>(S614-Dashboards!$D$11)/Dashboards!$D$13</f>
        <v>-0.1542854154271911</v>
      </c>
    </row>
    <row r="1615" spans="26:28" x14ac:dyDescent="0.35">
      <c r="Z1615" s="3">
        <f>(R615-Dashboards!$D$10)/Dashboards!$D$12</f>
        <v>1.0411322916692964</v>
      </c>
      <c r="AB1615" s="3">
        <f>(S615-Dashboards!$D$11)/Dashboards!$D$13</f>
        <v>-0.14443004819985086</v>
      </c>
    </row>
    <row r="1616" spans="26:28" x14ac:dyDescent="0.35">
      <c r="Z1616" s="3">
        <f>(R616-Dashboards!$D$10)/Dashboards!$D$12</f>
        <v>1.0422514774236729</v>
      </c>
      <c r="AB1616" s="3">
        <f>(S616-Dashboards!$D$11)/Dashboards!$D$13</f>
        <v>-0.13460521435709885</v>
      </c>
    </row>
    <row r="1617" spans="26:28" x14ac:dyDescent="0.35">
      <c r="Z1617" s="3">
        <f>(R617-Dashboards!$D$10)/Dashboards!$D$12</f>
        <v>1.0433000758065509</v>
      </c>
      <c r="AB1617" s="3">
        <f>(S617-Dashboards!$D$11)/Dashboards!$D$13</f>
        <v>-0.12481143064126395</v>
      </c>
    </row>
    <row r="1618" spans="26:28" x14ac:dyDescent="0.35">
      <c r="Z1618" s="3">
        <f>(R618-Dashboards!$D$10)/Dashboards!$D$12</f>
        <v>1.0442786832754989</v>
      </c>
      <c r="AB1618" s="3">
        <f>(S618-Dashboards!$D$11)/Dashboards!$D$13</f>
        <v>-0.11504920728307143</v>
      </c>
    </row>
    <row r="1619" spans="26:28" x14ac:dyDescent="0.35">
      <c r="Z1619" s="3">
        <f>(R619-Dashboards!$D$10)/Dashboards!$D$12</f>
        <v>1.04518790099839</v>
      </c>
      <c r="AB1619" s="3">
        <f>(S619-Dashboards!$D$11)/Dashboards!$D$13</f>
        <v>-0.10531904797919577</v>
      </c>
    </row>
    <row r="1620" spans="26:28" x14ac:dyDescent="0.35">
      <c r="Z1620" s="3">
        <f>(R620-Dashboards!$D$10)/Dashboards!$D$12</f>
        <v>1.0460283347326174</v>
      </c>
      <c r="AB1620" s="3">
        <f>(S620-Dashboards!$D$11)/Dashboards!$D$13</f>
        <v>-9.562144987080981E-2</v>
      </c>
    </row>
    <row r="1621" spans="26:28" x14ac:dyDescent="0.35">
      <c r="Z1621" s="3">
        <f>(R621-Dashboards!$D$10)/Dashboards!$D$12</f>
        <v>1.0468005947043151</v>
      </c>
      <c r="AB1621" s="3">
        <f>(S621-Dashboards!$D$11)/Dashboards!$D$13</f>
        <v>-8.5956903523103437E-2</v>
      </c>
    </row>
    <row r="1622" spans="26:28" x14ac:dyDescent="0.35">
      <c r="Z1622" s="3">
        <f>(R622-Dashboards!$D$10)/Dashboards!$D$12</f>
        <v>1.0475052954875888</v>
      </c>
      <c r="AB1622" s="3">
        <f>(S622-Dashboards!$D$11)/Dashboards!$D$13</f>
        <v>-7.6325892905783732E-2</v>
      </c>
    </row>
    <row r="1623" spans="26:28" x14ac:dyDescent="0.35">
      <c r="Z1623" s="3">
        <f>(R623-Dashboards!$D$10)/Dashboards!$D$12</f>
        <v>1.0481430558837757</v>
      </c>
      <c r="AB1623" s="3">
        <f>(S623-Dashboards!$D$11)/Dashboards!$D$13</f>
        <v>-6.6728895374550748E-2</v>
      </c>
    </row>
    <row r="1624" spans="26:28" x14ac:dyDescent="0.35">
      <c r="Z1624" s="3">
        <f>(R624-Dashboards!$D$10)/Dashboards!$D$12</f>
        <v>1.0487144988007775</v>
      </c>
      <c r="AB1624" s="3">
        <f>(S624-Dashboards!$D$11)/Dashboards!$D$13</f>
        <v>-5.7166381653546004E-2</v>
      </c>
    </row>
    <row r="1625" spans="26:28" x14ac:dyDescent="0.35">
      <c r="Z1625" s="3">
        <f>(R625-Dashboards!$D$10)/Dashboards!$D$12</f>
        <v>1.0492202511324338</v>
      </c>
      <c r="AB1625" s="3">
        <f>(S625-Dashboards!$D$11)/Dashboards!$D$13</f>
        <v>-4.7638815818769172E-2</v>
      </c>
    </row>
    <row r="1626" spans="26:28" x14ac:dyDescent="0.35">
      <c r="Z1626" s="3">
        <f>(R626-Dashboards!$D$10)/Dashboards!$D$12</f>
        <v>1.0496609436380153</v>
      </c>
      <c r="AB1626" s="3">
        <f>(S626-Dashboards!$D$11)/Dashboards!$D$13</f>
        <v>-3.8146655282467544E-2</v>
      </c>
    </row>
    <row r="1627" spans="26:28" x14ac:dyDescent="0.35">
      <c r="Z1627" s="3">
        <f>(R627-Dashboards!$D$10)/Dashboards!$D$12</f>
        <v>1.0500372108218008</v>
      </c>
      <c r="AB1627" s="3">
        <f>(S627-Dashboards!$D$11)/Dashboards!$D$13</f>
        <v>-2.8690350778487451E-2</v>
      </c>
    </row>
    <row r="1628" spans="26:28" x14ac:dyDescent="0.35">
      <c r="Z1628" s="3">
        <f>(R628-Dashboards!$D$10)/Dashboards!$D$12</f>
        <v>1.0503496908127832</v>
      </c>
      <c r="AB1628" s="3">
        <f>(S628-Dashboards!$D$11)/Dashboards!$D$13</f>
        <v>-1.9270346348589262E-2</v>
      </c>
    </row>
    <row r="1629" spans="26:28" x14ac:dyDescent="0.35">
      <c r="Z1629" s="3">
        <f>(R629-Dashboards!$D$10)/Dashboards!$D$12</f>
        <v>1.0505990252445292</v>
      </c>
      <c r="AB1629" s="3">
        <f>(S629-Dashboards!$D$11)/Dashboards!$D$13</f>
        <v>-9.8870793297206883E-3</v>
      </c>
    </row>
    <row r="1630" spans="26:28" x14ac:dyDescent="0.35">
      <c r="Z1630" s="3">
        <f>(R630-Dashboards!$D$10)/Dashboards!$D$12</f>
        <v>1.0507858591351829</v>
      </c>
      <c r="AB1630" s="3">
        <f>(S630-Dashboards!$D$11)/Dashboards!$D$13</f>
        <v>-5.4098034224922347E-4</v>
      </c>
    </row>
    <row r="1631" spans="26:28" x14ac:dyDescent="0.35">
      <c r="Z1631" s="3">
        <f>(R631-Dashboards!$D$10)/Dashboards!$D$12</f>
        <v>1.0509108407676517</v>
      </c>
      <c r="AB1631" s="3">
        <f>(S631-Dashboards!$D$11)/Dashboards!$D$13</f>
        <v>8.7675267208542091E-3</v>
      </c>
    </row>
    <row r="1632" spans="26:28" x14ac:dyDescent="0.35">
      <c r="Z1632" s="3">
        <f>(R632-Dashboards!$D$10)/Dashboards!$D$12</f>
        <v>1.0509746215699958</v>
      </c>
      <c r="AB1632" s="3">
        <f>(S632-Dashboards!$D$11)/Dashboards!$D$13</f>
        <v>1.8038024703880381E-2</v>
      </c>
    </row>
    <row r="1633" spans="26:28" x14ac:dyDescent="0.35">
      <c r="Z1633" s="3">
        <f>(R633-Dashboards!$D$10)/Dashboards!$D$12</f>
        <v>1.050977855996009</v>
      </c>
      <c r="AB1633" s="3">
        <f>(S633-Dashboards!$D$11)/Dashboards!$D$13</f>
        <v>2.7270103197300975E-2</v>
      </c>
    </row>
    <row r="1634" spans="26:28" x14ac:dyDescent="0.35">
      <c r="Z1634" s="3">
        <f>(R634-Dashboards!$D$10)/Dashboards!$D$12</f>
        <v>1.0509212014060525</v>
      </c>
      <c r="AB1634" s="3">
        <f>(S634-Dashboards!$D$11)/Dashboards!$D$13</f>
        <v>3.6463358545745984E-2</v>
      </c>
    </row>
    <row r="1635" spans="26:28" x14ac:dyDescent="0.35">
      <c r="Z1635" s="3">
        <f>(R635-Dashboards!$D$10)/Dashboards!$D$12</f>
        <v>1.0508053179481101</v>
      </c>
      <c r="AB1635" s="3">
        <f>(S635-Dashboards!$D$11)/Dashboards!$D$13</f>
        <v>4.5617393855035458E-2</v>
      </c>
    </row>
    <row r="1636" spans="26:28" x14ac:dyDescent="0.35">
      <c r="Z1636" s="3">
        <f>(R636-Dashboards!$D$10)/Dashboards!$D$12</f>
        <v>1.0506308684391281</v>
      </c>
      <c r="AB1636" s="3">
        <f>(S636-Dashboards!$D$11)/Dashboards!$D$13</f>
        <v>5.4731818998286053E-2</v>
      </c>
    </row>
    <row r="1637" spans="26:28" x14ac:dyDescent="0.35">
      <c r="Z1637" s="3">
        <f>(R637-Dashboards!$D$10)/Dashboards!$D$12</f>
        <v>1.0503985182466176</v>
      </c>
      <c r="AB1637" s="3">
        <f>(S637-Dashboards!$D$11)/Dashboards!$D$13</f>
        <v>6.3806250621074354E-2</v>
      </c>
    </row>
    <row r="1638" spans="26:28" x14ac:dyDescent="0.35">
      <c r="Z1638" s="3">
        <f>(R638-Dashboards!$D$10)/Dashboards!$D$12</f>
        <v>1.0501089351705655</v>
      </c>
      <c r="AB1638" s="3">
        <f>(S638-Dashboards!$D$11)/Dashboards!$D$13</f>
        <v>7.2840312145680083E-2</v>
      </c>
    </row>
    <row r="1639" spans="26:28" x14ac:dyDescent="0.35">
      <c r="Z1639" s="3">
        <f>(R639-Dashboards!$D$10)/Dashboards!$D$12</f>
        <v>1.0497627893256478</v>
      </c>
      <c r="AB1639" s="3">
        <f>(S639-Dashboards!$D$11)/Dashboards!$D$13</f>
        <v>8.1833633774404058E-2</v>
      </c>
    </row>
    <row r="1640" spans="26:28" x14ac:dyDescent="0.35">
      <c r="Z1640" s="3">
        <f>(R640-Dashboards!$D$10)/Dashboards!$D$12</f>
        <v>1.0493607530237803</v>
      </c>
      <c r="AB1640" s="3">
        <f>(S640-Dashboards!$D$11)/Dashboards!$D$13</f>
        <v>9.0785852491961805E-2</v>
      </c>
    </row>
    <row r="1641" spans="26:28" x14ac:dyDescent="0.35">
      <c r="Z1641" s="3">
        <f>(R641-Dashboards!$D$10)/Dashboards!$D$12</f>
        <v>1.0489035006570102</v>
      </c>
      <c r="AB1641" s="3">
        <f>(S641-Dashboards!$D$11)/Dashboards!$D$13</f>
        <v>9.9696612066968157E-2</v>
      </c>
    </row>
    <row r="1642" spans="26:28" x14ac:dyDescent="0.35">
      <c r="Z1642" s="3">
        <f>(R642-Dashboards!$D$10)/Dashboards!$D$12</f>
        <v>1.0483917085807726</v>
      </c>
      <c r="AB1642" s="3">
        <f>(S642-Dashboards!$D$11)/Dashboards!$D$13</f>
        <v>0.10856556305250652</v>
      </c>
    </row>
    <row r="1643" spans="26:28" x14ac:dyDescent="0.35">
      <c r="Z1643" s="3">
        <f>(R643-Dashboards!$D$10)/Dashboards!$D$12</f>
        <v>1.0478260549975236</v>
      </c>
      <c r="AB1643" s="3">
        <f>(S643-Dashboards!$D$11)/Dashboards!$D$13</f>
        <v>0.11739236278579467</v>
      </c>
    </row>
    <row r="1644" spans="26:28" x14ac:dyDescent="0.35">
      <c r="Z1644" s="3">
        <f>(R644-Dashboards!$D$10)/Dashboards!$D$12</f>
        <v>1.0472072198407678</v>
      </c>
      <c r="AB1644" s="3">
        <f>(S644-Dashboards!$D$11)/Dashboards!$D$13</f>
        <v>0.12617667538694455</v>
      </c>
    </row>
    <row r="1645" spans="26:28" x14ac:dyDescent="0.35">
      <c r="Z1645" s="3">
        <f>(R645-Dashboards!$D$10)/Dashboards!$D$12</f>
        <v>1.046535884659493</v>
      </c>
      <c r="AB1645" s="3">
        <f>(S645-Dashboards!$D$11)/Dashboards!$D$13</f>
        <v>0.1349181717568301</v>
      </c>
    </row>
    <row r="1646" spans="26:28" x14ac:dyDescent="0.35">
      <c r="Z1646" s="3">
        <f>(R646-Dashboards!$D$10)/Dashboards!$D$12</f>
        <v>1.0458127325030375</v>
      </c>
      <c r="AB1646" s="3">
        <f>(S646-Dashboards!$D$11)/Dashboards!$D$13</f>
        <v>0.14361652957405752</v>
      </c>
    </row>
    <row r="1647" spans="26:28" x14ac:dyDescent="0.35">
      <c r="Z1647" s="3">
        <f>(R647-Dashboards!$D$10)/Dashboards!$D$12</f>
        <v>1.045038447806395</v>
      </c>
      <c r="AB1647" s="3">
        <f>(S647-Dashboards!$D$11)/Dashboards!$D$13</f>
        <v>0.15227143329105439</v>
      </c>
    </row>
    <row r="1648" spans="26:28" x14ac:dyDescent="0.35">
      <c r="Z1648" s="3">
        <f>(R648-Dashboards!$D$10)/Dashboards!$D$12</f>
        <v>1.0442137162759633</v>
      </c>
      <c r="AB1648" s="3">
        <f>(S648-Dashboards!$D$11)/Dashboards!$D$13</f>
        <v>0.16088257412926676</v>
      </c>
    </row>
    <row r="1649" spans="26:28" x14ac:dyDescent="0.35">
      <c r="Z1649" s="3">
        <f>(R649-Dashboards!$D$10)/Dashboards!$D$12</f>
        <v>1.0433392247758004</v>
      </c>
      <c r="AB1649" s="3">
        <f>(S649-Dashboards!$D$11)/Dashboards!$D$13</f>
        <v>0.16944965007349067</v>
      </c>
    </row>
    <row r="1650" spans="26:28" x14ac:dyDescent="0.35">
      <c r="Z1650" s="3">
        <f>(R650-Dashboards!$D$10)/Dashboards!$D$12</f>
        <v>1.0424156612143234</v>
      </c>
      <c r="AB1650" s="3">
        <f>(S650-Dashboards!$D$11)/Dashboards!$D$13</f>
        <v>0.17797236586532134</v>
      </c>
    </row>
    <row r="1651" spans="26:28" x14ac:dyDescent="0.35">
      <c r="Z1651" s="3">
        <f>(R651-Dashboards!$D$10)/Dashboards!$D$12</f>
        <v>1.041443714431544</v>
      </c>
      <c r="AB1651" s="3">
        <f>(S651-Dashboards!$D$11)/Dashboards!$D$13</f>
        <v>0.18645043299574132</v>
      </c>
    </row>
    <row r="1652" spans="26:28" x14ac:dyDescent="0.35">
      <c r="Z1652" s="3">
        <f>(R652-Dashboards!$D$10)/Dashboards!$D$12</f>
        <v>1.0404240740868074</v>
      </c>
      <c r="AB1652" s="3">
        <f>(S652-Dashboards!$D$11)/Dashboards!$D$13</f>
        <v>0.19488356969684736</v>
      </c>
    </row>
    <row r="1653" spans="26:28" x14ac:dyDescent="0.35">
      <c r="Z1653" s="3">
        <f>(R653-Dashboards!$D$10)/Dashboards!$D$12</f>
        <v>1.0393574305470603</v>
      </c>
      <c r="AB1653" s="3">
        <f>(S653-Dashboards!$D$11)/Dashboards!$D$13</f>
        <v>0.20327150093271515</v>
      </c>
    </row>
    <row r="1654" spans="26:28" x14ac:dyDescent="0.35">
      <c r="Z1654" s="3">
        <f>(R654-Dashboards!$D$10)/Dashboards!$D$12</f>
        <v>1.0382444747756798</v>
      </c>
      <c r="AB1654" s="3">
        <f>(S654-Dashboards!$D$11)/Dashboards!$D$13</f>
        <v>0.21161395838942207</v>
      </c>
    </row>
    <row r="1655" spans="26:28" x14ac:dyDescent="0.35">
      <c r="Z1655" s="3">
        <f>(R655-Dashboards!$D$10)/Dashboards!$D$12</f>
        <v>1.0370858982218458</v>
      </c>
      <c r="AB1655" s="3">
        <f>(S655-Dashboards!$D$11)/Dashboards!$D$13</f>
        <v>0.21991068046421991</v>
      </c>
    </row>
    <row r="1656" spans="26:28" x14ac:dyDescent="0.35">
      <c r="Z1656" s="3">
        <f>(R656-Dashboards!$D$10)/Dashboards!$D$12</f>
        <v>1.0358823927105072</v>
      </c>
      <c r="AB1656" s="3">
        <f>(S656-Dashboards!$D$11)/Dashboards!$D$13</f>
        <v>0.22816141225386977</v>
      </c>
    </row>
    <row r="1657" spans="26:28" x14ac:dyDescent="0.35">
      <c r="Z1657" s="3">
        <f>(R657-Dashboards!$D$10)/Dashboards!$D$12</f>
        <v>1.0346346503329213</v>
      </c>
      <c r="AB1657" s="3">
        <f>(S657-Dashboards!$D$11)/Dashboards!$D$13</f>
        <v>0.23636590554214479</v>
      </c>
    </row>
    <row r="1658" spans="26:28" x14ac:dyDescent="0.35">
      <c r="Z1658" s="3">
        <f>(R658-Dashboards!$D$10)/Dashboards!$D$12</f>
        <v>1.0333433633378148</v>
      </c>
      <c r="AB1658" s="3">
        <f>(S658-Dashboards!$D$11)/Dashboards!$D$13</f>
        <v>0.24452391878650459</v>
      </c>
    </row>
    <row r="1659" spans="26:28" x14ac:dyDescent="0.35">
      <c r="Z1659" s="3">
        <f>(R659-Dashboards!$D$10)/Dashboards!$D$12</f>
        <v>1.0320092240231453</v>
      </c>
      <c r="AB1659" s="3">
        <f>(S659-Dashboards!$D$11)/Dashboards!$D$13</f>
        <v>0.25263521710394954</v>
      </c>
    </row>
    <row r="1660" spans="26:28" x14ac:dyDescent="0.35">
      <c r="Z1660" s="3">
        <f>(R660-Dashboards!$D$10)/Dashboards!$D$12</f>
        <v>1.0306329246285151</v>
      </c>
      <c r="AB1660" s="3">
        <f>(S660-Dashboards!$D$11)/Dashboards!$D$13</f>
        <v>0.26069957225605911</v>
      </c>
    </row>
    <row r="1661" spans="26:28" x14ac:dyDescent="0.35">
      <c r="Z1661" s="3">
        <f>(R661-Dashboards!$D$10)/Dashboards!$D$12</f>
        <v>1.0292151572282076</v>
      </c>
      <c r="AB1661" s="3">
        <f>(S661-Dashboards!$D$11)/Dashboards!$D$13</f>
        <v>0.26871676263322364</v>
      </c>
    </row>
    <row r="1662" spans="26:28" x14ac:dyDescent="0.35">
      <c r="Z1662" s="3">
        <f>(R662-Dashboards!$D$10)/Dashboards!$D$12</f>
        <v>1.0277566136249032</v>
      </c>
      <c r="AB1662" s="3">
        <f>(S662-Dashboards!$D$11)/Dashboards!$D$13</f>
        <v>0.27668657323806917</v>
      </c>
    </row>
    <row r="1663" spans="26:28" x14ac:dyDescent="0.35">
      <c r="Z1663" s="3">
        <f>(R663-Dashboards!$D$10)/Dashboards!$D$12</f>
        <v>1.0262579852440568</v>
      </c>
      <c r="AB1663" s="3">
        <f>(S663-Dashboards!$D$11)/Dashboards!$D$13</f>
        <v>0.28460879566809133</v>
      </c>
    </row>
    <row r="1664" spans="26:28" x14ac:dyDescent="0.35">
      <c r="Z1664" s="3">
        <f>(R664-Dashboards!$D$10)/Dashboards!$D$12</f>
        <v>1.024719963028965</v>
      </c>
      <c r="AB1664" s="3">
        <f>(S664-Dashboards!$D$11)/Dashboards!$D$13</f>
        <v>0.29248322809749616</v>
      </c>
    </row>
    <row r="1665" spans="26:28" x14ac:dyDescent="0.35">
      <c r="Z1665" s="3">
        <f>(R665-Dashboards!$D$10)/Dashboards!$D$12</f>
        <v>1.0231432373365323</v>
      </c>
      <c r="AB1665" s="3">
        <f>(S665-Dashboards!$D$11)/Dashboards!$D$13</f>
        <v>0.30030967525825897</v>
      </c>
    </row>
    <row r="1666" spans="26:28" x14ac:dyDescent="0.35">
      <c r="Z1666" s="3">
        <f>(R666-Dashboards!$D$10)/Dashboards!$D$12</f>
        <v>1.0215284978337487</v>
      </c>
      <c r="AB1666" s="3">
        <f>(S666-Dashboards!$D$11)/Dashboards!$D$13</f>
        <v>0.30808794842040615</v>
      </c>
    </row>
    <row r="1667" spans="26:28" x14ac:dyDescent="0.35">
      <c r="Z1667" s="3">
        <f>(R667-Dashboards!$D$10)/Dashboards!$D$12</f>
        <v>1.0198764333948884</v>
      </c>
      <c r="AB1667" s="3">
        <f>(S667-Dashboards!$D$11)/Dashboards!$D$13</f>
        <v>0.31581786537152745</v>
      </c>
    </row>
    <row r="1668" spans="26:28" x14ac:dyDescent="0.35">
      <c r="Z1668" s="3">
        <f>(R668-Dashboards!$D$10)/Dashboards!$D$12</f>
        <v>1.0181877319994554</v>
      </c>
      <c r="AB1668" s="3">
        <f>(S668-Dashboards!$D$11)/Dashboards!$D$13</f>
        <v>0.32349925039552518</v>
      </c>
    </row>
    <row r="1669" spans="26:28" x14ac:dyDescent="0.35">
      <c r="Z1669" s="3">
        <f>(R669-Dashboards!$D$10)/Dashboards!$D$12</f>
        <v>1.0164630806308683</v>
      </c>
      <c r="AB1669" s="3">
        <f>(S669-Dashboards!$D$11)/Dashboards!$D$13</f>
        <v>0.33113193425060794</v>
      </c>
    </row>
    <row r="1670" spans="26:28" x14ac:dyDescent="0.35">
      <c r="Z1670" s="3">
        <f>(R670-Dashboards!$D$10)/Dashboards!$D$12</f>
        <v>1.0147031651759126</v>
      </c>
      <c r="AB1670" s="3">
        <f>(S670-Dashboards!$D$11)/Dashboards!$D$13</f>
        <v>0.33871575414653227</v>
      </c>
    </row>
    <row r="1671" spans="26:28" x14ac:dyDescent="0.35">
      <c r="Z1671" s="3">
        <f>(R671-Dashboards!$D$10)/Dashboards!$D$12</f>
        <v>1.0129086703249672</v>
      </c>
      <c r="AB1671" s="3">
        <f>(S671-Dashboards!$D$11)/Dashboards!$D$13</f>
        <v>0.34625055372110458</v>
      </c>
    </row>
    <row r="1672" spans="26:28" x14ac:dyDescent="0.35">
      <c r="Z1672" s="3">
        <f>(R672-Dashboards!$D$10)/Dashboards!$D$12</f>
        <v>1.0110802794730147</v>
      </c>
      <c r="AB1672" s="3">
        <f>(S672-Dashboards!$D$11)/Dashboards!$D$13</f>
        <v>0.35373618301594711</v>
      </c>
    </row>
    <row r="1673" spans="26:28" x14ac:dyDescent="0.35">
      <c r="Z1673" s="3">
        <f>(R673-Dashboards!$D$10)/Dashboards!$D$12</f>
        <v>1.0092186746214533</v>
      </c>
      <c r="AB1673" s="3">
        <f>(S673-Dashboards!$D$11)/Dashboards!$D$13</f>
        <v>0.36117249845153615</v>
      </c>
    </row>
    <row r="1674" spans="26:28" x14ac:dyDescent="0.35">
      <c r="Z1674" s="3">
        <f>(R674-Dashboards!$D$10)/Dashboards!$D$12</f>
        <v>1.0073245362807144</v>
      </c>
      <c r="AB1674" s="3">
        <f>(S674-Dashboards!$D$11)/Dashboards!$D$13</f>
        <v>0.36855936280151635</v>
      </c>
    </row>
    <row r="1675" spans="26:28" x14ac:dyDescent="0.35">
      <c r="Z1675" s="3">
        <f>(R675-Dashboards!$D$10)/Dashboards!$D$12</f>
        <v>1.0053985433737018</v>
      </c>
      <c r="AB1675" s="3">
        <f>(S675-Dashboards!$D$11)/Dashboards!$D$13</f>
        <v>0.37589664516630567</v>
      </c>
    </row>
    <row r="1676" spans="26:28" x14ac:dyDescent="0.35">
      <c r="Z1676" s="3">
        <f>(R676-Dashboards!$D$10)/Dashboards!$D$12</f>
        <v>1.0034413731400686</v>
      </c>
      <c r="AB1676" s="3">
        <f>(S676-Dashboards!$D$11)/Dashboards!$D$13</f>
        <v>0.38318422094599036</v>
      </c>
    </row>
    <row r="1677" spans="26:28" x14ac:dyDescent="0.35">
      <c r="Z1677" s="3">
        <f>(R677-Dashboards!$D$10)/Dashboards!$D$12</f>
        <v>1.0014537010413285</v>
      </c>
      <c r="AB1677" s="3">
        <f>(S677-Dashboards!$D$11)/Dashboards!$D$13</f>
        <v>0.39042197181252242</v>
      </c>
    </row>
    <row r="1678" spans="26:28" x14ac:dyDescent="0.35">
      <c r="Z1678" s="3">
        <f>(R678-Dashboards!$D$10)/Dashboards!$D$12</f>
        <v>0.99943620066683114</v>
      </c>
      <c r="AB1678" s="3">
        <f>(S678-Dashboards!$D$11)/Dashboards!$D$13</f>
        <v>0.39760978568122596</v>
      </c>
    </row>
    <row r="1679" spans="26:28" x14ac:dyDescent="0.35">
      <c r="Z1679" s="3">
        <f>(R679-Dashboards!$D$10)/Dashboards!$D$12</f>
        <v>0.99738954364059418</v>
      </c>
      <c r="AB1679" s="3">
        <f>(S679-Dashboards!$D$11)/Dashboards!$D$13</f>
        <v>0.40474755668161744</v>
      </c>
    </row>
    <row r="1680" spans="26:28" x14ac:dyDescent="0.35">
      <c r="Z1680" s="3">
        <f>(R680-Dashboards!$D$10)/Dashboards!$D$12</f>
        <v>0.99531439952902145</v>
      </c>
      <c r="AB1680" s="3">
        <f>(S680-Dashboards!$D$11)/Dashboards!$D$13</f>
        <v>0.41183518512755263</v>
      </c>
    </row>
    <row r="1681" spans="26:28" x14ac:dyDescent="0.35">
      <c r="Z1681" s="3">
        <f>(R681-Dashboards!$D$10)/Dashboards!$D$12</f>
        <v>0.99321143574949466</v>
      </c>
      <c r="AB1681" s="3">
        <f>(S681-Dashboards!$D$11)/Dashboards!$D$13</f>
        <v>0.41887257748670076</v>
      </c>
    </row>
    <row r="1682" spans="26:28" x14ac:dyDescent="0.35">
      <c r="Z1682" s="3">
        <f>(R682-Dashboards!$D$10)/Dashboards!$D$12</f>
        <v>0.99108131747987416</v>
      </c>
      <c r="AB1682" s="3">
        <f>(S682-Dashboards!$D$11)/Dashboards!$D$13</f>
        <v>0.42585964634936102</v>
      </c>
    </row>
    <row r="1683" spans="26:28" x14ac:dyDescent="0.35">
      <c r="Z1683" s="3">
        <f>(R683-Dashboards!$D$10)/Dashboards!$D$12</f>
        <v>0.98892470756889839</v>
      </c>
      <c r="AB1683" s="3">
        <f>(S683-Dashboards!$D$11)/Dashboards!$D$13</f>
        <v>0.43279631039662325</v>
      </c>
    </row>
    <row r="1684" spans="26:28" x14ac:dyDescent="0.35">
      <c r="Z1684" s="3">
        <f>(R684-Dashboards!$D$10)/Dashboards!$D$12</f>
        <v>0.98674226644750695</v>
      </c>
      <c r="AB1684" s="3">
        <f>(S684-Dashboards!$D$11)/Dashboards!$D$13</f>
        <v>0.43968249436788498</v>
      </c>
    </row>
    <row r="1685" spans="26:28" x14ac:dyDescent="0.35">
      <c r="Z1685" s="3">
        <f>(R685-Dashboards!$D$10)/Dashboards!$D$12</f>
        <v>0.98453465204108126</v>
      </c>
      <c r="AB1685" s="3">
        <f>(S685-Dashboards!$D$11)/Dashboards!$D$13</f>
        <v>0.44651812902772836</v>
      </c>
    </row>
    <row r="1686" spans="26:28" x14ac:dyDescent="0.35">
      <c r="Z1686" s="3">
        <f>(R686-Dashboards!$D$10)/Dashboards!$D$12</f>
        <v>0.98230251968263282</v>
      </c>
      <c r="AB1686" s="3">
        <f>(S686-Dashboards!$D$11)/Dashboards!$D$13</f>
        <v>0.45330315113217012</v>
      </c>
    </row>
    <row r="1687" spans="26:28" x14ac:dyDescent="0.35">
      <c r="Z1687" s="3">
        <f>(R687-Dashboards!$D$10)/Dashboards!$D$12</f>
        <v>0.98004652202692533</v>
      </c>
      <c r="AB1687" s="3">
        <f>(S687-Dashboards!$D$11)/Dashboards!$D$13</f>
        <v>0.46003750339428701</v>
      </c>
    </row>
    <row r="1688" spans="26:28" x14ac:dyDescent="0.35">
      <c r="Z1688" s="3">
        <f>(R688-Dashboards!$D$10)/Dashboards!$D$12</f>
        <v>0.97776730896556574</v>
      </c>
      <c r="AB1688" s="3">
        <f>(S688-Dashboards!$D$11)/Dashboards!$D$13</f>
        <v>0.46672113444923041</v>
      </c>
    </row>
    <row r="1689" spans="26:28" x14ac:dyDescent="0.35">
      <c r="Z1689" s="3">
        <f>(R689-Dashboards!$D$10)/Dashboards!$D$12</f>
        <v>0.97546552754304117</v>
      </c>
      <c r="AB1689" s="3">
        <f>(S689-Dashboards!$D$11)/Dashboards!$D$13</f>
        <v>0.47335399881862994</v>
      </c>
    </row>
    <row r="1690" spans="26:28" x14ac:dyDescent="0.35">
      <c r="Z1690" s="3">
        <f>(R690-Dashboards!$D$10)/Dashboards!$D$12</f>
        <v>0.97314182187375231</v>
      </c>
      <c r="AB1690" s="3">
        <f>(S690-Dashboards!$D$11)/Dashboards!$D$13</f>
        <v>0.47993605687440694</v>
      </c>
    </row>
    <row r="1691" spans="26:28" x14ac:dyDescent="0.35">
      <c r="Z1691" s="3">
        <f>(R691-Dashboards!$D$10)/Dashboards!$D$12</f>
        <v>0.97079683306000053</v>
      </c>
      <c r="AB1691" s="3">
        <f>(S691-Dashboards!$D$11)/Dashboards!$D$13</f>
        <v>0.48646727480199303</v>
      </c>
    </row>
    <row r="1692" spans="26:28" x14ac:dyDescent="0.35">
      <c r="Z1692" s="3">
        <f>(R692-Dashboards!$D$10)/Dashboards!$D$12</f>
        <v>0.96843119911099385</v>
      </c>
      <c r="AB1692" s="3">
        <f>(S692-Dashboards!$D$11)/Dashboards!$D$13</f>
        <v>0.49294762456296781</v>
      </c>
    </row>
    <row r="1693" spans="26:28" x14ac:dyDescent="0.35">
      <c r="Z1693" s="3">
        <f>(R693-Dashboards!$D$10)/Dashboards!$D$12</f>
        <v>0.9660455548628305</v>
      </c>
      <c r="AB1693" s="3">
        <f>(S693-Dashboards!$D$11)/Dashboards!$D$13</f>
        <v>0.49937708385712548</v>
      </c>
    </row>
    <row r="1694" spans="26:28" x14ac:dyDescent="0.35">
      <c r="Z1694" s="3">
        <f>(R694-Dashboards!$D$10)/Dashboards!$D$12</f>
        <v>0.96364053189949894</v>
      </c>
      <c r="AB1694" s="3">
        <f>(S694-Dashboards!$D$11)/Dashboards!$D$13</f>
        <v>0.50575563608397645</v>
      </c>
    </row>
    <row r="1695" spans="26:28" x14ac:dyDescent="0.35">
      <c r="Z1695" s="3">
        <f>(R695-Dashboards!$D$10)/Dashboards!$D$12</f>
        <v>0.96121675847489274</v>
      </c>
      <c r="AB1695" s="3">
        <f>(S695-Dashboards!$D$11)/Dashboards!$D$13</f>
        <v>0.51208327030369194</v>
      </c>
    </row>
    <row r="1696" spans="26:28" x14ac:dyDescent="0.35">
      <c r="Z1696" s="3">
        <f>(R696-Dashboards!$D$10)/Dashboards!$D$12</f>
        <v>0.95877485943584473</v>
      </c>
      <c r="AB1696" s="3">
        <f>(S696-Dashboards!$D$11)/Dashboards!$D$13</f>
        <v>0.51835998119750037</v>
      </c>
    </row>
    <row r="1697" spans="26:28" x14ac:dyDescent="0.35">
      <c r="Z1697" s="3">
        <f>(R697-Dashboards!$D$10)/Dashboards!$D$12</f>
        <v>0.95631545614619429</v>
      </c>
      <c r="AB1697" s="3">
        <f>(S697-Dashboards!$D$11)/Dashboards!$D$13</f>
        <v>0.52458576902754617</v>
      </c>
    </row>
    <row r="1698" spans="26:28" x14ac:dyDescent="0.35">
      <c r="Z1698" s="3">
        <f>(R698-Dashboards!$D$10)/Dashboards!$D$12</f>
        <v>0.95383916641189292</v>
      </c>
      <c r="AB1698" s="3">
        <f>(S698-Dashboards!$D$11)/Dashboards!$D$13</f>
        <v>0.53076063959621467</v>
      </c>
    </row>
    <row r="1699" spans="26:28" x14ac:dyDescent="0.35">
      <c r="Z1699" s="3">
        <f>(R699-Dashboards!$D$10)/Dashboards!$D$12</f>
        <v>0.95134660440715002</v>
      </c>
      <c r="AB1699" s="3">
        <f>(S699-Dashboards!$D$11)/Dashboards!$D$13</f>
        <v>0.53688460420493633</v>
      </c>
    </row>
    <row r="1700" spans="26:28" x14ac:dyDescent="0.35">
      <c r="Z1700" s="3">
        <f>(R700-Dashboards!$D$10)/Dashboards!$D$12</f>
        <v>0.94883838060164394</v>
      </c>
      <c r="AB1700" s="3">
        <f>(S700-Dashboards!$D$11)/Dashboards!$D$13</f>
        <v>0.54295767961247876</v>
      </c>
    </row>
    <row r="1701" spans="26:28" x14ac:dyDescent="0.35">
      <c r="Z1701" s="3">
        <f>(R701-Dashboards!$D$10)/Dashboards!$D$12</f>
        <v>0.94631510168877375</v>
      </c>
      <c r="AB1701" s="3">
        <f>(S701-Dashboards!$D$11)/Dashboards!$D$13</f>
        <v>0.54897988799272734</v>
      </c>
    </row>
    <row r="1702" spans="26:28" x14ac:dyDescent="0.35">
      <c r="Z1702" s="3">
        <f>(R702-Dashboards!$D$10)/Dashboards!$D$12</f>
        <v>0.94377737051499411</v>
      </c>
      <c r="AB1702" s="3">
        <f>(S702-Dashboards!$D$11)/Dashboards!$D$13</f>
        <v>0.55495125689197622</v>
      </c>
    </row>
    <row r="1703" spans="26:28" x14ac:dyDescent="0.35">
      <c r="Z1703" s="3">
        <f>(R703-Dashboards!$D$10)/Dashboards!$D$12</f>
        <v>0.94122578601021356</v>
      </c>
      <c r="AB1703" s="3">
        <f>(S703-Dashboards!$D$11)/Dashboards!$D$13</f>
        <v>0.56087181918572693</v>
      </c>
    </row>
    <row r="1704" spans="26:28" x14ac:dyDescent="0.35">
      <c r="Z1704" s="3">
        <f>(R704-Dashboards!$D$10)/Dashboards!$D$12</f>
        <v>0.93866094311927584</v>
      </c>
      <c r="AB1704" s="3">
        <f>(S704-Dashboards!$D$11)/Dashboards!$D$13</f>
        <v>0.56674161303500814</v>
      </c>
    </row>
    <row r="1705" spans="26:28" x14ac:dyDescent="0.35">
      <c r="Z1705" s="3">
        <f>(R705-Dashboards!$D$10)/Dashboards!$D$12</f>
        <v>0.93608343273452321</v>
      </c>
      <c r="AB1705" s="3">
        <f>(S705-Dashboards!$D$11)/Dashboards!$D$13</f>
        <v>0.57256068184222497</v>
      </c>
    </row>
    <row r="1706" spans="26:28" x14ac:dyDescent="0.35">
      <c r="Z1706" s="3">
        <f>(R706-Dashboards!$D$10)/Dashboards!$D$12</f>
        <v>0.9334938416294547</v>
      </c>
      <c r="AB1706" s="3">
        <f>(S706-Dashboards!$D$11)/Dashboards!$D$13</f>
        <v>0.57832907420654689</v>
      </c>
    </row>
    <row r="1707" spans="26:28" x14ac:dyDescent="0.35">
      <c r="Z1707" s="3">
        <f>(R707-Dashboards!$D$10)/Dashboards!$D$12</f>
        <v>0.93089275239347857</v>
      </c>
      <c r="AB1707" s="3">
        <f>(S707-Dashboards!$D$11)/Dashboards!$D$13</f>
        <v>0.58404684387884065</v>
      </c>
    </row>
    <row r="1708" spans="26:28" x14ac:dyDescent="0.35">
      <c r="Z1708" s="3">
        <f>(R708-Dashboards!$D$10)/Dashboards!$D$12</f>
        <v>0.92828074336777489</v>
      </c>
      <c r="AB1708" s="3">
        <f>(S708-Dashboards!$D$11)/Dashboards!$D$13</f>
        <v>0.58971404971616148</v>
      </c>
    </row>
    <row r="1709" spans="26:28" x14ac:dyDescent="0.35">
      <c r="Z1709" s="3">
        <f>(R709-Dashboards!$D$10)/Dashboards!$D$12</f>
        <v>0.92565838858225102</v>
      </c>
      <c r="AB1709" s="3">
        <f>(S709-Dashboards!$D$11)/Dashboards!$D$13</f>
        <v>0.59533075563580462</v>
      </c>
    </row>
    <row r="1710" spans="26:28" x14ac:dyDescent="0.35">
      <c r="Z1710" s="3">
        <f>(R710-Dashboards!$D$10)/Dashboards!$D$12</f>
        <v>0.92302625769363156</v>
      </c>
      <c r="AB1710" s="3">
        <f>(S710-Dashboards!$D$11)/Dashboards!$D$13</f>
        <v>0.60089703056893429</v>
      </c>
    </row>
    <row r="1711" spans="26:28" x14ac:dyDescent="0.35">
      <c r="Z1711" s="3">
        <f>(R711-Dashboards!$D$10)/Dashboards!$D$12</f>
        <v>0.92038491592464922</v>
      </c>
      <c r="AB1711" s="3">
        <f>(S711-Dashboards!$D$11)/Dashboards!$D$13</f>
        <v>0.60641294841379123</v>
      </c>
    </row>
    <row r="1712" spans="26:28" x14ac:dyDescent="0.35">
      <c r="Z1712" s="3">
        <f>(R712-Dashboards!$D$10)/Dashboards!$D$12</f>
        <v>0.91773492400436818</v>
      </c>
      <c r="AB1712" s="3">
        <f>(S712-Dashboards!$D$11)/Dashboards!$D$13</f>
        <v>0.61187858798849326</v>
      </c>
    </row>
    <row r="1713" spans="26:28" x14ac:dyDescent="0.35">
      <c r="Z1713" s="3">
        <f>(R713-Dashboards!$D$10)/Dashboards!$D$12</f>
        <v>0.91507683810963791</v>
      </c>
      <c r="AB1713" s="3">
        <f>(S713-Dashboards!$D$11)/Dashboards!$D$13</f>
        <v>0.61729403298343455</v>
      </c>
    </row>
    <row r="1714" spans="26:28" x14ac:dyDescent="0.35">
      <c r="Z1714" s="3">
        <f>(R714-Dashboards!$D$10)/Dashboards!$D$12</f>
        <v>0.9124112098076731</v>
      </c>
      <c r="AB1714" s="3">
        <f>(S714-Dashboards!$D$11)/Dashboards!$D$13</f>
        <v>0.62265937191329457</v>
      </c>
    </row>
    <row r="1715" spans="26:28" x14ac:dyDescent="0.35">
      <c r="Z1715" s="3">
        <f>(R715-Dashboards!$D$10)/Dashboards!$D$12</f>
        <v>0.90973858599977642</v>
      </c>
      <c r="AB1715" s="3">
        <f>(S715-Dashboards!$D$11)/Dashboards!$D$13</f>
        <v>0.62797469806866157</v>
      </c>
    </row>
    <row r="1716" spans="26:28" x14ac:dyDescent="0.35">
      <c r="Z1716" s="3">
        <f>(R716-Dashboards!$D$10)/Dashboards!$D$12</f>
        <v>0.90705950886619857</v>
      </c>
      <c r="AB1716" s="3">
        <f>(S716-Dashboards!$D$11)/Dashboards!$D$13</f>
        <v>0.63324010946728826</v>
      </c>
    </row>
    <row r="1717" spans="26:28" x14ac:dyDescent="0.35">
      <c r="Z1717" s="3">
        <f>(R717-Dashboards!$D$10)/Dashboards!$D$12</f>
        <v>0.90437451581215211</v>
      </c>
      <c r="AB1717" s="3">
        <f>(S717-Dashboards!$D$11)/Dashboards!$D$13</f>
        <v>0.63845570880497715</v>
      </c>
    </row>
    <row r="1718" spans="26:28" x14ac:dyDescent="0.35">
      <c r="Z1718" s="3">
        <f>(R718-Dashboards!$D$10)/Dashboards!$D$12</f>
        <v>0.90168413941496506</v>
      </c>
      <c r="AB1718" s="3">
        <f>(S718-Dashboards!$D$11)/Dashboards!$D$13</f>
        <v>0.64362160340611441</v>
      </c>
    </row>
    <row r="1719" spans="26:28" x14ac:dyDescent="0.35">
      <c r="Z1719" s="3">
        <f>(R719-Dashboards!$D$10)/Dashboards!$D$12</f>
        <v>0.89898890737239256</v>
      </c>
      <c r="AB1719" s="3">
        <f>(S719-Dashboards!$D$11)/Dashboards!$D$13</f>
        <v>0.64873790517385488</v>
      </c>
    </row>
    <row r="1720" spans="26:28" x14ac:dyDescent="0.35">
      <c r="Z1720" s="3">
        <f>(R720-Dashboards!$D$10)/Dashboards!$D$12</f>
        <v>0.89628934245208614</v>
      </c>
      <c r="AB1720" s="3">
        <f>(S720-Dashboards!$D$11)/Dashboards!$D$13</f>
        <v>0.65380473053997101</v>
      </c>
    </row>
    <row r="1721" spans="26:28" x14ac:dyDescent="0.35">
      <c r="Z1721" s="3">
        <f>(R721-Dashboards!$D$10)/Dashboards!$D$12</f>
        <v>0.89358596244222055</v>
      </c>
      <c r="AB1721" s="3">
        <f>(S721-Dashboards!$D$11)/Dashboards!$D$13</f>
        <v>0.65882220041437212</v>
      </c>
    </row>
    <row r="1722" spans="26:28" x14ac:dyDescent="0.35">
      <c r="Z1722" s="3">
        <f>(R722-Dashboards!$D$10)/Dashboards!$D$12</f>
        <v>0.89087928010328565</v>
      </c>
      <c r="AB1722" s="3">
        <f>(S722-Dashboards!$D$11)/Dashboards!$D$13</f>
        <v>0.66379044013430555</v>
      </c>
    </row>
    <row r="1723" spans="26:28" x14ac:dyDescent="0.35">
      <c r="Z1723" s="3">
        <f>(R723-Dashboards!$D$10)/Dashboards!$D$12</f>
        <v>0.88816980312103988</v>
      </c>
      <c r="AB1723" s="3">
        <f>(S723-Dashboards!$D$11)/Dashboards!$D$13</f>
        <v>0.6687095794132456</v>
      </c>
    </row>
    <row r="1724" spans="26:28" x14ac:dyDescent="0.35">
      <c r="Z1724" s="3">
        <f>(R724-Dashboards!$D$10)/Dashboards!$D$12</f>
        <v>0.88545803406063828</v>
      </c>
      <c r="AB1724" s="3">
        <f>(S724-Dashboards!$D$11)/Dashboards!$D$13</f>
        <v>0.67357975228948241</v>
      </c>
    </row>
    <row r="1725" spans="26:28" x14ac:dyDescent="0.35">
      <c r="Z1725" s="3">
        <f>(R725-Dashboards!$D$10)/Dashboards!$D$12</f>
        <v>0.8827444703219276</v>
      </c>
      <c r="AB1725" s="3">
        <f>(S725-Dashboards!$D$11)/Dashboards!$D$13</f>
        <v>0.67840109707441854</v>
      </c>
    </row>
    <row r="1726" spans="26:28" x14ac:dyDescent="0.35">
      <c r="Z1726" s="3">
        <f>(R726-Dashboards!$D$10)/Dashboards!$D$12</f>
        <v>0.88002960409591602</v>
      </c>
      <c r="AB1726" s="3">
        <f>(S726-Dashboards!$D$11)/Dashboards!$D$13</f>
        <v>0.68317375630057986</v>
      </c>
    </row>
    <row r="1727" spans="26:28" x14ac:dyDescent="0.35">
      <c r="Z1727" s="3">
        <f>(R727-Dashboards!$D$10)/Dashboards!$D$12</f>
        <v>0.877313922322419</v>
      </c>
      <c r="AB1727" s="3">
        <f>(S727-Dashboards!$D$11)/Dashboards!$D$13</f>
        <v>0.6878978766693562</v>
      </c>
    </row>
    <row r="1728" spans="26:28" x14ac:dyDescent="0.35">
      <c r="Z1728" s="3">
        <f>(R728-Dashboards!$D$10)/Dashboards!$D$12</f>
        <v>0.87459790664888237</v>
      </c>
      <c r="AB1728" s="3">
        <f>(S728-Dashboards!$D$11)/Dashboards!$D$13</f>
        <v>0.69257360899847231</v>
      </c>
    </row>
    <row r="1729" spans="26:28" x14ac:dyDescent="0.35">
      <c r="Z1729" s="3">
        <f>(R729-Dashboards!$D$10)/Dashboards!$D$12</f>
        <v>0.87188203339038106</v>
      </c>
      <c r="AB1729" s="3">
        <f>(S729-Dashboards!$D$11)/Dashboards!$D$13</f>
        <v>0.69720110816920577</v>
      </c>
    </row>
    <row r="1730" spans="26:28" x14ac:dyDescent="0.35">
      <c r="Z1730" s="3">
        <f>(R730-Dashboards!$D$10)/Dashboards!$D$12</f>
        <v>0.86916677349080917</v>
      </c>
      <c r="AB1730" s="3">
        <f>(S730-Dashboards!$D$11)/Dashboards!$D$13</f>
        <v>0.70178053307335653</v>
      </c>
    </row>
    <row r="1731" spans="26:28" x14ac:dyDescent="0.35">
      <c r="Z1731" s="3">
        <f>(R731-Dashboards!$D$10)/Dashboards!$D$12</f>
        <v>0.86645259248523998</v>
      </c>
      <c r="AB1731" s="3">
        <f>(S731-Dashboards!$D$11)/Dashboards!$D$13</f>
        <v>0.70631204655997759</v>
      </c>
    </row>
    <row r="1732" spans="26:28" x14ac:dyDescent="0.35">
      <c r="Z1732" s="3">
        <f>(R732-Dashboards!$D$10)/Dashboards!$D$12</f>
        <v>0.86373995046347696</v>
      </c>
      <c r="AB1732" s="3">
        <f>(S732-Dashboards!$D$11)/Dashboards!$D$13</f>
        <v>0.71079581538187775</v>
      </c>
    </row>
    <row r="1733" spans="26:28" x14ac:dyDescent="0.35">
      <c r="Z1733" s="3">
        <f>(R733-Dashboards!$D$10)/Dashboards!$D$12</f>
        <v>0.86102930203478878</v>
      </c>
      <c r="AB1733" s="3">
        <f>(S733-Dashboards!$D$11)/Dashboards!$D$13</f>
        <v>0.71523201014190407</v>
      </c>
    </row>
    <row r="1734" spans="26:28" x14ac:dyDescent="0.35">
      <c r="Z1734" s="3">
        <f>(R734-Dashboards!$D$10)/Dashboards!$D$12</f>
        <v>0.85832109629382836</v>
      </c>
      <c r="AB1734" s="3">
        <f>(S734-Dashboards!$D$11)/Dashboards!$D$13</f>
        <v>0.7196208052390124</v>
      </c>
    </row>
    <row r="1735" spans="26:28" x14ac:dyDescent="0.35">
      <c r="Z1735" s="3">
        <f>(R735-Dashboards!$D$10)/Dashboards!$D$12</f>
        <v>0.85561577678773904</v>
      </c>
      <c r="AB1735" s="3">
        <f>(S735-Dashboards!$D$11)/Dashboards!$D$13</f>
        <v>0.72396237881413716</v>
      </c>
    </row>
    <row r="1736" spans="26:28" x14ac:dyDescent="0.35">
      <c r="Z1736" s="3">
        <f>(R736-Dashboards!$D$10)/Dashboards!$D$12</f>
        <v>0.85291378148444663</v>
      </c>
      <c r="AB1736" s="3">
        <f>(S736-Dashboards!$D$11)/Dashboards!$D$13</f>
        <v>0.7282569126958659</v>
      </c>
    </row>
    <row r="1737" spans="26:28" x14ac:dyDescent="0.35">
      <c r="Z1737" s="3">
        <f>(R737-Dashboards!$D$10)/Dashboards!$D$12</f>
        <v>0.85021554274214028</v>
      </c>
      <c r="AB1737" s="3">
        <f>(S737-Dashboards!$D$11)/Dashboards!$D$13</f>
        <v>0.73250459234593357</v>
      </c>
    </row>
    <row r="1738" spans="26:28" x14ac:dyDescent="0.35">
      <c r="Z1738" s="3">
        <f>(R738-Dashboards!$D$10)/Dashboards!$D$12</f>
        <v>0.84752148727993903</v>
      </c>
      <c r="AB1738" s="3">
        <f>(S738-Dashboards!$D$11)/Dashboards!$D$13</f>
        <v>0.73670560680453656</v>
      </c>
    </row>
    <row r="1739" spans="26:28" x14ac:dyDescent="0.35">
      <c r="Z1739" s="3">
        <f>(R739-Dashboards!$D$10)/Dashboards!$D$12</f>
        <v>0.84483203614974589</v>
      </c>
      <c r="AB1739" s="3">
        <f>(S739-Dashboards!$D$11)/Dashboards!$D$13</f>
        <v>0.74086014863548622</v>
      </c>
    </row>
    <row r="1740" spans="26:28" x14ac:dyDescent="0.35">
      <c r="Z1740" s="3">
        <f>(R740-Dashboards!$D$10)/Dashboards!$D$12</f>
        <v>0.84214760470929095</v>
      </c>
      <c r="AB1740" s="3">
        <f>(S740-Dashboards!$D$11)/Dashboards!$D$13</f>
        <v>0.74496841387120094</v>
      </c>
    </row>
    <row r="1741" spans="26:28" x14ac:dyDescent="0.35">
      <c r="Z1741" s="3">
        <f>(R741-Dashboards!$D$10)/Dashboards!$D$12</f>
        <v>0.83946860259635581</v>
      </c>
      <c r="AB1741" s="3">
        <f>(S741-Dashboards!$D$11)/Dashboards!$D$13</f>
        <v>0.74903060195755222</v>
      </c>
    </row>
    <row r="1742" spans="26:28" x14ac:dyDescent="0.35">
      <c r="Z1742" s="3">
        <f>(R742-Dashboards!$D$10)/Dashboards!$D$12</f>
        <v>0.8367954337041914</v>
      </c>
      <c r="AB1742" s="3">
        <f>(S742-Dashboards!$D$11)/Dashboards!$D$13</f>
        <v>0.75304691569857074</v>
      </c>
    </row>
    <row r="1743" spans="26:28" x14ac:dyDescent="0.35">
      <c r="Z1743" s="3">
        <f>(R743-Dashboards!$D$10)/Dashboards!$D$12</f>
        <v>0.83412849615811513</v>
      </c>
      <c r="AB1743" s="3">
        <f>(S743-Dashboards!$D$11)/Dashboards!$D$13</f>
        <v>0.75701756120102315</v>
      </c>
    </row>
    <row r="1744" spans="26:28" x14ac:dyDescent="0.35">
      <c r="Z1744" s="3">
        <f>(R744-Dashboards!$D$10)/Dashboards!$D$12</f>
        <v>0.83146818229329456</v>
      </c>
      <c r="AB1744" s="3">
        <f>(S744-Dashboards!$D$11)/Dashboards!$D$13</f>
        <v>0.76094274781886595</v>
      </c>
    </row>
    <row r="1745" spans="26:28" x14ac:dyDescent="0.35">
      <c r="Z1745" s="3">
        <f>(R745-Dashboards!$D$10)/Dashboards!$D$12</f>
        <v>0.82881487863371406</v>
      </c>
      <c r="AB1745" s="3">
        <f>(S745-Dashboards!$D$11)/Dashboards!$D$13</f>
        <v>0.7648226880975878</v>
      </c>
    </row>
    <row r="1746" spans="26:28" x14ac:dyDescent="0.35">
      <c r="Z1746" s="3">
        <f>(R746-Dashboards!$D$10)/Dashboards!$D$12</f>
        <v>0.82616896587232425</v>
      </c>
      <c r="AB1746" s="3">
        <f>(S746-Dashboards!$D$11)/Dashboards!$D$13</f>
        <v>0.76865759771844822</v>
      </c>
    </row>
    <row r="1747" spans="26:28" x14ac:dyDescent="0.35">
      <c r="Z1747" s="3">
        <f>(R747-Dashboards!$D$10)/Dashboards!$D$12</f>
        <v>0.82353081885236989</v>
      </c>
      <c r="AB1747" s="3">
        <f>(S747-Dashboards!$D$11)/Dashboards!$D$13</f>
        <v>0.77244769544262115</v>
      </c>
    </row>
    <row r="1748" spans="26:28" x14ac:dyDescent="0.35">
      <c r="Z1748" s="3">
        <f>(R748-Dashboards!$D$10)/Dashboards!$D$12</f>
        <v>0.82090080654989872</v>
      </c>
      <c r="AB1748" s="3">
        <f>(S748-Dashboards!$D$11)/Dashboards!$D$13</f>
        <v>0.77619320305525308</v>
      </c>
    </row>
    <row r="1749" spans="26:28" x14ac:dyDescent="0.35">
      <c r="Z1749" s="3">
        <f>(R749-Dashboards!$D$10)/Dashboards!$D$12</f>
        <v>0.81827929205744487</v>
      </c>
      <c r="AB1749" s="3">
        <f>(S749-Dashboards!$D$11)/Dashboards!$D$13</f>
        <v>0.77989434530944268</v>
      </c>
    </row>
    <row r="1750" spans="26:28" x14ac:dyDescent="0.35">
      <c r="Z1750" s="3">
        <f>(R750-Dashboards!$D$10)/Dashboards!$D$12</f>
        <v>0.81566663256889094</v>
      </c>
      <c r="AB1750" s="3">
        <f>(S750-Dashboards!$D$11)/Dashboards!$D$13</f>
        <v>0.78355134987015396</v>
      </c>
    </row>
    <row r="1751" spans="26:28" x14ac:dyDescent="0.35">
      <c r="Z1751" s="3">
        <f>(R751-Dashboards!$D$10)/Dashboards!$D$12</f>
        <v>0.81306317936549599</v>
      </c>
      <c r="AB1751" s="3">
        <f>(S751-Dashboards!$D$11)/Dashboards!$D$13</f>
        <v>0.787164447258068</v>
      </c>
    </row>
    <row r="1752" spans="26:28" x14ac:dyDescent="0.35">
      <c r="Z1752" s="3">
        <f>(R752-Dashboards!$D$10)/Dashboards!$D$12</f>
        <v>0.81046927780310385</v>
      </c>
      <c r="AB1752" s="3">
        <f>(S752-Dashboards!$D$11)/Dashboards!$D$13</f>
        <v>0.79073387079338553</v>
      </c>
    </row>
    <row r="1753" spans="26:28" x14ac:dyDescent="0.35">
      <c r="Z1753" s="3">
        <f>(R753-Dashboards!$D$10)/Dashboards!$D$12</f>
        <v>0.80788526730050914</v>
      </c>
      <c r="AB1753" s="3">
        <f>(S753-Dashboards!$D$11)/Dashboards!$D$13</f>
        <v>0.79425985653958531</v>
      </c>
    </row>
    <row r="1754" spans="26:28" x14ac:dyDescent="0.35">
      <c r="Z1754" s="3">
        <f>(R754-Dashboards!$D$10)/Dashboards!$D$12</f>
        <v>0.80531148132899411</v>
      </c>
      <c r="AB1754" s="3">
        <f>(S754-Dashboards!$D$11)/Dashboards!$D$13</f>
        <v>0.79774264324715016</v>
      </c>
    </row>
    <row r="1755" spans="26:28" x14ac:dyDescent="0.35">
      <c r="Z1755" s="3">
        <f>(R755-Dashboards!$D$10)/Dashboards!$D$12</f>
        <v>0.80274824740302875</v>
      </c>
      <c r="AB1755" s="3">
        <f>(S755-Dashboards!$D$11)/Dashboards!$D$13</f>
        <v>0.80118247229726847</v>
      </c>
    </row>
    <row r="1756" spans="26:28" x14ac:dyDescent="0.35">
      <c r="Z1756" s="3">
        <f>(R756-Dashboards!$D$10)/Dashboards!$D$12</f>
        <v>0.80019588707212486</v>
      </c>
      <c r="AB1756" s="3">
        <f>(S756-Dashboards!$D$11)/Dashboards!$D$13</f>
        <v>0.80457958764551851</v>
      </c>
    </row>
    <row r="1757" spans="26:28" x14ac:dyDescent="0.35">
      <c r="Z1757" s="3">
        <f>(R757-Dashboards!$D$10)/Dashboards!$D$12</f>
        <v>0.79765471591385029</v>
      </c>
      <c r="AB1757" s="3">
        <f>(S757-Dashboards!$D$11)/Dashboards!$D$13</f>
        <v>0.80793423576554535</v>
      </c>
    </row>
    <row r="1758" spans="26:28" x14ac:dyDescent="0.35">
      <c r="Z1758" s="3">
        <f>(R758-Dashboards!$D$10)/Dashboards!$D$12</f>
        <v>0.79512504352799507</v>
      </c>
      <c r="AB1758" s="3">
        <f>(S758-Dashboards!$D$11)/Dashboards!$D$13</f>
        <v>0.81124666559273795</v>
      </c>
    </row>
    <row r="1759" spans="26:28" x14ac:dyDescent="0.35">
      <c r="Z1759" s="3">
        <f>(R759-Dashboards!$D$10)/Dashboards!$D$12</f>
        <v>0.79260717353188581</v>
      </c>
      <c r="AB1759" s="3">
        <f>(S759-Dashboards!$D$11)/Dashboards!$D$13</f>
        <v>0.81451712846791835</v>
      </c>
    </row>
    <row r="1760" spans="26:28" x14ac:dyDescent="0.35">
      <c r="Z1760" s="3">
        <f>(R760-Dashboards!$D$10)/Dashboards!$D$12</f>
        <v>0.79010140355684433</v>
      </c>
      <c r="AB1760" s="3">
        <f>(S760-Dashboards!$D$11)/Dashboards!$D$13</f>
        <v>0.81774587808104404</v>
      </c>
    </row>
    <row r="1761" spans="26:28" x14ac:dyDescent="0.35">
      <c r="Z1761" s="3">
        <f>(R761-Dashboards!$D$10)/Dashboards!$D$12</f>
        <v>0.78760802524578954</v>
      </c>
      <c r="AB1761" s="3">
        <f>(S761-Dashboards!$D$11)/Dashboards!$D$13</f>
        <v>0.82093317041494063</v>
      </c>
    </row>
    <row r="1762" spans="26:28" x14ac:dyDescent="0.35">
      <c r="Z1762" s="3">
        <f>(R762-Dashboards!$D$10)/Dashboards!$D$12</f>
        <v>0.78512732425197718</v>
      </c>
      <c r="AB1762" s="3">
        <f>(S762-Dashboards!$D$11)/Dashboards!$D$13</f>
        <v>0.82407926368906836</v>
      </c>
    </row>
    <row r="1763" spans="26:28" x14ac:dyDescent="0.35">
      <c r="Z1763" s="3">
        <f>(R763-Dashboards!$D$10)/Dashboards!$D$12</f>
        <v>0.78265958023886761</v>
      </c>
      <c r="AB1763" s="3">
        <f>(S763-Dashboards!$D$11)/Dashboards!$D$13</f>
        <v>0.82718441830332967</v>
      </c>
    </row>
    <row r="1764" spans="26:28" x14ac:dyDescent="0.35">
      <c r="Z1764" s="3">
        <f>(R764-Dashboards!$D$10)/Dashboards!$D$12</f>
        <v>0.78020506688112856</v>
      </c>
      <c r="AB1764" s="3">
        <f>(S764-Dashboards!$D$11)/Dashboards!$D$13</f>
        <v>0.83024889678192992</v>
      </c>
    </row>
    <row r="1765" spans="26:28" x14ac:dyDescent="0.35">
      <c r="Z1765" s="3">
        <f>(R765-Dashboards!$D$10)/Dashboards!$D$12</f>
        <v>0.77776405186675823</v>
      </c>
      <c r="AB1765" s="3">
        <f>(S765-Dashboards!$D$11)/Dashboards!$D$13</f>
        <v>0.8332729637172982</v>
      </c>
    </row>
    <row r="1766" spans="26:28" x14ac:dyDescent="0.35">
      <c r="Z1766" s="3">
        <f>(R766-Dashboards!$D$10)/Dashboards!$D$12</f>
        <v>0.77533679690032775</v>
      </c>
      <c r="AB1766" s="3">
        <f>(S766-Dashboards!$D$11)/Dashboards!$D$13</f>
        <v>0.83625688571407564</v>
      </c>
    </row>
    <row r="1767" spans="26:28" x14ac:dyDescent="0.35">
      <c r="Z1767" s="3">
        <f>(R767-Dashboards!$D$10)/Dashboards!$D$12</f>
        <v>0.77292355770733889</v>
      </c>
      <c r="AB1767" s="3">
        <f>(S767-Dashboards!$D$11)/Dashboards!$D$13</f>
        <v>0.83920093133317775</v>
      </c>
    </row>
    <row r="1768" spans="26:28" x14ac:dyDescent="0.35">
      <c r="Z1768" s="3">
        <f>(R768-Dashboards!$D$10)/Dashboards!$D$12</f>
        <v>0.77052458403968982</v>
      </c>
      <c r="AB1768" s="3">
        <f>(S768-Dashboards!$D$11)/Dashboards!$D$13</f>
        <v>0.84210537103594474</v>
      </c>
    </row>
    <row r="1769" spans="26:28" x14ac:dyDescent="0.35">
      <c r="Z1769" s="3">
        <f>(R769-Dashboards!$D$10)/Dashboards!$D$12</f>
        <v>0.76814011968224694</v>
      </c>
      <c r="AB1769" s="3">
        <f>(S769-Dashboards!$D$11)/Dashboards!$D$13</f>
        <v>0.8449704771283818</v>
      </c>
    </row>
    <row r="1770" spans="26:28" x14ac:dyDescent="0.35">
      <c r="Z1770" s="3">
        <f>(R770-Dashboards!$D$10)/Dashboards!$D$12</f>
        <v>0.76577040246051264</v>
      </c>
      <c r="AB1770" s="3">
        <f>(S770-Dashboards!$D$11)/Dashboards!$D$13</f>
        <v>0.84779652370550107</v>
      </c>
    </row>
    <row r="1771" spans="26:28" x14ac:dyDescent="0.35">
      <c r="Z1771" s="3">
        <f>(R771-Dashboards!$D$10)/Dashboards!$D$12</f>
        <v>0.76341566424938745</v>
      </c>
      <c r="AB1771" s="3">
        <f>(S771-Dashboards!$D$11)/Dashboards!$D$13</f>
        <v>0.85058378659577094</v>
      </c>
    </row>
    <row r="1772" spans="26:28" x14ac:dyDescent="0.35">
      <c r="Z1772" s="3">
        <f>(R772-Dashboards!$D$10)/Dashboards!$D$12</f>
        <v>0.76107613098301929</v>
      </c>
      <c r="AB1772" s="3">
        <f>(S772-Dashboards!$D$11)/Dashboards!$D$13</f>
        <v>0.85333254330568353</v>
      </c>
    </row>
    <row r="1773" spans="26:28" x14ac:dyDescent="0.35">
      <c r="Z1773" s="3">
        <f>(R773-Dashboards!$D$10)/Dashboards!$D$12</f>
        <v>0.75875202266573427</v>
      </c>
      <c r="AB1773" s="3">
        <f>(S773-Dashboards!$D$11)/Dashboards!$D$13</f>
        <v>0.85604307296444548</v>
      </c>
    </row>
    <row r="1774" spans="26:28" x14ac:dyDescent="0.35">
      <c r="Z1774" s="3">
        <f>(R774-Dashboards!$D$10)/Dashboards!$D$12</f>
        <v>0.75644355338404246</v>
      </c>
      <c r="AB1774" s="3">
        <f>(S774-Dashboards!$D$11)/Dashboards!$D$13</f>
        <v>0.85871565626880264</v>
      </c>
    </row>
    <row r="1775" spans="26:28" x14ac:dyDescent="0.35">
      <c r="Z1775" s="3">
        <f>(R775-Dashboards!$D$10)/Dashboards!$D$12</f>
        <v>0.75415093131971167</v>
      </c>
      <c r="AB1775" s="3">
        <f>(S775-Dashboards!$D$11)/Dashboards!$D$13</f>
        <v>0.86135057542800197</v>
      </c>
    </row>
    <row r="1776" spans="26:28" x14ac:dyDescent="0.35">
      <c r="Z1776" s="3">
        <f>(R776-Dashboards!$D$10)/Dashboards!$D$12</f>
        <v>0.75187435876390696</v>
      </c>
      <c r="AB1776" s="3">
        <f>(S776-Dashboards!$D$11)/Dashboards!$D$13</f>
        <v>0.8639481141089056</v>
      </c>
    </row>
    <row r="1777" spans="26:28" x14ac:dyDescent="0.35">
      <c r="Z1777" s="3">
        <f>(R777-Dashboards!$D$10)/Dashboards!$D$12</f>
        <v>0.74961403213238187</v>
      </c>
      <c r="AB1777" s="3">
        <f>(S777-Dashboards!$D$11)/Dashboards!$D$13</f>
        <v>0.86650855738125776</v>
      </c>
    </row>
    <row r="1778" spans="26:28" x14ac:dyDescent="0.35">
      <c r="Z1778" s="3">
        <f>(R778-Dashboards!$D$10)/Dashboards!$D$12</f>
        <v>0.74737014198172369</v>
      </c>
      <c r="AB1778" s="3">
        <f>(S778-Dashboards!$D$11)/Dashboards!$D$13</f>
        <v>0.86903219166311596</v>
      </c>
    </row>
    <row r="1779" spans="26:28" x14ac:dyDescent="0.35">
      <c r="Z1779" s="3">
        <f>(R779-Dashboards!$D$10)/Dashboards!$D$12</f>
        <v>0.74514287302663873</v>
      </c>
      <c r="AB1779" s="3">
        <f>(S779-Dashboards!$D$11)/Dashboards!$D$13</f>
        <v>0.871519304666455</v>
      </c>
    </row>
    <row r="1780" spans="26:28" x14ac:dyDescent="0.35">
      <c r="Z1780" s="3">
        <f>(R780-Dashboards!$D$10)/Dashboards!$D$12</f>
        <v>0.74293240415827289</v>
      </c>
      <c r="AB1780" s="3">
        <f>(S780-Dashboards!$D$11)/Dashboards!$D$13</f>
        <v>0.87397018534294635</v>
      </c>
    </row>
    <row r="1781" spans="26:28" x14ac:dyDescent="0.35">
      <c r="Z1781" s="3">
        <f>(R781-Dashboards!$D$10)/Dashboards!$D$12</f>
        <v>0.74073890846356194</v>
      </c>
      <c r="AB1781" s="3">
        <f>(S781-Dashboards!$D$11)/Dashboards!$D$13</f>
        <v>0.87638512382992695</v>
      </c>
    </row>
    <row r="1782" spans="26:28" x14ac:dyDescent="0.35">
      <c r="Z1782" s="3">
        <f>(R782-Dashboards!$D$10)/Dashboards!$D$12</f>
        <v>0.7385625532456036</v>
      </c>
      <c r="AB1782" s="3">
        <f>(S782-Dashboards!$D$11)/Dashboards!$D$13</f>
        <v>0.87876441139656147</v>
      </c>
    </row>
    <row r="1783" spans="26:28" x14ac:dyDescent="0.35">
      <c r="Z1783" s="3">
        <f>(R783-Dashboards!$D$10)/Dashboards!$D$12</f>
        <v>0.73640350004504096</v>
      </c>
      <c r="AB1783" s="3">
        <f>(S783-Dashboards!$D$11)/Dashboards!$D$13</f>
        <v>0.88110834039020314</v>
      </c>
    </row>
    <row r="1784" spans="26:28" x14ac:dyDescent="0.35">
      <c r="Z1784" s="3">
        <f>(R784-Dashboards!$D$10)/Dashboards!$D$12</f>
        <v>0.73426190466245411</v>
      </c>
      <c r="AB1784" s="3">
        <f>(S784-Dashboards!$D$11)/Dashboards!$D$13</f>
        <v>0.88341720418296721</v>
      </c>
    </row>
    <row r="1785" spans="26:28" x14ac:dyDescent="0.35">
      <c r="Z1785" s="3">
        <f>(R785-Dashboards!$D$10)/Dashboards!$D$12</f>
        <v>0.73213791718174981</v>
      </c>
      <c r="AB1785" s="3">
        <f>(S785-Dashboards!$D$11)/Dashboards!$D$13</f>
        <v>0.88569129711851702</v>
      </c>
    </row>
    <row r="1786" spans="26:28" x14ac:dyDescent="0.35">
      <c r="Z1786" s="3">
        <f>(R786-Dashboards!$D$10)/Dashboards!$D$12</f>
        <v>0.73003168199454038</v>
      </c>
      <c r="AB1786" s="3">
        <f>(S786-Dashboards!$D$11)/Dashboards!$D$13</f>
        <v>0.88793091445907479</v>
      </c>
    </row>
    <row r="1787" spans="26:28" x14ac:dyDescent="0.35">
      <c r="Z1787" s="3">
        <f>(R787-Dashboards!$D$10)/Dashboards!$D$12</f>
        <v>0.72794333782550635</v>
      </c>
      <c r="AB1787" s="3">
        <f>(S787-Dashboards!$D$11)/Dashboards!$D$13</f>
        <v>0.89013635233266297</v>
      </c>
    </row>
    <row r="1788" spans="26:28" x14ac:dyDescent="0.35">
      <c r="Z1788" s="3">
        <f>(R788-Dashboards!$D$10)/Dashboards!$D$12</f>
        <v>0.72587301775873303</v>
      </c>
      <c r="AB1788" s="3">
        <f>(S788-Dashboards!$D$11)/Dashboards!$D$13</f>
        <v>0.89230790768058232</v>
      </c>
    </row>
    <row r="1789" spans="26:28" x14ac:dyDescent="0.35">
      <c r="Z1789" s="3">
        <f>(R789-Dashboards!$D$10)/Dashboards!$D$12</f>
        <v>0.72382084926501244</v>
      </c>
      <c r="AB1789" s="3">
        <f>(S789-Dashboards!$D$11)/Dashboards!$D$13</f>
        <v>0.89444587820513555</v>
      </c>
    </row>
    <row r="1790" spans="26:28" x14ac:dyDescent="0.35">
      <c r="Z1790" s="3">
        <f>(R790-Dashboards!$D$10)/Dashboards!$D$12</f>
        <v>0.72178695423010342</v>
      </c>
      <c r="AB1790" s="3">
        <f>(S790-Dashboards!$D$11)/Dashboards!$D$13</f>
        <v>0.89655056231760188</v>
      </c>
    </row>
    <row r="1791" spans="26:28" x14ac:dyDescent="0.35">
      <c r="Z1791" s="3">
        <f>(R791-Dashboards!$D$10)/Dashboards!$D$12</f>
        <v>0.71977144898393919</v>
      </c>
      <c r="AB1791" s="3">
        <f>(S791-Dashboards!$D$11)/Dashboards!$D$13</f>
        <v>0.89862225908647053</v>
      </c>
    </row>
    <row r="1792" spans="26:28" x14ac:dyDescent="0.35">
      <c r="Z1792" s="3">
        <f>(R792-Dashboards!$D$10)/Dashboards!$D$12</f>
        <v>0.71777444433077719</v>
      </c>
      <c r="AB1792" s="3">
        <f>(S792-Dashboards!$D$11)/Dashboards!$D$13</f>
        <v>0.90066126818594006</v>
      </c>
    </row>
    <row r="1793" spans="26:28" x14ac:dyDescent="0.35">
      <c r="Z1793" s="3">
        <f>(R793-Dashboards!$D$10)/Dashboards!$D$12</f>
        <v>0.71579604558027721</v>
      </c>
      <c r="AB1793" s="3">
        <f>(S793-Dashboards!$D$11)/Dashboards!$D$13</f>
        <v>0.90266788984468904</v>
      </c>
    </row>
    <row r="1794" spans="26:28" x14ac:dyDescent="0.35">
      <c r="Z1794" s="3">
        <f>(R794-Dashboards!$D$10)/Dashboards!$D$12</f>
        <v>0.71383635257950295</v>
      </c>
      <c r="AB1794" s="3">
        <f>(S794-Dashboards!$D$11)/Dashboards!$D$13</f>
        <v>0.90464242479492762</v>
      </c>
    </row>
    <row r="1795" spans="26:28" x14ac:dyDescent="0.35">
      <c r="Z1795" s="3">
        <f>(R795-Dashboards!$D$10)/Dashboards!$D$12</f>
        <v>0.71189545974583746</v>
      </c>
      <c r="AB1795" s="3">
        <f>(S795-Dashboards!$D$11)/Dashboards!$D$13</f>
        <v>0.9065851742217329</v>
      </c>
    </row>
    <row r="1796" spans="26:28" x14ac:dyDescent="0.35">
      <c r="Z1796" s="3">
        <f>(R796-Dashboards!$D$10)/Dashboards!$D$12</f>
        <v>0.70997345610079987</v>
      </c>
      <c r="AB1796" s="3">
        <f>(S796-Dashboards!$D$11)/Dashboards!$D$13</f>
        <v>0.90849643971267868</v>
      </c>
    </row>
    <row r="1797" spans="26:28" x14ac:dyDescent="0.35">
      <c r="Z1797" s="3">
        <f>(R797-Dashboards!$D$10)/Dashboards!$D$12</f>
        <v>0.7080704253047575</v>
      </c>
      <c r="AB1797" s="3">
        <f>(S797-Dashboards!$D$11)/Dashboards!$D$13</f>
        <v>0.91037652320776274</v>
      </c>
    </row>
    <row r="1798" spans="26:28" x14ac:dyDescent="0.35">
      <c r="Z1798" s="3">
        <f>(R798-Dashboards!$D$10)/Dashboards!$D$12</f>
        <v>0.70618644569252165</v>
      </c>
      <c r="AB1798" s="3">
        <f>(S798-Dashboards!$D$11)/Dashboards!$D$13</f>
        <v>0.91222572694964121</v>
      </c>
    </row>
    <row r="1799" spans="26:28" x14ac:dyDescent="0.35">
      <c r="Z1799" s="3">
        <f>(R799-Dashboards!$D$10)/Dashboards!$D$12</f>
        <v>0.70432159030981967</v>
      </c>
      <c r="AB1799" s="3">
        <f>(S799-Dashboards!$D$11)/Dashboards!$D$13</f>
        <v>0.91404435343417323</v>
      </c>
    </row>
    <row r="1800" spans="26:28" x14ac:dyDescent="0.35">
      <c r="Z1800" s="3">
        <f>(R800-Dashboards!$D$10)/Dashboards!$D$12</f>
        <v>0.70247592695062921</v>
      </c>
      <c r="AB1800" s="3">
        <f>(S800-Dashboards!$D$11)/Dashboards!$D$13</f>
        <v>0.9158327053612858</v>
      </c>
    </row>
    <row r="1801" spans="26:28" x14ac:dyDescent="0.35">
      <c r="Z1801" s="3">
        <f>(R801-Dashboards!$D$10)/Dashboards!$D$12</f>
        <v>0.70064951819536936</v>
      </c>
      <c r="AB1801" s="3">
        <f>(S801-Dashboards!$D$11)/Dashboards!$D$13</f>
        <v>0.91759108558616209</v>
      </c>
    </row>
    <row r="1802" spans="26:28" x14ac:dyDescent="0.35">
      <c r="Z1802" s="3">
        <f>(R802-Dashboards!$D$10)/Dashboards!$D$12</f>
        <v>0.69884242144993591</v>
      </c>
      <c r="AB1802" s="3">
        <f>(S802-Dashboards!$D$11)/Dashboards!$D$13</f>
        <v>0.91931979707076128</v>
      </c>
    </row>
    <row r="1803" spans="26:28" x14ac:dyDescent="0.35">
      <c r="Z1803" s="3">
        <f>(R803-Dashboards!$D$10)/Dashboards!$D$12</f>
        <v>0.69705468898557033</v>
      </c>
      <c r="AB1803" s="3">
        <f>(S803-Dashboards!$D$11)/Dashboards!$D$13</f>
        <v>0.92101914283567543</v>
      </c>
    </row>
    <row r="1804" spans="26:28" x14ac:dyDescent="0.35">
      <c r="Z1804" s="3">
        <f>(R804-Dashboards!$D$10)/Dashboards!$D$12</f>
        <v>0.69528636797955323</v>
      </c>
      <c r="AB1804" s="3">
        <f>(S804-Dashboards!$D$11)/Dashboards!$D$13</f>
        <v>0.92268942591232972</v>
      </c>
    </row>
    <row r="1805" spans="26:28" x14ac:dyDescent="0.35">
      <c r="Z1805" s="3">
        <f>(R805-Dashboards!$D$10)/Dashboards!$D$12</f>
        <v>0.69353750055671171</v>
      </c>
      <c r="AB1805" s="3">
        <f>(S805-Dashboards!$D$11)/Dashboards!$D$13</f>
        <v>0.92433094929553172</v>
      </c>
    </row>
    <row r="1806" spans="26:28" x14ac:dyDescent="0.35">
      <c r="Z1806" s="3">
        <f>(R806-Dashboards!$D$10)/Dashboards!$D$12</f>
        <v>0.69180812383172852</v>
      </c>
      <c r="AB1806" s="3">
        <f>(S806-Dashboards!$D$11)/Dashboards!$D$13</f>
        <v>0.92594401589637587</v>
      </c>
    </row>
    <row r="1807" spans="26:28" x14ac:dyDescent="0.35">
      <c r="Z1807" s="3">
        <f>(R807-Dashboards!$D$10)/Dashboards!$D$12</f>
        <v>0.69009826995224399</v>
      </c>
      <c r="AB1807" s="3">
        <f>(S807-Dashboards!$D$11)/Dashboards!$D$13</f>
        <v>0.92752892849550928</v>
      </c>
    </row>
    <row r="1808" spans="26:28" x14ac:dyDescent="0.35">
      <c r="Z1808" s="3">
        <f>(R808-Dashboards!$D$10)/Dashboards!$D$12</f>
        <v>0.68840796614273891</v>
      </c>
      <c r="AB1808" s="3">
        <f>(S808-Dashboards!$D$11)/Dashboards!$D$13</f>
        <v>0.92908598969676459</v>
      </c>
    </row>
    <row r="1809" spans="26:28" x14ac:dyDescent="0.35">
      <c r="Z1809" s="3">
        <f>(R809-Dashboards!$D$10)/Dashboards!$D$12</f>
        <v>0.68673723474918724</v>
      </c>
      <c r="AB1809" s="3">
        <f>(S809-Dashboards!$D$11)/Dashboards!$D$13</f>
        <v>0.93061550188116515</v>
      </c>
    </row>
    <row r="1810" spans="26:28" x14ac:dyDescent="0.35">
      <c r="Z1810" s="3">
        <f>(R810-Dashboards!$D$10)/Dashboards!$D$12</f>
        <v>0.68508609328446735</v>
      </c>
      <c r="AB1810" s="3">
        <f>(S810-Dashboards!$D$11)/Dashboards!$D$13</f>
        <v>0.93211776716130812</v>
      </c>
    </row>
    <row r="1811" spans="26:28" x14ac:dyDescent="0.35">
      <c r="Z1811" s="3">
        <f>(R811-Dashboards!$D$10)/Dashboards!$D$12</f>
        <v>0.68345455447452297</v>
      </c>
      <c r="AB1811" s="3">
        <f>(S811-Dashboards!$D$11)/Dashboards!$D$13</f>
        <v>0.93359308733613344</v>
      </c>
    </row>
    <row r="1812" spans="26:28" x14ac:dyDescent="0.35">
      <c r="Z1812" s="3">
        <f>(R812-Dashboards!$D$10)/Dashboards!$D$12</f>
        <v>0.68184262630525727</v>
      </c>
      <c r="AB1812" s="3">
        <f>(S812-Dashboards!$D$11)/Dashboards!$D$13</f>
        <v>0.93504176384607929</v>
      </c>
    </row>
    <row r="1813" spans="26:28" x14ac:dyDescent="0.35">
      <c r="Z1813" s="3">
        <f>(R813-Dashboards!$D$10)/Dashboards!$D$12</f>
        <v>0.68025031207015407</v>
      </c>
      <c r="AB1813" s="3">
        <f>(S813-Dashboards!$D$11)/Dashboards!$D$13</f>
        <v>0.93646409772863493</v>
      </c>
    </row>
    <row r="1814" spans="26:28" x14ac:dyDescent="0.35">
      <c r="Z1814" s="3">
        <f>(R814-Dashboards!$D$10)/Dashboards!$D$12</f>
        <v>0.6786776104186113</v>
      </c>
      <c r="AB1814" s="3">
        <f>(S814-Dashboards!$D$11)/Dashboards!$D$13</f>
        <v>0.93786038957429263</v>
      </c>
    </row>
    <row r="1815" spans="26:28" x14ac:dyDescent="0.35">
      <c r="Z1815" s="3">
        <f>(R815-Dashboards!$D$10)/Dashboards!$D$12</f>
        <v>0.67712451540497653</v>
      </c>
      <c r="AB1815" s="3">
        <f>(S815-Dashboards!$D$11)/Dashboards!$D$13</f>
        <v>0.93923093948290526</v>
      </c>
    </row>
    <row r="1816" spans="26:28" x14ac:dyDescent="0.35">
      <c r="Z1816" s="3">
        <f>(R816-Dashboards!$D$10)/Dashboards!$D$12</f>
        <v>0.6755910165382697</v>
      </c>
      <c r="AB1816" s="3">
        <f>(S816-Dashboards!$D$11)/Dashboards!$D$13</f>
        <v>0.94057604702045539</v>
      </c>
    </row>
    <row r="1817" spans="26:28" x14ac:dyDescent="0.35">
      <c r="Z1817" s="3">
        <f>(R817-Dashboards!$D$10)/Dashboards!$D$12</f>
        <v>0.67407709883258737</v>
      </c>
      <c r="AB1817" s="3">
        <f>(S817-Dashboards!$D$11)/Dashboards!$D$13</f>
        <v>0.94189601117623833</v>
      </c>
    </row>
    <row r="1818" spans="26:28" x14ac:dyDescent="0.35">
      <c r="Z1818" s="3">
        <f>(R818-Dashboards!$D$10)/Dashboards!$D$12</f>
        <v>0.67258274285816844</v>
      </c>
      <c r="AB1818" s="3">
        <f>(S818-Dashboards!$D$11)/Dashboards!$D$13</f>
        <v>0.94319113032046908</v>
      </c>
    </row>
    <row r="1819" spans="26:28" x14ac:dyDescent="0.35">
      <c r="Z1819" s="3">
        <f>(R819-Dashboards!$D$10)/Dashboards!$D$12</f>
        <v>0.6711079247931161</v>
      </c>
      <c r="AB1819" s="3">
        <f>(S819-Dashboards!$D$11)/Dashboards!$D$13</f>
        <v>0.94446170216231184</v>
      </c>
    </row>
    <row r="1820" spans="26:28" x14ac:dyDescent="0.35">
      <c r="Z1820" s="3">
        <f>(R820-Dashboards!$D$10)/Dashboards!$D$12</f>
        <v>0.66965261647575824</v>
      </c>
      <c r="AB1820" s="3">
        <f>(S820-Dashboards!$D$11)/Dashboards!$D$13</f>
        <v>0.94570802370834361</v>
      </c>
    </row>
    <row r="1821" spans="26:28" x14ac:dyDescent="0.35">
      <c r="Z1821" s="3">
        <f>(R821-Dashboards!$D$10)/Dashboards!$D$12</f>
        <v>0.6682167854576383</v>
      </c>
      <c r="AB1821" s="3">
        <f>(S821-Dashboards!$D$11)/Dashboards!$D$13</f>
        <v>0.94693039122145117</v>
      </c>
    </row>
    <row r="1822" spans="26:28" x14ac:dyDescent="0.35">
      <c r="Z1822" s="3">
        <f>(R822-Dashboards!$D$10)/Dashboards!$D$12</f>
        <v>0.66680039505712163</v>
      </c>
      <c r="AB1822" s="3">
        <f>(S822-Dashboards!$D$11)/Dashboards!$D$13</f>
        <v>0.94812910018016883</v>
      </c>
    </row>
    <row r="1823" spans="26:28" x14ac:dyDescent="0.35">
      <c r="Z1823" s="3">
        <f>(R823-Dashboards!$D$10)/Dashboards!$D$12</f>
        <v>0.66540340441360479</v>
      </c>
      <c r="AB1823" s="3">
        <f>(S823-Dashboards!$D$11)/Dashboards!$D$13</f>
        <v>0.94930444523846258</v>
      </c>
    </row>
    <row r="1824" spans="26:28" x14ac:dyDescent="0.35">
      <c r="Z1824" s="3">
        <f>(R824-Dashboards!$D$10)/Dashboards!$D$12</f>
        <v>0.6640257685423151</v>
      </c>
      <c r="AB1824" s="3">
        <f>(S824-Dashboards!$D$11)/Dashboards!$D$13</f>
        <v>0.95045672018596161</v>
      </c>
    </row>
    <row r="1825" spans="26:28" x14ac:dyDescent="0.35">
      <c r="Z1825" s="3">
        <f>(R825-Dashboards!$D$10)/Dashboards!$D$12</f>
        <v>0.66266743838968978</v>
      </c>
      <c r="AB1825" s="3">
        <f>(S825-Dashboards!$D$11)/Dashboards!$D$13</f>
        <v>0.9515862179086465</v>
      </c>
    </row>
    <row r="1826" spans="26:28" x14ac:dyDescent="0.35">
      <c r="Z1826" s="3">
        <f>(R826-Dashboards!$D$10)/Dashboards!$D$12</f>
        <v>0.66132836088931746</v>
      </c>
      <c r="AB1826" s="3">
        <f>(S826-Dashboards!$D$11)/Dashboards!$D$13</f>
        <v>0.95269323034999376</v>
      </c>
    </row>
    <row r="1827" spans="26:28" x14ac:dyDescent="0.35">
      <c r="Z1827" s="3">
        <f>(R827-Dashboards!$D$10)/Dashboards!$D$12</f>
        <v>0.66000847901843362</v>
      </c>
      <c r="AB1827" s="3">
        <f>(S827-Dashboards!$D$11)/Dashboards!$D$13</f>
        <v>0.95377804847258463</v>
      </c>
    </row>
    <row r="1828" spans="26:28" x14ac:dyDescent="0.35">
      <c r="Z1828" s="3">
        <f>(R828-Dashboards!$D$10)/Dashboards!$D$12</f>
        <v>0.65870773185495324</v>
      </c>
      <c r="AB1828" s="3">
        <f>(S828-Dashboards!$D$11)/Dashboards!$D$13</f>
        <v>0.95484096222018033</v>
      </c>
    </row>
    <row r="1829" spans="26:28" x14ac:dyDescent="0.35">
      <c r="Z1829" s="3">
        <f>(R829-Dashboards!$D$10)/Dashboards!$D$12</f>
        <v>0.65742605463502957</v>
      </c>
      <c r="AB1829" s="3">
        <f>(S829-Dashboards!$D$11)/Dashboards!$D$13</f>
        <v>0.95588226048026881</v>
      </c>
    </row>
    <row r="1830" spans="26:28" x14ac:dyDescent="0.35">
      <c r="Z1830" s="3">
        <f>(R830-Dashboards!$D$10)/Dashboards!$D$12</f>
        <v>0.65616337881112485</v>
      </c>
      <c r="AB1830" s="3">
        <f>(S830-Dashboards!$D$11)/Dashboards!$D$13</f>
        <v>0.95690223104708771</v>
      </c>
    </row>
    <row r="1831" spans="26:28" x14ac:dyDescent="0.35">
      <c r="Z1831" s="3">
        <f>(R831-Dashboards!$D$10)/Dashboards!$D$12</f>
        <v>0.65491963211057902</v>
      </c>
      <c r="AB1831" s="3">
        <f>(S831-Dashboards!$D$11)/Dashboards!$D$13</f>
        <v>0.95790116058512453</v>
      </c>
    </row>
    <row r="1832" spans="26:28" x14ac:dyDescent="0.35">
      <c r="Z1832" s="3">
        <f>(R832-Dashboards!$D$10)/Dashboards!$D$12</f>
        <v>0.65369473859466476</v>
      </c>
      <c r="AB1832" s="3">
        <f>(S832-Dashboards!$D$11)/Dashboards!$D$13</f>
        <v>0.95887933459310304</v>
      </c>
    </row>
    <row r="1833" spans="26:28" x14ac:dyDescent="0.35">
      <c r="Z1833" s="3">
        <f>(R833-Dashboards!$D$10)/Dashboards!$D$12</f>
        <v>0.65248861871811237</v>
      </c>
      <c r="AB1833" s="3">
        <f>(S833-Dashboards!$D$11)/Dashboards!$D$13</f>
        <v>0.95983703736845416</v>
      </c>
    </row>
    <row r="1834" spans="26:28" x14ac:dyDescent="0.35">
      <c r="Z1834" s="3">
        <f>(R834-Dashboards!$D$10)/Dashboards!$D$12</f>
        <v>0.65130118938909354</v>
      </c>
      <c r="AB1834" s="3">
        <f>(S834-Dashboards!$D$11)/Dashboards!$D$13</f>
        <v>0.96077455197228034</v>
      </c>
    </row>
    <row r="1835" spans="26:28" x14ac:dyDescent="0.35">
      <c r="Z1835" s="3">
        <f>(R835-Dashboards!$D$10)/Dashboards!$D$12</f>
        <v>0.65013236402964869</v>
      </c>
      <c r="AB1835" s="3">
        <f>(S835-Dashboards!$D$11)/Dashboards!$D$13</f>
        <v>0.96169216019481163</v>
      </c>
    </row>
    <row r="1836" spans="26:28" x14ac:dyDescent="0.35">
      <c r="Z1836" s="3">
        <f>(R836-Dashboards!$D$10)/Dashboards!$D$12</f>
        <v>0.64898205263654407</v>
      </c>
      <c r="AB1836" s="3">
        <f>(S836-Dashboards!$D$11)/Dashboards!$D$13</f>
        <v>0.96259014252136266</v>
      </c>
    </row>
    <row r="1837" spans="26:28" x14ac:dyDescent="0.35">
      <c r="Z1837" s="3">
        <f>(R837-Dashboards!$D$10)/Dashboards!$D$12</f>
        <v>0.64785016184254474</v>
      </c>
      <c r="AB1837" s="3">
        <f>(S837-Dashboards!$D$11)/Dashboards!$D$13</f>
        <v>0.96346877809878939</v>
      </c>
    </row>
    <row r="1838" spans="26:28" x14ac:dyDescent="0.35">
      <c r="Z1838" s="3">
        <f>(R838-Dashboards!$D$10)/Dashboards!$D$12</f>
        <v>0.64673659497809044</v>
      </c>
      <c r="AB1838" s="3">
        <f>(S838-Dashboards!$D$11)/Dashboards!$D$13</f>
        <v>0.96432834470245232</v>
      </c>
    </row>
    <row r="1839" spans="26:28" x14ac:dyDescent="0.35">
      <c r="Z1839" s="3">
        <f>(R839-Dashboards!$D$10)/Dashboards!$D$12</f>
        <v>0.64564125213335732</v>
      </c>
      <c r="AB1839" s="3">
        <f>(S839-Dashboards!$D$11)/Dashboards!$D$13</f>
        <v>0.96516911870368682</v>
      </c>
    </row>
    <row r="1840" spans="26:28" x14ac:dyDescent="0.35">
      <c r="Z1840" s="3">
        <f>(R840-Dashboards!$D$10)/Dashboards!$D$12</f>
        <v>0.64456403022069519</v>
      </c>
      <c r="AB1840" s="3">
        <f>(S840-Dashboards!$D$11)/Dashboards!$D$13</f>
        <v>0.96599137503778632</v>
      </c>
    </row>
    <row r="1841" spans="26:28" x14ac:dyDescent="0.35">
      <c r="Z1841" s="3">
        <f>(R841-Dashboards!$D$10)/Dashboards!$D$12</f>
        <v>0.64350482303742251</v>
      </c>
      <c r="AB1841" s="3">
        <f>(S841-Dashboards!$D$11)/Dashboards!$D$13</f>
        <v>0.96679538717249924</v>
      </c>
    </row>
    <row r="1842" spans="26:28" x14ac:dyDescent="0.35">
      <c r="Z1842" s="3">
        <f>(R842-Dashboards!$D$10)/Dashboards!$D$12</f>
        <v>0.642463521328966</v>
      </c>
      <c r="AB1842" s="3">
        <f>(S842-Dashboards!$D$11)/Dashboards!$D$13</f>
        <v>0.96758142707704464</v>
      </c>
    </row>
    <row r="1843" spans="26:28" x14ac:dyDescent="0.35">
      <c r="Z1843" s="3">
        <f>(R843-Dashboards!$D$10)/Dashboards!$D$12</f>
        <v>0.64144001285233176</v>
      </c>
      <c r="AB1843" s="3">
        <f>(S843-Dashboards!$D$11)/Dashboards!$D$13</f>
        <v>0.96834976519164873</v>
      </c>
    </row>
    <row r="1844" spans="26:28" x14ac:dyDescent="0.35">
      <c r="Z1844" s="3">
        <f>(R844-Dashboards!$D$10)/Dashboards!$D$12</f>
        <v>0.64043418243989114</v>
      </c>
      <c r="AB1844" s="3">
        <f>(S844-Dashboards!$D$11)/Dashboards!$D$13</f>
        <v>0.96910067039760406</v>
      </c>
    </row>
    <row r="1845" spans="26:28" x14ac:dyDescent="0.35">
      <c r="Z1845" s="3">
        <f>(R845-Dashboards!$D$10)/Dashboards!$D$12</f>
        <v>0.63944591206346657</v>
      </c>
      <c r="AB1845" s="3">
        <f>(S845-Dashboards!$D$11)/Dashboards!$D$13</f>
        <v>0.96983440998785697</v>
      </c>
    </row>
    <row r="1846" spans="26:28" x14ac:dyDescent="0.35">
      <c r="Z1846" s="3">
        <f>(R846-Dashboards!$D$10)/Dashboards!$D$12</f>
        <v>0.63847508089870542</v>
      </c>
      <c r="AB1846" s="3">
        <f>(S846-Dashboards!$D$11)/Dashboards!$D$13</f>
        <v>0.970551249638123</v>
      </c>
    </row>
    <row r="1847" spans="26:28" x14ac:dyDescent="0.35">
      <c r="Z1847" s="3">
        <f>(R847-Dashboards!$D$10)/Dashboards!$D$12</f>
        <v>0.63752156538972438</v>
      </c>
      <c r="AB1847" s="3">
        <f>(S847-Dashboards!$D$11)/Dashboards!$D$13</f>
        <v>0.97125145337853491</v>
      </c>
    </row>
    <row r="1848" spans="26:28" x14ac:dyDescent="0.35">
      <c r="Z1848" s="3">
        <f>(R848-Dashboards!$D$10)/Dashboards!$D$12</f>
        <v>0.63658523931400957</v>
      </c>
      <c r="AB1848" s="3">
        <f>(S848-Dashboards!$D$11)/Dashboards!$D$13</f>
        <v>0.97193528356582448</v>
      </c>
    </row>
    <row r="1849" spans="26:28" x14ac:dyDescent="0.35">
      <c r="Z1849" s="3">
        <f>(R849-Dashboards!$D$10)/Dashboards!$D$12</f>
        <v>0.63566597384755941</v>
      </c>
      <c r="AB1849" s="3">
        <f>(S849-Dashboards!$D$11)/Dashboards!$D$13</f>
        <v>0.9726030008560429</v>
      </c>
    </row>
    <row r="1850" spans="26:28" x14ac:dyDescent="0.35">
      <c r="Z1850" s="3">
        <f>(R850-Dashboards!$D$10)/Dashboards!$D$12</f>
        <v>0.63476363763025367</v>
      </c>
      <c r="AB1850" s="3">
        <f>(S850-Dashboards!$D$11)/Dashboards!$D$13</f>
        <v>0.97325486417781804</v>
      </c>
    </row>
    <row r="1851" spans="26:28" x14ac:dyDescent="0.35">
      <c r="Z1851" s="3">
        <f>(R851-Dashboards!$D$10)/Dashboards!$D$12</f>
        <v>0.63387809683143292</v>
      </c>
      <c r="AB1851" s="3">
        <f>(S851-Dashboards!$D$11)/Dashboards!$D$13</f>
        <v>0.97389113070615541</v>
      </c>
    </row>
    <row r="1852" spans="26:28" x14ac:dyDescent="0.35">
      <c r="Z1852" s="3">
        <f>(R852-Dashboards!$D$10)/Dashboards!$D$12</f>
        <v>0.63300921521567521</v>
      </c>
      <c r="AB1852" s="3">
        <f>(S852-Dashboards!$D$11)/Dashboards!$D$13</f>
        <v>0.97451205583678224</v>
      </c>
    </row>
    <row r="1853" spans="26:28" x14ac:dyDescent="0.35">
      <c r="Z1853" s="3">
        <f>(R853-Dashboards!$D$10)/Dashboards!$D$12</f>
        <v>0.63215685420875334</v>
      </c>
      <c r="AB1853" s="3">
        <f>(S853-Dashboards!$D$11)/Dashboards!$D$13</f>
        <v>0.97511789316103714</v>
      </c>
    </row>
    <row r="1854" spans="26:28" x14ac:dyDescent="0.35">
      <c r="Z1854" s="3">
        <f>(R854-Dashboards!$D$10)/Dashboards!$D$12</f>
        <v>0.63132087296375705</v>
      </c>
      <c r="AB1854" s="3">
        <f>(S854-Dashboards!$D$11)/Dashboards!$D$13</f>
        <v>0.97570889444130759</v>
      </c>
    </row>
    <row r="1855" spans="26:28" x14ac:dyDescent="0.35">
      <c r="Z1855" s="3">
        <f>(R855-Dashboards!$D$10)/Dashboards!$D$12</f>
        <v>0.63050112842736683</v>
      </c>
      <c r="AB1855" s="3">
        <f>(S855-Dashboards!$D$11)/Dashboards!$D$13</f>
        <v>0.97628530958701865</v>
      </c>
    </row>
    <row r="1856" spans="26:28" x14ac:dyDescent="0.35">
      <c r="Z1856" s="3">
        <f>(R856-Dashboards!$D$10)/Dashboards!$D$12</f>
        <v>0.62969747540626064</v>
      </c>
      <c r="AB1856" s="3">
        <f>(S856-Dashboards!$D$11)/Dashboards!$D$13</f>
        <v>0.97684738663117132</v>
      </c>
    </row>
    <row r="1857" spans="26:28" x14ac:dyDescent="0.35">
      <c r="Z1857" s="3">
        <f>(R857-Dashboards!$D$10)/Dashboards!$D$12</f>
        <v>0.62890976663364173</v>
      </c>
      <c r="AB1857" s="3">
        <f>(S857-Dashboards!$D$11)/Dashboards!$D$13</f>
        <v>0.97739537170743596</v>
      </c>
    </row>
    <row r="1858" spans="26:28" x14ac:dyDescent="0.35">
      <c r="Z1858" s="3">
        <f>(R858-Dashboards!$D$10)/Dashboards!$D$12</f>
        <v>0.62813785283586843</v>
      </c>
      <c r="AB1858" s="3">
        <f>(S858-Dashboards!$D$11)/Dashboards!$D$13</f>
        <v>0.97792950902780074</v>
      </c>
    </row>
    <row r="1859" spans="26:28" x14ac:dyDescent="0.35">
      <c r="Z1859" s="3">
        <f>(R859-Dashboards!$D$10)/Dashboards!$D$12</f>
        <v>0.627381582799173</v>
      </c>
      <c r="AB1859" s="3">
        <f>(S859-Dashboards!$D$11)/Dashboards!$D$13</f>
        <v>0.97845004086077503</v>
      </c>
    </row>
    <row r="1860" spans="26:28" x14ac:dyDescent="0.35">
      <c r="Z1860" s="3">
        <f>(R860-Dashboards!$D$10)/Dashboards!$D$12</f>
        <v>0.62664080343645234</v>
      </c>
      <c r="AB1860" s="3">
        <f>(S860-Dashboards!$D$11)/Dashboards!$D$13</f>
        <v>0.97895720751015403</v>
      </c>
    </row>
    <row r="1861" spans="26:28" x14ac:dyDescent="0.35">
      <c r="Z1861" s="3">
        <f>(R861-Dashboards!$D$10)/Dashboards!$D$12</f>
        <v>0.62591535985411528</v>
      </c>
      <c r="AB1861" s="3">
        <f>(S861-Dashboards!$D$11)/Dashboards!$D$13</f>
        <v>0.97945124729433963</v>
      </c>
    </row>
    <row r="1862" spans="26:28" x14ac:dyDescent="0.35">
      <c r="Z1862" s="3">
        <f>(R862-Dashboards!$D$10)/Dashboards!$D$12</f>
        <v>0.62520509541897085</v>
      </c>
      <c r="AB1862" s="3">
        <f>(S862-Dashboards!$D$11)/Dashboards!$D$13</f>
        <v>0.97993239652622532</v>
      </c>
    </row>
    <row r="1863" spans="26:28" x14ac:dyDescent="0.35">
      <c r="Z1863" s="3">
        <f>(R863-Dashboards!$D$10)/Dashboards!$D$12</f>
        <v>0.62450985182514063</v>
      </c>
      <c r="AB1863" s="3">
        <f>(S863-Dashboards!$D$11)/Dashboards!$D$13</f>
        <v>0.98040088949364079</v>
      </c>
    </row>
    <row r="1864" spans="26:28" x14ac:dyDescent="0.35">
      <c r="Z1864" s="3">
        <f>(R864-Dashboards!$D$10)/Dashboards!$D$12</f>
        <v>0.6238294691609807</v>
      </c>
      <c r="AB1864" s="3">
        <f>(S864-Dashboards!$D$11)/Dashboards!$D$13</f>
        <v>0.98085695844036069</v>
      </c>
    </row>
    <row r="1865" spans="26:28" x14ac:dyDescent="0.35">
      <c r="Z1865" s="3">
        <f>(R865-Dashboards!$D$10)/Dashboards!$D$12</f>
        <v>0.62316378597599631</v>
      </c>
      <c r="AB1865" s="3">
        <f>(S865-Dashboards!$D$11)/Dashboards!$D$13</f>
        <v>0.9813008335476785</v>
      </c>
    </row>
    <row r="1866" spans="26:28" x14ac:dyDescent="0.35">
      <c r="Z1866" s="3">
        <f>(R866-Dashboards!$D$10)/Dashboards!$D$12</f>
        <v>0.6225126393477336</v>
      </c>
      <c r="AB1866" s="3">
        <f>(S866-Dashboards!$D$11)/Dashboards!$D$13</f>
        <v>0.98173274291654422</v>
      </c>
    </row>
    <row r="1867" spans="26:28" x14ac:dyDescent="0.35">
      <c r="Z1867" s="3">
        <f>(R867-Dashboards!$D$10)/Dashboards!$D$12</f>
        <v>0.62187586494863123</v>
      </c>
      <c r="AB1867" s="3">
        <f>(S867-Dashboards!$D$11)/Dashboards!$D$13</f>
        <v>0.98215291255026926</v>
      </c>
    </row>
    <row r="1868" spans="26:28" x14ac:dyDescent="0.35">
      <c r="Z1868" s="3">
        <f>(R868-Dashboards!$D$10)/Dashboards!$D$12</f>
        <v>0.62125329711281763</v>
      </c>
      <c r="AB1868" s="3">
        <f>(S868-Dashboards!$D$11)/Dashboards!$D$13</f>
        <v>0.98256156633779757</v>
      </c>
    </row>
    <row r="1869" spans="26:28" x14ac:dyDescent="0.35">
      <c r="Z1869" s="3">
        <f>(R869-Dashboards!$D$10)/Dashboards!$D$12</f>
        <v>0.62064476890283637</v>
      </c>
      <c r="AB1869" s="3">
        <f>(S869-Dashboards!$D$11)/Dashboards!$D$13</f>
        <v>0.98295892603754476</v>
      </c>
    </row>
    <row r="1870" spans="26:28" x14ac:dyDescent="0.35">
      <c r="Z1870" s="3">
        <f>(R870-Dashboards!$D$10)/Dashboards!$D$12</f>
        <v>0.62005011217628325</v>
      </c>
      <c r="AB1870" s="3">
        <f>(S870-Dashboards!$D$11)/Dashboards!$D$13</f>
        <v>0.98334521126180541</v>
      </c>
    </row>
    <row r="1871" spans="26:28" x14ac:dyDescent="0.35">
      <c r="Z1871" s="3">
        <f>(R871-Dashboards!$D$10)/Dashboards!$D$12</f>
        <v>0.61946915765234012</v>
      </c>
      <c r="AB1871" s="3">
        <f>(S871-Dashboards!$D$11)/Dashboards!$D$13</f>
        <v>0.98372063946172894</v>
      </c>
    </row>
    <row r="1872" spans="26:28" x14ac:dyDescent="0.35">
      <c r="Z1872" s="3">
        <f>(R872-Dashboards!$D$10)/Dashboards!$D$12</f>
        <v>0.61890173497818746</v>
      </c>
      <c r="AB1872" s="3">
        <f>(S872-Dashboards!$D$11)/Dashboards!$D$13</f>
        <v>0.98408542591286408</v>
      </c>
    </row>
    <row r="1873" spans="26:28" x14ac:dyDescent="0.35">
      <c r="Z1873" s="3">
        <f>(R873-Dashboards!$D$10)/Dashboards!$D$12</f>
        <v>0.61834767279528091</v>
      </c>
      <c r="AB1873" s="3">
        <f>(S873-Dashboards!$D$11)/Dashboards!$D$13</f>
        <v>0.98443978370127438</v>
      </c>
    </row>
    <row r="1874" spans="26:28" x14ac:dyDescent="0.35">
      <c r="Z1874" s="3">
        <f>(R874-Dashboards!$D$10)/Dashboards!$D$12</f>
        <v>0.61780679880547351</v>
      </c>
      <c r="AB1874" s="3">
        <f>(S874-Dashboards!$D$11)/Dashboards!$D$13</f>
        <v>0.98478392371022161</v>
      </c>
    </row>
    <row r="1875" spans="26:28" x14ac:dyDescent="0.35">
      <c r="Z1875" s="3">
        <f>(R875-Dashboards!$D$10)/Dashboards!$D$12</f>
        <v>0.61727893983696969</v>
      </c>
      <c r="AB1875" s="3">
        <f>(S875-Dashboards!$D$11)/Dashboards!$D$13</f>
        <v>0.98511805460741975</v>
      </c>
    </row>
    <row r="1876" spans="26:28" x14ac:dyDescent="0.35">
      <c r="Z1876" s="3">
        <f>(R876-Dashboards!$D$10)/Dashboards!$D$12</f>
        <v>0.61676392191009133</v>
      </c>
      <c r="AB1876" s="3">
        <f>(S876-Dashboards!$D$11)/Dashboards!$D$13</f>
        <v>0.98544238283285956</v>
      </c>
    </row>
    <row r="1877" spans="26:28" x14ac:dyDescent="0.35">
      <c r="Z1877" s="3">
        <f>(R877-Dashboards!$D$10)/Dashboards!$D$12</f>
        <v>0.6162615703028429</v>
      </c>
      <c r="AB1877" s="3">
        <f>(S877-Dashboards!$D$11)/Dashboards!$D$13</f>
        <v>0.98575711258720222</v>
      </c>
    </row>
    <row r="1878" spans="26:28" x14ac:dyDescent="0.35">
      <c r="Z1878" s="3">
        <f>(R878-Dashboards!$D$10)/Dashboards!$D$12</f>
        <v>0.6157717096162556</v>
      </c>
      <c r="AB1878" s="3">
        <f>(S878-Dashboards!$D$11)/Dashboards!$D$13</f>
        <v>0.98606244582074265</v>
      </c>
    </row>
    <row r="1879" spans="26:28" x14ac:dyDescent="0.35">
      <c r="Z1879" s="3">
        <f>(R879-Dashboards!$D$10)/Dashboards!$D$12</f>
        <v>0.61529416383949664</v>
      </c>
      <c r="AB1879" s="3">
        <f>(S879-Dashboards!$D$11)/Dashboards!$D$13</f>
        <v>0.98635858222294326</v>
      </c>
    </row>
    <row r="1880" spans="26:28" x14ac:dyDescent="0.35">
      <c r="Z1880" s="3">
        <f>(R880-Dashboards!$D$10)/Dashboards!$D$12</f>
        <v>0.61482875641472545</v>
      </c>
      <c r="AB1880" s="3">
        <f>(S880-Dashboards!$D$11)/Dashboards!$D$13</f>
        <v>0.9866457192125363</v>
      </c>
    </row>
    <row r="1881" spans="26:28" x14ac:dyDescent="0.35">
      <c r="Z1881" s="3">
        <f>(R881-Dashboards!$D$10)/Dashboards!$D$12</f>
        <v>0.6143753103016808</v>
      </c>
      <c r="AB1881" s="3">
        <f>(S881-Dashboards!$D$11)/Dashboards!$D$13</f>
        <v>0.98692405192819599</v>
      </c>
    </row>
    <row r="1882" spans="26:28" x14ac:dyDescent="0.35">
      <c r="Z1882" s="3">
        <f>(R882-Dashboards!$D$10)/Dashboards!$D$12</f>
        <v>0.61393364804198136</v>
      </c>
      <c r="AB1882" s="3">
        <f>(S882-Dashboards!$D$11)/Dashboards!$D$13</f>
        <v>0.98719377321977753</v>
      </c>
    </row>
    <row r="1883" spans="26:28" x14ac:dyDescent="0.35">
      <c r="Z1883" s="3">
        <f>(R883-Dashboards!$D$10)/Dashboards!$D$12</f>
        <v>0.61350359182312408</v>
      </c>
      <c r="AB1883" s="3">
        <f>(S883-Dashboards!$D$11)/Dashboards!$D$13</f>
        <v>0.9874550736401263</v>
      </c>
    </row>
    <row r="1884" spans="26:28" x14ac:dyDescent="0.35">
      <c r="Z1884" s="3">
        <f>(R884-Dashboards!$D$10)/Dashboards!$D$12</f>
        <v>0.61308496354216269</v>
      </c>
      <c r="AB1884" s="3">
        <f>(S884-Dashboards!$D$11)/Dashboards!$D$13</f>
        <v>0.98770814143745245</v>
      </c>
    </row>
    <row r="1885" spans="26:28" x14ac:dyDescent="0.35">
      <c r="Z1885" s="3">
        <f>(R885-Dashboards!$D$10)/Dashboards!$D$12</f>
        <v>0.61267758486904955</v>
      </c>
      <c r="AB1885" s="3">
        <f>(S885-Dashboards!$D$11)/Dashboards!$D$13</f>
        <v>0.98795316254827326</v>
      </c>
    </row>
    <row r="1886" spans="26:28" x14ac:dyDescent="0.35">
      <c r="Z1886" s="3">
        <f>(R886-Dashboards!$D$10)/Dashboards!$D$12</f>
        <v>0.61228127730962489</v>
      </c>
      <c r="AB1886" s="3">
        <f>(S886-Dashboards!$D$11)/Dashboards!$D$13</f>
        <v>0.98819032059092016</v>
      </c>
    </row>
    <row r="1887" spans="26:28" x14ac:dyDescent="0.35">
      <c r="Z1887" s="3">
        <f>(R887-Dashboards!$D$10)/Dashboards!$D$12</f>
        <v>0.61189586226823534</v>
      </c>
      <c r="AB1887" s="3">
        <f>(S887-Dashboards!$D$11)/Dashboards!$D$13</f>
        <v>0.98841979685961245</v>
      </c>
    </row>
    <row r="1888" spans="26:28" x14ac:dyDescent="0.35">
      <c r="Z1888" s="3">
        <f>(R888-Dashboards!$D$10)/Dashboards!$D$12</f>
        <v>0.61152116110996479</v>
      </c>
      <c r="AB1888" s="3">
        <f>(S888-Dashboards!$D$11)/Dashboards!$D$13</f>
        <v>0.98864177031909317</v>
      </c>
    </row>
    <row r="1889" spans="26:28" x14ac:dyDescent="0.35">
      <c r="Z1889" s="3">
        <f>(R889-Dashboards!$D$10)/Dashboards!$D$12</f>
        <v>0.61115699522246292</v>
      </c>
      <c r="AB1889" s="3">
        <f>(S889-Dashboards!$D$11)/Dashboards!$D$13</f>
        <v>0.98885641759982834</v>
      </c>
    </row>
    <row r="1890" spans="26:28" x14ac:dyDescent="0.35">
      <c r="Z1890" s="3">
        <f>(R890-Dashboards!$D$10)/Dashboards!$D$12</f>
        <v>0.6108031860773514</v>
      </c>
      <c r="AB1890" s="3">
        <f>(S890-Dashboards!$D$11)/Dashboards!$D$13</f>
        <v>0.98906391299376861</v>
      </c>
    </row>
    <row r="1891" spans="26:28" x14ac:dyDescent="0.35">
      <c r="Z1891" s="3">
        <f>(R891-Dashboards!$D$10)/Dashboards!$D$12</f>
        <v>0.61045955529119234</v>
      </c>
      <c r="AB1891" s="3">
        <f>(S891-Dashboards!$D$11)/Dashboards!$D$13</f>
        <v>0.98926442845067053</v>
      </c>
    </row>
    <row r="1892" spans="26:28" x14ac:dyDescent="0.35">
      <c r="Z1892" s="3">
        <f>(R892-Dashboards!$D$10)/Dashboards!$D$12</f>
        <v>0.6101259246860018</v>
      </c>
      <c r="AB1892" s="3">
        <f>(S892-Dashboards!$D$11)/Dashboards!$D$13</f>
        <v>0.98945813357497703</v>
      </c>
    </row>
    <row r="1893" spans="26:28" x14ac:dyDescent="0.35">
      <c r="Z1893" s="3">
        <f>(R893-Dashboards!$D$10)/Dashboards!$D$12</f>
        <v>0.60980211634929193</v>
      </c>
      <c r="AB1893" s="3">
        <f>(S893-Dashboards!$D$11)/Dashboards!$D$13</f>
        <v>0.98964519562325648</v>
      </c>
    </row>
    <row r="1894" spans="26:28" x14ac:dyDescent="0.35">
      <c r="Z1894" s="3">
        <f>(R894-Dashboards!$D$10)/Dashboards!$D$12</f>
        <v>0.60948795269362355</v>
      </c>
      <c r="AB1894" s="3">
        <f>(S894-Dashboards!$D$11)/Dashboards!$D$13</f>
        <v>0.98982577950219697</v>
      </c>
    </row>
    <row r="1895" spans="26:28" x14ac:dyDescent="0.35">
      <c r="Z1895" s="3">
        <f>(R895-Dashboards!$D$10)/Dashboards!$D$12</f>
        <v>0.60918325651565186</v>
      </c>
      <c r="AB1895" s="3">
        <f>(S895-Dashboards!$D$11)/Dashboards!$D$13</f>
        <v>0.99000004776715556</v>
      </c>
    </row>
    <row r="1896" spans="26:28" x14ac:dyDescent="0.35">
      <c r="Z1896" s="3">
        <f>(R896-Dashboards!$D$10)/Dashboards!$D$12</f>
        <v>0.60888785105465015</v>
      </c>
      <c r="AB1896" s="3">
        <f>(S896-Dashboards!$D$11)/Dashboards!$D$13</f>
        <v>0.99016816062126101</v>
      </c>
    </row>
    <row r="1897" spans="26:28" x14ac:dyDescent="0.35">
      <c r="Z1897" s="3">
        <f>(R897-Dashboards!$D$10)/Dashboards!$D$12</f>
        <v>0.60860156005049304</v>
      </c>
      <c r="AB1897" s="3">
        <f>(S897-Dashboards!$D$11)/Dashboards!$D$13</f>
        <v>0.99033027591506695</v>
      </c>
    </row>
    <row r="1898" spans="26:28" x14ac:dyDescent="0.35">
      <c r="Z1898" s="3">
        <f>(R898-Dashboards!$D$10)/Dashboards!$D$12</f>
        <v>0.6083242078010811</v>
      </c>
      <c r="AB1898" s="3">
        <f>(S898-Dashboards!$D$11)/Dashboards!$D$13</f>
        <v>0.99048654914675538</v>
      </c>
    </row>
    <row r="1899" spans="26:28" x14ac:dyDescent="0.35">
      <c r="Z1899" s="3">
        <f>(R899-Dashboards!$D$10)/Dashboards!$D$12</f>
        <v>0.60805561921919238</v>
      </c>
      <c r="AB1899" s="3">
        <f>(S899-Dashboards!$D$11)/Dashboards!$D$13</f>
        <v>0.99063713346288718</v>
      </c>
    </row>
    <row r="1900" spans="26:28" x14ac:dyDescent="0.35">
      <c r="Z1900" s="3">
        <f>(R900-Dashboards!$D$10)/Dashboards!$D$12</f>
        <v>0.60779561988874109</v>
      </c>
      <c r="AB1900" s="3">
        <f>(S900-Dashboards!$D$11)/Dashboards!$D$13</f>
        <v>0.99078217965969761</v>
      </c>
    </row>
    <row r="1901" spans="26:28" x14ac:dyDescent="0.35">
      <c r="Z1901" s="3">
        <f>(R901-Dashboards!$D$10)/Dashboards!$D$12</f>
        <v>0.60754403612042818</v>
      </c>
      <c r="AB1901" s="3">
        <f>(S901-Dashboards!$D$11)/Dashboards!$D$13</f>
        <v>0.99092183618493657</v>
      </c>
    </row>
    <row r="1902" spans="26:28" x14ac:dyDescent="0.35">
      <c r="Z1902" s="3">
        <f>(R902-Dashboards!$D$10)/Dashboards!$D$12</f>
        <v>0.60730069500676431</v>
      </c>
      <c r="AB1902" s="3">
        <f>(S902-Dashboards!$D$11)/Dashboards!$D$13</f>
        <v>0.99105624914024937</v>
      </c>
    </row>
    <row r="1903" spans="26:28" x14ac:dyDescent="0.35">
      <c r="Z1903" s="3">
        <f>(R903-Dashboards!$D$10)/Dashboards!$D$12</f>
        <v>0.60706542447645206</v>
      </c>
      <c r="AB1903" s="3">
        <f>(S903-Dashboards!$D$11)/Dashboards!$D$13</f>
        <v>0.99118556228409582</v>
      </c>
    </row>
    <row r="1904" spans="26:28" x14ac:dyDescent="0.35">
      <c r="Z1904" s="3">
        <f>(R904-Dashboards!$D$10)/Dashboards!$D$12</f>
        <v>0.60683805334810492</v>
      </c>
      <c r="AB1904" s="3">
        <f>(S904-Dashboards!$D$11)/Dashboards!$D$13</f>
        <v>0.99130991703520766</v>
      </c>
    </row>
    <row r="1905" spans="26:28" x14ac:dyDescent="0.35">
      <c r="Z1905" s="3">
        <f>(R905-Dashboards!$D$10)/Dashboards!$D$12</f>
        <v>0.60661841138329009</v>
      </c>
      <c r="AB1905" s="3">
        <f>(S905-Dashboards!$D$11)/Dashboards!$D$13</f>
        <v>0.99142945247657921</v>
      </c>
    </row>
    <row r="1906" spans="26:28" x14ac:dyDescent="0.35">
      <c r="Z1906" s="3">
        <f>(R906-Dashboards!$D$10)/Dashboards!$D$12</f>
        <v>0.60640632933887628</v>
      </c>
      <c r="AB1906" s="3">
        <f>(S906-Dashboards!$D$11)/Dashboards!$D$13</f>
        <v>0.99154430535998961</v>
      </c>
    </row>
    <row r="1907" spans="26:28" x14ac:dyDescent="0.35">
      <c r="Z1907" s="3">
        <f>(R907-Dashboards!$D$10)/Dashboards!$D$12</f>
        <v>0.60620163901866864</v>
      </c>
      <c r="AB1907" s="3">
        <f>(S907-Dashboards!$D$11)/Dashboards!$D$13</f>
        <v>0.9916546101110556</v>
      </c>
    </row>
    <row r="1908" spans="26:28" x14ac:dyDescent="0.35">
      <c r="Z1908" s="3">
        <f>(R908-Dashboards!$D$10)/Dashboards!$D$12</f>
        <v>0.60600417332431478</v>
      </c>
      <c r="AB1908" s="3">
        <f>(S908-Dashboards!$D$11)/Dashboards!$D$13</f>
        <v>0.9917604988348091</v>
      </c>
    </row>
    <row r="1909" spans="26:28" x14ac:dyDescent="0.35">
      <c r="Z1909" s="3">
        <f>(R909-Dashboards!$D$10)/Dashboards!$D$12</f>
        <v>0.60581376630546413</v>
      </c>
      <c r="AB1909" s="3">
        <f>(S909-Dashboards!$D$11)/Dashboards!$D$13</f>
        <v>0.99186210132180042</v>
      </c>
    </row>
    <row r="1910" spans="26:28" x14ac:dyDescent="0.35">
      <c r="Z1910" s="3">
        <f>(R910-Dashboards!$D$10)/Dashboards!$D$12</f>
        <v>0.60563025320916264</v>
      </c>
      <c r="AB1910" s="3">
        <f>(S910-Dashboards!$D$11)/Dashboards!$D$13</f>
        <v>0.99195954505472184</v>
      </c>
    </row>
    <row r="1911" spans="26:28" x14ac:dyDescent="0.35">
      <c r="Z1911" s="3">
        <f>(R911-Dashboards!$D$10)/Dashboards!$D$12</f>
        <v>0.60545347052846743</v>
      </c>
      <c r="AB1911" s="3">
        <f>(S911-Dashboards!$D$11)/Dashboards!$D$13</f>
        <v>0.99205295521554837</v>
      </c>
    </row>
    <row r="1912" spans="26:28" x14ac:dyDescent="0.35">
      <c r="Z1912" s="3">
        <f>(R912-Dashboards!$D$10)/Dashboards!$D$12</f>
        <v>0.60528325605026212</v>
      </c>
      <c r="AB1912" s="3">
        <f>(S912-Dashboards!$D$11)/Dashboards!$D$13</f>
        <v>0.99214245469319584</v>
      </c>
    </row>
    <row r="1913" spans="26:28" x14ac:dyDescent="0.35">
      <c r="Z1913" s="3">
        <f>(R913-Dashboards!$D$10)/Dashboards!$D$12</f>
        <v>0.60511944890225677</v>
      </c>
      <c r="AB1913" s="3">
        <f>(S913-Dashboards!$D$11)/Dashboards!$D$13</f>
        <v>0.99222816409168935</v>
      </c>
    </row>
    <row r="1914" spans="26:28" x14ac:dyDescent="0.35">
      <c r="Z1914" s="3">
        <f>(R914-Dashboards!$D$10)/Dashboards!$D$12</f>
        <v>0.60496188959915487</v>
      </c>
      <c r="AB1914" s="3">
        <f>(S914-Dashboards!$D$11)/Dashboards!$D$13</f>
        <v>0.99231020173884121</v>
      </c>
    </row>
    <row r="1915" spans="26:28" x14ac:dyDescent="0.35">
      <c r="Z1915" s="3">
        <f>(R915-Dashboards!$D$10)/Dashboards!$D$12</f>
        <v>0.60481042008797026</v>
      </c>
      <c r="AB1915" s="3">
        <f>(S915-Dashboards!$D$11)/Dashboards!$D$13</f>
        <v>0.99238868369543576</v>
      </c>
    </row>
    <row r="1916" spans="26:28" x14ac:dyDescent="0.35">
      <c r="Z1916" s="3">
        <f>(R916-Dashboards!$D$10)/Dashboards!$D$12</f>
        <v>0.60466488379247552</v>
      </c>
      <c r="AB1916" s="3">
        <f>(S916-Dashboards!$D$11)/Dashboards!$D$13</f>
        <v>0.99246372376491498</v>
      </c>
    </row>
    <row r="1917" spans="26:28" x14ac:dyDescent="0.35">
      <c r="Z1917" s="3">
        <f>(R917-Dashboards!$D$10)/Dashboards!$D$12</f>
        <v>0.60452512565676775</v>
      </c>
      <c r="AB1917" s="3">
        <f>(S917-Dashboards!$D$11)/Dashboards!$D$13</f>
        <v>0.99253543350356543</v>
      </c>
    </row>
    <row r="1918" spans="26:28" x14ac:dyDescent="0.35">
      <c r="Z1918" s="3">
        <f>(R918-Dashboards!$D$10)/Dashboards!$D$12</f>
        <v>0.60439099218792947</v>
      </c>
      <c r="AB1918" s="3">
        <f>(S918-Dashboards!$D$11)/Dashboards!$D$13</f>
        <v>0.99260392223119875</v>
      </c>
    </row>
    <row r="1919" spans="26:28" x14ac:dyDescent="0.35">
      <c r="Z1919" s="3">
        <f>(R919-Dashboards!$D$10)/Dashboards!$D$12</f>
        <v>0.60426233149777331</v>
      </c>
      <c r="AB1919" s="3">
        <f>(S919-Dashboards!$D$11)/Dashboards!$D$13</f>
        <v>0.9926692970423262</v>
      </c>
    </row>
    <row r="1920" spans="26:28" x14ac:dyDescent="0.35">
      <c r="Z1920" s="3">
        <f>(R920-Dashboards!$D$10)/Dashboards!$D$12</f>
        <v>0.60413899334364729</v>
      </c>
      <c r="AB1920" s="3">
        <f>(S920-Dashboards!$D$11)/Dashboards!$D$13</f>
        <v>0.99273166281782177</v>
      </c>
    </row>
    <row r="1921" spans="26:28" x14ac:dyDescent="0.35">
      <c r="Z1921" s="3">
        <f>(R921-Dashboards!$D$10)/Dashboards!$D$12</f>
        <v>0.6040208291682887</v>
      </c>
      <c r="AB1921" s="3">
        <f>(S921-Dashboards!$D$11)/Dashboards!$D$13</f>
        <v>0.99279112223706867</v>
      </c>
    </row>
    <row r="1922" spans="26:28" x14ac:dyDescent="0.35">
      <c r="Z1922" s="3">
        <f>(R922-Dashboards!$D$10)/Dashboards!$D$12</f>
        <v>0.60390769213870521</v>
      </c>
      <c r="AB1922" s="3">
        <f>(S922-Dashboards!$D$11)/Dashboards!$D$13</f>
        <v>0.99284777579058969</v>
      </c>
    </row>
    <row r="1923" spans="26:28" x14ac:dyDescent="0.35">
      <c r="Z1923" s="3">
        <f>(R923-Dashboards!$D$10)/Dashboards!$D$12</f>
        <v>0.6037994371840687</v>
      </c>
      <c r="AB1923" s="3">
        <f>(S923-Dashboards!$D$11)/Dashboards!$D$13</f>
        <v>0.99290172179315261</v>
      </c>
    </row>
    <row r="1924" spans="26:28" x14ac:dyDescent="0.35">
      <c r="Z1924" s="3">
        <f>(R924-Dashboards!$D$10)/Dashboards!$D$12</f>
        <v>0.60369592103260361</v>
      </c>
      <c r="AB1924" s="3">
        <f>(S924-Dashboards!$D$11)/Dashboards!$D$13</f>
        <v>0.99295305639735176</v>
      </c>
    </row>
    <row r="1925" spans="26:28" x14ac:dyDescent="0.35">
      <c r="Z1925" s="3">
        <f>(R925-Dashboards!$D$10)/Dashboards!$D$12</f>
        <v>0.60359700224745216</v>
      </c>
      <c r="AB1925" s="3">
        <f>(S925-Dashboards!$D$11)/Dashboards!$D$13</f>
        <v>0.99300187360765713</v>
      </c>
    </row>
    <row r="1926" spans="26:28" x14ac:dyDescent="0.35">
      <c r="Z1926" s="3">
        <f>(R926-Dashboards!$D$10)/Dashboards!$D$12</f>
        <v>0.60350254126149938</v>
      </c>
      <c r="AB1926" s="3">
        <f>(S926-Dashboards!$D$11)/Dashboards!$D$13</f>
        <v>0.99304826529493007</v>
      </c>
    </row>
    <row r="1927" spans="26:28" x14ac:dyDescent="0.35">
      <c r="Z1927" s="3">
        <f>(R927-Dashboards!$D$10)/Dashboards!$D$12</f>
        <v>0.60341240041114208</v>
      </c>
      <c r="AB1927" s="3">
        <f>(S927-Dashboards!$D$11)/Dashboards!$D$13</f>
        <v>0.99309232121140101</v>
      </c>
    </row>
    <row r="1928" spans="26:28" x14ac:dyDescent="0.35">
      <c r="Z1928" s="3">
        <f>(R928-Dashboards!$D$10)/Dashboards!$D$12</f>
        <v>0.60332644396898272</v>
      </c>
      <c r="AB1928" s="3">
        <f>(S928-Dashboards!$D$11)/Dashboards!$D$13</f>
        <v>0.99313412900610443</v>
      </c>
    </row>
    <row r="1929" spans="26:28" x14ac:dyDescent="0.35">
      <c r="Z1929" s="3">
        <f>(R929-Dashboards!$D$10)/Dashboards!$D$12</f>
        <v>0.60324453817543144</v>
      </c>
      <c r="AB1929" s="3">
        <f>(S929-Dashboards!$D$11)/Dashboards!$D$13</f>
        <v>0.99317377424076625</v>
      </c>
    </row>
    <row r="1930" spans="26:28" x14ac:dyDescent="0.35">
      <c r="Z1930" s="3">
        <f>(R930-Dashboards!$D$10)/Dashboards!$D$12</f>
        <v>0.6031665512692006</v>
      </c>
      <c r="AB1930" s="3">
        <f>(S930-Dashboards!$D$11)/Dashboards!$D$13</f>
        <v>0.99321134040614079</v>
      </c>
    </row>
    <row r="1931" spans="26:28" x14ac:dyDescent="0.35">
      <c r="Z1931" s="3">
        <f>(R931-Dashboards!$D$10)/Dashboards!$D$12</f>
        <v>0.60309235351667234</v>
      </c>
      <c r="AB1931" s="3">
        <f>(S931-Dashboards!$D$11)/Dashboards!$D$13</f>
        <v>0.99324690893879275</v>
      </c>
    </row>
    <row r="1932" spans="26:28" x14ac:dyDescent="0.35">
      <c r="Z1932" s="3">
        <f>(R932-Dashboards!$D$10)/Dashboards!$D$12</f>
        <v>0.60302181724012383</v>
      </c>
      <c r="AB1932" s="3">
        <f>(S932-Dashboards!$D$11)/Dashboards!$D$13</f>
        <v>0.99328055923831871</v>
      </c>
    </row>
    <row r="1933" spans="26:28" x14ac:dyDescent="0.35">
      <c r="Z1933" s="3">
        <f>(R933-Dashboards!$D$10)/Dashboards!$D$12</f>
        <v>0.60295481684479213</v>
      </c>
      <c r="AB1933" s="3">
        <f>(S933-Dashboards!$D$11)/Dashboards!$D$13</f>
        <v>0.99331236868500383</v>
      </c>
    </row>
    <row r="1934" spans="26:28" x14ac:dyDescent="0.35">
      <c r="Z1934" s="3">
        <f>(R934-Dashboards!$D$10)/Dashboards!$D$12</f>
        <v>0.60289122884476176</v>
      </c>
      <c r="AB1934" s="3">
        <f>(S934-Dashboards!$D$11)/Dashboards!$D$13</f>
        <v>0.99334241265791068</v>
      </c>
    </row>
    <row r="1935" spans="26:28" x14ac:dyDescent="0.35">
      <c r="Z1935" s="3">
        <f>(R935-Dashboards!$D$10)/Dashboards!$D$12</f>
        <v>0.60283093188765846</v>
      </c>
      <c r="AB1935" s="3">
        <f>(S935-Dashboards!$D$11)/Dashboards!$D$13</f>
        <v>0.99337076455339335</v>
      </c>
    </row>
    <row r="1936" spans="26:28" x14ac:dyDescent="0.35">
      <c r="Z1936" s="3">
        <f>(R936-Dashboards!$D$10)/Dashboards!$D$12</f>
        <v>0.60277380677813053</v>
      </c>
      <c r="AB1936" s="3">
        <f>(S936-Dashboards!$D$11)/Dashboards!$D$13</f>
        <v>0.99339749580403391</v>
      </c>
    </row>
    <row r="1937" spans="26:28" x14ac:dyDescent="0.35">
      <c r="Z1937" s="3">
        <f>(R937-Dashboards!$D$10)/Dashboards!$D$12</f>
        <v>0.60271973650010324</v>
      </c>
      <c r="AB1937" s="3">
        <f>(S937-Dashboards!$D$11)/Dashboards!$D$13</f>
        <v>0.99342267589799593</v>
      </c>
    </row>
    <row r="1938" spans="26:28" x14ac:dyDescent="0.35">
      <c r="Z1938" s="3">
        <f>(R938-Dashboards!$D$10)/Dashboards!$D$12</f>
        <v>0.60266860623778573</v>
      </c>
      <c r="AB1938" s="3">
        <f>(S938-Dashboards!$D$11)/Dashboards!$D$13</f>
        <v>0.99344637239878941</v>
      </c>
    </row>
    <row r="1939" spans="26:28" x14ac:dyDescent="0.35">
      <c r="Z1939" s="3">
        <f>(R939-Dashboards!$D$10)/Dashboards!$D$12</f>
        <v>0.60262030339541706</v>
      </c>
      <c r="AB1939" s="3">
        <f>(S939-Dashboards!$D$11)/Dashboards!$D$13</f>
        <v>0.99346865096544301</v>
      </c>
    </row>
    <row r="1940" spans="26:28" x14ac:dyDescent="0.35">
      <c r="Z1940" s="3">
        <f>(R940-Dashboards!$D$10)/Dashboards!$D$12</f>
        <v>0.60257471761573178</v>
      </c>
      <c r="AB1940" s="3">
        <f>(S940-Dashboards!$D$11)/Dashboards!$D$13</f>
        <v>0.99348957537307936</v>
      </c>
    </row>
    <row r="1941" spans="26:28" x14ac:dyDescent="0.35">
      <c r="Z1941" s="3">
        <f>(R941-Dashboards!$D$10)/Dashboards!$D$12</f>
        <v>0.60253174079712934</v>
      </c>
      <c r="AB1941" s="3">
        <f>(S941-Dashboards!$D$11)/Dashboards!$D$13</f>
        <v>0.99350920753388605</v>
      </c>
    </row>
    <row r="1942" spans="26:28" x14ac:dyDescent="0.35">
      <c r="Z1942" s="3">
        <f>(R942-Dashboards!$D$10)/Dashboards!$D$12</f>
        <v>0.60249126710952938</v>
      </c>
      <c r="AB1942" s="3">
        <f>(S942-Dashboards!$D$11)/Dashboards!$D$13</f>
        <v>0.9935276075184799</v>
      </c>
    </row>
    <row r="1943" spans="26:28" x14ac:dyDescent="0.35">
      <c r="Z1943" s="3">
        <f>(R943-Dashboards!$D$10)/Dashboards!$D$12</f>
        <v>0.60245319300889733</v>
      </c>
      <c r="AB1943" s="3">
        <f>(S943-Dashboards!$D$11)/Dashboards!$D$13</f>
        <v>0.99354483357765777</v>
      </c>
    </row>
    <row r="1944" spans="26:28" x14ac:dyDescent="0.35">
      <c r="Z1944" s="3">
        <f>(R944-Dashboards!$D$10)/Dashboards!$D$12</f>
        <v>0.60241741725042153</v>
      </c>
      <c r="AB1944" s="3">
        <f>(S944-Dashboards!$D$11)/Dashboards!$D$13</f>
        <v>0.99356094216452884</v>
      </c>
    </row>
    <row r="1945" spans="26:28" x14ac:dyDescent="0.35">
      <c r="Z1945" s="3">
        <f>(R945-Dashboards!$D$10)/Dashboards!$D$12</f>
        <v>0.60238384090032693</v>
      </c>
      <c r="AB1945" s="3">
        <f>(S945-Dashboards!$D$11)/Dashboards!$D$13</f>
        <v>0.99357598795702329</v>
      </c>
    </row>
    <row r="1946" spans="26:28" x14ac:dyDescent="0.35">
      <c r="Z1946" s="3">
        <f>(R946-Dashboards!$D$10)/Dashboards!$D$12</f>
        <v>0.60235236734630715</v>
      </c>
      <c r="AB1946" s="3">
        <f>(S946-Dashboards!$D$11)/Dashboards!$D$13</f>
        <v>0.99359002388077255</v>
      </c>
    </row>
    <row r="1947" spans="26:28" x14ac:dyDescent="0.35">
      <c r="Z1947" s="3">
        <f>(R947-Dashboards!$D$10)/Dashboards!$D$12</f>
        <v>0.60232290230655827</v>
      </c>
      <c r="AB1947" s="3">
        <f>(S947-Dashboards!$D$11)/Dashboards!$D$13</f>
        <v>0.99360310113235484</v>
      </c>
    </row>
    <row r="1948" spans="26:28" x14ac:dyDescent="0.35">
      <c r="Z1948" s="3">
        <f>(R948-Dashboards!$D$10)/Dashboards!$D$12</f>
        <v>0.60229535383739774</v>
      </c>
      <c r="AB1948" s="3">
        <f>(S948-Dashboards!$D$11)/Dashboards!$D$13</f>
        <v>0.99361526920290066</v>
      </c>
    </row>
    <row r="1949" spans="26:28" x14ac:dyDescent="0.35">
      <c r="Z1949" s="3">
        <f>(R949-Dashboards!$D$10)/Dashboards!$D$12</f>
        <v>0.60226963233945197</v>
      </c>
      <c r="AB1949" s="3">
        <f>(S949-Dashboards!$D$11)/Dashboards!$D$13</f>
        <v>0.99362657590205372</v>
      </c>
    </row>
    <row r="1950" spans="26:28" x14ac:dyDescent="0.35">
      <c r="Z1950" s="3">
        <f>(R950-Dashboards!$D$10)/Dashboards!$D$12</f>
        <v>0.60224565056239376</v>
      </c>
      <c r="AB1950" s="3">
        <f>(S950-Dashboards!$D$11)/Dashboards!$D$13</f>
        <v>0.99363706738228008</v>
      </c>
    </row>
    <row r="1951" spans="26:28" x14ac:dyDescent="0.35">
      <c r="Z1951" s="3">
        <f>(R951-Dashboards!$D$10)/Dashboards!$D$12</f>
        <v>0.60222332360821729</v>
      </c>
      <c r="AB1951" s="3">
        <f>(S951-Dashboards!$D$11)/Dashboards!$D$13</f>
        <v>0.99364678816352181</v>
      </c>
    </row>
    <row r="1952" spans="26:28" x14ac:dyDescent="0.35">
      <c r="Z1952" s="3">
        <f>(R952-Dashboards!$D$10)/Dashboards!$D$12</f>
        <v>0.60220256893302748</v>
      </c>
      <c r="AB1952" s="3">
        <f>(S952-Dashboards!$D$11)/Dashboards!$D$13</f>
        <v>0.99365578115818731</v>
      </c>
    </row>
    <row r="1953" spans="26:28" x14ac:dyDescent="0.35">
      <c r="Z1953" s="3">
        <f>(R953-Dashboards!$D$10)/Dashboards!$D$12</f>
        <v>0.60218330634733341</v>
      </c>
      <c r="AB1953" s="3">
        <f>(S953-Dashboards!$D$11)/Dashboards!$D$13</f>
        <v>0.99366408769647485</v>
      </c>
    </row>
    <row r="1954" spans="26:28" x14ac:dyDescent="0.35">
      <c r="Z1954" s="3">
        <f>(R954-Dashboards!$D$10)/Dashboards!$D$12</f>
        <v>0.60216545801482402</v>
      </c>
      <c r="AB1954" s="3">
        <f>(S954-Dashboards!$D$11)/Dashboards!$D$13</f>
        <v>0.99367174755202115</v>
      </c>
    </row>
    <row r="1955" spans="26:28" x14ac:dyDescent="0.35">
      <c r="Z1955" s="3">
        <f>(R955-Dashboards!$D$10)/Dashboards!$D$12</f>
        <v>0.60214894844961375</v>
      </c>
      <c r="AB1955" s="3">
        <f>(S955-Dashboards!$D$11)/Dashboards!$D$13</f>
        <v>0.99367879896787148</v>
      </c>
    </row>
    <row r="1956" spans="26:28" x14ac:dyDescent="0.35">
      <c r="Z1956" s="3">
        <f>(R956-Dashboards!$D$10)/Dashboards!$D$12</f>
        <v>0.60213370451193737</v>
      </c>
      <c r="AB1956" s="3">
        <f>(S956-Dashboards!$D$11)/Dashboards!$D$13</f>
        <v>0.99368527868276368</v>
      </c>
    </row>
    <row r="1957" spans="26:28" x14ac:dyDescent="0.35">
      <c r="Z1957" s="3">
        <f>(R957-Dashboards!$D$10)/Dashboards!$D$12</f>
        <v>0.6021196554022803</v>
      </c>
      <c r="AB1957" s="3">
        <f>(S957-Dashboards!$D$11)/Dashboards!$D$13</f>
        <v>0.99369122195772108</v>
      </c>
    </row>
    <row r="1958" spans="26:28" x14ac:dyDescent="0.35">
      <c r="Z1958" s="3">
        <f>(R958-Dashboards!$D$10)/Dashboards!$D$12</f>
        <v>0.60210673265392711</v>
      </c>
      <c r="AB1958" s="3">
        <f>(S958-Dashboards!$D$11)/Dashboards!$D$13</f>
        <v>0.99369666260294687</v>
      </c>
    </row>
    <row r="1959" spans="26:28" x14ac:dyDescent="0.35">
      <c r="Z1959" s="3">
        <f>(R959-Dashboards!$D$10)/Dashboards!$D$12</f>
        <v>0.60209487012391072</v>
      </c>
      <c r="AB1959" s="3">
        <f>(S959-Dashboards!$D$11)/Dashboards!$D$13</f>
        <v>0.99370163300501668</v>
      </c>
    </row>
    <row r="1960" spans="26:28" x14ac:dyDescent="0.35">
      <c r="Z1960" s="3">
        <f>(R960-Dashboards!$D$10)/Dashboards!$D$12</f>
        <v>0.60208400398234707</v>
      </c>
      <c r="AB1960" s="3">
        <f>(S960-Dashboards!$D$11)/Dashboards!$D$13</f>
        <v>0.99370616415436008</v>
      </c>
    </row>
    <row r="1961" spans="26:28" x14ac:dyDescent="0.35">
      <c r="Z1961" s="3">
        <f>(R961-Dashboards!$D$10)/Dashboards!$D$12</f>
        <v>0.60207407270013769</v>
      </c>
      <c r="AB1961" s="3">
        <f>(S961-Dashboards!$D$11)/Dashboards!$D$13</f>
        <v>0.9937102856730271</v>
      </c>
    </row>
    <row r="1962" spans="26:28" x14ac:dyDescent="0.35">
      <c r="Z1962" s="3">
        <f>(R962-Dashboards!$D$10)/Dashboards!$D$12</f>
        <v>0.60206501703502446</v>
      </c>
      <c r="AB1962" s="3">
        <f>(S962-Dashboards!$D$11)/Dashboards!$D$13</f>
        <v>0.9937140258427325</v>
      </c>
    </row>
    <row r="1963" spans="26:28" x14ac:dyDescent="0.35">
      <c r="Z1963" s="3">
        <f>(R963-Dashboards!$D$10)/Dashboards!$D$12</f>
        <v>0.60205678001597995</v>
      </c>
      <c r="AB1963" s="3">
        <f>(S963-Dashboards!$D$11)/Dashboards!$D$13</f>
        <v>0.99371741163317073</v>
      </c>
    </row>
    <row r="1964" spans="26:28" x14ac:dyDescent="0.35">
      <c r="Z1964" s="3">
        <f>(R964-Dashboards!$D$10)/Dashboards!$D$12</f>
        <v>0.60204930692591641</v>
      </c>
      <c r="AB1964" s="3">
        <f>(S964-Dashboards!$D$11)/Dashboards!$D$13</f>
        <v>0.99372046873059883</v>
      </c>
    </row>
    <row r="1965" spans="26:28" x14ac:dyDescent="0.35">
      <c r="Z1965" s="3">
        <f>(R965-Dashboards!$D$10)/Dashboards!$D$12</f>
        <v>0.60204254528269774</v>
      </c>
      <c r="AB1965" s="3">
        <f>(S965-Dashboards!$D$11)/Dashboards!$D$13</f>
        <v>0.9937232215666757</v>
      </c>
    </row>
    <row r="1966" spans="26:28" x14ac:dyDescent="0.35">
      <c r="Z1966" s="3">
        <f>(R966-Dashboards!$D$10)/Dashboards!$D$12</f>
        <v>0.60203644481843732</v>
      </c>
      <c r="AB1966" s="3">
        <f>(S966-Dashboards!$D$11)/Dashboards!$D$13</f>
        <v>0.99372569334755523</v>
      </c>
    </row>
    <row r="1967" spans="26:28" x14ac:dyDescent="0.35">
      <c r="Z1967" s="3">
        <f>(R967-Dashboards!$D$10)/Dashboards!$D$12</f>
        <v>0.60203095745706692</v>
      </c>
      <c r="AB1967" s="3">
        <f>(S967-Dashboards!$D$11)/Dashboards!$D$13</f>
        <v>0.99372790608322614</v>
      </c>
    </row>
    <row r="1968" spans="26:28" x14ac:dyDescent="0.35">
      <c r="Z1968" s="3">
        <f>(R968-Dashboards!$D$10)/Dashboards!$D$12</f>
        <v>0.60202603729015791</v>
      </c>
      <c r="AB1968" s="3">
        <f>(S968-Dashboards!$D$11)/Dashboards!$D$13</f>
        <v>0.99372988061709044</v>
      </c>
    </row>
    <row r="1969" spans="26:28" x14ac:dyDescent="0.35">
      <c r="Z1969" s="3">
        <f>(R969-Dashboards!$D$10)/Dashboards!$D$12</f>
        <v>0.6020216405509814</v>
      </c>
      <c r="AB1969" s="3">
        <f>(S969-Dashboards!$D$11)/Dashboards!$D$13</f>
        <v>0.99373163665577557</v>
      </c>
    </row>
    <row r="1970" spans="26:28" x14ac:dyDescent="0.35">
      <c r="Z1970" s="3">
        <f>(R970-Dashboards!$D$10)/Dashboards!$D$12</f>
        <v>0.6020177255867879</v>
      </c>
      <c r="AB1970" s="3">
        <f>(S970-Dashboards!$D$11)/Dashboards!$D$13</f>
        <v>0.99373319279917383</v>
      </c>
    </row>
    <row r="1971" spans="26:28" x14ac:dyDescent="0.35">
      <c r="Z1971" s="3">
        <f>(R971-Dashboards!$D$10)/Dashboards!$D$12</f>
        <v>0.60201425282929388</v>
      </c>
      <c r="AB1971" s="3">
        <f>(S971-Dashboards!$D$11)/Dashboards!$D$13</f>
        <v>0.99373456657069981</v>
      </c>
    </row>
    <row r="1972" spans="26:28" x14ac:dyDescent="0.35">
      <c r="Z1972" s="3">
        <f>(R972-Dashboards!$D$10)/Dashboards!$D$12</f>
        <v>0.60201118476335647</v>
      </c>
      <c r="AB1972" s="3">
        <f>(S972-Dashboards!$D$11)/Dashboards!$D$13</f>
        <v>0.9937357744477644</v>
      </c>
    </row>
    <row r="1973" spans="26:28" x14ac:dyDescent="0.35">
      <c r="Z1973" s="3">
        <f>(R973-Dashboards!$D$10)/Dashboards!$D$12</f>
        <v>0.60200848589382006</v>
      </c>
      <c r="AB1973" s="3">
        <f>(S973-Dashboards!$D$11)/Dashboards!$D$13</f>
        <v>0.99373683189245132</v>
      </c>
    </row>
    <row r="1974" spans="26:28" x14ac:dyDescent="0.35">
      <c r="Z1974" s="3">
        <f>(R974-Dashboards!$D$10)/Dashboards!$D$12</f>
        <v>0.60200612271052112</v>
      </c>
      <c r="AB1974" s="3">
        <f>(S974-Dashboards!$D$11)/Dashboards!$D$13</f>
        <v>0.99373775338239734</v>
      </c>
    </row>
    <row r="1975" spans="26:28" x14ac:dyDescent="0.35">
      <c r="Z1975" s="3">
        <f>(R975-Dashboards!$D$10)/Dashboards!$D$12</f>
        <v>0.60200406365143277</v>
      </c>
      <c r="AB1975" s="3">
        <f>(S975-Dashboards!$D$11)/Dashboards!$D$13</f>
        <v>0.99373855244186304</v>
      </c>
    </row>
    <row r="1976" spans="26:28" x14ac:dyDescent="0.35">
      <c r="Z1976" s="3">
        <f>(R976-Dashboards!$D$10)/Dashboards!$D$12</f>
        <v>0.60200227906393411</v>
      </c>
      <c r="AB1976" s="3">
        <f>(S976-Dashboards!$D$11)/Dashboards!$D$13</f>
        <v>0.99373924167299144</v>
      </c>
    </row>
    <row r="1977" spans="26:28" x14ac:dyDescent="0.35">
      <c r="Z1977" s="3">
        <f>(R977-Dashboards!$D$10)/Dashboards!$D$12</f>
        <v>0.60200074116418856</v>
      </c>
      <c r="AB1977" s="3">
        <f>(S977-Dashboards!$D$11)/Dashboards!$D$13</f>
        <v>0.9937398327872442</v>
      </c>
    </row>
    <row r="1978" spans="26:28" x14ac:dyDescent="0.35">
      <c r="Z1978" s="3">
        <f>(R978-Dashboards!$D$10)/Dashboards!$D$12</f>
        <v>0.60199942399461448</v>
      </c>
      <c r="AB1978" s="3">
        <f>(S978-Dashboards!$D$11)/Dashboards!$D$13</f>
        <v>0.99374033663701311</v>
      </c>
    </row>
    <row r="1979" spans="26:28" x14ac:dyDescent="0.35">
      <c r="Z1979" s="3">
        <f>(R979-Dashboards!$D$10)/Dashboards!$D$12</f>
        <v>0.60199830337943239</v>
      </c>
      <c r="AB1979" s="3">
        <f>(S979-Dashboards!$D$11)/Dashboards!$D$13</f>
        <v>0.99374076324739402</v>
      </c>
    </row>
    <row r="1980" spans="26:28" x14ac:dyDescent="0.35">
      <c r="Z1980" s="3">
        <f>(R980-Dashboards!$D$10)/Dashboards!$D$12</f>
        <v>0.60199735687827405</v>
      </c>
      <c r="AB1980" s="3">
        <f>(S980-Dashboards!$D$11)/Dashboards!$D$13</f>
        <v>0.99374112184812158</v>
      </c>
    </row>
    <row r="1981" spans="26:28" x14ac:dyDescent="0.35">
      <c r="Z1981" s="3">
        <f>(R981-Dashboards!$D$10)/Dashboards!$D$12</f>
        <v>0.60199656373783528</v>
      </c>
      <c r="AB1981" s="3">
        <f>(S981-Dashboards!$D$11)/Dashboards!$D$13</f>
        <v>0.99374142090565543</v>
      </c>
    </row>
    <row r="1982" spans="26:28" x14ac:dyDescent="0.35">
      <c r="Z1982" s="3">
        <f>(R982-Dashboards!$D$10)/Dashboards!$D$12</f>
        <v>0.60199590484155929</v>
      </c>
      <c r="AB1982" s="3">
        <f>(S982-Dashboards!$D$11)/Dashboards!$D$13</f>
        <v>0.99374166815540943</v>
      </c>
    </row>
    <row r="1983" spans="26:28" x14ac:dyDescent="0.35">
      <c r="Z1983" s="3">
        <f>(R983-Dashboards!$D$10)/Dashboards!$D$12</f>
        <v>0.60199536265733278</v>
      </c>
      <c r="AB1983" s="3">
        <f>(S983-Dashboards!$D$11)/Dashboards!$D$13</f>
        <v>0.99374187063412023</v>
      </c>
    </row>
    <row r="1984" spans="26:28" x14ac:dyDescent="0.35">
      <c r="Z1984" s="3">
        <f>(R984-Dashboards!$D$10)/Dashboards!$D$12</f>
        <v>0.60199492118317899</v>
      </c>
      <c r="AB1984" s="3">
        <f>(S984-Dashboards!$D$11)/Dashboards!$D$13</f>
        <v>0.99374203471234557</v>
      </c>
    </row>
    <row r="1985" spans="26:28" x14ac:dyDescent="0.35">
      <c r="Z1985" s="3">
        <f>(R985-Dashboards!$D$10)/Dashboards!$D$12</f>
        <v>0.60199456589093514</v>
      </c>
      <c r="AB1985" s="3">
        <f>(S985-Dashboards!$D$11)/Dashboards!$D$13</f>
        <v>0.99374216612708477</v>
      </c>
    </row>
    <row r="1986" spans="26:28" x14ac:dyDescent="0.35">
      <c r="Z1986" s="3">
        <f>(R986-Dashboards!$D$10)/Dashboards!$D$12</f>
        <v>0.60199428366789365</v>
      </c>
      <c r="AB1986" s="3">
        <f>(S986-Dashboards!$D$11)/Dashboards!$D$13</f>
        <v>0.99374227001451809</v>
      </c>
    </row>
    <row r="1987" spans="26:28" x14ac:dyDescent="0.35">
      <c r="Z1987" s="3">
        <f>(R987-Dashboards!$D$10)/Dashboards!$D$12</f>
        <v>0.60199406275639511</v>
      </c>
      <c r="AB1987" s="3">
        <f>(S987-Dashboards!$D$11)/Dashboards!$D$13</f>
        <v>0.99374235094285146</v>
      </c>
    </row>
    <row r="1988" spans="26:28" x14ac:dyDescent="0.35">
      <c r="Z1988" s="3">
        <f>(R988-Dashboards!$D$10)/Dashboards!$D$12</f>
        <v>0.60199389269135728</v>
      </c>
      <c r="AB1988" s="3">
        <f>(S988-Dashboards!$D$11)/Dashboards!$D$13</f>
        <v>0.99374241294526644</v>
      </c>
    </row>
    <row r="1989" spans="26:28" x14ac:dyDescent="0.35">
      <c r="Z1989" s="3">
        <f>(R989-Dashboards!$D$10)/Dashboards!$D$12</f>
        <v>0.60199376423572182</v>
      </c>
      <c r="AB1989" s="3">
        <f>(S989-Dashboards!$D$11)/Dashboards!$D$13</f>
        <v>0.99374245955296192</v>
      </c>
    </row>
    <row r="1990" spans="26:28" x14ac:dyDescent="0.35">
      <c r="Z1990" s="3">
        <f>(R990-Dashboards!$D$10)/Dashboards!$D$12</f>
        <v>0.6019936693138066</v>
      </c>
      <c r="AB1990" s="3">
        <f>(S990-Dashboards!$D$11)/Dashboards!$D$13</f>
        <v>0.99374249382828461</v>
      </c>
    </row>
    <row r="1991" spans="26:28" x14ac:dyDescent="0.35">
      <c r="Z1991" s="3">
        <f>(R991-Dashboards!$D$10)/Dashboards!$D$12</f>
        <v>0.60199360094254528</v>
      </c>
      <c r="AB1991" s="3">
        <f>(S991-Dashboards!$D$11)/Dashboards!$D$13</f>
        <v>0.99374251839793926</v>
      </c>
    </row>
    <row r="1992" spans="26:28" x14ac:dyDescent="0.35">
      <c r="Z1992" s="3">
        <f>(R992-Dashboards!$D$10)/Dashboards!$D$12</f>
        <v>0.60199355316060144</v>
      </c>
      <c r="AB1992" s="3">
        <f>(S992-Dashboards!$D$11)/Dashboards!$D$13</f>
        <v>0.9937425354862699</v>
      </c>
    </row>
    <row r="1993" spans="26:28" x14ac:dyDescent="0.35">
      <c r="Z1993" s="3">
        <f>(R993-Dashboards!$D$10)/Dashboards!$D$12</f>
        <v>0.60199352095533898</v>
      </c>
      <c r="AB1993" s="3">
        <f>(S993-Dashboards!$D$11)/Dashboards!$D$13</f>
        <v>0.99374254694860953</v>
      </c>
    </row>
    <row r="1994" spans="26:28" x14ac:dyDescent="0.35">
      <c r="Z1994" s="3">
        <f>(R994-Dashboards!$D$10)/Dashboards!$D$12</f>
        <v>0.60199350018763531</v>
      </c>
      <c r="AB1994" s="3">
        <f>(S994-Dashboards!$D$11)/Dashboards!$D$13</f>
        <v>0.99374255430468383</v>
      </c>
    </row>
    <row r="1995" spans="26:28" x14ac:dyDescent="0.35">
      <c r="Z1995" s="3">
        <f>(R995-Dashboards!$D$10)/Dashboards!$D$12</f>
        <v>0.60199348751452209</v>
      </c>
      <c r="AB1995" s="3">
        <f>(S995-Dashboards!$D$11)/Dashboards!$D$13</f>
        <v>0.99374255877206874</v>
      </c>
    </row>
    <row r="1996" spans="26:28" x14ac:dyDescent="0.35">
      <c r="Z1996" s="3">
        <f>(R996-Dashboards!$D$10)/Dashboards!$D$12</f>
        <v>0.6019934803096364</v>
      </c>
      <c r="AB1996" s="3">
        <f>(S996-Dashboards!$D$11)/Dashboards!$D$13</f>
        <v>0.99374256129968874</v>
      </c>
    </row>
    <row r="1997" spans="26:28" x14ac:dyDescent="0.35">
      <c r="Z1997" s="3">
        <f>(R997-Dashboards!$D$10)/Dashboards!$D$12</f>
        <v>0.60199347658146884</v>
      </c>
      <c r="AB1997" s="3">
        <f>(S997-Dashboards!$D$11)/Dashboards!$D$13</f>
        <v>0.99374256260135185</v>
      </c>
    </row>
    <row r="1998" spans="26:28" x14ac:dyDescent="0.35">
      <c r="Z1998" s="3">
        <f>(R998-Dashboards!$D$10)/Dashboards!$D$12</f>
        <v>0.60199347488939359</v>
      </c>
      <c r="AB1998" s="3">
        <f>(S998-Dashboards!$D$11)/Dashboards!$D$13</f>
        <v>0.99374256318931276</v>
      </c>
    </row>
    <row r="1999" spans="26:28" x14ac:dyDescent="0.35">
      <c r="Z1999" s="3">
        <f>(R999-Dashboards!$D$10)/Dashboards!$D$12</f>
        <v>0.6019934742574623</v>
      </c>
      <c r="AB1999" s="3">
        <f>(S999-Dashboards!$D$11)/Dashboards!$D$13</f>
        <v>0.99374256340785583</v>
      </c>
    </row>
    <row r="2000" spans="26:28" x14ac:dyDescent="0.35">
      <c r="Z2000" s="3">
        <f>(R1000-Dashboards!$D$10)/Dashboards!$D$12</f>
        <v>0.60199347408595105</v>
      </c>
      <c r="AB2000" s="3">
        <f>(S1000-Dashboards!$D$11)/Dashboards!$D$13</f>
        <v>0.99374256346689316</v>
      </c>
    </row>
    <row r="2001" spans="26:28" x14ac:dyDescent="0.35">
      <c r="Z2001" s="3">
        <f>(R1001-Dashboards!$D$10)/Dashboards!$D$12</f>
        <v>0.60199347406064119</v>
      </c>
      <c r="AB2001" s="3">
        <f>(S1001-Dashboards!$D$11)/Dashboards!$D$13</f>
        <v>0.99374256347556611</v>
      </c>
    </row>
    <row r="2002" spans="26:28" x14ac:dyDescent="0.35">
      <c r="Z2002" s="3"/>
    </row>
    <row r="2003" spans="26:28" x14ac:dyDescent="0.35">
      <c r="Z2003" s="3"/>
    </row>
    <row r="2004" spans="26:28" x14ac:dyDescent="0.35">
      <c r="Z2004" s="3"/>
    </row>
    <row r="2005" spans="26:28" x14ac:dyDescent="0.35">
      <c r="Z2005" s="3"/>
    </row>
    <row r="2006" spans="26:28" x14ac:dyDescent="0.35">
      <c r="Z2006" s="3"/>
    </row>
    <row r="2007" spans="26:28" x14ac:dyDescent="0.35">
      <c r="Z2007" s="3"/>
    </row>
    <row r="2008" spans="26:28" x14ac:dyDescent="0.35">
      <c r="Z2008" s="3"/>
    </row>
    <row r="2009" spans="26:28" x14ac:dyDescent="0.35">
      <c r="Z2009" s="3"/>
    </row>
    <row r="2010" spans="26:28" x14ac:dyDescent="0.35">
      <c r="Z2010" s="3"/>
    </row>
  </sheetData>
  <sortState xmlns:xlrd2="http://schemas.microsoft.com/office/spreadsheetml/2017/richdata2" ref="O2:Q1007">
    <sortCondition ref="O2:O1007"/>
  </sortState>
  <hyperlinks>
    <hyperlink ref="K1" r:id="rId1" xr:uid="{E0519D36-D00C-478A-A20F-9C91D56FCA97}"/>
    <hyperlink ref="K2" r:id="rId2" xr:uid="{0C60D330-0616-4632-917A-FD59B9A75683}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5792-E4A5-4B34-AFEF-1993CAFB37C2}">
  <dimension ref="A1:AJ45"/>
  <sheetViews>
    <sheetView topLeftCell="I1" workbookViewId="0">
      <selection activeCell="N21" sqref="N21"/>
    </sheetView>
  </sheetViews>
  <sheetFormatPr defaultRowHeight="14.5" x14ac:dyDescent="0.35"/>
  <cols>
    <col min="3" max="4" width="8.81640625" style="2" bestFit="1" customWidth="1"/>
    <col min="5" max="5" width="10" style="2" customWidth="1"/>
    <col min="6" max="6" width="10.7265625" style="2" customWidth="1"/>
    <col min="7" max="9" width="8.81640625" style="2" bestFit="1" customWidth="1"/>
    <col min="10" max="10" width="10.453125" style="2" customWidth="1"/>
    <col min="11" max="11" width="6.54296875" style="2" customWidth="1"/>
    <col min="12" max="12" width="15.81640625" customWidth="1"/>
    <col min="13" max="13" width="15.453125" bestFit="1" customWidth="1"/>
    <col min="14" max="14" width="10.7265625" customWidth="1"/>
    <col min="15" max="15" width="8.7265625" style="2"/>
    <col min="17" max="17" width="8.7265625" style="2"/>
    <col min="18" max="18" width="11.81640625" bestFit="1" customWidth="1"/>
    <col min="19" max="19" width="11" customWidth="1"/>
    <col min="20" max="20" width="11.453125" customWidth="1"/>
    <col min="21" max="21" width="11.36328125" customWidth="1"/>
    <col min="23" max="23" width="10.36328125" bestFit="1" customWidth="1"/>
    <col min="24" max="24" width="8.90625" bestFit="1" customWidth="1"/>
    <col min="25" max="25" width="10.54296875" customWidth="1"/>
    <col min="26" max="26" width="12.6328125" customWidth="1"/>
    <col min="27" max="27" width="13" customWidth="1"/>
    <col min="30" max="30" width="10.36328125" bestFit="1" customWidth="1"/>
    <col min="31" max="32" width="8.81640625" bestFit="1" customWidth="1"/>
    <col min="33" max="33" width="17.54296875" bestFit="1" customWidth="1"/>
    <col min="34" max="36" width="8.81640625" bestFit="1" customWidth="1"/>
  </cols>
  <sheetData>
    <row r="1" spans="1:31" s="9" customFormat="1" x14ac:dyDescent="0.35">
      <c r="A1" s="5" t="s">
        <v>0</v>
      </c>
      <c r="B1" s="5" t="s">
        <v>27</v>
      </c>
      <c r="C1" s="6" t="s">
        <v>15</v>
      </c>
      <c r="D1" s="11" t="s">
        <v>9</v>
      </c>
      <c r="E1" s="11" t="s">
        <v>11</v>
      </c>
      <c r="F1" s="11" t="s">
        <v>10</v>
      </c>
      <c r="G1" s="11" t="s">
        <v>12</v>
      </c>
      <c r="H1" s="11" t="s">
        <v>13</v>
      </c>
      <c r="I1" s="6" t="s">
        <v>9</v>
      </c>
      <c r="J1" s="11" t="s">
        <v>26</v>
      </c>
      <c r="K1" s="2"/>
      <c r="L1" s="54" t="s">
        <v>22</v>
      </c>
      <c r="M1" s="55" t="s">
        <v>37</v>
      </c>
      <c r="N1" s="56"/>
      <c r="O1" s="2"/>
      <c r="P1" s="14" t="s">
        <v>0</v>
      </c>
      <c r="Q1" s="5" t="s">
        <v>27</v>
      </c>
      <c r="R1" s="6" t="s">
        <v>15</v>
      </c>
      <c r="S1" s="11" t="s">
        <v>9</v>
      </c>
      <c r="T1" s="11" t="s">
        <v>11</v>
      </c>
      <c r="U1" s="11" t="s">
        <v>10</v>
      </c>
      <c r="V1" s="11" t="s">
        <v>12</v>
      </c>
      <c r="W1" s="11" t="s">
        <v>13</v>
      </c>
      <c r="X1" s="6" t="s">
        <v>9</v>
      </c>
      <c r="Y1" s="11" t="s">
        <v>26</v>
      </c>
      <c r="Z1" s="12"/>
      <c r="AA1" s="5" t="s">
        <v>24</v>
      </c>
      <c r="AC1" s="9" t="s">
        <v>12</v>
      </c>
      <c r="AD1" s="9" t="s">
        <v>43</v>
      </c>
      <c r="AE1" s="9" t="s">
        <v>44</v>
      </c>
    </row>
    <row r="2" spans="1:31" x14ac:dyDescent="0.35">
      <c r="A2">
        <v>0</v>
      </c>
      <c r="B2" s="3">
        <f t="shared" ref="B2:B21" si="0">A2*$M$4/20</f>
        <v>0</v>
      </c>
      <c r="C2" s="13">
        <f>MOD(B2+Dashboards!$L$15,$M$4)</f>
        <v>0</v>
      </c>
      <c r="D2" s="13">
        <f>Dashboards!$L$7+Dashboards!$L$8*(SIN(B2*Dashboards!$L$5)*SIN(($M$4-B2)*Dashboards!$L$6))</f>
        <v>2</v>
      </c>
      <c r="E2" s="13">
        <f t="shared" ref="E2:E21" ca="1" si="1">RAND()</f>
        <v>0.65536626136274789</v>
      </c>
      <c r="F2" s="13">
        <f ca="1">D2*(1+E2/Dashboards!$L$9)</f>
        <v>2.0013107325227253</v>
      </c>
      <c r="G2" s="13">
        <f t="shared" ref="G2:G21" ca="1" si="2">F2*COS(C2)</f>
        <v>2.0013107325227253</v>
      </c>
      <c r="H2" s="13">
        <f t="shared" ref="H2:H21" ca="1" si="3">F2*SIN(C2)</f>
        <v>0</v>
      </c>
      <c r="I2" s="13">
        <f ca="1">SQRT((G2-Dashboards!$L$12)^2+(H2-Dashboards!$L$13)^2)</f>
        <v>2.0033666658687279</v>
      </c>
      <c r="J2" s="13">
        <f ca="1">I2/Dashboards!$L$11</f>
        <v>1.0217186443144146</v>
      </c>
      <c r="L2" s="54" t="s">
        <v>38</v>
      </c>
      <c r="M2" s="55" t="s">
        <v>55</v>
      </c>
      <c r="N2" s="56"/>
      <c r="P2">
        <v>0</v>
      </c>
      <c r="Q2" s="3">
        <f t="shared" ref="Q2:Q21" si="4">P2*$M$4/20</f>
        <v>0</v>
      </c>
      <c r="R2" s="13">
        <f>MOD(Q2+Dashboards!$M$15,$N$4)</f>
        <v>2</v>
      </c>
      <c r="S2" s="13">
        <f>Dashboards!$M$7+Dashboards!$M$8*(SIN(Q2*Dashboards!$M$5)*SIN(($N$4-Q2)*Dashboards!$M$6))</f>
        <v>2</v>
      </c>
      <c r="T2" s="13">
        <f t="shared" ref="T2:T21" ca="1" si="5">RAND()</f>
        <v>5.311776553522185E-2</v>
      </c>
      <c r="U2" s="13">
        <f ca="1">S2*(1+T2/Dashboards!$M$9)</f>
        <v>2.0001062355310704</v>
      </c>
      <c r="V2" s="13">
        <f t="shared" ref="V2:V21" ca="1" si="6">U2*COS(R2)</f>
        <v>-0.83233788267446862</v>
      </c>
      <c r="W2" s="13">
        <f t="shared" ref="W2:W21" ca="1" si="7">U2*SIN(R2)</f>
        <v>1.8186914533464031</v>
      </c>
      <c r="X2" s="13">
        <f ca="1">SQRT((V2-Dashboards!$L$12)^2+(W2-Dashboards!$L$13)^2)</f>
        <v>1.7716126112878192</v>
      </c>
      <c r="Y2" s="13">
        <f ca="1">X2/Dashboards!$M$11</f>
        <v>0.88133045380301001</v>
      </c>
      <c r="Z2" s="8"/>
      <c r="AA2" s="3">
        <f t="shared" ref="AA2:AA21" ca="1" si="8">I2*X2</f>
        <v>3.5491896502866691</v>
      </c>
      <c r="AC2" s="3">
        <f t="shared" ref="AC2:AC22" ca="1" si="9">G2</f>
        <v>2.0013107325227253</v>
      </c>
      <c r="AD2" s="3">
        <f t="shared" ref="AD2:AD22" ca="1" si="10">H2</f>
        <v>0</v>
      </c>
    </row>
    <row r="3" spans="1:31" x14ac:dyDescent="0.35">
      <c r="A3">
        <v>1</v>
      </c>
      <c r="B3" s="3">
        <f t="shared" si="0"/>
        <v>0.31415926535897931</v>
      </c>
      <c r="C3" s="13">
        <f>MOD(B3+Dashboards!$L$15,$M$4)</f>
        <v>0.31415926535897931</v>
      </c>
      <c r="D3" s="13">
        <f>Dashboards!$L$7+Dashboards!$L$8*(SIN(B3*Dashboards!$L$5)*SIN(($M$4-B3)*Dashboards!$L$6))</f>
        <v>2.0777472134393968</v>
      </c>
      <c r="E3" s="13">
        <f t="shared" ca="1" si="1"/>
        <v>0.62093445862424024</v>
      </c>
      <c r="F3" s="13">
        <f ca="1">D3*(1+E3/Dashboards!$L$9)</f>
        <v>2.0790373582805319</v>
      </c>
      <c r="G3" s="13">
        <f t="shared" ca="1" si="2"/>
        <v>1.9772820272137617</v>
      </c>
      <c r="H3" s="13">
        <f t="shared" ca="1" si="3"/>
        <v>0.64245787564908063</v>
      </c>
      <c r="I3" s="13">
        <f ca="1">SQRT((G3-Dashboards!$L$12)^2+(H3-Dashboards!$L$13)^2)</f>
        <v>1.9983544170388858</v>
      </c>
      <c r="J3" s="13">
        <f ca="1">I3/Dashboards!$L$11</f>
        <v>1.0191623932962457</v>
      </c>
      <c r="K3" s="12"/>
      <c r="O3" s="9"/>
      <c r="P3">
        <v>1</v>
      </c>
      <c r="Q3" s="3">
        <f t="shared" si="4"/>
        <v>0.31415926535897931</v>
      </c>
      <c r="R3" s="13">
        <f>MOD(Q3+Dashboards!$M$15,$N$4)</f>
        <v>2.3141592653589793</v>
      </c>
      <c r="S3" s="13">
        <f>Dashboards!$M$7+Dashboards!$M$8*(SIN(Q3*Dashboards!$M$5)*SIN(($N$4-Q3)*Dashboards!$M$6))</f>
        <v>2.0777472134393968</v>
      </c>
      <c r="T3" s="13">
        <f t="shared" ca="1" si="5"/>
        <v>0.93713875669818869</v>
      </c>
      <c r="U3" s="13">
        <f ca="1">S3*(1+T3/Dashboards!$M$9)</f>
        <v>2.0796943508797323</v>
      </c>
      <c r="V3" s="13">
        <f t="shared" ca="1" si="6"/>
        <v>-1.4074695850091408</v>
      </c>
      <c r="W3" s="13">
        <f t="shared" ca="1" si="7"/>
        <v>1.5310643227360723</v>
      </c>
      <c r="X3" s="13">
        <f ca="1">SQRT((V3-Dashboards!$L$12)^2+(W3-Dashboards!$L$13)^2)</f>
        <v>1.9058309492471692</v>
      </c>
      <c r="Y3" s="13">
        <f ca="1">X3/Dashboards!$M$11</f>
        <v>0.94810052980535453</v>
      </c>
      <c r="Z3" s="8"/>
      <c r="AA3" s="3">
        <f t="shared" ca="1" si="8"/>
        <v>3.8085256955574933</v>
      </c>
      <c r="AC3" s="3">
        <f t="shared" ca="1" si="9"/>
        <v>1.9772820272137617</v>
      </c>
      <c r="AD3" s="3">
        <f t="shared" ca="1" si="10"/>
        <v>0.64245787564908063</v>
      </c>
    </row>
    <row r="4" spans="1:31" x14ac:dyDescent="0.35">
      <c r="A4">
        <v>2</v>
      </c>
      <c r="B4" s="3">
        <f t="shared" si="0"/>
        <v>0.62831853071795862</v>
      </c>
      <c r="C4" s="13">
        <f>MOD(B4+Dashboards!$L$15,$M$4)</f>
        <v>0.62831853071795862</v>
      </c>
      <c r="D4" s="13">
        <f>Dashboards!$L$7+Dashboards!$L$8*(SIN(B4*Dashboards!$L$5)*SIN(($M$4-B4)*Dashboards!$L$6))</f>
        <v>2.3629184928108611</v>
      </c>
      <c r="E4" s="13">
        <f t="shared" ca="1" si="1"/>
        <v>0.73687307475453612</v>
      </c>
      <c r="F4" s="13">
        <f ca="1">D4*(1+E4/Dashboards!$L$9)</f>
        <v>2.3646596638260529</v>
      </c>
      <c r="G4" s="13">
        <f t="shared" ca="1" si="2"/>
        <v>1.913049853948227</v>
      </c>
      <c r="H4" s="13">
        <f t="shared" ca="1" si="3"/>
        <v>1.3899120770878313</v>
      </c>
      <c r="I4" s="13">
        <f ca="1">SQRT((G4-Dashboards!$L$12)^2+(H4-Dashboards!$L$13)^2)</f>
        <v>2.2071314164355389</v>
      </c>
      <c r="J4" s="13">
        <f ca="1">I4/Dashboards!$L$11</f>
        <v>1.1256388343900086</v>
      </c>
      <c r="K4" s="8"/>
      <c r="L4" s="20" t="s">
        <v>25</v>
      </c>
      <c r="M4" s="21">
        <f>8*ATAN(1)</f>
        <v>6.2831853071795862</v>
      </c>
      <c r="N4" s="21">
        <f>8*ATAN(1)</f>
        <v>6.2831853071795862</v>
      </c>
      <c r="P4">
        <v>2</v>
      </c>
      <c r="Q4" s="3">
        <f t="shared" si="4"/>
        <v>0.62831853071795862</v>
      </c>
      <c r="R4" s="13">
        <f>MOD(Q4+Dashboards!$M$15,$N$4)</f>
        <v>2.6283185307179586</v>
      </c>
      <c r="S4" s="13">
        <f>Dashboards!$M$7+Dashboards!$M$8*(SIN(Q4*Dashboards!$M$5)*SIN(($N$4-Q4)*Dashboards!$M$6))</f>
        <v>2.3629184928108611</v>
      </c>
      <c r="T4" s="13">
        <f t="shared" ca="1" si="5"/>
        <v>0.67723527955646279</v>
      </c>
      <c r="U4" s="13">
        <f ca="1">S4*(1+T4/Dashboards!$M$9)</f>
        <v>2.3645187445769094</v>
      </c>
      <c r="V4" s="13">
        <f t="shared" ca="1" si="6"/>
        <v>-2.059830359484121</v>
      </c>
      <c r="W4" s="13">
        <f t="shared" ca="1" si="7"/>
        <v>1.161054599751054</v>
      </c>
      <c r="X4" s="13">
        <f ca="1">SQRT((V4-Dashboards!$L$12)^2+(W4-Dashboards!$L$13)^2)</f>
        <v>2.2611023695617281</v>
      </c>
      <c r="Y4" s="13">
        <f ca="1">X4/Dashboards!$M$11</f>
        <v>1.1248386722717616</v>
      </c>
      <c r="Z4" s="8"/>
      <c r="AA4" s="3">
        <f t="shared" ca="1" si="8"/>
        <v>4.9905500756365297</v>
      </c>
      <c r="AC4" s="3">
        <f t="shared" ca="1" si="9"/>
        <v>1.913049853948227</v>
      </c>
      <c r="AD4" s="3">
        <f t="shared" ca="1" si="10"/>
        <v>1.3899120770878313</v>
      </c>
    </row>
    <row r="5" spans="1:31" x14ac:dyDescent="0.35">
      <c r="A5">
        <v>3</v>
      </c>
      <c r="B5" s="3">
        <f t="shared" si="0"/>
        <v>0.94247779607693793</v>
      </c>
      <c r="C5" s="13">
        <f>MOD(B5+Dashboards!$L$15,$M$4)</f>
        <v>0.94247779607693793</v>
      </c>
      <c r="D5" s="13">
        <f>Dashboards!$L$7+Dashboards!$L$8*(SIN(B5*Dashboards!$L$5)*SIN(($M$4-B5)*Dashboards!$L$6))</f>
        <v>2.6946190493214162</v>
      </c>
      <c r="E5" s="13">
        <f t="shared" ca="1" si="1"/>
        <v>0.17262252369840581</v>
      </c>
      <c r="F5" s="13">
        <f ca="1">D5*(1+E5/Dashboards!$L$9)</f>
        <v>2.6950842012621159</v>
      </c>
      <c r="G5" s="13">
        <f t="shared" ca="1" si="2"/>
        <v>1.5841307471883113</v>
      </c>
      <c r="H5" s="13">
        <f t="shared" ca="1" si="3"/>
        <v>2.1803689200924832</v>
      </c>
      <c r="I5" s="13">
        <f ca="1">SQRT((G5-Dashboards!$L$12)^2+(H5-Dashboards!$L$13)^2)</f>
        <v>2.4774084962244021</v>
      </c>
      <c r="J5" s="13">
        <f ca="1">I5/Dashboards!$L$11</f>
        <v>1.2634803669740546</v>
      </c>
      <c r="K5" s="8"/>
      <c r="L5" s="10"/>
      <c r="M5" s="2"/>
      <c r="P5">
        <v>3</v>
      </c>
      <c r="Q5" s="3">
        <f t="shared" si="4"/>
        <v>0.94247779607693793</v>
      </c>
      <c r="R5" s="13">
        <f>MOD(Q5+Dashboards!$M$15,$N$4)</f>
        <v>2.9424777960769379</v>
      </c>
      <c r="S5" s="13">
        <f>Dashboards!$M$7+Dashboards!$M$8*(SIN(Q5*Dashboards!$M$5)*SIN(($N$4-Q5)*Dashboards!$M$6))</f>
        <v>2.6946190493214162</v>
      </c>
      <c r="T5" s="13">
        <f t="shared" ca="1" si="5"/>
        <v>1.8616902550568026E-2</v>
      </c>
      <c r="U5" s="13">
        <f ca="1">S5*(1+T5/Dashboards!$M$9)</f>
        <v>2.6946692147816687</v>
      </c>
      <c r="V5" s="13">
        <f t="shared" ca="1" si="6"/>
        <v>-2.641428060494206</v>
      </c>
      <c r="W5" s="13">
        <f t="shared" ca="1" si="7"/>
        <v>0.53301029851764825</v>
      </c>
      <c r="X5" s="13">
        <f ca="1">SQRT((V5-Dashboards!$L$12)^2+(W5-Dashboards!$L$13)^2)</f>
        <v>2.6703963770946926</v>
      </c>
      <c r="Y5" s="13">
        <f ca="1">X5/Dashboards!$M$11</f>
        <v>1.3284516241662865</v>
      </c>
      <c r="Z5" s="8"/>
      <c r="AA5" s="3">
        <f t="shared" ca="1" si="8"/>
        <v>6.6156626729012533</v>
      </c>
      <c r="AC5" s="3">
        <f t="shared" ca="1" si="9"/>
        <v>1.5841307471883113</v>
      </c>
      <c r="AD5" s="3">
        <f t="shared" ca="1" si="10"/>
        <v>2.1803689200924832</v>
      </c>
    </row>
    <row r="6" spans="1:31" x14ac:dyDescent="0.35">
      <c r="A6">
        <v>4</v>
      </c>
      <c r="B6" s="3">
        <f t="shared" si="0"/>
        <v>1.2566370614359172</v>
      </c>
      <c r="C6" s="13">
        <f>MOD(B6+Dashboards!$L$15,$M$4)</f>
        <v>1.2566370614359172</v>
      </c>
      <c r="D6" s="13">
        <f>Dashboards!$L$7+Dashboards!$L$8*(SIN(B6*Dashboards!$L$5)*SIN(($M$4-B6)*Dashboards!$L$6))</f>
        <v>2.8763117505830151</v>
      </c>
      <c r="E6" s="13">
        <f t="shared" ca="1" si="1"/>
        <v>5.7332307781247649E-2</v>
      </c>
      <c r="F6" s="13">
        <f ca="1">D6*(1+E6/Dashboards!$L$9)</f>
        <v>2.8764766561735744</v>
      </c>
      <c r="G6" s="13">
        <f t="shared" ca="1" si="2"/>
        <v>0.8888801706804571</v>
      </c>
      <c r="H6" s="13">
        <f t="shared" ca="1" si="3"/>
        <v>2.7356918678247717</v>
      </c>
      <c r="I6" s="13">
        <f ca="1">SQRT((G6-Dashboards!$L$12)^2+(H6-Dashboards!$L$13)^2)</f>
        <v>2.6224672022133997</v>
      </c>
      <c r="J6" s="13">
        <f ca="1">I6/Dashboards!$L$11</f>
        <v>1.3374604261185516</v>
      </c>
      <c r="K6" s="8"/>
      <c r="L6" s="99" t="s">
        <v>49</v>
      </c>
      <c r="M6" s="100"/>
      <c r="N6" s="100"/>
      <c r="P6">
        <v>4</v>
      </c>
      <c r="Q6" s="3">
        <f t="shared" si="4"/>
        <v>1.2566370614359172</v>
      </c>
      <c r="R6" s="13">
        <f>MOD(Q6+Dashboards!$M$15,$N$4)</f>
        <v>3.2566370614359172</v>
      </c>
      <c r="S6" s="13">
        <f>Dashboards!$M$7+Dashboards!$M$8*(SIN(Q6*Dashboards!$M$5)*SIN(($N$4-Q6)*Dashboards!$M$6))</f>
        <v>2.8763117505830151</v>
      </c>
      <c r="T6" s="13">
        <f t="shared" ca="1" si="5"/>
        <v>0.76502786084582752</v>
      </c>
      <c r="U6" s="13">
        <f ca="1">S6*(1+T6/Dashboards!$M$9)</f>
        <v>2.8785122092086892</v>
      </c>
      <c r="V6" s="13">
        <f t="shared" ca="1" si="6"/>
        <v>-2.8594843444929761</v>
      </c>
      <c r="W6" s="13">
        <f t="shared" ca="1" si="7"/>
        <v>-0.33042672737395895</v>
      </c>
      <c r="X6" s="13">
        <f ca="1">SQRT((V6-Dashboards!$L$12)^2+(W6-Dashboards!$L$13)^2)</f>
        <v>2.9353798820337196</v>
      </c>
      <c r="Y6" s="13">
        <f ca="1">X6/Dashboards!$M$11</f>
        <v>1.4602739148692532</v>
      </c>
      <c r="Z6" s="8"/>
      <c r="AA6" s="3">
        <f t="shared" ca="1" si="8"/>
        <v>7.6979374666704681</v>
      </c>
      <c r="AC6" s="3">
        <f t="shared" ca="1" si="9"/>
        <v>0.8888801706804571</v>
      </c>
      <c r="AD6" s="3">
        <f t="shared" ca="1" si="10"/>
        <v>2.7356918678247717</v>
      </c>
    </row>
    <row r="7" spans="1:31" x14ac:dyDescent="0.35">
      <c r="A7">
        <v>5</v>
      </c>
      <c r="B7" s="3">
        <f t="shared" si="0"/>
        <v>1.5707963267948966</v>
      </c>
      <c r="C7" s="13">
        <f>MOD(B7+Dashboards!$L$15,$M$4)</f>
        <v>1.5707963267948966</v>
      </c>
      <c r="D7" s="13">
        <f>Dashboards!$L$7+Dashboards!$L$8*(SIN(B7*Dashboards!$L$5)*SIN(($M$4-B7)*Dashboards!$L$6))</f>
        <v>2.7830694588948357</v>
      </c>
      <c r="E7" s="13">
        <f t="shared" ca="1" si="1"/>
        <v>0.92114440029344291</v>
      </c>
      <c r="F7" s="13">
        <f ca="1">D7*(1+E7/Dashboards!$L$9)</f>
        <v>2.7856330677425243</v>
      </c>
      <c r="G7" s="13">
        <f t="shared" ca="1" si="2"/>
        <v>1.7064070244435564E-16</v>
      </c>
      <c r="H7" s="13">
        <f t="shared" ca="1" si="3"/>
        <v>2.7856330677425243</v>
      </c>
      <c r="I7" s="13">
        <f ca="1">SQRT((G7-Dashboards!$L$12)^2+(H7-Dashboards!$L$13)^2)</f>
        <v>2.5226708433233052</v>
      </c>
      <c r="J7" s="13">
        <f ca="1">I7/Dashboards!$L$11</f>
        <v>1.2865642011539182</v>
      </c>
      <c r="K7" s="8"/>
      <c r="L7" s="15" t="s">
        <v>16</v>
      </c>
      <c r="M7" s="7">
        <f ca="1">AVERAGE(I2:I21)</f>
        <v>1.9170085657360978</v>
      </c>
      <c r="N7" s="7">
        <f ca="1">AVERAGE(X2:X21)</f>
        <v>1.9157716414411703</v>
      </c>
      <c r="P7">
        <v>5</v>
      </c>
      <c r="Q7" s="3">
        <f t="shared" si="4"/>
        <v>1.5707963267948966</v>
      </c>
      <c r="R7" s="13">
        <f>MOD(Q7+Dashboards!$M$15,$N$4)</f>
        <v>3.5707963267948966</v>
      </c>
      <c r="S7" s="13">
        <f>Dashboards!$M$7+Dashboards!$M$8*(SIN(Q7*Dashboards!$M$5)*SIN(($N$4-Q7)*Dashboards!$M$6))</f>
        <v>2.7830694588948357</v>
      </c>
      <c r="T7" s="13">
        <f t="shared" ca="1" si="5"/>
        <v>0.25702582864256818</v>
      </c>
      <c r="U7" s="13">
        <f ca="1">S7*(1+T7/Dashboards!$M$9)</f>
        <v>2.7837847796286779</v>
      </c>
      <c r="V7" s="13">
        <f t="shared" ca="1" si="6"/>
        <v>-2.531288336952854</v>
      </c>
      <c r="W7" s="13">
        <f t="shared" ca="1" si="7"/>
        <v>-1.1584632296705581</v>
      </c>
      <c r="X7" s="13">
        <f ca="1">SQRT((V7-Dashboards!$L$12)^2+(W7-Dashboards!$L$13)^2)</f>
        <v>2.9164378298027542</v>
      </c>
      <c r="Y7" s="13">
        <f ca="1">X7/Dashboards!$M$11</f>
        <v>1.4508507444863432</v>
      </c>
      <c r="Z7" s="8"/>
      <c r="AA7" s="3">
        <f t="shared" ca="1" si="8"/>
        <v>7.3572126796085042</v>
      </c>
      <c r="AC7" s="3">
        <f t="shared" ca="1" si="9"/>
        <v>1.7064070244435564E-16</v>
      </c>
      <c r="AD7" s="3">
        <f t="shared" ca="1" si="10"/>
        <v>2.7856330677425243</v>
      </c>
    </row>
    <row r="8" spans="1:31" x14ac:dyDescent="0.35">
      <c r="A8">
        <v>6</v>
      </c>
      <c r="B8" s="3">
        <f t="shared" si="0"/>
        <v>1.8849555921538759</v>
      </c>
      <c r="C8" s="13">
        <f>MOD(B8+Dashboards!$L$15,$M$4)</f>
        <v>1.8849555921538759</v>
      </c>
      <c r="D8" s="13">
        <f>Dashboards!$L$7+Dashboards!$L$8*(SIN(B8*Dashboards!$L$5)*SIN(($M$4-B8)*Dashboards!$L$6))</f>
        <v>2.4304259471164844</v>
      </c>
      <c r="E8" s="13">
        <f t="shared" ca="1" si="1"/>
        <v>0.45589582564962083</v>
      </c>
      <c r="F8" s="13">
        <f ca="1">D8*(1+E8/Dashboards!$L$9)</f>
        <v>2.4315339681603252</v>
      </c>
      <c r="G8" s="13">
        <f t="shared" ca="1" si="2"/>
        <v>-0.7513853185614926</v>
      </c>
      <c r="H8" s="13">
        <f t="shared" ca="1" si="3"/>
        <v>2.3125262250118901</v>
      </c>
      <c r="I8" s="13">
        <f ca="1">SQRT((G8-Dashboards!$L$12)^2+(H8-Dashboards!$L$13)^2)</f>
        <v>2.1882193126225209</v>
      </c>
      <c r="J8" s="13">
        <f ca="1">I8/Dashboards!$L$11</f>
        <v>1.115993645918935</v>
      </c>
      <c r="K8" s="8"/>
      <c r="L8" s="15" t="s">
        <v>17</v>
      </c>
      <c r="M8" s="7">
        <f ca="1">MIN(I2:I21)/M7</f>
        <v>0.63962190305461641</v>
      </c>
      <c r="N8" s="7">
        <f ca="1">MIN(X2:X21)/N7</f>
        <v>0.40855168603229486</v>
      </c>
      <c r="P8">
        <v>6</v>
      </c>
      <c r="Q8" s="3">
        <f t="shared" si="4"/>
        <v>1.8849555921538759</v>
      </c>
      <c r="R8" s="13">
        <f>MOD(Q8+Dashboards!$M$15,$N$4)</f>
        <v>3.8849555921538759</v>
      </c>
      <c r="S8" s="13">
        <f>Dashboards!$M$7+Dashboards!$M$8*(SIN(Q8*Dashboards!$M$5)*SIN(($N$4-Q8)*Dashboards!$M$6))</f>
        <v>2.4304259471164844</v>
      </c>
      <c r="T8" s="13">
        <f t="shared" ca="1" si="5"/>
        <v>0.19761953989001713</v>
      </c>
      <c r="U8" s="13">
        <f ca="1">S8*(1+T8/Dashboards!$M$9)</f>
        <v>2.4309062467738904</v>
      </c>
      <c r="V8" s="13">
        <f t="shared" ca="1" si="6"/>
        <v>-1.789625396047916</v>
      </c>
      <c r="W8" s="13">
        <f t="shared" ca="1" si="7"/>
        <v>-1.645158388248579</v>
      </c>
      <c r="X8" s="13">
        <f ca="1">SQRT((V8-Dashboards!$L$12)^2+(W8-Dashboards!$L$13)^2)</f>
        <v>2.6265560651090087</v>
      </c>
      <c r="Y8" s="13">
        <f ca="1">X8/Dashboards!$M$11</f>
        <v>1.3066422275685043</v>
      </c>
      <c r="Z8" s="8"/>
      <c r="AA8" s="3">
        <f t="shared" ca="1" si="8"/>
        <v>5.7474807073573482</v>
      </c>
      <c r="AC8" s="3">
        <f t="shared" ca="1" si="9"/>
        <v>-0.7513853185614926</v>
      </c>
      <c r="AD8" s="3">
        <f t="shared" ca="1" si="10"/>
        <v>2.3125262250118901</v>
      </c>
    </row>
    <row r="9" spans="1:31" x14ac:dyDescent="0.35">
      <c r="A9">
        <v>7</v>
      </c>
      <c r="B9" s="3">
        <f t="shared" si="0"/>
        <v>2.1991148575128552</v>
      </c>
      <c r="C9" s="13">
        <f>MOD(B9+Dashboards!$L$15,$M$4)</f>
        <v>2.1991148575128552</v>
      </c>
      <c r="D9" s="13">
        <f>Dashboards!$L$7+Dashboards!$L$8*(SIN(B9*Dashboards!$L$5)*SIN(($M$4-B9)*Dashboards!$L$6))</f>
        <v>1.9674553584740482</v>
      </c>
      <c r="E9" s="13">
        <f t="shared" ca="1" si="1"/>
        <v>0.72015126202257285</v>
      </c>
      <c r="F9" s="13">
        <f ca="1">D9*(1+E9/Dashboards!$L$9)</f>
        <v>1.9688722239334262</v>
      </c>
      <c r="G9" s="13">
        <f t="shared" ca="1" si="2"/>
        <v>-1.1572740568763513</v>
      </c>
      <c r="H9" s="13">
        <f t="shared" ca="1" si="3"/>
        <v>1.592851088914939</v>
      </c>
      <c r="I9" s="13">
        <f ca="1">SQRT((G9-Dashboards!$L$12)^2+(H9-Dashboards!$L$13)^2)</f>
        <v>1.7729558012496613</v>
      </c>
      <c r="J9" s="13">
        <f ca="1">I9/Dashboards!$L$11</f>
        <v>0.90420891419627836</v>
      </c>
      <c r="K9" s="8"/>
      <c r="L9" s="15" t="s">
        <v>18</v>
      </c>
      <c r="M9" s="7">
        <f ca="1">MAX(I2:I21)/M7</f>
        <v>1.3679997309800325</v>
      </c>
      <c r="N9" s="7">
        <f ca="1">MAX(X2:X21)/N7</f>
        <v>1.5322180465232966</v>
      </c>
      <c r="O9" s="13"/>
      <c r="P9">
        <v>7</v>
      </c>
      <c r="Q9" s="3">
        <f t="shared" si="4"/>
        <v>2.1991148575128552</v>
      </c>
      <c r="R9" s="13">
        <f>MOD(Q9+Dashboards!$M$15,$N$4)</f>
        <v>4.1991148575128552</v>
      </c>
      <c r="S9" s="13">
        <f>Dashboards!$M$7+Dashboards!$M$8*(SIN(Q9*Dashboards!$M$5)*SIN(($N$4-Q9)*Dashboards!$M$6))</f>
        <v>1.9674553584740482</v>
      </c>
      <c r="T9" s="13">
        <f t="shared" ca="1" si="5"/>
        <v>0.58811606857995335</v>
      </c>
      <c r="U9" s="13">
        <f ca="1">S9*(1+T9/Dashboards!$M$9)</f>
        <v>1.9686124505845803</v>
      </c>
      <c r="V9" s="13">
        <f t="shared" ca="1" si="6"/>
        <v>-0.96665190162719694</v>
      </c>
      <c r="W9" s="13">
        <f t="shared" ca="1" si="7"/>
        <v>-1.7149399644527359</v>
      </c>
      <c r="X9" s="13">
        <f ca="1">SQRT((V9-Dashboards!$L$12)^2+(W9-Dashboards!$L$13)^2)</f>
        <v>2.2082747054191043</v>
      </c>
      <c r="Y9" s="13">
        <f ca="1">X9/Dashboards!$M$11</f>
        <v>1.0985583054943275</v>
      </c>
      <c r="Z9" s="8"/>
      <c r="AA9" s="3">
        <f t="shared" ca="1" si="8"/>
        <v>3.915173449725688</v>
      </c>
      <c r="AC9" s="3">
        <f t="shared" ca="1" si="9"/>
        <v>-1.1572740568763513</v>
      </c>
      <c r="AD9" s="3">
        <f t="shared" ca="1" si="10"/>
        <v>1.592851088914939</v>
      </c>
    </row>
    <row r="10" spans="1:31" x14ac:dyDescent="0.35">
      <c r="A10">
        <v>8</v>
      </c>
      <c r="B10" s="3">
        <f t="shared" si="0"/>
        <v>2.5132741228718345</v>
      </c>
      <c r="C10" s="13">
        <f>MOD(B10+Dashboards!$L$15,$M$4)</f>
        <v>2.5132741228718345</v>
      </c>
      <c r="D10" s="13">
        <f>Dashboards!$L$7+Dashboards!$L$8*(SIN(B10*Dashboards!$L$5)*SIN(($M$4-B10)*Dashboards!$L$6))</f>
        <v>1.5977673311925975</v>
      </c>
      <c r="E10" s="13">
        <f t="shared" ca="1" si="1"/>
        <v>0.54874729270489675</v>
      </c>
      <c r="F10" s="13">
        <f ca="1">D10*(1+E10/Dashboards!$L$9)</f>
        <v>1.5986441016899617</v>
      </c>
      <c r="G10" s="13">
        <f t="shared" ca="1" si="2"/>
        <v>-1.2933302462244505</v>
      </c>
      <c r="H10" s="13">
        <f t="shared" ca="1" si="3"/>
        <v>0.93965942663770841</v>
      </c>
      <c r="I10" s="13">
        <f ca="1">SQRT((G10-Dashboards!$L$12)^2+(H10-Dashboards!$L$13)^2)</f>
        <v>1.4732026864625192</v>
      </c>
      <c r="J10" s="13">
        <f ca="1">I10/Dashboards!$L$11</f>
        <v>0.75133457956391303</v>
      </c>
      <c r="K10" s="8"/>
      <c r="L10" s="15" t="s">
        <v>19</v>
      </c>
      <c r="M10" s="7">
        <f ca="1">AVERAGEIF(C2:C21,"&lt;3.14",I2:I21)/M7</f>
        <v>1.0794822417725496</v>
      </c>
      <c r="N10" s="7">
        <f ca="1">AVERAGEIF(R2:R21,"&lt;3.14",X2:X21)/N7</f>
        <v>0.82285293584507813</v>
      </c>
      <c r="P10">
        <v>8</v>
      </c>
      <c r="Q10" s="3">
        <f t="shared" si="4"/>
        <v>2.5132741228718345</v>
      </c>
      <c r="R10" s="13">
        <f>MOD(Q10+Dashboards!$M$15,$N$4)</f>
        <v>4.5132741228718345</v>
      </c>
      <c r="S10" s="13">
        <f>Dashboards!$M$7+Dashboards!$M$8*(SIN(Q10*Dashboards!$M$5)*SIN(($N$4-Q10)*Dashboards!$M$6))</f>
        <v>1.5977673311925975</v>
      </c>
      <c r="T10" s="13">
        <f t="shared" ca="1" si="5"/>
        <v>0.63259649633619608</v>
      </c>
      <c r="U10" s="13">
        <f ca="1">S10*(1+T10/Dashboards!$M$9)</f>
        <v>1.5987780732082706</v>
      </c>
      <c r="V10" s="13">
        <f t="shared" ca="1" si="6"/>
        <v>-0.31624110795849814</v>
      </c>
      <c r="W10" s="13">
        <f t="shared" ca="1" si="7"/>
        <v>-1.5671894872697212</v>
      </c>
      <c r="X10" s="13">
        <f ca="1">SQRT((V10-Dashboards!$L$12)^2+(W10-Dashboards!$L$13)^2)</f>
        <v>1.8599820588421774</v>
      </c>
      <c r="Y10" s="13">
        <f ca="1">X10/Dashboards!$M$11</f>
        <v>0.9252919185268299</v>
      </c>
      <c r="Z10" s="8"/>
      <c r="AA10" s="3">
        <f t="shared" ca="1" si="8"/>
        <v>2.740130565858383</v>
      </c>
      <c r="AC10" s="3">
        <f t="shared" ca="1" si="9"/>
        <v>-1.2933302462244505</v>
      </c>
      <c r="AD10" s="3">
        <f t="shared" ca="1" si="10"/>
        <v>0.93965942663770841</v>
      </c>
    </row>
    <row r="11" spans="1:31" x14ac:dyDescent="0.35">
      <c r="A11">
        <v>9</v>
      </c>
      <c r="B11" s="3">
        <f t="shared" si="0"/>
        <v>2.8274333882308138</v>
      </c>
      <c r="C11" s="13">
        <f>MOD(B11+Dashboards!$L$15,$M$4)</f>
        <v>2.8274333882308138</v>
      </c>
      <c r="D11" s="13">
        <f>Dashboards!$L$7+Dashboards!$L$8*(SIN(B11*Dashboards!$L$5)*SIN(($M$4-B11)*Dashboards!$L$6))</f>
        <v>1.4711661647147929</v>
      </c>
      <c r="E11" s="13">
        <f t="shared" ca="1" si="1"/>
        <v>0.43223697135757699</v>
      </c>
      <c r="F11" s="13">
        <f ca="1">D11*(1+E11/Dashboards!$L$9)</f>
        <v>1.471802057122193</v>
      </c>
      <c r="G11" s="13">
        <f t="shared" ca="1" si="2"/>
        <v>-1.3997669371226735</v>
      </c>
      <c r="H11" s="13">
        <f t="shared" ca="1" si="3"/>
        <v>0.45481184800676488</v>
      </c>
      <c r="I11" s="13">
        <f ca="1">SQRT((G11-Dashboards!$L$12)^2+(H11-Dashboards!$L$13)^2)</f>
        <v>1.4279901989408652</v>
      </c>
      <c r="J11" s="13">
        <f ca="1">I11/Dashboards!$L$11</f>
        <v>0.72827617380938015</v>
      </c>
      <c r="K11" s="8"/>
      <c r="P11">
        <v>9</v>
      </c>
      <c r="Q11" s="3">
        <f t="shared" si="4"/>
        <v>2.8274333882308138</v>
      </c>
      <c r="R11" s="13">
        <f>MOD(Q11+Dashboards!$M$15,$N$4)</f>
        <v>4.8274333882308138</v>
      </c>
      <c r="S11" s="13">
        <f>Dashboards!$M$7+Dashboards!$M$8*(SIN(Q11*Dashboards!$M$5)*SIN(($N$4-Q11)*Dashboards!$M$6))</f>
        <v>1.4711661647147929</v>
      </c>
      <c r="T11" s="13">
        <f t="shared" ca="1" si="5"/>
        <v>0.10204798563446671</v>
      </c>
      <c r="U11" s="13">
        <f ca="1">S11*(1+T11/Dashboards!$M$9)</f>
        <v>1.4713162942584355</v>
      </c>
      <c r="V11" s="13">
        <f t="shared" ca="1" si="6"/>
        <v>0.16889357859539622</v>
      </c>
      <c r="W11" s="13">
        <f t="shared" ca="1" si="7"/>
        <v>-1.4615904340339725</v>
      </c>
      <c r="X11" s="13">
        <f ca="1">SQRT((V11-Dashboards!$L$12)^2+(W11-Dashboards!$L$13)^2)</f>
        <v>1.7314264756842941</v>
      </c>
      <c r="Y11" s="13">
        <f ca="1">X11/Dashboards!$M$11</f>
        <v>0.8613389133825009</v>
      </c>
      <c r="Z11" s="8"/>
      <c r="AA11" s="3">
        <f t="shared" ca="1" si="8"/>
        <v>2.4724600374638963</v>
      </c>
      <c r="AC11" s="3">
        <f t="shared" ca="1" si="9"/>
        <v>-1.3997669371226735</v>
      </c>
      <c r="AD11" s="3">
        <f t="shared" ca="1" si="10"/>
        <v>0.45481184800676488</v>
      </c>
    </row>
    <row r="12" spans="1:31" x14ac:dyDescent="0.35">
      <c r="A12">
        <v>10</v>
      </c>
      <c r="B12" s="3">
        <f t="shared" si="0"/>
        <v>3.1415926535897931</v>
      </c>
      <c r="C12" s="13">
        <f>MOD(B12+Dashboards!$L$15,$M$4)</f>
        <v>3.1415926535897931</v>
      </c>
      <c r="D12" s="13">
        <f>Dashboards!$L$7+Dashboards!$L$8*(SIN(B12*Dashboards!$L$5)*SIN(($M$4-B12)*Dashboards!$L$6))</f>
        <v>1.6046146657616687</v>
      </c>
      <c r="E12" s="13">
        <f t="shared" ca="1" si="1"/>
        <v>0.60210252643606355</v>
      </c>
      <c r="F12" s="13">
        <f ca="1">D12*(1+E12/Dashboards!$L$9)</f>
        <v>1.60558080830588</v>
      </c>
      <c r="G12" s="13">
        <f t="shared" ca="1" si="2"/>
        <v>-1.60558080830588</v>
      </c>
      <c r="H12" s="13">
        <f t="shared" ca="1" si="3"/>
        <v>1.9670748465268821E-16</v>
      </c>
      <c r="I12" s="13">
        <f ca="1">SQRT((G12-Dashboards!$L$12)^2+(H12-Dashboards!$L$13)^2)</f>
        <v>1.6420640380323228</v>
      </c>
      <c r="J12" s="13">
        <f ca="1">I12/Dashboards!$L$11</f>
        <v>0.83745400749608589</v>
      </c>
      <c r="K12" s="8"/>
      <c r="P12">
        <v>10</v>
      </c>
      <c r="Q12" s="3">
        <f t="shared" si="4"/>
        <v>3.1415926535897931</v>
      </c>
      <c r="R12" s="13">
        <f>MOD(Q12+Dashboards!$M$15,$N$4)</f>
        <v>5.1415926535897931</v>
      </c>
      <c r="S12" s="13">
        <f>Dashboards!$M$7+Dashboards!$M$8*(SIN(Q12*Dashboards!$M$5)*SIN(($N$4-Q12)*Dashboards!$M$6))</f>
        <v>1.6046146657616687</v>
      </c>
      <c r="T12" s="13">
        <f t="shared" ca="1" si="5"/>
        <v>0.77297099207693754</v>
      </c>
      <c r="U12" s="13">
        <f ca="1">S12*(1+T12/Dashboards!$M$9)</f>
        <v>1.6058549863517637</v>
      </c>
      <c r="V12" s="13">
        <f t="shared" ca="1" si="6"/>
        <v>0.66827147252374086</v>
      </c>
      <c r="W12" s="13">
        <f t="shared" ca="1" si="7"/>
        <v>-1.460199806944849</v>
      </c>
      <c r="X12" s="13">
        <f ca="1">SQRT((V12-Dashboards!$L$12)^2+(W12-Dashboards!$L$13)^2)</f>
        <v>1.8427806027321183</v>
      </c>
      <c r="Y12" s="13">
        <f ca="1">X12/Dashboards!$M$11</f>
        <v>0.91673464871346433</v>
      </c>
      <c r="Z12" s="8"/>
      <c r="AA12" s="3">
        <f t="shared" ca="1" si="8"/>
        <v>3.0259637577299401</v>
      </c>
      <c r="AC12" s="3">
        <f t="shared" ca="1" si="9"/>
        <v>-1.60558080830588</v>
      </c>
      <c r="AD12" s="3">
        <f t="shared" ca="1" si="10"/>
        <v>1.9670748465268821E-16</v>
      </c>
    </row>
    <row r="13" spans="1:31" x14ac:dyDescent="0.35">
      <c r="A13">
        <v>11</v>
      </c>
      <c r="B13" s="3">
        <f t="shared" si="0"/>
        <v>3.455751918948772</v>
      </c>
      <c r="C13" s="13">
        <f>MOD(B13+Dashboards!$L$15,$M$4)</f>
        <v>3.455751918948772</v>
      </c>
      <c r="D13" s="13">
        <f>Dashboards!$L$7+Dashboards!$L$8*(SIN(B13*Dashboards!$L$5)*SIN(($M$4-B13)*Dashboards!$L$6))</f>
        <v>1.8752523909126815</v>
      </c>
      <c r="E13" s="13">
        <f t="shared" ca="1" si="1"/>
        <v>0.51813086644930251</v>
      </c>
      <c r="F13" s="13">
        <f ca="1">D13*(1+E13/Dashboards!$L$9)</f>
        <v>1.876224017058796</v>
      </c>
      <c r="G13" s="13">
        <f t="shared" ca="1" si="2"/>
        <v>-1.7843950774532378</v>
      </c>
      <c r="H13" s="13">
        <f t="shared" ca="1" si="3"/>
        <v>-0.57978510652559823</v>
      </c>
      <c r="I13" s="13">
        <f ca="1">SQRT((G13-Dashboards!$L$12)^2+(H13-Dashboards!$L$13)^2)</f>
        <v>1.9872452709872064</v>
      </c>
      <c r="J13" s="13">
        <f ca="1">I13/Dashboards!$L$11</f>
        <v>1.0134967196895168</v>
      </c>
      <c r="K13" s="8"/>
      <c r="P13">
        <v>11</v>
      </c>
      <c r="Q13" s="3">
        <f t="shared" si="4"/>
        <v>3.455751918948772</v>
      </c>
      <c r="R13" s="13">
        <f>MOD(Q13+Dashboards!$M$15,$N$4)</f>
        <v>5.4557519189487724</v>
      </c>
      <c r="S13" s="13">
        <f>Dashboards!$M$7+Dashboards!$M$8*(SIN(Q13*Dashboards!$M$5)*SIN(($N$4-Q13)*Dashboards!$M$6))</f>
        <v>1.8752523909126815</v>
      </c>
      <c r="T13" s="13">
        <f t="shared" ca="1" si="5"/>
        <v>0.83059649846219397</v>
      </c>
      <c r="U13" s="13">
        <f ca="1">S13*(1+T13/Dashboards!$M$9)</f>
        <v>1.8768099689823066</v>
      </c>
      <c r="V13" s="13">
        <f t="shared" ca="1" si="6"/>
        <v>1.2701640253372524</v>
      </c>
      <c r="W13" s="13">
        <f t="shared" ca="1" si="7"/>
        <v>-1.3817014903409615</v>
      </c>
      <c r="X13" s="13">
        <f ca="1">SQRT((V13-Dashboards!$L$12)^2+(W13-Dashboards!$L$13)^2)</f>
        <v>2.0687668731529469</v>
      </c>
      <c r="Y13" s="13">
        <f ca="1">X13/Dashboards!$M$11</f>
        <v>1.0291568458655038</v>
      </c>
      <c r="Z13" s="8"/>
      <c r="AA13" s="3">
        <f t="shared" ca="1" si="8"/>
        <v>4.1111471854481838</v>
      </c>
      <c r="AC13" s="3">
        <f t="shared" ca="1" si="9"/>
        <v>-1.7843950774532378</v>
      </c>
      <c r="AD13" s="3">
        <f t="shared" ca="1" si="10"/>
        <v>-0.57978510652559823</v>
      </c>
    </row>
    <row r="14" spans="1:31" x14ac:dyDescent="0.35">
      <c r="A14">
        <v>12</v>
      </c>
      <c r="B14" s="3">
        <f t="shared" si="0"/>
        <v>3.7699111843077517</v>
      </c>
      <c r="C14" s="13">
        <f>MOD(B14+Dashboards!$L$15,$M$4)</f>
        <v>3.7699111843077517</v>
      </c>
      <c r="D14" s="13">
        <f>Dashboards!$L$7+Dashboards!$L$8*(SIN(B14*Dashboards!$L$5)*SIN(($M$4-B14)*Dashboards!$L$6))</f>
        <v>2.0891580290338814</v>
      </c>
      <c r="E14" s="13">
        <f t="shared" ca="1" si="1"/>
        <v>0.63427427978976636</v>
      </c>
      <c r="F14" s="13">
        <f ca="1">D14*(1+E14/Dashboards!$L$9)</f>
        <v>2.0904831282381138</v>
      </c>
      <c r="G14" s="13">
        <f t="shared" ca="1" si="2"/>
        <v>-1.6912363771987369</v>
      </c>
      <c r="H14" s="13">
        <f t="shared" ca="1" si="3"/>
        <v>-1.2287551529445979</v>
      </c>
      <c r="I14" s="13">
        <f ca="1">SQRT((G14-Dashboards!$L$12)^2+(H14-Dashboards!$L$13)^2)</f>
        <v>2.2666205358404148</v>
      </c>
      <c r="J14" s="13">
        <f ca="1">I14/Dashboards!$L$11</f>
        <v>1.1559783341257952</v>
      </c>
      <c r="K14" s="8"/>
      <c r="P14">
        <v>12</v>
      </c>
      <c r="Q14" s="3">
        <f t="shared" si="4"/>
        <v>3.7699111843077517</v>
      </c>
      <c r="R14" s="13">
        <f>MOD(Q14+Dashboards!$M$15,$N$4)</f>
        <v>5.7699111843077517</v>
      </c>
      <c r="S14" s="13">
        <f>Dashboards!$M$7+Dashboards!$M$8*(SIN(Q14*Dashboards!$M$5)*SIN(($N$4-Q14)*Dashboards!$M$6))</f>
        <v>2.0891580290338814</v>
      </c>
      <c r="T14" s="13">
        <f t="shared" ca="1" si="5"/>
        <v>0.93314944978405345</v>
      </c>
      <c r="U14" s="13">
        <f ca="1">S14*(1+T14/Dashboards!$M$9)</f>
        <v>2.091107525699186</v>
      </c>
      <c r="V14" s="13">
        <f t="shared" ca="1" si="6"/>
        <v>1.8216505055245937</v>
      </c>
      <c r="W14" s="13">
        <f t="shared" ca="1" si="7"/>
        <v>-1.0268009153471591</v>
      </c>
      <c r="X14" s="13">
        <f ca="1">SQRT((V14-Dashboards!$L$12)^2+(W14-Dashboards!$L$13)^2)</f>
        <v>2.2195879027274494</v>
      </c>
      <c r="Y14" s="13">
        <f ca="1">X14/Dashboards!$M$11</f>
        <v>1.1041863221691914</v>
      </c>
      <c r="Z14" s="8"/>
      <c r="AA14" s="3">
        <f t="shared" ca="1" si="8"/>
        <v>5.0309635214249937</v>
      </c>
      <c r="AC14" s="3">
        <f t="shared" ca="1" si="9"/>
        <v>-1.6912363771987369</v>
      </c>
      <c r="AD14" s="3">
        <f t="shared" ca="1" si="10"/>
        <v>-1.2287551529445979</v>
      </c>
    </row>
    <row r="15" spans="1:31" x14ac:dyDescent="0.35">
      <c r="A15">
        <v>13</v>
      </c>
      <c r="B15" s="3">
        <f t="shared" si="0"/>
        <v>4.0840704496667311</v>
      </c>
      <c r="C15" s="13">
        <f>MOD(B15+Dashboards!$L$15,$M$4)</f>
        <v>4.0840704496667311</v>
      </c>
      <c r="D15" s="13">
        <f>Dashboards!$L$7+Dashboards!$L$8*(SIN(B15*Dashboards!$L$5)*SIN(($M$4-B15)*Dashboards!$L$6))</f>
        <v>2.0884896825087833</v>
      </c>
      <c r="E15" s="13">
        <f t="shared" ca="1" si="1"/>
        <v>0.23581605633534908</v>
      </c>
      <c r="F15" s="13">
        <f ca="1">D15*(1+E15/Dashboards!$L$9)</f>
        <v>2.0889821819094099</v>
      </c>
      <c r="G15" s="13">
        <f t="shared" ca="1" si="2"/>
        <v>-1.2278729188281037</v>
      </c>
      <c r="H15" s="13">
        <f t="shared" ca="1" si="3"/>
        <v>-1.6900220861111703</v>
      </c>
      <c r="I15" s="13">
        <f ca="1">SQRT((G15-Dashboards!$L$12)^2+(H15-Dashboards!$L$13)^2)</f>
        <v>2.3151168909613382</v>
      </c>
      <c r="J15" s="13">
        <f ca="1">I15/Dashboards!$L$11</f>
        <v>1.1807115150519409</v>
      </c>
      <c r="K15" s="8"/>
      <c r="P15">
        <v>13</v>
      </c>
      <c r="Q15" s="3">
        <f t="shared" si="4"/>
        <v>4.0840704496667311</v>
      </c>
      <c r="R15" s="13">
        <f>MOD(Q15+Dashboards!$M$15,$N$4)</f>
        <v>6.0840704496667311</v>
      </c>
      <c r="S15" s="13">
        <f>Dashboards!$M$7+Dashboards!$M$8*(SIN(Q15*Dashboards!$M$5)*SIN(($N$4-Q15)*Dashboards!$M$6))</f>
        <v>2.0884896825087833</v>
      </c>
      <c r="T15" s="13">
        <f t="shared" ca="1" si="5"/>
        <v>0.37677612449061326</v>
      </c>
      <c r="U15" s="13">
        <f ca="1">S15*(1+T15/Dashboards!$M$9)</f>
        <v>2.0892765755573977</v>
      </c>
      <c r="V15" s="13">
        <f t="shared" ca="1" si="6"/>
        <v>2.0479967420630865</v>
      </c>
      <c r="W15" s="13">
        <f t="shared" ca="1" si="7"/>
        <v>-0.41326257230945779</v>
      </c>
      <c r="X15" s="13">
        <f ca="1">SQRT((V15-Dashboards!$L$12)^2+(W15-Dashboards!$L$13)^2)</f>
        <v>2.142257237633713</v>
      </c>
      <c r="Y15" s="13">
        <f ca="1">X15/Dashboards!$M$11</f>
        <v>1.0657163599857493</v>
      </c>
      <c r="Z15" s="8"/>
      <c r="AA15" s="3">
        <f t="shared" ca="1" si="8"/>
        <v>4.9595759156299861</v>
      </c>
      <c r="AC15" s="3">
        <f t="shared" ca="1" si="9"/>
        <v>-1.2278729188281037</v>
      </c>
      <c r="AD15" s="3">
        <f t="shared" ca="1" si="10"/>
        <v>-1.6900220861111703</v>
      </c>
    </row>
    <row r="16" spans="1:31" x14ac:dyDescent="0.35">
      <c r="A16">
        <v>14</v>
      </c>
      <c r="B16" s="3">
        <f t="shared" si="0"/>
        <v>4.3982297150257104</v>
      </c>
      <c r="C16" s="13">
        <f>MOD(B16+Dashboards!$L$15,$M$4)</f>
        <v>4.3982297150257104</v>
      </c>
      <c r="D16" s="13">
        <f>Dashboards!$L$7+Dashboards!$L$8*(SIN(B16*Dashboards!$L$5)*SIN(($M$4-B16)*Dashboards!$L$6))</f>
        <v>1.8388396408037386</v>
      </c>
      <c r="E16" s="13">
        <f t="shared" ca="1" si="1"/>
        <v>0.96168572025129462</v>
      </c>
      <c r="F16" s="13">
        <f ca="1">D16*(1+E16/Dashboards!$L$9)</f>
        <v>1.8406080266281315</v>
      </c>
      <c r="G16" s="13">
        <f t="shared" ca="1" si="2"/>
        <v>-0.56877916021102859</v>
      </c>
      <c r="H16" s="13">
        <f t="shared" ca="1" si="3"/>
        <v>-1.750522257669848</v>
      </c>
      <c r="I16" s="13">
        <f ca="1">SQRT((G16-Dashboards!$L$12)^2+(H16-Dashboards!$L$13)^2)</f>
        <v>2.096529343418907</v>
      </c>
      <c r="J16" s="13">
        <f ca="1">I16/Dashboards!$L$11</f>
        <v>1.0692316863495801</v>
      </c>
      <c r="K16" s="8"/>
      <c r="P16">
        <v>14</v>
      </c>
      <c r="Q16" s="3">
        <f t="shared" si="4"/>
        <v>4.3982297150257104</v>
      </c>
      <c r="R16" s="13">
        <f>MOD(Q16+Dashboards!$M$15,$N$4)</f>
        <v>0.11504440784612413</v>
      </c>
      <c r="S16" s="13">
        <f>Dashboards!$M$7+Dashboards!$M$8*(SIN(Q16*Dashboards!$M$5)*SIN(($N$4-Q16)*Dashboards!$M$6))</f>
        <v>1.8388396408037386</v>
      </c>
      <c r="T16" s="13">
        <f t="shared" ca="1" si="5"/>
        <v>8.7495556244053252E-2</v>
      </c>
      <c r="U16" s="13">
        <f ca="1">S16*(1+T16/Dashboards!$M$9)</f>
        <v>1.8390005311009543</v>
      </c>
      <c r="V16" s="13">
        <f t="shared" ca="1" si="6"/>
        <v>1.8268441632363437</v>
      </c>
      <c r="W16" s="13">
        <f t="shared" ca="1" si="7"/>
        <v>0.21110034732064151</v>
      </c>
      <c r="X16" s="13">
        <f ca="1">SQRT((V16-Dashboards!$L$12)^2+(W16-Dashboards!$L$13)^2)</f>
        <v>1.8123042823494684</v>
      </c>
      <c r="Y16" s="13">
        <f ca="1">X16/Dashboards!$M$11</f>
        <v>0.90157348475360632</v>
      </c>
      <c r="Z16" s="8"/>
      <c r="AA16" s="3">
        <f t="shared" ca="1" si="8"/>
        <v>3.7995491071494043</v>
      </c>
      <c r="AC16" s="3">
        <f t="shared" ca="1" si="9"/>
        <v>-0.56877916021102859</v>
      </c>
      <c r="AD16" s="3">
        <f t="shared" ca="1" si="10"/>
        <v>-1.750522257669848</v>
      </c>
    </row>
    <row r="17" spans="1:36" x14ac:dyDescent="0.35">
      <c r="A17">
        <v>15</v>
      </c>
      <c r="B17" s="3">
        <f t="shared" si="0"/>
        <v>4.7123889803846897</v>
      </c>
      <c r="C17" s="13">
        <f>MOD(B17+Dashboards!$L$15,$M$4)</f>
        <v>4.7123889803846897</v>
      </c>
      <c r="D17" s="13">
        <f>Dashboards!$L$7+Dashboards!$L$8*(SIN(B17*Dashboards!$L$5)*SIN(($M$4-B17)*Dashboards!$L$6))</f>
        <v>1.4493750022484742</v>
      </c>
      <c r="E17" s="13">
        <f t="shared" ca="1" si="1"/>
        <v>0.79142363840533869</v>
      </c>
      <c r="F17" s="13">
        <f ca="1">D17*(1+E17/Dashboards!$L$9)</f>
        <v>1.4505220718861673</v>
      </c>
      <c r="G17" s="13">
        <f t="shared" ca="1" si="2"/>
        <v>-2.665657312773282E-16</v>
      </c>
      <c r="H17" s="13">
        <f t="shared" ca="1" si="3"/>
        <v>-1.4505220718861673</v>
      </c>
      <c r="I17" s="13">
        <f ca="1">SQRT((G17-Dashboards!$L$12)^2+(H17-Dashboards!$L$13)^2)</f>
        <v>1.7135987503911803</v>
      </c>
      <c r="J17" s="13">
        <f ca="1">I17/Dashboards!$L$11</f>
        <v>0.87393676952757848</v>
      </c>
      <c r="K17" s="8"/>
      <c r="P17">
        <v>15</v>
      </c>
      <c r="Q17" s="3">
        <f t="shared" si="4"/>
        <v>4.7123889803846897</v>
      </c>
      <c r="R17" s="13">
        <f>MOD(Q17+Dashboards!$M$15,$N$4)</f>
        <v>0.42920367320510344</v>
      </c>
      <c r="S17" s="13">
        <f>Dashboards!$M$7+Dashboards!$M$8*(SIN(Q17*Dashboards!$M$5)*SIN(($N$4-Q17)*Dashboards!$M$6))</f>
        <v>1.4493750022484742</v>
      </c>
      <c r="T17" s="13">
        <f t="shared" ca="1" si="5"/>
        <v>2.4391868243682557E-2</v>
      </c>
      <c r="U17" s="13">
        <f ca="1">S17*(1+T17/Dashboards!$M$9)</f>
        <v>1.4494103552125646</v>
      </c>
      <c r="V17" s="13">
        <f t="shared" ca="1" si="6"/>
        <v>1.3179451064092822</v>
      </c>
      <c r="W17" s="13">
        <f t="shared" ca="1" si="7"/>
        <v>0.60316753418037883</v>
      </c>
      <c r="X17" s="13">
        <f ca="1">SQRT((V17-Dashboards!$L$12)^2+(W17-Dashboards!$L$13)^2)</f>
        <v>1.3463415771672509</v>
      </c>
      <c r="Y17" s="13">
        <f ca="1">X17/Dashboards!$M$11</f>
        <v>0.66976935342322474</v>
      </c>
      <c r="Z17" s="8"/>
      <c r="AA17" s="3">
        <f t="shared" ca="1" si="8"/>
        <v>2.307089244233492</v>
      </c>
      <c r="AC17" s="3">
        <f t="shared" ca="1" si="9"/>
        <v>-2.665657312773282E-16</v>
      </c>
      <c r="AD17" s="3">
        <f t="shared" ca="1" si="10"/>
        <v>-1.4505220718861673</v>
      </c>
    </row>
    <row r="18" spans="1:36" x14ac:dyDescent="0.35">
      <c r="A18">
        <v>16</v>
      </c>
      <c r="B18" s="3">
        <f t="shared" si="0"/>
        <v>5.026548245743669</v>
      </c>
      <c r="C18" s="13">
        <f>MOD(B18+Dashboards!$L$15,$M$4)</f>
        <v>5.026548245743669</v>
      </c>
      <c r="D18" s="13">
        <f>Dashboards!$L$7+Dashboards!$L$8*(SIN(B18*Dashboards!$L$5)*SIN(($M$4-B18)*Dashboards!$L$6))</f>
        <v>1.1147828565101974</v>
      </c>
      <c r="E18" s="13">
        <f t="shared" ca="1" si="1"/>
        <v>0.28729634913632429</v>
      </c>
      <c r="F18" s="13">
        <f ca="1">D18*(1+E18/Dashboards!$L$9)</f>
        <v>1.1151031295549525</v>
      </c>
      <c r="G18" s="13">
        <f t="shared" ca="1" si="2"/>
        <v>0.3445858175131688</v>
      </c>
      <c r="H18" s="13">
        <f t="shared" ca="1" si="3"/>
        <v>-1.0605260977043565</v>
      </c>
      <c r="I18" s="13">
        <f ca="1">SQRT((G18-Dashboards!$L$12)^2+(H18-Dashboards!$L$13)^2)</f>
        <v>1.3638856118644247</v>
      </c>
      <c r="J18" s="13">
        <f ca="1">I18/Dashboards!$L$11</f>
        <v>0.69558278177189492</v>
      </c>
      <c r="K18" s="8"/>
      <c r="P18">
        <v>16</v>
      </c>
      <c r="Q18" s="3">
        <f t="shared" si="4"/>
        <v>5.026548245743669</v>
      </c>
      <c r="R18" s="13">
        <f>MOD(Q18+Dashboards!$M$15,$N$4)</f>
        <v>0.74336293856408275</v>
      </c>
      <c r="S18" s="13">
        <f>Dashboards!$M$7+Dashboards!$M$8*(SIN(Q18*Dashboards!$M$5)*SIN(($N$4-Q18)*Dashboards!$M$6))</f>
        <v>1.1147828565101974</v>
      </c>
      <c r="T18" s="13">
        <f t="shared" ca="1" si="5"/>
        <v>0.72683313407810479</v>
      </c>
      <c r="U18" s="13">
        <f ca="1">S18*(1+T18/Dashboards!$M$9)</f>
        <v>1.1155931176276113</v>
      </c>
      <c r="V18" s="13">
        <f t="shared" ca="1" si="6"/>
        <v>0.82129608149727462</v>
      </c>
      <c r="W18" s="13">
        <f t="shared" ca="1" si="7"/>
        <v>0.75499718583271247</v>
      </c>
      <c r="X18" s="13">
        <f ca="1">SQRT((V18-Dashboards!$L$12)^2+(W18-Dashboards!$L$13)^2)</f>
        <v>0.94430358900959144</v>
      </c>
      <c r="Y18" s="13">
        <f ca="1">X18/Dashboards!$M$11</f>
        <v>0.46976607940528292</v>
      </c>
      <c r="Z18" s="8"/>
      <c r="AA18" s="3">
        <f t="shared" ca="1" si="8"/>
        <v>1.2879220782821188</v>
      </c>
      <c r="AC18" s="3">
        <f t="shared" ca="1" si="9"/>
        <v>0.3445858175131688</v>
      </c>
      <c r="AD18" s="3">
        <f t="shared" ca="1" si="10"/>
        <v>-1.0605260977043565</v>
      </c>
    </row>
    <row r="19" spans="1:36" x14ac:dyDescent="0.35">
      <c r="A19">
        <v>17</v>
      </c>
      <c r="B19" s="3">
        <f t="shared" si="0"/>
        <v>5.3407075111026483</v>
      </c>
      <c r="C19" s="13">
        <f>MOD(B19+Dashboards!$L$15,$M$4)</f>
        <v>5.3407075111026483</v>
      </c>
      <c r="D19" s="13">
        <f>Dashboards!$L$7+Dashboards!$L$8*(SIN(B19*Dashboards!$L$5)*SIN(($M$4-B19)*Dashboards!$L$6))</f>
        <v>1.0104413770641973</v>
      </c>
      <c r="E19" s="13">
        <f t="shared" ca="1" si="1"/>
        <v>0.4992548423753963</v>
      </c>
      <c r="F19" s="13">
        <f ca="1">D19*(1+E19/Dashboards!$L$9)</f>
        <v>1.0109458448146331</v>
      </c>
      <c r="G19" s="13">
        <f t="shared" ca="1" si="2"/>
        <v>0.59421905844839629</v>
      </c>
      <c r="H19" s="13">
        <f t="shared" ca="1" si="3"/>
        <v>-0.8178723688477767</v>
      </c>
      <c r="I19" s="13">
        <f ca="1">SQRT((G19-Dashboards!$L$12)^2+(H19-Dashboards!$L$13)^2)</f>
        <v>1.2261606669881235</v>
      </c>
      <c r="J19" s="13">
        <f ca="1">I19/Dashboards!$L$11</f>
        <v>0.62534294681573488</v>
      </c>
      <c r="K19" s="8"/>
      <c r="P19">
        <v>17</v>
      </c>
      <c r="Q19" s="3">
        <f t="shared" si="4"/>
        <v>5.3407075111026483</v>
      </c>
      <c r="R19" s="13">
        <f>MOD(Q19+Dashboards!$M$15,$N$4)</f>
        <v>1.0575222039230621</v>
      </c>
      <c r="S19" s="13">
        <f>Dashboards!$M$7+Dashboards!$M$8*(SIN(Q19*Dashboards!$M$5)*SIN(($N$4-Q19)*Dashboards!$M$6))</f>
        <v>1.0104413770641973</v>
      </c>
      <c r="T19" s="13">
        <f t="shared" ca="1" si="5"/>
        <v>0.25152060525055697</v>
      </c>
      <c r="U19" s="13">
        <f ca="1">S19*(1+T19/Dashboards!$M$9)</f>
        <v>1.0106955238909265</v>
      </c>
      <c r="V19" s="13">
        <f t="shared" ca="1" si="6"/>
        <v>0.49628394346746213</v>
      </c>
      <c r="W19" s="13">
        <f t="shared" ca="1" si="7"/>
        <v>0.8804587948731839</v>
      </c>
      <c r="X19" s="13">
        <f ca="1">SQRT((V19-Dashboards!$L$12)^2+(W19-Dashboards!$L$13)^2)</f>
        <v>0.78269173416364712</v>
      </c>
      <c r="Y19" s="13">
        <f ca="1">X19/Dashboards!$M$11</f>
        <v>0.38936845270980308</v>
      </c>
      <c r="Z19" s="8"/>
      <c r="AA19" s="3">
        <f t="shared" ca="1" si="8"/>
        <v>0.95970581880818862</v>
      </c>
      <c r="AC19" s="3">
        <f t="shared" ca="1" si="9"/>
        <v>0.59421905844839629</v>
      </c>
      <c r="AD19" s="3">
        <f t="shared" ca="1" si="10"/>
        <v>-0.8178723688477767</v>
      </c>
    </row>
    <row r="20" spans="1:36" x14ac:dyDescent="0.35">
      <c r="A20">
        <v>18</v>
      </c>
      <c r="B20" s="3">
        <f t="shared" si="0"/>
        <v>5.6548667764616276</v>
      </c>
      <c r="C20" s="13">
        <f>MOD(B20+Dashboards!$L$15,$M$4)</f>
        <v>5.6548667764616276</v>
      </c>
      <c r="D20" s="13">
        <f>Dashboards!$L$7+Dashboards!$L$8*(SIN(B20*Dashboards!$L$5)*SIN(($M$4-B20)*Dashboards!$L$6))</f>
        <v>1.1976105233527203</v>
      </c>
      <c r="E20" s="13">
        <f t="shared" ca="1" si="1"/>
        <v>0.5496531446686117</v>
      </c>
      <c r="F20" s="13">
        <f ca="1">D20*(1+E20/Dashboards!$L$9)</f>
        <v>1.1982687937429695</v>
      </c>
      <c r="G20" s="13">
        <f t="shared" ca="1" si="2"/>
        <v>0.96941981796723087</v>
      </c>
      <c r="H20" s="13">
        <f t="shared" ca="1" si="3"/>
        <v>-0.70432472524440903</v>
      </c>
      <c r="I20" s="13">
        <f ca="1">SQRT((G20-Dashboards!$L$12)^2+(H20-Dashboards!$L$13)^2)</f>
        <v>1.3587162656028342</v>
      </c>
      <c r="J20" s="13">
        <f ca="1">I20/Dashboards!$L$11</f>
        <v>0.69294641093456055</v>
      </c>
      <c r="K20" s="8"/>
      <c r="P20">
        <v>18</v>
      </c>
      <c r="Q20" s="3">
        <f t="shared" si="4"/>
        <v>5.6548667764616276</v>
      </c>
      <c r="R20" s="13">
        <f>MOD(Q20+Dashboards!$M$15,$N$4)</f>
        <v>1.3716814692820414</v>
      </c>
      <c r="S20" s="13">
        <f>Dashboards!$M$7+Dashboards!$M$8*(SIN(Q20*Dashboards!$M$5)*SIN(($N$4-Q20)*Dashboards!$M$6))</f>
        <v>1.1976105233527203</v>
      </c>
      <c r="T20" s="13">
        <f t="shared" ca="1" si="5"/>
        <v>0.22849347398883058</v>
      </c>
      <c r="U20" s="13">
        <f ca="1">S20*(1+T20/Dashboards!$M$9)</f>
        <v>1.1978841695416869</v>
      </c>
      <c r="V20" s="13">
        <f t="shared" ca="1" si="6"/>
        <v>0.23694359043943422</v>
      </c>
      <c r="W20" s="13">
        <f t="shared" ca="1" si="7"/>
        <v>1.1742164274903697</v>
      </c>
      <c r="X20" s="13">
        <f ca="1">SQRT((V20-Dashboards!$L$12)^2+(W20-Dashboards!$L$13)^2)</f>
        <v>0.93778093512877891</v>
      </c>
      <c r="Y20" s="13">
        <f ca="1">X20/Dashboards!$M$11</f>
        <v>0.46652123148077096</v>
      </c>
      <c r="Z20" s="8"/>
      <c r="AA20" s="3">
        <f t="shared" ca="1" si="8"/>
        <v>1.2741782101317083</v>
      </c>
      <c r="AC20" s="3">
        <f t="shared" ca="1" si="9"/>
        <v>0.96941981796723087</v>
      </c>
      <c r="AD20" s="3">
        <f t="shared" ca="1" si="10"/>
        <v>-0.70432472524440903</v>
      </c>
    </row>
    <row r="21" spans="1:36" x14ac:dyDescent="0.35">
      <c r="A21">
        <v>19</v>
      </c>
      <c r="B21" s="3">
        <f t="shared" si="0"/>
        <v>5.9690260418206069</v>
      </c>
      <c r="C21" s="13">
        <f>MOD(B21+Dashboards!$L$15,$M$4)</f>
        <v>5.9690260418206069</v>
      </c>
      <c r="D21" s="13">
        <f>Dashboards!$L$7+Dashboards!$L$8*(SIN(B21*Dashboards!$L$5)*SIN(($M$4-B21)*Dashboards!$L$6))</f>
        <v>1.5900239453372738</v>
      </c>
      <c r="E21" s="13">
        <f t="shared" ca="1" si="1"/>
        <v>0.13774138635205124</v>
      </c>
      <c r="F21" s="13">
        <f ca="1">D21*(1+E21/Dashboards!$L$9)</f>
        <v>1.5902429574398376</v>
      </c>
      <c r="G21" s="13">
        <f t="shared" ca="1" si="2"/>
        <v>1.5124109271656341</v>
      </c>
      <c r="H21" s="13">
        <f t="shared" ca="1" si="3"/>
        <v>-0.49141209903398636</v>
      </c>
      <c r="I21" s="13">
        <f ca="1">SQRT((G21-Dashboards!$L$12)^2+(H21-Dashboards!$L$13)^2)</f>
        <v>1.6764669002553776</v>
      </c>
      <c r="J21" s="13">
        <f ca="1">I21/Dashboards!$L$11</f>
        <v>0.854999495473861</v>
      </c>
      <c r="K21" s="8"/>
      <c r="P21">
        <v>19</v>
      </c>
      <c r="Q21" s="3">
        <f t="shared" si="4"/>
        <v>5.9690260418206069</v>
      </c>
      <c r="R21" s="13">
        <f>MOD(Q21+Dashboards!$M$15,$N$4)</f>
        <v>1.6858407346410207</v>
      </c>
      <c r="S21" s="13">
        <f>Dashboards!$M$7+Dashboards!$M$8*(SIN(Q21*Dashboards!$M$5)*SIN(($N$4-Q21)*Dashboards!$M$6))</f>
        <v>1.5900239453372738</v>
      </c>
      <c r="T21" s="13">
        <f t="shared" ca="1" si="5"/>
        <v>0.21203268388559615</v>
      </c>
      <c r="U21" s="13">
        <f ca="1">S21*(1+T21/Dashboards!$M$9)</f>
        <v>1.5903610823818461</v>
      </c>
      <c r="V21" s="13">
        <f t="shared" ca="1" si="6"/>
        <v>-0.18255882539362289</v>
      </c>
      <c r="W21" s="13">
        <f t="shared" ca="1" si="7"/>
        <v>1.5798482989279883</v>
      </c>
      <c r="X21" s="13">
        <f ca="1">SQRT((V21-Dashboards!$L$12)^2+(W21-Dashboards!$L$13)^2)</f>
        <v>1.3316187706759663</v>
      </c>
      <c r="Y21" s="13">
        <f ca="1">X21/Dashboards!$M$11</f>
        <v>0.6624451462892591</v>
      </c>
      <c r="Z21" s="8"/>
      <c r="AA21" s="3">
        <f t="shared" ca="1" si="8"/>
        <v>2.2324147927970137</v>
      </c>
      <c r="AC21" s="3">
        <f t="shared" ca="1" si="9"/>
        <v>1.5124109271656341</v>
      </c>
      <c r="AD21" s="3">
        <f t="shared" ca="1" si="10"/>
        <v>-0.49141209903398636</v>
      </c>
    </row>
    <row r="22" spans="1:36" x14ac:dyDescent="0.35">
      <c r="C22" s="17"/>
      <c r="D22" s="17"/>
      <c r="E22" s="17"/>
      <c r="F22" s="17"/>
      <c r="G22" s="17">
        <f ca="1">G2</f>
        <v>2.0013107325227253</v>
      </c>
      <c r="H22" s="17">
        <f ca="1">H2</f>
        <v>0</v>
      </c>
      <c r="I22" s="17"/>
      <c r="J22" s="17"/>
      <c r="K22" s="8"/>
      <c r="R22" s="17"/>
      <c r="S22" s="17"/>
      <c r="T22" s="17"/>
      <c r="U22" s="17"/>
      <c r="V22" s="17">
        <f ca="1">V2</f>
        <v>-0.83233788267446862</v>
      </c>
      <c r="W22" s="17">
        <f ca="1">W2</f>
        <v>1.8186914533464031</v>
      </c>
      <c r="X22" s="17"/>
      <c r="Y22" s="17"/>
      <c r="Z22" s="8"/>
      <c r="AC22" s="3">
        <f t="shared" ca="1" si="9"/>
        <v>2.0013107325227253</v>
      </c>
      <c r="AD22" s="3">
        <f t="shared" ca="1" si="10"/>
        <v>0</v>
      </c>
    </row>
    <row r="23" spans="1:36" x14ac:dyDescent="0.35">
      <c r="K23" s="8"/>
      <c r="AC23" s="3">
        <f t="shared" ref="AC23:AC43" ca="1" si="11">V2</f>
        <v>-0.83233788267446862</v>
      </c>
      <c r="AE23" s="3">
        <f t="shared" ref="AE23:AE43" ca="1" si="12">W2</f>
        <v>1.8186914533464031</v>
      </c>
      <c r="AF23" s="3"/>
      <c r="AG23" s="4"/>
      <c r="AH23" s="3"/>
      <c r="AI23" s="3"/>
      <c r="AJ23" s="3"/>
    </row>
    <row r="24" spans="1:36" x14ac:dyDescent="0.35">
      <c r="K24" s="8"/>
      <c r="AC24" s="3">
        <f t="shared" ca="1" si="11"/>
        <v>-1.4074695850091408</v>
      </c>
      <c r="AD24" s="3"/>
      <c r="AE24" s="3">
        <f t="shared" ca="1" si="12"/>
        <v>1.5310643227360723</v>
      </c>
      <c r="AF24" s="3"/>
      <c r="AG24" s="4"/>
      <c r="AH24" s="3"/>
      <c r="AI24" s="3"/>
      <c r="AJ24" s="3"/>
    </row>
    <row r="25" spans="1:36" x14ac:dyDescent="0.35">
      <c r="C25" s="16"/>
      <c r="AC25" s="3">
        <f t="shared" ca="1" si="11"/>
        <v>-2.059830359484121</v>
      </c>
      <c r="AD25" s="3"/>
      <c r="AE25" s="3">
        <f t="shared" ca="1" si="12"/>
        <v>1.161054599751054</v>
      </c>
      <c r="AF25" s="3"/>
      <c r="AG25" s="4"/>
      <c r="AH25" s="3"/>
      <c r="AI25" s="3"/>
      <c r="AJ25" s="3"/>
    </row>
    <row r="26" spans="1:36" x14ac:dyDescent="0.35">
      <c r="AC26" s="3">
        <f t="shared" ca="1" si="11"/>
        <v>-2.641428060494206</v>
      </c>
      <c r="AD26" s="3"/>
      <c r="AE26" s="3">
        <f t="shared" ca="1" si="12"/>
        <v>0.53301029851764825</v>
      </c>
      <c r="AF26" s="3"/>
      <c r="AG26" s="4"/>
      <c r="AH26" s="3"/>
      <c r="AI26" s="3"/>
      <c r="AJ26" s="3"/>
    </row>
    <row r="27" spans="1:36" x14ac:dyDescent="0.35">
      <c r="AC27" s="3">
        <f t="shared" ca="1" si="11"/>
        <v>-2.8594843444929761</v>
      </c>
      <c r="AD27" s="3"/>
      <c r="AE27" s="3">
        <f t="shared" ca="1" si="12"/>
        <v>-0.33042672737395895</v>
      </c>
      <c r="AF27" s="3"/>
      <c r="AG27" s="4"/>
      <c r="AH27" s="3"/>
      <c r="AI27" s="3"/>
      <c r="AJ27" s="3"/>
    </row>
    <row r="28" spans="1:36" x14ac:dyDescent="0.35">
      <c r="AC28" s="3">
        <f t="shared" ca="1" si="11"/>
        <v>-2.531288336952854</v>
      </c>
      <c r="AD28" s="3"/>
      <c r="AE28" s="3">
        <f t="shared" ca="1" si="12"/>
        <v>-1.1584632296705581</v>
      </c>
      <c r="AF28" s="3"/>
      <c r="AG28" s="4"/>
      <c r="AH28" s="3"/>
      <c r="AI28" s="3"/>
      <c r="AJ28" s="3"/>
    </row>
    <row r="29" spans="1:36" x14ac:dyDescent="0.35">
      <c r="AC29" s="3">
        <f t="shared" ca="1" si="11"/>
        <v>-1.789625396047916</v>
      </c>
      <c r="AD29" s="3"/>
      <c r="AE29" s="3">
        <f t="shared" ca="1" si="12"/>
        <v>-1.645158388248579</v>
      </c>
      <c r="AF29" s="3"/>
      <c r="AG29" s="4"/>
      <c r="AH29" s="3"/>
      <c r="AI29" s="3"/>
      <c r="AJ29" s="3"/>
    </row>
    <row r="30" spans="1:36" x14ac:dyDescent="0.35">
      <c r="AC30" s="3">
        <f t="shared" ca="1" si="11"/>
        <v>-0.96665190162719694</v>
      </c>
      <c r="AD30" s="3"/>
      <c r="AE30" s="3">
        <f t="shared" ca="1" si="12"/>
        <v>-1.7149399644527359</v>
      </c>
      <c r="AF30" s="3"/>
      <c r="AG30" s="4"/>
      <c r="AH30" s="3"/>
      <c r="AI30" s="3"/>
      <c r="AJ30" s="3"/>
    </row>
    <row r="31" spans="1:36" x14ac:dyDescent="0.35">
      <c r="AC31" s="3">
        <f t="shared" ca="1" si="11"/>
        <v>-0.31624110795849814</v>
      </c>
      <c r="AD31" s="3"/>
      <c r="AE31" s="3">
        <f t="shared" ca="1" si="12"/>
        <v>-1.5671894872697212</v>
      </c>
    </row>
    <row r="32" spans="1:36" x14ac:dyDescent="0.35">
      <c r="AC32" s="3">
        <f t="shared" ca="1" si="11"/>
        <v>0.16889357859539622</v>
      </c>
      <c r="AE32" s="3">
        <f t="shared" ca="1" si="12"/>
        <v>-1.4615904340339725</v>
      </c>
    </row>
    <row r="33" spans="29:31" x14ac:dyDescent="0.35">
      <c r="AC33" s="3">
        <f t="shared" ca="1" si="11"/>
        <v>0.66827147252374086</v>
      </c>
      <c r="AE33" s="3">
        <f t="shared" ca="1" si="12"/>
        <v>-1.460199806944849</v>
      </c>
    </row>
    <row r="34" spans="29:31" x14ac:dyDescent="0.35">
      <c r="AC34" s="3">
        <f t="shared" ca="1" si="11"/>
        <v>1.2701640253372524</v>
      </c>
      <c r="AE34" s="3">
        <f t="shared" ca="1" si="12"/>
        <v>-1.3817014903409615</v>
      </c>
    </row>
    <row r="35" spans="29:31" x14ac:dyDescent="0.35">
      <c r="AC35" s="3">
        <f t="shared" ca="1" si="11"/>
        <v>1.8216505055245937</v>
      </c>
      <c r="AE35" s="3">
        <f t="shared" ca="1" si="12"/>
        <v>-1.0268009153471591</v>
      </c>
    </row>
    <row r="36" spans="29:31" x14ac:dyDescent="0.35">
      <c r="AC36" s="3">
        <f t="shared" ca="1" si="11"/>
        <v>2.0479967420630865</v>
      </c>
      <c r="AE36" s="3">
        <f t="shared" ca="1" si="12"/>
        <v>-0.41326257230945779</v>
      </c>
    </row>
    <row r="37" spans="29:31" x14ac:dyDescent="0.35">
      <c r="AC37" s="3">
        <f t="shared" ca="1" si="11"/>
        <v>1.8268441632363437</v>
      </c>
      <c r="AE37" s="3">
        <f t="shared" ca="1" si="12"/>
        <v>0.21110034732064151</v>
      </c>
    </row>
    <row r="38" spans="29:31" x14ac:dyDescent="0.35">
      <c r="AC38" s="3">
        <f t="shared" ca="1" si="11"/>
        <v>1.3179451064092822</v>
      </c>
      <c r="AE38" s="3">
        <f t="shared" ca="1" si="12"/>
        <v>0.60316753418037883</v>
      </c>
    </row>
    <row r="39" spans="29:31" x14ac:dyDescent="0.35">
      <c r="AC39" s="3">
        <f t="shared" ca="1" si="11"/>
        <v>0.82129608149727462</v>
      </c>
      <c r="AE39" s="3">
        <f t="shared" ca="1" si="12"/>
        <v>0.75499718583271247</v>
      </c>
    </row>
    <row r="40" spans="29:31" x14ac:dyDescent="0.35">
      <c r="AC40" s="3">
        <f t="shared" ca="1" si="11"/>
        <v>0.49628394346746213</v>
      </c>
      <c r="AE40" s="3">
        <f t="shared" ca="1" si="12"/>
        <v>0.8804587948731839</v>
      </c>
    </row>
    <row r="41" spans="29:31" x14ac:dyDescent="0.35">
      <c r="AC41" s="3">
        <f t="shared" ca="1" si="11"/>
        <v>0.23694359043943422</v>
      </c>
      <c r="AE41" s="3">
        <f t="shared" ca="1" si="12"/>
        <v>1.1742164274903697</v>
      </c>
    </row>
    <row r="42" spans="29:31" x14ac:dyDescent="0.35">
      <c r="AC42" s="3">
        <f t="shared" ca="1" si="11"/>
        <v>-0.18255882539362289</v>
      </c>
      <c r="AE42" s="3">
        <f t="shared" ca="1" si="12"/>
        <v>1.5798482989279883</v>
      </c>
    </row>
    <row r="43" spans="29:31" x14ac:dyDescent="0.35">
      <c r="AC43" s="3">
        <f t="shared" ca="1" si="11"/>
        <v>-0.83233788267446862</v>
      </c>
      <c r="AE43" s="3">
        <f t="shared" ca="1" si="12"/>
        <v>1.8186914533464031</v>
      </c>
    </row>
    <row r="44" spans="29:31" x14ac:dyDescent="0.35">
      <c r="AC44" s="3"/>
    </row>
    <row r="45" spans="29:31" x14ac:dyDescent="0.35">
      <c r="AC45" s="3"/>
    </row>
  </sheetData>
  <mergeCells count="1">
    <mergeCell ref="L6:N6"/>
  </mergeCells>
  <phoneticPr fontId="2" type="noConversion"/>
  <hyperlinks>
    <hyperlink ref="M1" r:id="rId1" xr:uid="{B33B3AB6-E4F0-46EE-8495-0B37A2F62000}"/>
    <hyperlink ref="M2" r:id="rId2" xr:uid="{36AAF78D-598D-421F-96BF-741AB23446C6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94FB-C5CA-4954-96CF-244E6EF57554}">
  <dimension ref="A1:AF1004"/>
  <sheetViews>
    <sheetView tabSelected="1" topLeftCell="P1" zoomScaleNormal="100" workbookViewId="0">
      <selection activeCell="D5" sqref="D5"/>
    </sheetView>
  </sheetViews>
  <sheetFormatPr defaultRowHeight="14.5" x14ac:dyDescent="0.35"/>
  <cols>
    <col min="4" max="4" width="10.08984375" style="31" customWidth="1"/>
    <col min="5" max="5" width="10.08984375" style="3" customWidth="1"/>
    <col min="6" max="7" width="10.08984375" style="42" customWidth="1"/>
    <col min="8" max="8" width="11.7265625" style="31" customWidth="1"/>
    <col min="9" max="9" width="12" style="31" bestFit="1" customWidth="1"/>
    <col min="10" max="10" width="4.7265625" style="31" customWidth="1"/>
    <col min="11" max="11" width="4" style="31" customWidth="1"/>
    <col min="12" max="14" width="10.81640625" style="2" customWidth="1"/>
    <col min="15" max="15" width="11.81640625" style="2" customWidth="1"/>
    <col min="16" max="16" width="10.81640625" style="2" customWidth="1"/>
    <col min="17" max="17" width="11.6328125" style="2" customWidth="1"/>
    <col min="19" max="19" width="8.7265625" style="40"/>
    <col min="20" max="20" width="10" bestFit="1" customWidth="1"/>
    <col min="21" max="21" width="10.81640625" customWidth="1"/>
    <col min="22" max="22" width="10.81640625" style="2" customWidth="1"/>
    <col min="23" max="23" width="15.1796875" style="60" customWidth="1"/>
    <col min="24" max="30" width="8.7265625" style="60"/>
  </cols>
  <sheetData>
    <row r="1" spans="1:32" x14ac:dyDescent="0.35">
      <c r="A1" s="5" t="s">
        <v>0</v>
      </c>
      <c r="B1" s="5" t="s">
        <v>27</v>
      </c>
      <c r="C1" s="6" t="s">
        <v>15</v>
      </c>
      <c r="D1" s="30" t="s">
        <v>9</v>
      </c>
      <c r="E1" s="43" t="s">
        <v>31</v>
      </c>
      <c r="F1" s="66" t="s">
        <v>33</v>
      </c>
      <c r="G1" s="41" t="s">
        <v>40</v>
      </c>
      <c r="H1" s="30" t="s">
        <v>12</v>
      </c>
      <c r="I1" s="30" t="s">
        <v>13</v>
      </c>
      <c r="J1" s="30"/>
      <c r="K1" s="30"/>
      <c r="L1" s="68" t="s">
        <v>36</v>
      </c>
      <c r="M1" s="68" t="s">
        <v>36</v>
      </c>
      <c r="N1" s="52" t="s">
        <v>57</v>
      </c>
      <c r="O1" s="6" t="s">
        <v>9</v>
      </c>
      <c r="P1" s="52" t="s">
        <v>41</v>
      </c>
      <c r="Q1" s="69" t="s">
        <v>42</v>
      </c>
      <c r="S1" s="54" t="s">
        <v>22</v>
      </c>
      <c r="T1" s="55" t="s">
        <v>37</v>
      </c>
      <c r="U1" s="56"/>
      <c r="V1" s="40"/>
      <c r="W1" s="62"/>
      <c r="X1" s="62"/>
      <c r="Y1" s="63"/>
      <c r="Z1" s="62"/>
      <c r="AA1" s="62"/>
      <c r="AB1" s="62"/>
      <c r="AC1" s="62"/>
      <c r="AD1" s="62"/>
    </row>
    <row r="2" spans="1:32" x14ac:dyDescent="0.35">
      <c r="A2">
        <v>0</v>
      </c>
      <c r="B2" s="3">
        <f t="shared" ref="B2:B65" si="0">A2/1000</f>
        <v>0</v>
      </c>
      <c r="C2" s="3">
        <f>MOD($T$7*(1+SIN($T$6*B2))+$T$20,2*$T$7)</f>
        <v>4.1415926535897931</v>
      </c>
      <c r="D2" s="31">
        <f t="shared" ref="D2:D65" si="1">(B2^$T$4)*((1-B2)^$T$5)</f>
        <v>0</v>
      </c>
      <c r="E2" s="67">
        <f>1000*SQRT((H2-H3)^2+(I2-I3)^2)</f>
        <v>9.9401498001499423E-19</v>
      </c>
      <c r="F2" s="42">
        <f t="shared" ref="F2:F65" si="2">E2/$T$11</f>
        <v>1.4088625656936373E-18</v>
      </c>
      <c r="G2" s="42">
        <f>1000*F2</f>
        <v>1.4088625656936372E-15</v>
      </c>
      <c r="H2" s="31">
        <f t="shared" ref="H2:H65" si="3">D2*COS(C2)</f>
        <v>0</v>
      </c>
      <c r="I2" s="31">
        <f t="shared" ref="I2:I65" si="4">D2*SIN(C2)</f>
        <v>0</v>
      </c>
      <c r="L2" s="13">
        <f t="shared" ref="L2:L65" si="5">ACOS((H2-$T$14)/O2)</f>
        <v>1.0060742668141958</v>
      </c>
      <c r="M2" s="13">
        <f t="shared" ref="M2:M65" si="6">IF(I2&gt;$T$15,1,-1)</f>
        <v>-1</v>
      </c>
      <c r="N2" s="13">
        <f>IF(M2&lt;0,2*$T$7-L2,L2)</f>
        <v>5.2771110403653907</v>
      </c>
      <c r="O2" s="13">
        <f t="shared" ref="O2:O65" si="7">SQRT((H2-$T$14)^2+(I2-$T$15)^2)</f>
        <v>4.0902732581199935E-5</v>
      </c>
      <c r="P2" s="13">
        <f t="shared" ref="P2:P65" si="8">O2/$T$10</f>
        <v>0.64551926607455079</v>
      </c>
      <c r="Q2" s="13">
        <f>P2/(1+P2)</f>
        <v>0.39228909644702109</v>
      </c>
      <c r="S2" s="54" t="s">
        <v>38</v>
      </c>
      <c r="T2" s="55" t="s">
        <v>55</v>
      </c>
      <c r="U2" s="56"/>
      <c r="W2" s="62"/>
      <c r="X2" s="62"/>
      <c r="Y2" s="62"/>
      <c r="Z2" s="62"/>
      <c r="AA2" s="62"/>
      <c r="AB2" s="62"/>
      <c r="AC2" s="62"/>
      <c r="AD2" s="62"/>
    </row>
    <row r="3" spans="1:32" x14ac:dyDescent="0.35">
      <c r="A3">
        <v>1</v>
      </c>
      <c r="B3" s="3">
        <f t="shared" si="0"/>
        <v>1E-3</v>
      </c>
      <c r="C3" s="3">
        <f>MOD($T$7*(1+SIN($T$6*B3))+$T$20,2*$T$7)</f>
        <v>4.1667251267367966</v>
      </c>
      <c r="D3" s="31">
        <f t="shared" si="1"/>
        <v>9.9401498001499424E-22</v>
      </c>
      <c r="E3" s="67">
        <f t="shared" ref="E3:E66" si="9">1000*SQRT((H3-H4)^2+(I3-I4)^2)</f>
        <v>1.2547796093045117E-16</v>
      </c>
      <c r="F3" s="42">
        <f t="shared" si="2"/>
        <v>1.778456115136361E-16</v>
      </c>
      <c r="G3" s="42">
        <f t="shared" ref="G3:G66" si="10">1000*F3</f>
        <v>1.778456115136361E-13</v>
      </c>
      <c r="H3" s="31">
        <f t="shared" si="3"/>
        <v>-5.1587951607966518E-22</v>
      </c>
      <c r="I3" s="31">
        <f t="shared" si="4"/>
        <v>-8.4966705560685347E-22</v>
      </c>
      <c r="L3" s="13">
        <f t="shared" si="5"/>
        <v>1.0060742668141958</v>
      </c>
      <c r="M3" s="13">
        <f t="shared" si="6"/>
        <v>-1</v>
      </c>
      <c r="N3" s="13">
        <f t="shared" ref="N3:N66" si="11">IF(M3&lt;0,2*$T$7-L3,L3)</f>
        <v>5.2771110403653907</v>
      </c>
      <c r="O3" s="13">
        <f t="shared" si="7"/>
        <v>4.0902732581199935E-5</v>
      </c>
      <c r="P3" s="13">
        <f t="shared" si="8"/>
        <v>0.64551926607455079</v>
      </c>
      <c r="Q3" s="13">
        <f t="shared" ref="Q3:Q66" si="12">P3/(1+P3)</f>
        <v>0.39228909644702109</v>
      </c>
      <c r="S3" s="99" t="s">
        <v>21</v>
      </c>
      <c r="T3" s="101"/>
      <c r="U3" s="101"/>
      <c r="W3" s="62"/>
      <c r="X3" s="62"/>
      <c r="Y3" s="62"/>
      <c r="Z3" s="62"/>
      <c r="AA3" s="62"/>
      <c r="AB3" s="62"/>
      <c r="AC3" s="62"/>
      <c r="AD3" s="62"/>
    </row>
    <row r="4" spans="1:32" x14ac:dyDescent="0.35">
      <c r="A4">
        <v>2</v>
      </c>
      <c r="B4" s="3">
        <f t="shared" si="0"/>
        <v>2E-3</v>
      </c>
      <c r="C4" s="3">
        <f>MOD($T$7*(1+SIN($T$6*B4))+$T$20,2*$T$7)</f>
        <v>4.191855991414096</v>
      </c>
      <c r="D4" s="31">
        <f t="shared" si="1"/>
        <v>1.2647165955069546E-19</v>
      </c>
      <c r="E4" s="67">
        <f t="shared" si="9"/>
        <v>2.0214988294847737E-15</v>
      </c>
      <c r="F4" s="42">
        <f t="shared" si="2"/>
        <v>2.8651620797622604E-15</v>
      </c>
      <c r="G4" s="42">
        <f t="shared" si="10"/>
        <v>2.8651620797622604E-12</v>
      </c>
      <c r="H4" s="31">
        <f t="shared" si="3"/>
        <v>-6.2899744657166346E-20</v>
      </c>
      <c r="I4" s="31">
        <f t="shared" si="4"/>
        <v>-1.097210225598098E-19</v>
      </c>
      <c r="L4" s="13">
        <f t="shared" si="5"/>
        <v>1.0060742668141982</v>
      </c>
      <c r="M4" s="13">
        <f t="shared" si="6"/>
        <v>-1</v>
      </c>
      <c r="N4" s="13">
        <f t="shared" si="11"/>
        <v>5.277111040365388</v>
      </c>
      <c r="O4" s="13">
        <f t="shared" si="7"/>
        <v>4.090273258119999E-5</v>
      </c>
      <c r="P4" s="13">
        <f t="shared" si="8"/>
        <v>0.64551926607455168</v>
      </c>
      <c r="Q4" s="13">
        <f t="shared" si="12"/>
        <v>0.39228909644702142</v>
      </c>
      <c r="S4" s="33" t="s">
        <v>2</v>
      </c>
      <c r="T4" s="22">
        <v>7</v>
      </c>
      <c r="U4" s="22"/>
      <c r="W4" s="62"/>
      <c r="X4" s="62"/>
      <c r="Y4" s="62"/>
      <c r="Z4" s="62"/>
      <c r="AA4" s="62"/>
      <c r="AB4" s="62"/>
      <c r="AC4" s="62"/>
      <c r="AD4" s="62"/>
    </row>
    <row r="5" spans="1:32" x14ac:dyDescent="0.35">
      <c r="A5">
        <v>3</v>
      </c>
      <c r="B5" s="3">
        <f t="shared" si="0"/>
        <v>3.0000000000000001E-3</v>
      </c>
      <c r="C5" s="3">
        <f>MOD($T$7*(1+SIN($T$6*B5))+$T$20,2*$T$7)</f>
        <v>4.2169836392549325</v>
      </c>
      <c r="D5" s="31">
        <f t="shared" si="1"/>
        <v>2.1479280666740181E-18</v>
      </c>
      <c r="E5" s="67">
        <f t="shared" si="9"/>
        <v>1.3847550107650479E-14</v>
      </c>
      <c r="F5" s="42">
        <f t="shared" si="2"/>
        <v>1.9626761533253119E-14</v>
      </c>
      <c r="G5" s="42">
        <f t="shared" si="10"/>
        <v>1.9626761533253119E-11</v>
      </c>
      <c r="H5" s="31">
        <f t="shared" si="3"/>
        <v>-1.0210998715971487E-18</v>
      </c>
      <c r="I5" s="31">
        <f t="shared" si="4"/>
        <v>-1.88969575112775E-18</v>
      </c>
      <c r="L5" s="13">
        <f t="shared" si="5"/>
        <v>1.0060742668142415</v>
      </c>
      <c r="M5" s="13">
        <f t="shared" si="6"/>
        <v>-1</v>
      </c>
      <c r="N5" s="13">
        <f t="shared" si="11"/>
        <v>5.2771110403653445</v>
      </c>
      <c r="O5" s="13">
        <f t="shared" si="7"/>
        <v>4.0902732581200986E-5</v>
      </c>
      <c r="P5" s="13">
        <f t="shared" si="8"/>
        <v>0.64551926607456744</v>
      </c>
      <c r="Q5" s="13">
        <f t="shared" si="12"/>
        <v>0.39228909644702725</v>
      </c>
      <c r="S5" s="33" t="s">
        <v>3</v>
      </c>
      <c r="T5" s="22">
        <v>6</v>
      </c>
      <c r="U5" s="22"/>
      <c r="V5" s="13"/>
      <c r="W5" s="62"/>
      <c r="X5" s="62"/>
      <c r="Y5" s="62"/>
      <c r="Z5" s="62"/>
      <c r="AA5" s="62"/>
      <c r="AB5" s="62"/>
      <c r="AC5" s="62"/>
      <c r="AD5" s="65"/>
      <c r="AE5" s="60"/>
      <c r="AF5" s="60"/>
    </row>
    <row r="6" spans="1:32" x14ac:dyDescent="0.35">
      <c r="A6">
        <v>4</v>
      </c>
      <c r="B6" s="3">
        <f t="shared" si="0"/>
        <v>4.0000000000000001E-3</v>
      </c>
      <c r="C6" s="3">
        <f>MOD($T$7*(1+SIN($T$6*B6))+$T$20,2*$T$7)</f>
        <v>4.2421064620984197</v>
      </c>
      <c r="D6" s="31">
        <f t="shared" si="1"/>
        <v>1.5994695251293966E-17</v>
      </c>
      <c r="E6" s="67">
        <f t="shared" si="9"/>
        <v>5.982205038520588E-14</v>
      </c>
      <c r="F6" s="42">
        <f t="shared" si="2"/>
        <v>8.4788508307474253E-14</v>
      </c>
      <c r="G6" s="42">
        <f t="shared" si="10"/>
        <v>8.4788508307474256E-11</v>
      </c>
      <c r="H6" s="31">
        <f t="shared" si="3"/>
        <v>-7.2478066423231783E-18</v>
      </c>
      <c r="I6" s="31">
        <f t="shared" si="4"/>
        <v>-1.4258315996542573E-17</v>
      </c>
      <c r="L6" s="13">
        <f t="shared" si="5"/>
        <v>1.0060742668145319</v>
      </c>
      <c r="M6" s="13">
        <f t="shared" si="6"/>
        <v>-1</v>
      </c>
      <c r="N6" s="13">
        <f t="shared" si="11"/>
        <v>5.2771110403650541</v>
      </c>
      <c r="O6" s="13">
        <f t="shared" si="7"/>
        <v>4.0902732581208101E-5</v>
      </c>
      <c r="P6" s="13">
        <f t="shared" si="8"/>
        <v>0.64551926607467969</v>
      </c>
      <c r="Q6" s="13">
        <f t="shared" si="12"/>
        <v>0.39228909644706866</v>
      </c>
      <c r="S6" s="33" t="s">
        <v>4</v>
      </c>
      <c r="T6" s="22">
        <v>8</v>
      </c>
      <c r="U6" s="22"/>
      <c r="W6" s="62"/>
      <c r="X6" s="62"/>
      <c r="Y6" s="62"/>
      <c r="Z6" s="62"/>
      <c r="AA6" s="62"/>
      <c r="AB6" s="62"/>
      <c r="AC6" s="62"/>
      <c r="AD6" s="65"/>
      <c r="AE6" s="60"/>
      <c r="AF6" s="60"/>
    </row>
    <row r="7" spans="1:32" x14ac:dyDescent="0.35">
      <c r="A7">
        <v>5</v>
      </c>
      <c r="B7" s="3">
        <f t="shared" si="0"/>
        <v>5.0000000000000001E-3</v>
      </c>
      <c r="C7" s="3">
        <f>MOD($T$7*(1+SIN($T$6*B7))+$T$20,2*$T$7)</f>
        <v>4.2672228520924698</v>
      </c>
      <c r="D7" s="31">
        <f t="shared" si="1"/>
        <v>7.5810352293458272E-17</v>
      </c>
      <c r="E7" s="67">
        <f t="shared" si="9"/>
        <v>1.942311338461117E-13</v>
      </c>
      <c r="F7" s="42">
        <f t="shared" si="2"/>
        <v>2.7529260531253701E-13</v>
      </c>
      <c r="G7" s="42">
        <f t="shared" si="10"/>
        <v>2.7529260531253702E-10</v>
      </c>
      <c r="H7" s="31">
        <f t="shared" si="3"/>
        <v>-3.264453080202108E-17</v>
      </c>
      <c r="I7" s="31">
        <f t="shared" si="4"/>
        <v>-6.8421810291559458E-17</v>
      </c>
      <c r="L7" s="13">
        <f t="shared" si="5"/>
        <v>1.006074266815765</v>
      </c>
      <c r="M7" s="13">
        <f t="shared" si="6"/>
        <v>-1</v>
      </c>
      <c r="N7" s="13">
        <f t="shared" si="11"/>
        <v>5.2771110403638213</v>
      </c>
      <c r="O7" s="13">
        <f t="shared" si="7"/>
        <v>4.0902732581240261E-5</v>
      </c>
      <c r="P7" s="13">
        <f t="shared" si="8"/>
        <v>0.64551926607518728</v>
      </c>
      <c r="Q7" s="13">
        <f t="shared" si="12"/>
        <v>0.39228909644725612</v>
      </c>
      <c r="S7" s="34" t="s">
        <v>1</v>
      </c>
      <c r="T7" s="7">
        <f>4*ATAN(1)</f>
        <v>3.1415926535897931</v>
      </c>
      <c r="U7" s="7"/>
      <c r="V7" s="19"/>
      <c r="W7" s="62"/>
      <c r="X7" s="62"/>
      <c r="Y7" s="62"/>
      <c r="Z7" s="62"/>
      <c r="AA7" s="62"/>
      <c r="AB7" s="62"/>
      <c r="AC7" s="62"/>
      <c r="AD7" s="65"/>
      <c r="AE7" s="60"/>
      <c r="AF7" s="60"/>
    </row>
    <row r="8" spans="1:32" x14ac:dyDescent="0.35">
      <c r="A8">
        <v>6</v>
      </c>
      <c r="B8" s="3">
        <f t="shared" si="0"/>
        <v>6.0000000000000001E-3</v>
      </c>
      <c r="C8" s="3">
        <f>MOD($T$7*(1+SIN($T$6*B8))+$T$20,2*$T$7)</f>
        <v>4.2923312017966992</v>
      </c>
      <c r="D8" s="31">
        <f t="shared" si="1"/>
        <v>2.7000826554538825E-16</v>
      </c>
      <c r="E8" s="67">
        <f t="shared" si="9"/>
        <v>5.1967483297483718E-13</v>
      </c>
      <c r="F8" s="42">
        <f t="shared" si="2"/>
        <v>7.3655873727405733E-13</v>
      </c>
      <c r="G8" s="42">
        <f t="shared" si="10"/>
        <v>7.3655873727405737E-10</v>
      </c>
      <c r="H8" s="31">
        <f t="shared" si="3"/>
        <v>-1.1011293732811269E-16</v>
      </c>
      <c r="I8" s="31">
        <f t="shared" si="4"/>
        <v>-2.4653519930388038E-16</v>
      </c>
      <c r="L8" s="13">
        <f t="shared" si="5"/>
        <v>1.0060742668196956</v>
      </c>
      <c r="M8" s="13">
        <f t="shared" si="6"/>
        <v>-1</v>
      </c>
      <c r="N8" s="13">
        <f t="shared" si="11"/>
        <v>5.2771110403598911</v>
      </c>
      <c r="O8" s="13">
        <f t="shared" si="7"/>
        <v>4.0902732581349257E-5</v>
      </c>
      <c r="P8" s="13">
        <f t="shared" si="8"/>
        <v>0.64551926607690735</v>
      </c>
      <c r="Q8" s="13">
        <f t="shared" si="12"/>
        <v>0.39228909644789139</v>
      </c>
      <c r="S8" s="35"/>
      <c r="V8" s="57"/>
      <c r="W8" s="62"/>
      <c r="X8" s="62"/>
      <c r="Y8" s="62"/>
      <c r="Z8" s="62"/>
      <c r="AA8" s="62"/>
      <c r="AB8" s="62"/>
      <c r="AC8" s="62"/>
      <c r="AD8" s="65"/>
      <c r="AE8" s="60"/>
      <c r="AF8" s="60"/>
    </row>
    <row r="9" spans="1:32" x14ac:dyDescent="0.35">
      <c r="A9">
        <v>7</v>
      </c>
      <c r="B9" s="3">
        <f t="shared" si="0"/>
        <v>7.0000000000000001E-3</v>
      </c>
      <c r="C9" s="3">
        <f>MOD($T$7*(1+SIN($T$6*B9))+$T$20,2*$T$7)</f>
        <v>4.3174299042852944</v>
      </c>
      <c r="D9" s="31">
        <f t="shared" si="1"/>
        <v>7.8955387817697052E-16</v>
      </c>
      <c r="E9" s="67">
        <f t="shared" si="9"/>
        <v>1.2093373919174012E-12</v>
      </c>
      <c r="F9" s="42">
        <f t="shared" si="2"/>
        <v>1.7140487970717512E-12</v>
      </c>
      <c r="G9" s="42">
        <f t="shared" si="10"/>
        <v>1.7140487970717512E-9</v>
      </c>
      <c r="H9" s="31">
        <f t="shared" si="3"/>
        <v>-3.0379697405505466E-16</v>
      </c>
      <c r="I9" s="31">
        <f t="shared" si="4"/>
        <v>-7.287679501043435E-16</v>
      </c>
      <c r="L9" s="13">
        <f t="shared" si="5"/>
        <v>1.0060742668300051</v>
      </c>
      <c r="M9" s="13">
        <f t="shared" si="6"/>
        <v>-1</v>
      </c>
      <c r="N9" s="13">
        <f t="shared" si="11"/>
        <v>5.2771110403495811</v>
      </c>
      <c r="O9" s="13">
        <f t="shared" si="7"/>
        <v>4.0902732581652963E-5</v>
      </c>
      <c r="P9" s="13">
        <f t="shared" si="8"/>
        <v>0.6455192660817004</v>
      </c>
      <c r="Q9" s="13">
        <f t="shared" si="12"/>
        <v>0.39228909644966153</v>
      </c>
      <c r="S9" s="99" t="s">
        <v>20</v>
      </c>
      <c r="T9" s="102"/>
      <c r="U9" s="102"/>
      <c r="V9" s="57"/>
      <c r="W9" s="62"/>
      <c r="X9" s="62"/>
      <c r="Y9" s="62"/>
      <c r="Z9" s="62"/>
      <c r="AA9" s="62"/>
      <c r="AB9" s="62"/>
      <c r="AC9" s="62"/>
      <c r="AD9" s="62"/>
    </row>
    <row r="10" spans="1:32" x14ac:dyDescent="0.35">
      <c r="A10">
        <v>8</v>
      </c>
      <c r="B10" s="3">
        <f t="shared" si="0"/>
        <v>8.0000000000000002E-3</v>
      </c>
      <c r="C10" s="3">
        <f>MOD($T$7*(1+SIN($T$6*B10))+$T$20,2*$T$7)</f>
        <v>4.342517353249864</v>
      </c>
      <c r="D10" s="31">
        <f t="shared" si="1"/>
        <v>1.9984806235207714E-15</v>
      </c>
      <c r="E10" s="67">
        <f t="shared" si="9"/>
        <v>2.533073926909557E-12</v>
      </c>
      <c r="F10" s="42">
        <f t="shared" si="2"/>
        <v>3.5902406940624001E-12</v>
      </c>
      <c r="G10" s="42">
        <f t="shared" si="10"/>
        <v>3.5902406940624E-9</v>
      </c>
      <c r="H10" s="31">
        <f t="shared" si="3"/>
        <v>-7.2244223877609143E-16</v>
      </c>
      <c r="I10" s="31">
        <f t="shared" si="4"/>
        <v>-1.86333089230554E-15</v>
      </c>
      <c r="L10" s="13">
        <f t="shared" si="5"/>
        <v>1.0060742668534961</v>
      </c>
      <c r="M10" s="13">
        <f t="shared" si="6"/>
        <v>-1</v>
      </c>
      <c r="N10" s="13">
        <f t="shared" si="11"/>
        <v>5.2771110403260906</v>
      </c>
      <c r="O10" s="13">
        <f t="shared" si="7"/>
        <v>4.090273258238732E-5</v>
      </c>
      <c r="P10" s="13">
        <f t="shared" si="8"/>
        <v>0.64551926609328991</v>
      </c>
      <c r="Q10" s="13">
        <f t="shared" si="12"/>
        <v>0.39228909645394172</v>
      </c>
      <c r="S10" s="36" t="s">
        <v>23</v>
      </c>
      <c r="T10" s="32">
        <f>SQRT(SUMPRODUCT(O2:O1001,O2:O1001)/COUNT(O2:O1001))</f>
        <v>6.3364077155949813E-5</v>
      </c>
      <c r="U10" s="50"/>
      <c r="V10" s="57"/>
      <c r="W10" s="64"/>
      <c r="X10" s="62"/>
      <c r="Y10" s="62"/>
      <c r="Z10" s="62"/>
      <c r="AA10" s="62"/>
      <c r="AB10" s="62"/>
      <c r="AC10" s="62"/>
      <c r="AD10" s="62"/>
    </row>
    <row r="11" spans="1:32" x14ac:dyDescent="0.35">
      <c r="A11">
        <v>9</v>
      </c>
      <c r="B11" s="3">
        <f t="shared" si="0"/>
        <v>8.9999999999999993E-3</v>
      </c>
      <c r="C11" s="3">
        <f>MOD($T$7*(1+SIN($T$6*B11))+$T$20,2*$T$7)</f>
        <v>4.3675919431022363</v>
      </c>
      <c r="D11" s="31">
        <f t="shared" si="1"/>
        <v>4.5304307146708364E-15</v>
      </c>
      <c r="E11" s="67">
        <f t="shared" si="9"/>
        <v>4.8871119366735804E-12</v>
      </c>
      <c r="F11" s="42">
        <f t="shared" si="2"/>
        <v>6.9267256534001936E-12</v>
      </c>
      <c r="G11" s="42">
        <f t="shared" si="10"/>
        <v>6.9267256534001937E-9</v>
      </c>
      <c r="H11" s="31">
        <f t="shared" si="3"/>
        <v>-1.5313112557452363E-15</v>
      </c>
      <c r="I11" s="31">
        <f t="shared" si="4"/>
        <v>-4.2637880222240002E-15</v>
      </c>
      <c r="L11" s="13">
        <f t="shared" si="5"/>
        <v>1.0060742669016092</v>
      </c>
      <c r="M11" s="13">
        <f t="shared" si="6"/>
        <v>-1</v>
      </c>
      <c r="N11" s="13">
        <f t="shared" si="11"/>
        <v>5.2771110402779771</v>
      </c>
      <c r="O11" s="13">
        <f t="shared" si="7"/>
        <v>4.0902732583982188E-5</v>
      </c>
      <c r="P11" s="13">
        <f t="shared" si="8"/>
        <v>0.64551926611845978</v>
      </c>
      <c r="Q11" s="13">
        <f t="shared" si="12"/>
        <v>0.39228909646323717</v>
      </c>
      <c r="S11" s="37" t="s">
        <v>32</v>
      </c>
      <c r="T11" s="32">
        <f>AVERAGE(E2:E1001)*1000</f>
        <v>0.70554431938192808</v>
      </c>
      <c r="U11" s="50"/>
      <c r="V11" s="57"/>
      <c r="W11" s="62"/>
      <c r="X11" s="62"/>
      <c r="Y11" s="62"/>
      <c r="Z11" s="62"/>
      <c r="AA11" s="62"/>
      <c r="AB11" s="62"/>
      <c r="AC11" s="62"/>
      <c r="AD11" s="62"/>
    </row>
    <row r="12" spans="1:32" x14ac:dyDescent="0.35">
      <c r="A12">
        <v>10</v>
      </c>
      <c r="B12" s="3">
        <f t="shared" si="0"/>
        <v>0.01</v>
      </c>
      <c r="C12" s="3">
        <f>MOD($T$7*(1+SIN($T$6*B12))+$T$20,2*$T$7)</f>
        <v>4.3926520690772222</v>
      </c>
      <c r="D12" s="31">
        <f t="shared" si="1"/>
        <v>9.4148014940100005E-15</v>
      </c>
      <c r="E12" s="67">
        <f t="shared" si="9"/>
        <v>8.8271722556785476E-12</v>
      </c>
      <c r="F12" s="42">
        <f t="shared" si="2"/>
        <v>1.251115204699166E-11</v>
      </c>
      <c r="G12" s="42">
        <f t="shared" si="10"/>
        <v>1.251115204699166E-8</v>
      </c>
      <c r="H12" s="31">
        <f t="shared" si="3"/>
        <v>-2.9592304347769039E-15</v>
      </c>
      <c r="I12" s="31">
        <f t="shared" si="4"/>
        <v>-8.937641881699168E-15</v>
      </c>
      <c r="L12" s="13">
        <f t="shared" si="5"/>
        <v>1.0060742669922529</v>
      </c>
      <c r="M12" s="13">
        <f t="shared" si="6"/>
        <v>-1</v>
      </c>
      <c r="N12" s="13">
        <f t="shared" si="11"/>
        <v>5.2771110401873331</v>
      </c>
      <c r="O12" s="13">
        <f t="shared" si="7"/>
        <v>4.0902732587166171E-5</v>
      </c>
      <c r="P12" s="13">
        <f t="shared" si="8"/>
        <v>0.64551926616870881</v>
      </c>
      <c r="Q12" s="13">
        <f t="shared" si="12"/>
        <v>0.39228909648179483</v>
      </c>
      <c r="S12" s="37" t="s">
        <v>6</v>
      </c>
      <c r="T12" s="70">
        <f>AVERAGE(H2:H1001)</f>
        <v>-2.3535477259990819E-6</v>
      </c>
      <c r="U12" s="50"/>
      <c r="V12" s="57"/>
      <c r="W12" s="62"/>
      <c r="X12" s="62"/>
      <c r="Y12" s="62"/>
      <c r="Z12" s="62"/>
      <c r="AA12" s="62"/>
      <c r="AB12" s="62"/>
      <c r="AC12" s="62"/>
      <c r="AD12" s="62"/>
    </row>
    <row r="13" spans="1:32" x14ac:dyDescent="0.35">
      <c r="A13">
        <v>11</v>
      </c>
      <c r="B13" s="3">
        <f t="shared" si="0"/>
        <v>1.0999999999999999E-2</v>
      </c>
      <c r="C13" s="3">
        <f>MOD($T$7*(1+SIN($T$6*B13))+$T$20,2*$T$7)</f>
        <v>4.4176961273353115</v>
      </c>
      <c r="D13" s="31">
        <f t="shared" si="1"/>
        <v>1.8235872441751986E-14</v>
      </c>
      <c r="E13" s="67">
        <f t="shared" si="9"/>
        <v>1.5104819932306271E-11</v>
      </c>
      <c r="F13" s="42">
        <f t="shared" si="2"/>
        <v>2.1408747143678255E-11</v>
      </c>
      <c r="G13" s="42">
        <f t="shared" si="10"/>
        <v>2.1408747143678254E-8</v>
      </c>
      <c r="H13" s="31">
        <f t="shared" si="3"/>
        <v>-5.2965354331738248E-15</v>
      </c>
      <c r="I13" s="31">
        <f t="shared" si="4"/>
        <v>-1.7449749457140744E-14</v>
      </c>
      <c r="L13" s="13">
        <f t="shared" si="5"/>
        <v>1.0060742671518981</v>
      </c>
      <c r="M13" s="13">
        <f t="shared" si="6"/>
        <v>-1</v>
      </c>
      <c r="N13" s="13">
        <f t="shared" si="11"/>
        <v>5.2771110400276884</v>
      </c>
      <c r="O13" s="13">
        <f t="shared" si="7"/>
        <v>4.0902732593105783E-5</v>
      </c>
      <c r="P13" s="13">
        <f t="shared" si="8"/>
        <v>0.64551926626244671</v>
      </c>
      <c r="Q13" s="13">
        <f t="shared" si="12"/>
        <v>0.39228909651641342</v>
      </c>
      <c r="S13" s="37" t="s">
        <v>7</v>
      </c>
      <c r="T13" s="70">
        <f>AVERAGE(I2:I1001)</f>
        <v>2.0114022353500047E-5</v>
      </c>
      <c r="U13" s="50"/>
      <c r="V13" s="57"/>
      <c r="W13" s="62"/>
      <c r="X13" s="62"/>
      <c r="Y13" s="62"/>
      <c r="Z13" s="62"/>
      <c r="AA13" s="62"/>
      <c r="AB13" s="62"/>
      <c r="AC13" s="62"/>
      <c r="AD13" s="62"/>
    </row>
    <row r="14" spans="1:32" x14ac:dyDescent="0.35">
      <c r="A14">
        <v>12</v>
      </c>
      <c r="B14" s="3">
        <f t="shared" si="0"/>
        <v>1.2E-2</v>
      </c>
      <c r="C14" s="3">
        <f>MOD($T$7*(1+SIN($T$6*B14))+$T$20,2*$T$7)</f>
        <v>4.4427225150653253</v>
      </c>
      <c r="D14" s="31">
        <f t="shared" si="1"/>
        <v>3.332808727373147E-14</v>
      </c>
      <c r="E14" s="67">
        <f t="shared" si="9"/>
        <v>2.4706861198604697E-11</v>
      </c>
      <c r="F14" s="42">
        <f t="shared" si="2"/>
        <v>3.5018156223337519E-11</v>
      </c>
      <c r="G14" s="42">
        <f t="shared" si="10"/>
        <v>3.5018156223337521E-8</v>
      </c>
      <c r="H14" s="31">
        <f t="shared" si="3"/>
        <v>-8.8789347587592954E-15</v>
      </c>
      <c r="I14" s="31">
        <f t="shared" si="4"/>
        <v>-3.2123603765380335E-14</v>
      </c>
      <c r="L14" s="13">
        <f t="shared" si="5"/>
        <v>1.0060742674178793</v>
      </c>
      <c r="M14" s="13">
        <f t="shared" si="6"/>
        <v>-1</v>
      </c>
      <c r="N14" s="13">
        <f t="shared" si="11"/>
        <v>5.2771110397617065</v>
      </c>
      <c r="O14" s="13">
        <f t="shared" si="7"/>
        <v>4.0902732603584109E-5</v>
      </c>
      <c r="P14" s="13">
        <f t="shared" si="8"/>
        <v>0.64551926642781365</v>
      </c>
      <c r="Q14" s="13">
        <f t="shared" si="12"/>
        <v>0.39228909657748545</v>
      </c>
      <c r="S14" s="37" t="s">
        <v>34</v>
      </c>
      <c r="T14" s="70">
        <f>SUMPRODUCT(H2:H1001,F2:F1001)</f>
        <v>-2.1890367385470037E-5</v>
      </c>
      <c r="U14" s="50"/>
      <c r="V14" s="57"/>
      <c r="W14" s="62"/>
      <c r="X14" s="62"/>
      <c r="Y14" s="62"/>
      <c r="Z14" s="62"/>
      <c r="AA14" s="62"/>
      <c r="AB14" s="62"/>
      <c r="AC14" s="62"/>
      <c r="AD14" s="62"/>
    </row>
    <row r="15" spans="1:32" x14ac:dyDescent="0.35">
      <c r="A15">
        <v>13</v>
      </c>
      <c r="B15" s="3">
        <f t="shared" si="0"/>
        <v>1.2999999999999999E-2</v>
      </c>
      <c r="C15" s="3">
        <f>MOD($T$7*(1+SIN($T$6*B15))+$T$20,2*$T$7)</f>
        <v>4.4677296305869874</v>
      </c>
      <c r="D15" s="31">
        <f t="shared" si="1"/>
        <v>5.8010469737678279E-14</v>
      </c>
      <c r="E15" s="67">
        <f t="shared" si="9"/>
        <v>3.8897608175477803E-11</v>
      </c>
      <c r="F15" s="42">
        <f t="shared" si="2"/>
        <v>5.5131346262631579E-11</v>
      </c>
      <c r="G15" s="42">
        <f t="shared" si="10"/>
        <v>5.5131346262631582E-8</v>
      </c>
      <c r="H15" s="31">
        <f t="shared" si="3"/>
        <v>-1.405163436917355E-14</v>
      </c>
      <c r="I15" s="31">
        <f t="shared" si="4"/>
        <v>-5.6282911889321686E-14</v>
      </c>
      <c r="L15" s="13">
        <f t="shared" si="5"/>
        <v>1.0060742678408139</v>
      </c>
      <c r="M15" s="13">
        <f t="shared" si="6"/>
        <v>-1</v>
      </c>
      <c r="N15" s="13">
        <f t="shared" si="11"/>
        <v>5.2771110393387719</v>
      </c>
      <c r="O15" s="13">
        <f t="shared" si="7"/>
        <v>4.0902732621224045E-5</v>
      </c>
      <c r="P15" s="13">
        <f t="shared" si="8"/>
        <v>0.64551926670620385</v>
      </c>
      <c r="Q15" s="13">
        <f t="shared" si="12"/>
        <v>0.39228909668029843</v>
      </c>
      <c r="S15" s="37" t="s">
        <v>35</v>
      </c>
      <c r="T15" s="70">
        <f>SUMPRODUCT(F2:F1001,I2:I1001)</f>
        <v>3.4552067207886484E-5</v>
      </c>
      <c r="U15" s="50"/>
      <c r="V15" s="57"/>
      <c r="W15" s="62"/>
      <c r="X15" s="62"/>
      <c r="Y15" s="62"/>
      <c r="Z15" s="62"/>
      <c r="AA15" s="62"/>
      <c r="AB15" s="62"/>
      <c r="AC15" s="62"/>
      <c r="AD15" s="62"/>
    </row>
    <row r="16" spans="1:32" x14ac:dyDescent="0.35">
      <c r="A16">
        <v>14</v>
      </c>
      <c r="B16" s="3">
        <f t="shared" si="0"/>
        <v>1.4E-2</v>
      </c>
      <c r="C16" s="3">
        <f>MOD($T$7*(1+SIN($T$6*B16))+$T$20,2*$T$7)</f>
        <v>4.4927158734534451</v>
      </c>
      <c r="D16" s="31">
        <f t="shared" si="1"/>
        <v>9.6862960676768277E-14</v>
      </c>
      <c r="E16" s="67">
        <f t="shared" si="9"/>
        <v>5.9263838224579694E-11</v>
      </c>
      <c r="F16" s="42">
        <f t="shared" si="2"/>
        <v>8.3997328865883414E-11</v>
      </c>
      <c r="G16" s="42">
        <f t="shared" si="10"/>
        <v>8.399732886588342E-8</v>
      </c>
      <c r="H16" s="31">
        <f t="shared" si="3"/>
        <v>-2.1107465618739129E-14</v>
      </c>
      <c r="I16" s="31">
        <f t="shared" si="4"/>
        <v>-9.4535221194129041E-14</v>
      </c>
      <c r="L16" s="13">
        <f t="shared" si="5"/>
        <v>1.0060742684870356</v>
      </c>
      <c r="M16" s="13">
        <f t="shared" si="6"/>
        <v>-1</v>
      </c>
      <c r="N16" s="13">
        <f t="shared" si="11"/>
        <v>5.277111038692551</v>
      </c>
      <c r="O16" s="13">
        <f t="shared" si="7"/>
        <v>4.0902732649761052E-5</v>
      </c>
      <c r="P16" s="13">
        <f t="shared" si="8"/>
        <v>0.64551926715656949</v>
      </c>
      <c r="Q16" s="13">
        <f t="shared" si="12"/>
        <v>0.39228909684662416</v>
      </c>
      <c r="S16" s="37" t="s">
        <v>28</v>
      </c>
      <c r="T16" s="32">
        <f>STDEV(H2:H1001)</f>
        <v>3.3491590939095212E-5</v>
      </c>
      <c r="U16" s="50"/>
      <c r="V16" s="13"/>
      <c r="W16" s="62"/>
      <c r="X16" s="62"/>
      <c r="Y16" s="62"/>
      <c r="Z16" s="62"/>
      <c r="AA16" s="62"/>
      <c r="AB16" s="62"/>
      <c r="AC16" s="62"/>
      <c r="AD16" s="62"/>
    </row>
    <row r="17" spans="1:30" x14ac:dyDescent="0.35">
      <c r="A17">
        <v>15</v>
      </c>
      <c r="B17" s="3">
        <f t="shared" si="0"/>
        <v>1.4999999999999999E-2</v>
      </c>
      <c r="C17" s="3">
        <f>MOD($T$7*(1+SIN($T$6*B17))+$T$20,2*$T$7)</f>
        <v>4.5176796445536809</v>
      </c>
      <c r="D17" s="31">
        <f t="shared" si="1"/>
        <v>1.5604727760261855E-13</v>
      </c>
      <c r="E17" s="67">
        <f t="shared" si="9"/>
        <v>8.7762279914283241E-11</v>
      </c>
      <c r="F17" s="42">
        <f t="shared" si="2"/>
        <v>1.2438946428080504E-10</v>
      </c>
      <c r="G17" s="42">
        <f t="shared" si="10"/>
        <v>1.2438946428080503E-7</v>
      </c>
      <c r="H17" s="31">
        <f t="shared" si="3"/>
        <v>-3.0192241269980516E-14</v>
      </c>
      <c r="I17" s="31">
        <f t="shared" si="4"/>
        <v>-1.5309860030151804E-13</v>
      </c>
      <c r="L17" s="13">
        <f t="shared" si="5"/>
        <v>1.0060742694409148</v>
      </c>
      <c r="M17" s="13">
        <f t="shared" si="6"/>
        <v>-1</v>
      </c>
      <c r="N17" s="13">
        <f t="shared" si="11"/>
        <v>5.2771110377386714</v>
      </c>
      <c r="O17" s="13">
        <f t="shared" si="7"/>
        <v>4.0902732694369731E-5</v>
      </c>
      <c r="P17" s="13">
        <f t="shared" si="8"/>
        <v>0.64551926786057534</v>
      </c>
      <c r="Q17" s="13">
        <f t="shared" si="12"/>
        <v>0.39228909710662235</v>
      </c>
      <c r="S17" s="37" t="s">
        <v>29</v>
      </c>
      <c r="T17" s="32">
        <f>STDEV(I2:I1001)</f>
        <v>4.8027111496235333E-5</v>
      </c>
      <c r="U17" s="50"/>
      <c r="V17" s="19"/>
      <c r="W17" s="62"/>
      <c r="X17" s="62"/>
      <c r="Y17" s="62"/>
      <c r="Z17" s="62"/>
      <c r="AA17" s="62"/>
      <c r="AB17" s="62"/>
      <c r="AC17" s="62"/>
      <c r="AD17" s="62"/>
    </row>
    <row r="18" spans="1:30" x14ac:dyDescent="0.35">
      <c r="A18">
        <v>16</v>
      </c>
      <c r="B18" s="3">
        <f t="shared" si="0"/>
        <v>1.6E-2</v>
      </c>
      <c r="C18" s="3">
        <f>MOD($T$7*(1+SIN($T$6*B18))+$T$20,2*$T$7)</f>
        <v>4.542619346214865</v>
      </c>
      <c r="D18" s="31">
        <f t="shared" si="1"/>
        <v>2.4367471634092892E-13</v>
      </c>
      <c r="E18" s="67">
        <f t="shared" si="9"/>
        <v>1.2676946241098397E-10</v>
      </c>
      <c r="F18" s="42">
        <f t="shared" si="2"/>
        <v>1.7967611520426771E-10</v>
      </c>
      <c r="G18" s="42">
        <f t="shared" si="10"/>
        <v>1.7967611520426771E-7</v>
      </c>
      <c r="H18" s="31">
        <f t="shared" si="3"/>
        <v>-4.1170134686501246E-14</v>
      </c>
      <c r="I18" s="31">
        <f t="shared" si="4"/>
        <v>-2.4017157907156193E-13</v>
      </c>
      <c r="L18" s="13">
        <f t="shared" si="5"/>
        <v>1.0060742708069172</v>
      </c>
      <c r="M18" s="13">
        <f t="shared" si="6"/>
        <v>-1</v>
      </c>
      <c r="N18" s="13">
        <f t="shared" si="11"/>
        <v>5.277111036372669</v>
      </c>
      <c r="O18" s="13">
        <f t="shared" si="7"/>
        <v>4.0902732762048368E-5</v>
      </c>
      <c r="P18" s="13">
        <f t="shared" si="8"/>
        <v>0.64551926892866696</v>
      </c>
      <c r="Q18" s="13">
        <f t="shared" si="12"/>
        <v>0.39228909750108193</v>
      </c>
      <c r="S18" s="38"/>
      <c r="T18" s="13"/>
      <c r="U18" s="13"/>
      <c r="V18" s="13"/>
      <c r="W18" s="62"/>
      <c r="X18" s="62"/>
      <c r="Y18" s="62"/>
      <c r="Z18" s="62"/>
      <c r="AA18" s="62"/>
      <c r="AB18" s="62"/>
      <c r="AC18" s="62"/>
      <c r="AD18" s="62"/>
    </row>
    <row r="19" spans="1:30" x14ac:dyDescent="0.35">
      <c r="A19">
        <v>17</v>
      </c>
      <c r="B19" s="3">
        <f t="shared" si="0"/>
        <v>1.7000000000000001E-2</v>
      </c>
      <c r="C19" s="3">
        <f>MOD($T$7*(1+SIN($T$6*B19))+$T$20,2*$T$7)</f>
        <v>4.5675333823046049</v>
      </c>
      <c r="D19" s="31">
        <f t="shared" si="1"/>
        <v>3.7022313721606188E-13</v>
      </c>
      <c r="E19" s="67">
        <f t="shared" si="9"/>
        <v>1.7913376973850644E-10</v>
      </c>
      <c r="F19" s="42">
        <f t="shared" si="2"/>
        <v>2.5389442564774875E-10</v>
      </c>
      <c r="G19" s="42">
        <f t="shared" si="10"/>
        <v>2.5389442564774877E-7</v>
      </c>
      <c r="H19" s="31">
        <f t="shared" si="3"/>
        <v>-5.3441540166095091E-14</v>
      </c>
      <c r="I19" s="31">
        <f t="shared" si="4"/>
        <v>-3.6634570164638022E-13</v>
      </c>
      <c r="L19" s="13">
        <f t="shared" si="5"/>
        <v>1.0060742727112428</v>
      </c>
      <c r="M19" s="13">
        <f t="shared" si="6"/>
        <v>-1</v>
      </c>
      <c r="N19" s="13">
        <f t="shared" si="11"/>
        <v>5.2771110344683434</v>
      </c>
      <c r="O19" s="13">
        <f t="shared" si="7"/>
        <v>4.0902732862064948E-5</v>
      </c>
      <c r="P19" s="13">
        <f t="shared" si="8"/>
        <v>0.64551927050710989</v>
      </c>
      <c r="Q19" s="13">
        <f t="shared" si="12"/>
        <v>0.39228909808402079</v>
      </c>
      <c r="S19" s="99" t="s">
        <v>39</v>
      </c>
      <c r="T19" s="102"/>
      <c r="U19" s="102"/>
      <c r="W19" s="62"/>
      <c r="X19" s="62"/>
      <c r="Y19" s="62"/>
      <c r="Z19" s="62"/>
      <c r="AA19" s="62"/>
      <c r="AB19" s="62"/>
      <c r="AC19" s="62"/>
      <c r="AD19" s="62"/>
    </row>
    <row r="20" spans="1:30" x14ac:dyDescent="0.35">
      <c r="A20">
        <v>18</v>
      </c>
      <c r="B20" s="3">
        <f t="shared" si="0"/>
        <v>1.7999999999999999E-2</v>
      </c>
      <c r="C20" s="3">
        <f>MOD($T$7*(1+SIN($T$6*B20))+$T$20,2*$T$7)</f>
        <v>4.5924201583330948</v>
      </c>
      <c r="D20" s="31">
        <f t="shared" si="1"/>
        <v>5.4900520566097305E-13</v>
      </c>
      <c r="E20" s="67">
        <f t="shared" si="9"/>
        <v>2.482295457679681E-10</v>
      </c>
      <c r="F20" s="42">
        <f t="shared" si="2"/>
        <v>3.5182700639617154E-10</v>
      </c>
      <c r="G20" s="42">
        <f t="shared" si="10"/>
        <v>3.5182700639617154E-7</v>
      </c>
      <c r="H20" s="31">
        <f t="shared" si="3"/>
        <v>-6.5705631188409862E-14</v>
      </c>
      <c r="I20" s="31">
        <f t="shared" si="4"/>
        <v>-5.4505915814063703E-13</v>
      </c>
      <c r="L20" s="13">
        <f t="shared" si="5"/>
        <v>1.0060742753028542</v>
      </c>
      <c r="M20" s="13">
        <f t="shared" si="6"/>
        <v>-1</v>
      </c>
      <c r="N20" s="13">
        <f t="shared" si="11"/>
        <v>5.277111031876732</v>
      </c>
      <c r="O20" s="13">
        <f t="shared" si="7"/>
        <v>4.0902733006467375E-5</v>
      </c>
      <c r="P20" s="13">
        <f t="shared" si="8"/>
        <v>0.64551927278604193</v>
      </c>
      <c r="Q20" s="13">
        <f t="shared" si="12"/>
        <v>0.39228909892565894</v>
      </c>
      <c r="S20" s="103" t="s">
        <v>14</v>
      </c>
      <c r="T20" s="39">
        <v>1</v>
      </c>
      <c r="U20" s="13"/>
      <c r="V20" s="58"/>
      <c r="W20" s="62"/>
      <c r="X20" s="62"/>
      <c r="Y20" s="62"/>
      <c r="Z20" s="62"/>
      <c r="AA20" s="62"/>
      <c r="AB20" s="62"/>
      <c r="AC20" s="62"/>
      <c r="AD20" s="62"/>
    </row>
    <row r="21" spans="1:30" x14ac:dyDescent="0.35">
      <c r="A21">
        <v>19</v>
      </c>
      <c r="B21" s="3">
        <f t="shared" si="0"/>
        <v>1.9E-2</v>
      </c>
      <c r="C21" s="3">
        <f>MOD($T$7*(1+SIN($T$6*B21))+$T$20,2*$T$7)</f>
        <v>4.6172780815551633</v>
      </c>
      <c r="D21" s="31">
        <f t="shared" si="1"/>
        <v>7.9668978901157593E-13</v>
      </c>
      <c r="E21" s="67">
        <f t="shared" si="9"/>
        <v>3.3801310000929132E-10</v>
      </c>
      <c r="F21" s="42">
        <f t="shared" si="2"/>
        <v>4.7908131455923002E-10</v>
      </c>
      <c r="G21" s="42">
        <f t="shared" si="10"/>
        <v>4.7908131455922997E-7</v>
      </c>
      <c r="H21" s="31">
        <f t="shared" si="3"/>
        <v>-7.5659690777420486E-14</v>
      </c>
      <c r="I21" s="31">
        <f t="shared" si="4"/>
        <v>-7.9308904361791208E-13</v>
      </c>
      <c r="L21" s="13">
        <f t="shared" si="5"/>
        <v>1.0060742787537107</v>
      </c>
      <c r="M21" s="13">
        <f t="shared" si="6"/>
        <v>-1</v>
      </c>
      <c r="N21" s="13">
        <f t="shared" si="11"/>
        <v>5.2771110284258755</v>
      </c>
      <c r="O21" s="13">
        <f t="shared" si="7"/>
        <v>4.0902733210660266E-5</v>
      </c>
      <c r="P21" s="13">
        <f t="shared" si="8"/>
        <v>0.64551927600857584</v>
      </c>
      <c r="Q21" s="13">
        <f t="shared" si="12"/>
        <v>0.39228910011578111</v>
      </c>
      <c r="V21" s="58"/>
      <c r="W21" s="62"/>
      <c r="X21" s="62"/>
      <c r="Y21" s="62"/>
      <c r="Z21" s="62"/>
      <c r="AA21" s="62"/>
      <c r="AB21" s="62"/>
      <c r="AC21" s="62"/>
      <c r="AD21" s="62"/>
    </row>
    <row r="22" spans="1:30" x14ac:dyDescent="0.35">
      <c r="A22">
        <v>20</v>
      </c>
      <c r="B22" s="3">
        <f t="shared" si="0"/>
        <v>0.02</v>
      </c>
      <c r="C22" s="3">
        <f>MOD($T$7*(1+SIN($T$6*B22))+$T$20,2*$T$7)</f>
        <v>4.6421055610722091</v>
      </c>
      <c r="D22" s="31">
        <f t="shared" si="1"/>
        <v>1.13387824750592E-12</v>
      </c>
      <c r="E22" s="67">
        <f t="shared" si="9"/>
        <v>4.5308046827550903E-10</v>
      </c>
      <c r="F22" s="42">
        <f t="shared" si="2"/>
        <v>6.4217152038360575E-10</v>
      </c>
      <c r="G22" s="42">
        <f t="shared" si="10"/>
        <v>6.4217152038360576E-7</v>
      </c>
      <c r="H22" s="31">
        <f t="shared" si="3"/>
        <v>-7.9627245950605722E-14</v>
      </c>
      <c r="I22" s="31">
        <f t="shared" si="4"/>
        <v>-1.1310788574937727E-12</v>
      </c>
      <c r="L22" s="13">
        <f t="shared" si="5"/>
        <v>1.0060742832579885</v>
      </c>
      <c r="M22" s="13">
        <f t="shared" si="6"/>
        <v>-1</v>
      </c>
      <c r="N22" s="13">
        <f t="shared" si="11"/>
        <v>5.2771110239215977</v>
      </c>
      <c r="O22" s="13">
        <f t="shared" si="7"/>
        <v>4.0902733494049538E-5</v>
      </c>
      <c r="P22" s="13">
        <f t="shared" si="8"/>
        <v>0.64551928048097229</v>
      </c>
      <c r="Q22" s="13">
        <f t="shared" si="12"/>
        <v>0.39228910176749315</v>
      </c>
      <c r="T22" s="49"/>
      <c r="U22" s="49"/>
      <c r="V22" s="58"/>
      <c r="W22" s="62"/>
      <c r="X22" s="62"/>
      <c r="Y22" s="62"/>
      <c r="Z22" s="62"/>
      <c r="AA22" s="62"/>
      <c r="AB22" s="62"/>
      <c r="AC22" s="62"/>
      <c r="AD22" s="62"/>
    </row>
    <row r="23" spans="1:30" x14ac:dyDescent="0.35">
      <c r="A23">
        <v>21</v>
      </c>
      <c r="B23" s="3">
        <f t="shared" si="0"/>
        <v>2.1000000000000001E-2</v>
      </c>
      <c r="C23" s="3">
        <f>MOD($T$7*(1+SIN($T$6*B23))+$T$20,2*$T$7)</f>
        <v>4.6669010079340172</v>
      </c>
      <c r="D23" s="31">
        <f t="shared" si="1"/>
        <v>1.5857371980951669E-12</v>
      </c>
      <c r="E23" s="67">
        <f t="shared" si="9"/>
        <v>5.9872678608442345E-10</v>
      </c>
      <c r="F23" s="42">
        <f t="shared" si="2"/>
        <v>8.4860265987106375E-10</v>
      </c>
      <c r="G23" s="42">
        <f t="shared" si="10"/>
        <v>8.4860265987106372E-7</v>
      </c>
      <c r="H23" s="31">
        <f t="shared" si="3"/>
        <v>-7.2107097175660776E-14</v>
      </c>
      <c r="I23" s="31">
        <f t="shared" si="4"/>
        <v>-1.5840969124266387E-12</v>
      </c>
      <c r="L23" s="13">
        <f t="shared" si="5"/>
        <v>1.0060742890300753</v>
      </c>
      <c r="M23" s="13">
        <f t="shared" si="6"/>
        <v>-1</v>
      </c>
      <c r="N23" s="13">
        <f t="shared" si="11"/>
        <v>5.2771110181495109</v>
      </c>
      <c r="O23" s="13">
        <f t="shared" si="7"/>
        <v>4.0902733880755471E-5</v>
      </c>
      <c r="P23" s="13">
        <f t="shared" si="8"/>
        <v>0.6455192865838929</v>
      </c>
      <c r="Q23" s="13">
        <f t="shared" si="12"/>
        <v>0.39228910402137829</v>
      </c>
      <c r="T23" s="49"/>
      <c r="U23" s="49"/>
      <c r="V23" s="58"/>
      <c r="W23" s="62"/>
      <c r="X23" s="62"/>
      <c r="Y23" s="62"/>
      <c r="Z23" s="62"/>
      <c r="AA23" s="62"/>
      <c r="AB23" s="62"/>
      <c r="AC23" s="62"/>
      <c r="AD23" s="62"/>
    </row>
    <row r="24" spans="1:30" x14ac:dyDescent="0.35">
      <c r="A24">
        <v>22</v>
      </c>
      <c r="B24" s="3">
        <f t="shared" si="0"/>
        <v>2.1999999999999999E-2</v>
      </c>
      <c r="C24" s="3">
        <f>MOD($T$7*(1+SIN($T$6*B24))+$T$20,2*$T$7)</f>
        <v>4.6916628352404519</v>
      </c>
      <c r="D24" s="31">
        <f t="shared" si="1"/>
        <v>2.182689174522366E-12</v>
      </c>
      <c r="E24" s="67">
        <f t="shared" si="9"/>
        <v>7.8100713625236048E-10</v>
      </c>
      <c r="F24" s="42">
        <f t="shared" si="2"/>
        <v>1.1069568768359434E-9</v>
      </c>
      <c r="G24" s="42">
        <f t="shared" si="10"/>
        <v>1.1069568768359434E-6</v>
      </c>
      <c r="H24" s="31">
        <f t="shared" si="3"/>
        <v>-4.5235493815093599E-14</v>
      </c>
      <c r="I24" s="31">
        <f t="shared" si="4"/>
        <v>-2.182220379035177E-12</v>
      </c>
      <c r="L24" s="13">
        <f t="shared" si="5"/>
        <v>1.0060742963011022</v>
      </c>
      <c r="M24" s="13">
        <f t="shared" si="6"/>
        <v>-1</v>
      </c>
      <c r="N24" s="13">
        <f t="shared" si="11"/>
        <v>5.2771110108784836</v>
      </c>
      <c r="O24" s="13">
        <f t="shared" si="7"/>
        <v>4.0902734400393908E-5</v>
      </c>
      <c r="P24" s="13">
        <f t="shared" si="8"/>
        <v>0.64551929478472947</v>
      </c>
      <c r="Q24" s="13">
        <f t="shared" si="12"/>
        <v>0.39228910705004999</v>
      </c>
      <c r="T24" s="49"/>
      <c r="U24" s="49"/>
      <c r="V24" s="58"/>
      <c r="W24" s="62"/>
      <c r="X24" s="62"/>
      <c r="Y24" s="62"/>
      <c r="Z24" s="62"/>
      <c r="AA24" s="62"/>
      <c r="AB24" s="62"/>
      <c r="AC24" s="62"/>
      <c r="AD24" s="62"/>
    </row>
    <row r="25" spans="1:30" x14ac:dyDescent="0.35">
      <c r="A25">
        <v>23</v>
      </c>
      <c r="B25" s="3">
        <f t="shared" si="0"/>
        <v>2.3E-2</v>
      </c>
      <c r="C25" s="3">
        <f>MOD($T$7*(1+SIN($T$6*B25))+$T$20,2*$T$7)</f>
        <v>4.7163894582430181</v>
      </c>
      <c r="D25" s="31">
        <f t="shared" si="1"/>
        <v>2.9611624561743298E-12</v>
      </c>
      <c r="E25" s="67">
        <f t="shared" si="9"/>
        <v>1.0067987355251492E-9</v>
      </c>
      <c r="F25" s="42">
        <f t="shared" si="2"/>
        <v>1.4269815628409091E-9</v>
      </c>
      <c r="G25" s="42">
        <f t="shared" si="10"/>
        <v>1.4269815628409092E-6</v>
      </c>
      <c r="H25" s="31">
        <f t="shared" si="3"/>
        <v>1.1846033243809336E-14</v>
      </c>
      <c r="I25" s="31">
        <f t="shared" si="4"/>
        <v>-2.9611387612458788E-12</v>
      </c>
      <c r="L25" s="13">
        <f t="shared" si="5"/>
        <v>1.0060743053137866</v>
      </c>
      <c r="M25" s="13">
        <f t="shared" si="6"/>
        <v>-1</v>
      </c>
      <c r="N25" s="13">
        <f t="shared" si="11"/>
        <v>5.2771110018657996</v>
      </c>
      <c r="O25" s="13">
        <f t="shared" si="7"/>
        <v>4.0902735088924344E-5</v>
      </c>
      <c r="P25" s="13">
        <f t="shared" si="8"/>
        <v>0.64551930565098781</v>
      </c>
      <c r="Q25" s="13">
        <f t="shared" si="12"/>
        <v>0.39228911106309527</v>
      </c>
      <c r="T25" s="49"/>
      <c r="U25" s="49"/>
      <c r="V25" s="58"/>
      <c r="W25" s="62"/>
      <c r="X25" s="62"/>
      <c r="Y25" s="62"/>
      <c r="Z25" s="62"/>
      <c r="AA25" s="62"/>
      <c r="AB25" s="62"/>
      <c r="AC25" s="62"/>
      <c r="AD25" s="62"/>
    </row>
    <row r="26" spans="1:30" x14ac:dyDescent="0.35">
      <c r="A26">
        <v>24</v>
      </c>
      <c r="B26" s="3">
        <f t="shared" si="0"/>
        <v>2.4E-2</v>
      </c>
      <c r="C26" s="3">
        <f>MOD($T$7*(1+SIN($T$6*B26))+$T$20,2*$T$7)</f>
        <v>4.7410792944462834</v>
      </c>
      <c r="D26" s="31">
        <f t="shared" si="1"/>
        <v>3.9644011913996039E-12</v>
      </c>
      <c r="E26" s="67">
        <f t="shared" si="9"/>
        <v>1.2838643282867237E-9</v>
      </c>
      <c r="F26" s="42">
        <f t="shared" si="2"/>
        <v>1.8196792079786231E-9</v>
      </c>
      <c r="G26" s="42">
        <f t="shared" si="10"/>
        <v>1.8196792079786231E-6</v>
      </c>
      <c r="H26" s="31">
        <f t="shared" si="3"/>
        <v>1.1372431202207571E-13</v>
      </c>
      <c r="I26" s="31">
        <f t="shared" si="4"/>
        <v>-3.9627696863716044E-12</v>
      </c>
      <c r="L26" s="13">
        <f t="shared" si="5"/>
        <v>1.0060743163153358</v>
      </c>
      <c r="M26" s="13">
        <f t="shared" si="6"/>
        <v>-1</v>
      </c>
      <c r="N26" s="13">
        <f t="shared" si="11"/>
        <v>5.2771109908642506</v>
      </c>
      <c r="O26" s="13">
        <f t="shared" si="7"/>
        <v>4.0902735989562768E-5</v>
      </c>
      <c r="P26" s="13">
        <f t="shared" si="8"/>
        <v>0.6455193198646948</v>
      </c>
      <c r="Q26" s="13">
        <f t="shared" si="12"/>
        <v>0.39228911631239521</v>
      </c>
      <c r="T26" s="49"/>
      <c r="U26" s="49"/>
      <c r="V26" s="58"/>
      <c r="W26" s="62"/>
      <c r="X26" s="62"/>
      <c r="Y26" s="62"/>
      <c r="Z26" s="62"/>
      <c r="AA26" s="62"/>
      <c r="AB26" s="62"/>
      <c r="AC26" s="62"/>
      <c r="AD26" s="62"/>
    </row>
    <row r="27" spans="1:30" x14ac:dyDescent="0.35">
      <c r="A27">
        <v>25</v>
      </c>
      <c r="B27" s="3">
        <f t="shared" si="0"/>
        <v>2.5000000000000001E-2</v>
      </c>
      <c r="C27" s="3">
        <f>MOD($T$7*(1+SIN($T$6*B27))+$T$20,2*$T$7)</f>
        <v>4.7657307637091577</v>
      </c>
      <c r="D27" s="31">
        <f t="shared" si="1"/>
        <v>5.2433367982506777E-12</v>
      </c>
      <c r="E27" s="67">
        <f t="shared" si="9"/>
        <v>1.6209166583902828E-9</v>
      </c>
      <c r="F27" s="42">
        <f t="shared" si="2"/>
        <v>2.2973987797254756E-9</v>
      </c>
      <c r="G27" s="42">
        <f t="shared" si="10"/>
        <v>2.2973987797254754E-6</v>
      </c>
      <c r="H27" s="31">
        <f t="shared" si="3"/>
        <v>2.7955631896603098E-13</v>
      </c>
      <c r="I27" s="31">
        <f t="shared" si="4"/>
        <v>-5.2358790135387805E-12</v>
      </c>
      <c r="L27" s="13">
        <f t="shared" si="5"/>
        <v>1.0060743295481771</v>
      </c>
      <c r="M27" s="13">
        <f t="shared" si="6"/>
        <v>-1</v>
      </c>
      <c r="N27" s="13">
        <f t="shared" si="11"/>
        <v>5.2771109776314091</v>
      </c>
      <c r="O27" s="13">
        <f t="shared" si="7"/>
        <v>4.0902737153755987E-5</v>
      </c>
      <c r="P27" s="13">
        <f t="shared" si="8"/>
        <v>0.64551933823777419</v>
      </c>
      <c r="Q27" s="13">
        <f t="shared" si="12"/>
        <v>0.39228912309780339</v>
      </c>
      <c r="T27" s="49"/>
      <c r="U27" s="49"/>
      <c r="V27" s="58"/>
      <c r="W27" s="62"/>
      <c r="X27" s="62"/>
      <c r="Y27" s="62"/>
      <c r="Z27" s="62"/>
      <c r="AA27" s="62"/>
      <c r="AB27" s="62"/>
      <c r="AC27" s="62"/>
      <c r="AD27" s="62"/>
    </row>
    <row r="28" spans="1:30" x14ac:dyDescent="0.35">
      <c r="A28">
        <v>26</v>
      </c>
      <c r="B28" s="3">
        <f t="shared" si="0"/>
        <v>2.5999999999999999E-2</v>
      </c>
      <c r="C28" s="3">
        <f>MOD($T$7*(1+SIN($T$6*B28))+$T$20,2*$T$7)</f>
        <v>4.7903422883460234</v>
      </c>
      <c r="D28" s="31">
        <f t="shared" si="1"/>
        <v>6.8575214868902892E-12</v>
      </c>
      <c r="E28" s="67">
        <f t="shared" si="9"/>
        <v>2.0276838929767984E-9</v>
      </c>
      <c r="F28" s="42">
        <f t="shared" si="2"/>
        <v>2.8739284510902064E-9</v>
      </c>
      <c r="G28" s="42">
        <f t="shared" si="10"/>
        <v>2.8739284510902066E-6</v>
      </c>
      <c r="H28" s="31">
        <f t="shared" si="3"/>
        <v>5.340252471431203E-13</v>
      </c>
      <c r="I28" s="31">
        <f t="shared" si="4"/>
        <v>-6.8366964228767486E-12</v>
      </c>
      <c r="L28" s="13">
        <f t="shared" si="5"/>
        <v>1.0060743452382668</v>
      </c>
      <c r="M28" s="13">
        <f t="shared" si="6"/>
        <v>-1</v>
      </c>
      <c r="N28" s="13">
        <f t="shared" si="11"/>
        <v>5.2771109619413199</v>
      </c>
      <c r="O28" s="13">
        <f t="shared" si="7"/>
        <v>4.0902738642213287E-5</v>
      </c>
      <c r="P28" s="13">
        <f t="shared" si="8"/>
        <v>0.64551936172832858</v>
      </c>
      <c r="Q28" s="13">
        <f t="shared" si="12"/>
        <v>0.39228913177315888</v>
      </c>
      <c r="T28" s="49"/>
      <c r="U28" s="49"/>
      <c r="V28" s="58"/>
      <c r="W28" s="62"/>
      <c r="X28" s="62"/>
      <c r="Y28" s="62"/>
      <c r="Z28" s="62"/>
      <c r="AA28" s="62"/>
      <c r="AB28" s="62"/>
      <c r="AC28" s="62"/>
      <c r="AD28" s="62"/>
    </row>
    <row r="29" spans="1:30" x14ac:dyDescent="0.35">
      <c r="A29">
        <v>27</v>
      </c>
      <c r="B29" s="3">
        <f t="shared" si="0"/>
        <v>2.7E-2</v>
      </c>
      <c r="C29" s="3">
        <f>MOD($T$7*(1+SIN($T$6*B29))+$T$20,2*$T$7)</f>
        <v>4.8149122932277049</v>
      </c>
      <c r="D29" s="31">
        <f t="shared" si="1"/>
        <v>8.8761246131401483E-12</v>
      </c>
      <c r="E29" s="67">
        <f t="shared" si="9"/>
        <v>2.5149758747860136E-9</v>
      </c>
      <c r="F29" s="42">
        <f t="shared" si="2"/>
        <v>3.5645895030225546E-9</v>
      </c>
      <c r="G29" s="42">
        <f t="shared" si="10"/>
        <v>3.5645895030225547E-6</v>
      </c>
      <c r="H29" s="31">
        <f t="shared" si="3"/>
        <v>9.0841634833770725E-13</v>
      </c>
      <c r="I29" s="31">
        <f t="shared" si="4"/>
        <v>-8.8295168546226317E-12</v>
      </c>
      <c r="L29" s="13">
        <f t="shared" si="5"/>
        <v>1.0060743635807401</v>
      </c>
      <c r="M29" s="13">
        <f t="shared" si="6"/>
        <v>-1</v>
      </c>
      <c r="N29" s="13">
        <f t="shared" si="11"/>
        <v>5.2771109435988457</v>
      </c>
      <c r="O29" s="13">
        <f t="shared" si="7"/>
        <v>4.0902740525990289E-5</v>
      </c>
      <c r="P29" s="13">
        <f t="shared" si="8"/>
        <v>0.6455193914577444</v>
      </c>
      <c r="Q29" s="13">
        <f t="shared" si="12"/>
        <v>0.39228914275260351</v>
      </c>
      <c r="T29" s="49"/>
      <c r="U29" s="49"/>
      <c r="V29" s="58"/>
      <c r="W29" s="62"/>
      <c r="X29" s="62"/>
      <c r="Y29" s="62"/>
      <c r="Z29" s="62"/>
      <c r="AA29" s="62"/>
      <c r="AB29" s="62"/>
      <c r="AC29" s="62"/>
      <c r="AD29" s="62"/>
    </row>
    <row r="30" spans="1:30" x14ac:dyDescent="0.35">
      <c r="A30">
        <v>28</v>
      </c>
      <c r="B30" s="3">
        <f t="shared" si="0"/>
        <v>2.8000000000000001E-2</v>
      </c>
      <c r="C30" s="3">
        <f>MOD($T$7*(1+SIN($T$6*B30))+$T$20,2*$T$7)</f>
        <v>4.8394392058822744</v>
      </c>
      <c r="D30" s="31">
        <f t="shared" si="1"/>
        <v>1.1378992441785748E-11</v>
      </c>
      <c r="E30" s="67">
        <f t="shared" si="9"/>
        <v>3.0947510819332379E-9</v>
      </c>
      <c r="F30" s="42">
        <f t="shared" si="2"/>
        <v>4.386331229545305E-9</v>
      </c>
      <c r="G30" s="42">
        <f t="shared" si="10"/>
        <v>4.3863312295453049E-6</v>
      </c>
      <c r="H30" s="31">
        <f t="shared" si="3"/>
        <v>1.441817326929749E-12</v>
      </c>
      <c r="I30" s="31">
        <f t="shared" si="4"/>
        <v>-1.1287277430185826E-11</v>
      </c>
      <c r="L30" s="13">
        <f t="shared" si="5"/>
        <v>1.0060743847226696</v>
      </c>
      <c r="M30" s="13">
        <f t="shared" si="6"/>
        <v>-1</v>
      </c>
      <c r="N30" s="13">
        <f t="shared" si="11"/>
        <v>5.2771109224569166</v>
      </c>
      <c r="O30" s="13">
        <f t="shared" si="7"/>
        <v>4.0902742887618713E-5</v>
      </c>
      <c r="P30" s="13">
        <f t="shared" si="8"/>
        <v>0.64551942872852197</v>
      </c>
      <c r="Q30" s="13">
        <f t="shared" si="12"/>
        <v>0.39228915651716673</v>
      </c>
      <c r="T30" s="49"/>
      <c r="U30" s="49"/>
      <c r="V30" s="58"/>
      <c r="W30" s="62"/>
      <c r="X30" s="62"/>
      <c r="Y30" s="62"/>
      <c r="Z30" s="62"/>
      <c r="AA30" s="62"/>
      <c r="AB30" s="62"/>
      <c r="AC30" s="62"/>
      <c r="AD30" s="62"/>
    </row>
    <row r="31" spans="1:30" x14ac:dyDescent="0.35">
      <c r="A31">
        <v>29</v>
      </c>
      <c r="B31" s="3">
        <f t="shared" si="0"/>
        <v>2.9000000000000001E-2</v>
      </c>
      <c r="C31" s="3">
        <f>MOD($T$7*(1+SIN($T$6*B31))+$T$20,2*$T$7)</f>
        <v>4.8639214565956959</v>
      </c>
      <c r="D31" s="31">
        <f t="shared" si="1"/>
        <v>1.4457771771224445E-11</v>
      </c>
      <c r="E31" s="67">
        <f t="shared" si="9"/>
        <v>3.780184176427589E-9</v>
      </c>
      <c r="F31" s="42">
        <f t="shared" si="2"/>
        <v>5.3578266773363167E-9</v>
      </c>
      <c r="G31" s="42">
        <f t="shared" si="10"/>
        <v>5.3578266773363168E-6</v>
      </c>
      <c r="H31" s="31">
        <f t="shared" si="3"/>
        <v>2.1824472688061833E-12</v>
      </c>
      <c r="I31" s="31">
        <f t="shared" si="4"/>
        <v>-1.4292098813949436E-11</v>
      </c>
      <c r="L31" s="13">
        <f t="shared" si="5"/>
        <v>1.0060744087427029</v>
      </c>
      <c r="M31" s="13">
        <f t="shared" si="6"/>
        <v>-1</v>
      </c>
      <c r="N31" s="13">
        <f t="shared" si="11"/>
        <v>5.2771108984368835</v>
      </c>
      <c r="O31" s="13">
        <f t="shared" si="7"/>
        <v>4.0902745822274893E-5</v>
      </c>
      <c r="P31" s="13">
        <f t="shared" si="8"/>
        <v>0.64551947504271623</v>
      </c>
      <c r="Q31" s="13">
        <f t="shared" si="12"/>
        <v>0.39228917362157573</v>
      </c>
      <c r="T31" s="49"/>
      <c r="U31" s="49"/>
      <c r="V31" s="58"/>
      <c r="W31" s="62"/>
      <c r="X31" s="62"/>
      <c r="Y31" s="62"/>
      <c r="Z31" s="62"/>
      <c r="AA31" s="62"/>
      <c r="AB31" s="62"/>
      <c r="AC31" s="62"/>
      <c r="AD31" s="62"/>
    </row>
    <row r="32" spans="1:30" x14ac:dyDescent="0.35">
      <c r="A32">
        <v>30</v>
      </c>
      <c r="B32" s="3">
        <f t="shared" si="0"/>
        <v>0.03</v>
      </c>
      <c r="C32" s="3">
        <f>MOD($T$7*(1+SIN($T$6*B32))+$T$20,2*$T$7)</f>
        <v>4.8883574785122779</v>
      </c>
      <c r="D32" s="31">
        <f t="shared" si="1"/>
        <v>1.8217097747797227E-11</v>
      </c>
      <c r="E32" s="67">
        <f t="shared" si="9"/>
        <v>4.58573402485061E-9</v>
      </c>
      <c r="F32" s="42">
        <f t="shared" si="2"/>
        <v>6.4995690545248966E-9</v>
      </c>
      <c r="G32" s="42">
        <f t="shared" si="10"/>
        <v>6.4995690545248963E-6</v>
      </c>
      <c r="H32" s="31">
        <f t="shared" si="3"/>
        <v>3.1891172229304766E-12</v>
      </c>
      <c r="I32" s="31">
        <f t="shared" si="4"/>
        <v>-1.7935779372282853E-11</v>
      </c>
      <c r="L32" s="13">
        <f t="shared" si="5"/>
        <v>1.0060744356273637</v>
      </c>
      <c r="M32" s="13">
        <f t="shared" si="6"/>
        <v>-1</v>
      </c>
      <c r="N32" s="13">
        <f t="shared" si="11"/>
        <v>5.2771108715522228</v>
      </c>
      <c r="O32" s="13">
        <f t="shared" si="7"/>
        <v>4.0902749438978922E-5</v>
      </c>
      <c r="P32" s="13">
        <f t="shared" si="8"/>
        <v>0.64551953212086199</v>
      </c>
      <c r="Q32" s="13">
        <f t="shared" si="12"/>
        <v>0.39228919470124474</v>
      </c>
      <c r="T32" s="49"/>
      <c r="U32" s="49"/>
      <c r="V32" s="58"/>
    </row>
    <row r="33" spans="1:22" x14ac:dyDescent="0.35">
      <c r="A33">
        <v>31</v>
      </c>
      <c r="B33" s="3">
        <f t="shared" si="0"/>
        <v>3.1E-2</v>
      </c>
      <c r="C33" s="3">
        <f>MOD($T$7*(1+SIN($T$6*B33))+$T$20,2*$T$7)</f>
        <v>4.9127457077349614</v>
      </c>
      <c r="D33" s="31">
        <f t="shared" si="1"/>
        <v>2.2775846078618726E-11</v>
      </c>
      <c r="E33" s="67">
        <f t="shared" si="9"/>
        <v>5.5272120766084823E-9</v>
      </c>
      <c r="F33" s="42">
        <f t="shared" si="2"/>
        <v>7.8339686462934582E-9</v>
      </c>
      <c r="G33" s="42">
        <f t="shared" si="10"/>
        <v>7.8339686462934578E-6</v>
      </c>
      <c r="H33" s="31">
        <f t="shared" si="3"/>
        <v>4.5328246234641549E-12</v>
      </c>
      <c r="I33" s="31">
        <f t="shared" si="4"/>
        <v>-2.2320229961401585E-11</v>
      </c>
      <c r="L33" s="13">
        <f t="shared" si="5"/>
        <v>1.0060744652438109</v>
      </c>
      <c r="M33" s="13">
        <f t="shared" si="6"/>
        <v>-1</v>
      </c>
      <c r="N33" s="13">
        <f t="shared" si="11"/>
        <v>5.2771108419357748</v>
      </c>
      <c r="O33" s="13">
        <f t="shared" si="7"/>
        <v>4.0902753861815192E-5</v>
      </c>
      <c r="P33" s="13">
        <f t="shared" si="8"/>
        <v>0.64551960192123581</v>
      </c>
      <c r="Q33" s="13">
        <f t="shared" si="12"/>
        <v>0.39228922047938886</v>
      </c>
      <c r="T33" s="49"/>
      <c r="U33" s="49"/>
      <c r="V33" s="58"/>
    </row>
    <row r="34" spans="1:22" x14ac:dyDescent="0.35">
      <c r="A34">
        <v>32</v>
      </c>
      <c r="B34" s="3">
        <f t="shared" si="0"/>
        <v>3.2000000000000001E-2</v>
      </c>
      <c r="C34" s="3">
        <f>MOD($T$7*(1+SIN($T$6*B34))+$T$20,2*$T$7)</f>
        <v>4.9370845834253991</v>
      </c>
      <c r="D34" s="31">
        <f t="shared" si="1"/>
        <v>2.8268449735859371E-11</v>
      </c>
      <c r="E34" s="67">
        <f t="shared" si="9"/>
        <v>6.6218509870207166E-9</v>
      </c>
      <c r="F34" s="42">
        <f t="shared" si="2"/>
        <v>9.385450077497045E-9</v>
      </c>
      <c r="G34" s="42">
        <f t="shared" si="10"/>
        <v>9.3854500774970451E-6</v>
      </c>
      <c r="H34" s="31">
        <f t="shared" si="3"/>
        <v>6.2984827538955716E-12</v>
      </c>
      <c r="I34" s="31">
        <f t="shared" si="4"/>
        <v>-2.7557836734179405E-11</v>
      </c>
      <c r="L34" s="13">
        <f t="shared" si="5"/>
        <v>1.0060744973088702</v>
      </c>
      <c r="M34" s="13">
        <f t="shared" si="6"/>
        <v>-1</v>
      </c>
      <c r="N34" s="13">
        <f t="shared" si="11"/>
        <v>5.2771108098707158</v>
      </c>
      <c r="O34" s="13">
        <f t="shared" si="7"/>
        <v>4.0902759231164479E-5</v>
      </c>
      <c r="P34" s="13">
        <f t="shared" si="8"/>
        <v>0.64551968665930071</v>
      </c>
      <c r="Q34" s="13">
        <f t="shared" si="12"/>
        <v>0.39228925177420459</v>
      </c>
      <c r="T34" s="49"/>
      <c r="U34" s="49"/>
      <c r="V34" s="58"/>
    </row>
    <row r="35" spans="1:22" x14ac:dyDescent="0.35">
      <c r="A35">
        <v>33</v>
      </c>
      <c r="B35" s="3">
        <f t="shared" si="0"/>
        <v>3.3000000000000002E-2</v>
      </c>
      <c r="C35" s="3">
        <f>MOD($T$7*(1+SIN($T$6*B35))+$T$20,2*$T$7)</f>
        <v>4.9613725479038546</v>
      </c>
      <c r="D35" s="31">
        <f t="shared" si="1"/>
        <v>3.4846280133178986E-11</v>
      </c>
      <c r="E35" s="67">
        <f t="shared" si="9"/>
        <v>7.8883733742262953E-9</v>
      </c>
      <c r="F35" s="42">
        <f t="shared" si="2"/>
        <v>1.11805497649484E-8</v>
      </c>
      <c r="G35" s="42">
        <f t="shared" si="10"/>
        <v>1.11805497649484E-5</v>
      </c>
      <c r="H35" s="31">
        <f t="shared" si="3"/>
        <v>8.5867854193483654E-12</v>
      </c>
      <c r="I35" s="31">
        <f t="shared" si="4"/>
        <v>-3.3771739002930409E-11</v>
      </c>
      <c r="L35" s="13">
        <f t="shared" si="5"/>
        <v>1.0060745313541584</v>
      </c>
      <c r="M35" s="13">
        <f t="shared" si="6"/>
        <v>-1</v>
      </c>
      <c r="N35" s="13">
        <f t="shared" si="11"/>
        <v>5.2771107758254274</v>
      </c>
      <c r="O35" s="13">
        <f t="shared" si="7"/>
        <v>4.0902765704936572E-5</v>
      </c>
      <c r="P35" s="13">
        <f t="shared" si="8"/>
        <v>0.64551978882715966</v>
      </c>
      <c r="Q35" s="13">
        <f t="shared" si="12"/>
        <v>0.39228928950605468</v>
      </c>
      <c r="T35" s="49"/>
      <c r="U35" s="49"/>
      <c r="V35" s="58"/>
    </row>
    <row r="36" spans="1:22" x14ac:dyDescent="0.35">
      <c r="A36">
        <v>34</v>
      </c>
      <c r="B36" s="3">
        <f t="shared" si="0"/>
        <v>3.4000000000000002E-2</v>
      </c>
      <c r="C36" s="3">
        <f>MOD($T$7*(1+SIN($T$6*B36))+$T$20,2*$T$7)</f>
        <v>4.985608046748891</v>
      </c>
      <c r="D36" s="31">
        <f t="shared" si="1"/>
        <v>4.2679092646308551E-11</v>
      </c>
      <c r="E36" s="67">
        <f t="shared" si="9"/>
        <v>9.3470606004788106E-9</v>
      </c>
      <c r="F36" s="42">
        <f t="shared" si="2"/>
        <v>1.3248013404270671E-8</v>
      </c>
      <c r="G36" s="42">
        <f t="shared" si="10"/>
        <v>1.324801340427067E-5</v>
      </c>
      <c r="H36" s="31">
        <f t="shared" si="3"/>
        <v>1.1516205917363337E-11</v>
      </c>
      <c r="I36" s="31">
        <f t="shared" si="4"/>
        <v>-4.1096008934944935E-11</v>
      </c>
      <c r="L36" s="13">
        <f t="shared" si="5"/>
        <v>1.006074566687152</v>
      </c>
      <c r="M36" s="13">
        <f t="shared" si="6"/>
        <v>-1</v>
      </c>
      <c r="N36" s="13">
        <f t="shared" si="11"/>
        <v>5.277110740492434</v>
      </c>
      <c r="O36" s="13">
        <f t="shared" si="7"/>
        <v>4.0902773459791917E-5</v>
      </c>
      <c r="P36" s="13">
        <f t="shared" si="8"/>
        <v>0.64551991121283447</v>
      </c>
      <c r="Q36" s="13">
        <f t="shared" si="12"/>
        <v>0.39228933470458732</v>
      </c>
      <c r="T36" s="49"/>
      <c r="U36" s="49"/>
      <c r="V36" s="58"/>
    </row>
    <row r="37" spans="1:22" x14ac:dyDescent="0.35">
      <c r="A37">
        <v>35</v>
      </c>
      <c r="B37" s="3">
        <f t="shared" si="0"/>
        <v>3.5000000000000003E-2</v>
      </c>
      <c r="C37" s="3">
        <f>MOD($T$7*(1+SIN($T$6*B37))+$T$20,2*$T$7)</f>
        <v>5.0097895288968548</v>
      </c>
      <c r="D37" s="31">
        <f t="shared" si="1"/>
        <v>5.1956536244568089E-11</v>
      </c>
      <c r="E37" s="67">
        <f t="shared" si="9"/>
        <v>1.1019821469878238E-8</v>
      </c>
      <c r="F37" s="42">
        <f t="shared" si="2"/>
        <v>1.5618893338311952E-8</v>
      </c>
      <c r="G37" s="42">
        <f t="shared" si="10"/>
        <v>1.561889333831195E-5</v>
      </c>
      <c r="H37" s="31">
        <f t="shared" si="3"/>
        <v>1.5225128289553265E-11</v>
      </c>
      <c r="I37" s="31">
        <f t="shared" si="4"/>
        <v>-4.9675719693827912E-11</v>
      </c>
      <c r="L37" s="13">
        <f t="shared" si="5"/>
        <v>1.0060746023480625</v>
      </c>
      <c r="M37" s="13">
        <f t="shared" si="6"/>
        <v>-1</v>
      </c>
      <c r="N37" s="13">
        <f t="shared" si="11"/>
        <v>5.2771107048315233</v>
      </c>
      <c r="O37" s="13">
        <f t="shared" si="7"/>
        <v>4.0902782692339755E-5</v>
      </c>
      <c r="P37" s="13">
        <f t="shared" si="8"/>
        <v>0.64552005691917558</v>
      </c>
      <c r="Q37" s="13">
        <f t="shared" si="12"/>
        <v>0.39228938851571965</v>
      </c>
      <c r="T37" s="49"/>
      <c r="U37" s="49"/>
      <c r="V37" s="58"/>
    </row>
    <row r="38" spans="1:22" x14ac:dyDescent="0.35">
      <c r="A38">
        <v>36</v>
      </c>
      <c r="B38" s="3">
        <f t="shared" si="0"/>
        <v>3.5999999999999997E-2</v>
      </c>
      <c r="C38" s="3">
        <f>MOD($T$7*(1+SIN($T$6*B38))+$T$20,2*$T$7)</f>
        <v>5.033915446741144</v>
      </c>
      <c r="D38" s="31">
        <f t="shared" si="1"/>
        <v>6.2889726898340258E-11</v>
      </c>
      <c r="E38" s="67">
        <f t="shared" si="9"/>
        <v>1.2930260735956528E-8</v>
      </c>
      <c r="F38" s="42">
        <f t="shared" si="2"/>
        <v>1.8326645656057033E-8</v>
      </c>
      <c r="G38" s="42">
        <f t="shared" si="10"/>
        <v>1.8326645656057035E-5</v>
      </c>
      <c r="H38" s="31">
        <f t="shared" si="3"/>
        <v>1.9874107705451748E-11</v>
      </c>
      <c r="I38" s="31">
        <f t="shared" si="4"/>
        <v>-5.9666888575322287E-11</v>
      </c>
      <c r="L38" s="13">
        <f t="shared" si="5"/>
        <v>1.0060746370624125</v>
      </c>
      <c r="M38" s="13">
        <f t="shared" si="6"/>
        <v>-1</v>
      </c>
      <c r="N38" s="13">
        <f t="shared" si="11"/>
        <v>5.2771106701171737</v>
      </c>
      <c r="O38" s="13">
        <f t="shared" si="7"/>
        <v>4.0902793620299783E-5</v>
      </c>
      <c r="P38" s="13">
        <f t="shared" si="8"/>
        <v>0.64552022938219433</v>
      </c>
      <c r="Q38" s="13">
        <f t="shared" si="12"/>
        <v>0.39228945220840761</v>
      </c>
      <c r="T38" s="49"/>
      <c r="U38" s="49"/>
      <c r="V38" s="58"/>
    </row>
    <row r="39" spans="1:22" x14ac:dyDescent="0.35">
      <c r="A39">
        <v>37</v>
      </c>
      <c r="B39" s="3">
        <f t="shared" si="0"/>
        <v>3.6999999999999998E-2</v>
      </c>
      <c r="C39" s="3">
        <f>MOD($T$7*(1+SIN($T$6*B39))+$T$20,2*$T$7)</f>
        <v>5.0579842562312507</v>
      </c>
      <c r="D39" s="31">
        <f t="shared" si="1"/>
        <v>7.5712884329135618E-11</v>
      </c>
      <c r="E39" s="67">
        <f t="shared" si="9"/>
        <v>1.5103747313803561E-8</v>
      </c>
      <c r="F39" s="42">
        <f t="shared" si="2"/>
        <v>2.1407226872770752E-8</v>
      </c>
      <c r="G39" s="42">
        <f t="shared" si="10"/>
        <v>2.1407226872770753E-5</v>
      </c>
      <c r="H39" s="31">
        <f t="shared" si="3"/>
        <v>2.5648255684636672E-11</v>
      </c>
      <c r="I39" s="31">
        <f t="shared" si="4"/>
        <v>-7.1236281723378657E-11</v>
      </c>
      <c r="L39" s="13">
        <f t="shared" si="5"/>
        <v>1.0060746691892195</v>
      </c>
      <c r="M39" s="13">
        <f t="shared" si="6"/>
        <v>-1</v>
      </c>
      <c r="N39" s="13">
        <f t="shared" si="11"/>
        <v>5.2771106379903667</v>
      </c>
      <c r="O39" s="13">
        <f t="shared" si="7"/>
        <v>4.090280648361374E-5</v>
      </c>
      <c r="P39" s="13">
        <f t="shared" si="8"/>
        <v>0.64552043238860635</v>
      </c>
      <c r="Q39" s="13">
        <f t="shared" si="12"/>
        <v>0.39228952718112475</v>
      </c>
      <c r="T39" s="49"/>
      <c r="U39" s="49"/>
      <c r="V39" s="58"/>
    </row>
    <row r="40" spans="1:22" x14ac:dyDescent="0.35">
      <c r="A40">
        <v>38</v>
      </c>
      <c r="B40" s="3">
        <f t="shared" si="0"/>
        <v>3.7999999999999999E-2</v>
      </c>
      <c r="C40" s="3">
        <f>MOD($T$7*(1+SIN($T$6*B40))+$T$20,2*$T$7)</f>
        <v>5.0819944169715816</v>
      </c>
      <c r="D40" s="31">
        <f t="shared" si="1"/>
        <v>9.0685031573830875E-11</v>
      </c>
      <c r="E40" s="67">
        <f t="shared" si="9"/>
        <v>1.756748209260769E-8</v>
      </c>
      <c r="F40" s="42">
        <f t="shared" si="2"/>
        <v>2.4899190043790844E-8</v>
      </c>
      <c r="G40" s="42">
        <f t="shared" si="10"/>
        <v>2.4899190043790844E-5</v>
      </c>
      <c r="H40" s="31">
        <f t="shared" si="3"/>
        <v>3.2759744712944391E-11</v>
      </c>
      <c r="I40" s="31">
        <f t="shared" si="4"/>
        <v>-8.4561067152025798E-11</v>
      </c>
      <c r="L40" s="13">
        <f t="shared" si="5"/>
        <v>1.006074696664732</v>
      </c>
      <c r="M40" s="13">
        <f t="shared" si="6"/>
        <v>-1</v>
      </c>
      <c r="N40" s="13">
        <f t="shared" si="11"/>
        <v>5.2771106105148542</v>
      </c>
      <c r="O40" s="13">
        <f t="shared" si="7"/>
        <v>4.0902821545492723E-5</v>
      </c>
      <c r="P40" s="13">
        <f t="shared" si="8"/>
        <v>0.64552067009236003</v>
      </c>
      <c r="Q40" s="13">
        <f t="shared" si="12"/>
        <v>0.39228961496796516</v>
      </c>
      <c r="T40" s="49"/>
      <c r="U40" s="49"/>
      <c r="V40" s="58"/>
    </row>
    <row r="41" spans="1:22" x14ac:dyDescent="0.35">
      <c r="A41">
        <v>39</v>
      </c>
      <c r="B41" s="3">
        <f t="shared" si="0"/>
        <v>3.9E-2</v>
      </c>
      <c r="C41" s="3">
        <f>MOD($T$7*(1+SIN($T$6*B41))+$T$20,2*$T$7)</f>
        <v>5.1059443923200458</v>
      </c>
      <c r="D41" s="31">
        <f t="shared" si="1"/>
        <v>1.0809175674288617E-10</v>
      </c>
      <c r="E41" s="67">
        <f t="shared" si="9"/>
        <v>2.0350565245588496E-8</v>
      </c>
      <c r="F41" s="42">
        <f t="shared" si="2"/>
        <v>2.8843780165951909E-8</v>
      </c>
      <c r="G41" s="42">
        <f t="shared" si="10"/>
        <v>2.884378016595191E-5</v>
      </c>
      <c r="H41" s="31">
        <f t="shared" si="3"/>
        <v>4.1450425662486525E-11</v>
      </c>
      <c r="I41" s="31">
        <f t="shared" si="4"/>
        <v>-9.9828303041582139E-11</v>
      </c>
      <c r="L41" s="13">
        <f t="shared" si="5"/>
        <v>1.0060747169416797</v>
      </c>
      <c r="M41" s="13">
        <f t="shared" si="6"/>
        <v>-1</v>
      </c>
      <c r="N41" s="13">
        <f t="shared" si="11"/>
        <v>5.277110590237907</v>
      </c>
      <c r="O41" s="13">
        <f t="shared" si="7"/>
        <v>4.0902839093385712E-5</v>
      </c>
      <c r="P41" s="13">
        <f t="shared" si="8"/>
        <v>0.64552094702992113</v>
      </c>
      <c r="Q41" s="13">
        <f t="shared" si="12"/>
        <v>0.39228971724428824</v>
      </c>
      <c r="T41" s="49"/>
      <c r="U41" s="49"/>
      <c r="V41" s="58"/>
    </row>
    <row r="42" spans="1:22" x14ac:dyDescent="0.35">
      <c r="A42">
        <v>40</v>
      </c>
      <c r="B42" s="3">
        <f t="shared" si="0"/>
        <v>0.04</v>
      </c>
      <c r="C42" s="3">
        <f>MOD($T$7*(1+SIN($T$6*B42))+$T$20,2*$T$7)</f>
        <v>5.1298326494863966</v>
      </c>
      <c r="D42" s="31">
        <f t="shared" si="1"/>
        <v>1.2824703626379265E-10</v>
      </c>
      <c r="E42" s="67">
        <f t="shared" si="9"/>
        <v>2.3484062935338554E-8</v>
      </c>
      <c r="F42" s="42">
        <f t="shared" si="2"/>
        <v>3.3285028722095156E-8</v>
      </c>
      <c r="G42" s="42">
        <f t="shared" si="10"/>
        <v>3.3285028722095154E-5</v>
      </c>
      <c r="H42" s="31">
        <f t="shared" si="3"/>
        <v>5.1994550292399916E-11</v>
      </c>
      <c r="I42" s="31">
        <f t="shared" si="4"/>
        <v>-1.1723424862358969E-10</v>
      </c>
      <c r="L42" s="13">
        <f t="shared" si="5"/>
        <v>1.0060747269240344</v>
      </c>
      <c r="M42" s="13">
        <f t="shared" si="6"/>
        <v>-1</v>
      </c>
      <c r="N42" s="13">
        <f t="shared" si="11"/>
        <v>5.2771105802555516</v>
      </c>
      <c r="O42" s="13">
        <f t="shared" si="7"/>
        <v>4.0902859439854484E-5</v>
      </c>
      <c r="P42" s="13">
        <f t="shared" si="8"/>
        <v>0.64552126813408117</v>
      </c>
      <c r="Q42" s="13">
        <f t="shared" si="12"/>
        <v>0.39228983583181648</v>
      </c>
      <c r="T42" s="49"/>
      <c r="U42" s="49"/>
      <c r="V42" s="58"/>
    </row>
    <row r="43" spans="1:22" x14ac:dyDescent="0.35">
      <c r="A43">
        <v>41</v>
      </c>
      <c r="B43" s="3">
        <f t="shared" si="0"/>
        <v>4.1000000000000002E-2</v>
      </c>
      <c r="C43" s="3">
        <f>MOD($T$7*(1+SIN($T$6*B43))+$T$20,2*$T$7)</f>
        <v>5.153657659630329</v>
      </c>
      <c r="D43" s="31">
        <f t="shared" si="1"/>
        <v>1.5149511881561744E-10</v>
      </c>
      <c r="E43" s="67">
        <f t="shared" si="9"/>
        <v>2.7001073313575364E-8</v>
      </c>
      <c r="F43" s="42">
        <f t="shared" si="2"/>
        <v>3.8269847225513601E-8</v>
      </c>
      <c r="G43" s="42">
        <f t="shared" si="10"/>
        <v>3.8269847225513604E-5</v>
      </c>
      <c r="H43" s="31">
        <f t="shared" si="3"/>
        <v>6.4701589996876237E-11</v>
      </c>
      <c r="I43" s="31">
        <f t="shared" si="4"/>
        <v>-1.3698348541643321E-10</v>
      </c>
      <c r="L43" s="13">
        <f t="shared" si="5"/>
        <v>1.0060747228973022</v>
      </c>
      <c r="M43" s="13">
        <f t="shared" si="6"/>
        <v>-1</v>
      </c>
      <c r="N43" s="13">
        <f t="shared" si="11"/>
        <v>5.2771105842822843</v>
      </c>
      <c r="O43" s="13">
        <f t="shared" si="7"/>
        <v>4.090288292333983E-5</v>
      </c>
      <c r="P43" s="13">
        <f t="shared" si="8"/>
        <v>0.64552163874604929</v>
      </c>
      <c r="Q43" s="13">
        <f t="shared" si="12"/>
        <v>0.39228997270310073</v>
      </c>
      <c r="T43" s="49"/>
      <c r="U43" s="49"/>
      <c r="V43" s="58"/>
    </row>
    <row r="44" spans="1:22" x14ac:dyDescent="0.35">
      <c r="A44">
        <v>42</v>
      </c>
      <c r="B44" s="3">
        <f t="shared" si="0"/>
        <v>4.2000000000000003E-2</v>
      </c>
      <c r="C44" s="3">
        <f>MOD($T$7*(1+SIN($T$6*B44))+$T$20,2*$T$7)</f>
        <v>5.1774178979593248</v>
      </c>
      <c r="D44" s="31">
        <f t="shared" si="1"/>
        <v>1.7821246907824999E-10</v>
      </c>
      <c r="E44" s="67">
        <f t="shared" si="9"/>
        <v>3.0936791715234294E-8</v>
      </c>
      <c r="F44" s="42">
        <f t="shared" si="2"/>
        <v>4.3848119622500234E-8</v>
      </c>
      <c r="G44" s="42">
        <f t="shared" si="10"/>
        <v>4.3848119622500237E-5</v>
      </c>
      <c r="H44" s="31">
        <f t="shared" si="3"/>
        <v>7.9919140887945341E-11</v>
      </c>
      <c r="I44" s="31">
        <f t="shared" si="4"/>
        <v>-1.5928783712103995E-10</v>
      </c>
      <c r="L44" s="13">
        <f t="shared" si="5"/>
        <v>1.0060747004543995</v>
      </c>
      <c r="M44" s="13">
        <f t="shared" si="6"/>
        <v>-1</v>
      </c>
      <c r="N44" s="13">
        <f t="shared" si="11"/>
        <v>5.2771106067251869</v>
      </c>
      <c r="O44" s="13">
        <f t="shared" si="7"/>
        <v>4.0902909908803945E-5</v>
      </c>
      <c r="P44" s="13">
        <f t="shared" si="8"/>
        <v>0.64552206462559059</v>
      </c>
      <c r="Q44" s="13">
        <f t="shared" si="12"/>
        <v>0.39229012998526258</v>
      </c>
      <c r="T44" s="49"/>
      <c r="U44" s="49"/>
      <c r="V44" s="58"/>
    </row>
    <row r="45" spans="1:22" x14ac:dyDescent="0.35">
      <c r="A45">
        <v>43</v>
      </c>
      <c r="B45" s="3">
        <f t="shared" si="0"/>
        <v>4.2999999999999997E-2</v>
      </c>
      <c r="C45" s="3">
        <f>MOD($T$7*(1+SIN($T$6*B45))+$T$20,2*$T$7)</f>
        <v>5.2011118438262418</v>
      </c>
      <c r="D45" s="31">
        <f t="shared" si="1"/>
        <v>2.0880977034075218E-10</v>
      </c>
      <c r="E45" s="67">
        <f t="shared" si="9"/>
        <v>3.5328574947733513E-8</v>
      </c>
      <c r="F45" s="42">
        <f t="shared" si="2"/>
        <v>5.0072793412442323E-8</v>
      </c>
      <c r="G45" s="42">
        <f t="shared" si="10"/>
        <v>5.0072793412442324E-5</v>
      </c>
      <c r="H45" s="31">
        <f t="shared" si="3"/>
        <v>9.8035904261418211E-11</v>
      </c>
      <c r="I45" s="31">
        <f t="shared" si="4"/>
        <v>-1.8436507713068577E-10</v>
      </c>
      <c r="L45" s="13">
        <f t="shared" si="5"/>
        <v>1.0060746544171963</v>
      </c>
      <c r="M45" s="13">
        <f t="shared" si="6"/>
        <v>-1</v>
      </c>
      <c r="N45" s="13">
        <f t="shared" si="11"/>
        <v>5.2771106527623903</v>
      </c>
      <c r="O45" s="13">
        <f t="shared" si="7"/>
        <v>4.0902940788233682E-5</v>
      </c>
      <c r="P45" s="13">
        <f t="shared" si="8"/>
        <v>0.64552255195896824</v>
      </c>
      <c r="Q45" s="13">
        <f t="shared" si="12"/>
        <v>0.39229030996292574</v>
      </c>
      <c r="T45" s="49"/>
      <c r="U45" s="49"/>
      <c r="V45" s="58"/>
    </row>
    <row r="46" spans="1:22" x14ac:dyDescent="0.35">
      <c r="A46">
        <v>44</v>
      </c>
      <c r="B46" s="3">
        <f t="shared" si="0"/>
        <v>4.3999999999999997E-2</v>
      </c>
      <c r="C46" s="3">
        <f>MOD($T$7*(1+SIN($T$6*B46))+$T$20,2*$T$7)</f>
        <v>5.2247379808266325</v>
      </c>
      <c r="D46" s="31">
        <f t="shared" si="1"/>
        <v>2.437339849370328E-10</v>
      </c>
      <c r="E46" s="67">
        <f t="shared" si="9"/>
        <v>4.0216004577105737E-8</v>
      </c>
      <c r="F46" s="42">
        <f t="shared" si="2"/>
        <v>5.6999969346129553E-8</v>
      </c>
      <c r="G46" s="42">
        <f t="shared" si="10"/>
        <v>5.699996934612955E-5</v>
      </c>
      <c r="H46" s="31">
        <f t="shared" si="3"/>
        <v>1.1948473050374264E-10</v>
      </c>
      <c r="I46" s="31">
        <f t="shared" si="4"/>
        <v>-2.1243741334739918E-10</v>
      </c>
      <c r="L46" s="13">
        <f t="shared" si="5"/>
        <v>1.0060745787538372</v>
      </c>
      <c r="M46" s="13">
        <f t="shared" si="6"/>
        <v>-1</v>
      </c>
      <c r="N46" s="13">
        <f t="shared" si="11"/>
        <v>5.2771107284257486</v>
      </c>
      <c r="O46" s="13">
        <f t="shared" si="7"/>
        <v>4.090297598098974E-5</v>
      </c>
      <c r="P46" s="13">
        <f t="shared" si="8"/>
        <v>0.64552310736445406</v>
      </c>
      <c r="Q46" s="13">
        <f t="shared" si="12"/>
        <v>0.39229051508024931</v>
      </c>
      <c r="T46" s="49"/>
      <c r="U46" s="49"/>
      <c r="V46" s="58"/>
    </row>
    <row r="47" spans="1:22" x14ac:dyDescent="0.35">
      <c r="A47">
        <v>45</v>
      </c>
      <c r="B47" s="3">
        <f t="shared" si="0"/>
        <v>4.4999999999999998E-2</v>
      </c>
      <c r="C47" s="3">
        <f>MOD($T$7*(1+SIN($T$6*B47))+$T$20,2*$T$7)</f>
        <v>5.2482947968957925</v>
      </c>
      <c r="D47" s="31">
        <f t="shared" si="1"/>
        <v>2.8347047140384201E-10</v>
      </c>
      <c r="E47" s="67">
        <f t="shared" si="9"/>
        <v>4.564094911355622E-8</v>
      </c>
      <c r="F47" s="42">
        <f t="shared" si="2"/>
        <v>6.4688989564168932E-8</v>
      </c>
      <c r="G47" s="42">
        <f t="shared" si="10"/>
        <v>6.4688989564168931E-5</v>
      </c>
      <c r="H47" s="31">
        <f t="shared" si="3"/>
        <v>1.4474571356335481E-10</v>
      </c>
      <c r="I47" s="31">
        <f t="shared" si="4"/>
        <v>-2.4372974082567693E-10</v>
      </c>
      <c r="L47" s="13">
        <f t="shared" si="5"/>
        <v>1.0060744664919821</v>
      </c>
      <c r="M47" s="13">
        <f t="shared" si="6"/>
        <v>-1</v>
      </c>
      <c r="N47" s="13">
        <f t="shared" si="11"/>
        <v>5.2771108406876044</v>
      </c>
      <c r="O47" s="13">
        <f t="shared" si="7"/>
        <v>4.090301593398678E-5</v>
      </c>
      <c r="P47" s="13">
        <f t="shared" si="8"/>
        <v>0.64552373789517159</v>
      </c>
      <c r="Q47" s="13">
        <f t="shared" si="12"/>
        <v>0.39229074794197522</v>
      </c>
      <c r="T47" s="49"/>
      <c r="U47" s="49"/>
      <c r="V47" s="58"/>
    </row>
    <row r="48" spans="1:22" x14ac:dyDescent="0.35">
      <c r="A48">
        <v>46</v>
      </c>
      <c r="B48" s="3">
        <f t="shared" si="0"/>
        <v>4.5999999999999999E-2</v>
      </c>
      <c r="C48" s="3">
        <f>MOD($T$7*(1+SIN($T$6*B48))+$T$20,2*$T$7)</f>
        <v>5.2717807844055349</v>
      </c>
      <c r="D48" s="31">
        <f t="shared" si="1"/>
        <v>3.2854515718578309E-10</v>
      </c>
      <c r="E48" s="67">
        <f t="shared" si="9"/>
        <v>5.1647624999832231E-8</v>
      </c>
      <c r="F48" s="42">
        <f t="shared" si="2"/>
        <v>7.3202524038570192E-8</v>
      </c>
      <c r="G48" s="42">
        <f t="shared" si="10"/>
        <v>7.3202524038570196E-5</v>
      </c>
      <c r="H48" s="31">
        <f t="shared" si="3"/>
        <v>1.7434932224009595E-10</v>
      </c>
      <c r="I48" s="31">
        <f t="shared" si="4"/>
        <v>-2.7846765367749642E-10</v>
      </c>
      <c r="L48" s="13">
        <f t="shared" si="5"/>
        <v>1.0060743096281426</v>
      </c>
      <c r="M48" s="13">
        <f t="shared" si="6"/>
        <v>-1</v>
      </c>
      <c r="N48" s="13">
        <f t="shared" si="11"/>
        <v>5.2771109975514436</v>
      </c>
      <c r="O48" s="13">
        <f t="shared" si="7"/>
        <v>4.0903061121689922E-5</v>
      </c>
      <c r="P48" s="13">
        <f t="shared" si="8"/>
        <v>0.64552445103904066</v>
      </c>
      <c r="Q48" s="13">
        <f t="shared" si="12"/>
        <v>0.39229101131340488</v>
      </c>
      <c r="T48" s="49"/>
      <c r="U48" s="49"/>
      <c r="V48" s="58"/>
    </row>
    <row r="49" spans="1:22" x14ac:dyDescent="0.35">
      <c r="A49">
        <v>47</v>
      </c>
      <c r="B49" s="3">
        <f t="shared" si="0"/>
        <v>4.7E-2</v>
      </c>
      <c r="C49" s="3">
        <f>MOD($T$7*(1+SIN($T$6*B49))+$T$20,2*$T$7)</f>
        <v>5.2951944402606754</v>
      </c>
      <c r="D49" s="31">
        <f t="shared" si="1"/>
        <v>3.7952676564458612E-10</v>
      </c>
      <c r="E49" s="67">
        <f t="shared" si="9"/>
        <v>5.8282656306655073E-8</v>
      </c>
      <c r="F49" s="42">
        <f t="shared" si="2"/>
        <v>8.2606655181792023E-8</v>
      </c>
      <c r="G49" s="42">
        <f t="shared" si="10"/>
        <v>8.2606655181792027E-5</v>
      </c>
      <c r="H49" s="31">
        <f t="shared" si="3"/>
        <v>2.0887955374760612E-10</v>
      </c>
      <c r="I49" s="31">
        <f t="shared" si="4"/>
        <v>-3.1687520866555895E-10</v>
      </c>
      <c r="L49" s="13">
        <f t="shared" si="5"/>
        <v>1.0060740990333135</v>
      </c>
      <c r="M49" s="13">
        <f t="shared" si="6"/>
        <v>-1</v>
      </c>
      <c r="N49" s="13">
        <f t="shared" si="11"/>
        <v>5.2771112081462732</v>
      </c>
      <c r="O49" s="13">
        <f t="shared" si="7"/>
        <v>4.0903112045913446E-5</v>
      </c>
      <c r="P49" s="13">
        <f t="shared" si="8"/>
        <v>0.64552525471560018</v>
      </c>
      <c r="Q49" s="13">
        <f t="shared" si="12"/>
        <v>0.3922913081192228</v>
      </c>
      <c r="T49" s="49"/>
      <c r="U49" s="49"/>
      <c r="V49" s="58"/>
    </row>
    <row r="50" spans="1:22" x14ac:dyDescent="0.35">
      <c r="A50">
        <v>48</v>
      </c>
      <c r="B50" s="3">
        <f t="shared" si="0"/>
        <v>4.8000000000000001E-2</v>
      </c>
      <c r="C50" s="3">
        <f>MOD($T$7*(1+SIN($T$6*B50))+$T$20,2*$T$7)</f>
        <v>5.3185342659952299</v>
      </c>
      <c r="D50" s="31">
        <f t="shared" si="1"/>
        <v>4.3702909606526526E-10</v>
      </c>
      <c r="E50" s="67">
        <f t="shared" si="9"/>
        <v>6.5595133040320507E-8</v>
      </c>
      <c r="F50" s="42">
        <f t="shared" si="2"/>
        <v>9.2970960488751794E-8</v>
      </c>
      <c r="G50" s="42">
        <f t="shared" si="10"/>
        <v>9.2970960488751792E-5</v>
      </c>
      <c r="H50" s="31">
        <f t="shared" si="3"/>
        <v>2.4897709428305241E-10</v>
      </c>
      <c r="I50" s="31">
        <f t="shared" si="4"/>
        <v>-3.5917243397843169E-10</v>
      </c>
      <c r="L50" s="13">
        <f t="shared" si="5"/>
        <v>1.0060738243551275</v>
      </c>
      <c r="M50" s="13">
        <f t="shared" si="6"/>
        <v>-1</v>
      </c>
      <c r="N50" s="13">
        <f t="shared" si="11"/>
        <v>5.2771114828244592</v>
      </c>
      <c r="O50" s="13">
        <f t="shared" si="7"/>
        <v>4.0903169235408075E-5</v>
      </c>
      <c r="P50" s="13">
        <f t="shared" si="8"/>
        <v>0.64552615726949503</v>
      </c>
      <c r="Q50" s="13">
        <f t="shared" si="12"/>
        <v>0.39229164144108736</v>
      </c>
      <c r="T50" s="49"/>
      <c r="U50" s="49"/>
      <c r="V50" s="58"/>
    </row>
    <row r="51" spans="1:22" x14ac:dyDescent="0.35">
      <c r="A51">
        <v>49</v>
      </c>
      <c r="B51" s="3">
        <f t="shared" si="0"/>
        <v>4.9000000000000002E-2</v>
      </c>
      <c r="C51" s="3">
        <f>MOD($T$7*(1+SIN($T$6*B51))+$T$20,2*$T$7)</f>
        <v>5.3417987678683199</v>
      </c>
      <c r="D51" s="31">
        <f t="shared" si="1"/>
        <v>5.0171335528991933E-10</v>
      </c>
      <c r="E51" s="67">
        <f t="shared" si="9"/>
        <v>7.3636667968444793E-8</v>
      </c>
      <c r="F51" s="42">
        <f t="shared" si="2"/>
        <v>1.0436859307853558E-7</v>
      </c>
      <c r="G51" s="42">
        <f t="shared" si="10"/>
        <v>1.0436859307853558E-4</v>
      </c>
      <c r="H51" s="31">
        <f t="shared" si="3"/>
        <v>2.9534247070225166E-10</v>
      </c>
      <c r="I51" s="31">
        <f t="shared" si="4"/>
        <v>-4.0557257781531337E-10</v>
      </c>
      <c r="L51" s="13">
        <f t="shared" si="5"/>
        <v>1.0060734739168007</v>
      </c>
      <c r="M51" s="13">
        <f t="shared" si="6"/>
        <v>-1</v>
      </c>
      <c r="N51" s="13">
        <f t="shared" si="11"/>
        <v>5.2771118332627855</v>
      </c>
      <c r="O51" s="13">
        <f t="shared" si="7"/>
        <v>4.0903233245223779E-5</v>
      </c>
      <c r="P51" s="13">
        <f t="shared" si="8"/>
        <v>0.64552716746041983</v>
      </c>
      <c r="Q51" s="13">
        <f t="shared" si="12"/>
        <v>0.39229201451391221</v>
      </c>
      <c r="T51" s="49"/>
      <c r="U51" s="49"/>
      <c r="V51" s="58"/>
    </row>
    <row r="52" spans="1:22" x14ac:dyDescent="0.35">
      <c r="A52">
        <v>50</v>
      </c>
      <c r="B52" s="3">
        <f t="shared" si="0"/>
        <v>0.05</v>
      </c>
      <c r="C52" s="3">
        <f>MOD($T$7*(1+SIN($T$6*B52))+$T$20,2*$T$7)</f>
        <v>5.3649864569597652</v>
      </c>
      <c r="D52" s="31">
        <f t="shared" si="1"/>
        <v>5.7429053955078159E-10</v>
      </c>
      <c r="E52" s="67">
        <f t="shared" si="9"/>
        <v>8.246145187077018E-8</v>
      </c>
      <c r="F52" s="42">
        <f t="shared" si="2"/>
        <v>1.1687636000387358E-7</v>
      </c>
      <c r="G52" s="42">
        <f t="shared" si="10"/>
        <v>1.1687636000387358E-4</v>
      </c>
      <c r="H52" s="31">
        <f t="shared" si="3"/>
        <v>3.4873917685179722E-10</v>
      </c>
      <c r="I52" s="31">
        <f t="shared" si="4"/>
        <v>-4.562790926026074E-10</v>
      </c>
      <c r="L52" s="13">
        <f t="shared" si="5"/>
        <v>1.006073034613145</v>
      </c>
      <c r="M52" s="13">
        <f t="shared" si="6"/>
        <v>-1</v>
      </c>
      <c r="N52" s="13">
        <f t="shared" si="11"/>
        <v>5.2771122725664412</v>
      </c>
      <c r="O52" s="13">
        <f t="shared" si="7"/>
        <v>4.0903304655835774E-5</v>
      </c>
      <c r="P52" s="13">
        <f t="shared" si="8"/>
        <v>0.64552829444932591</v>
      </c>
      <c r="Q52" s="13">
        <f t="shared" si="12"/>
        <v>0.39229243072076814</v>
      </c>
      <c r="T52" s="49"/>
      <c r="U52" s="49"/>
      <c r="V52" s="58"/>
    </row>
    <row r="53" spans="1:22" x14ac:dyDescent="0.35">
      <c r="A53">
        <v>51</v>
      </c>
      <c r="B53" s="3">
        <f t="shared" si="0"/>
        <v>5.0999999999999997E-2</v>
      </c>
      <c r="C53" s="3">
        <f>MOD($T$7*(1+SIN($T$6*B53))+$T$20,2*$T$7)</f>
        <v>5.3880958492653788</v>
      </c>
      <c r="D53" s="31">
        <f t="shared" si="1"/>
        <v>6.5552386501765615E-10</v>
      </c>
      <c r="E53" s="67">
        <f t="shared" si="9"/>
        <v>9.2126307122885862E-8</v>
      </c>
      <c r="F53" s="42">
        <f t="shared" si="2"/>
        <v>1.3057479819778079E-7</v>
      </c>
      <c r="G53" s="42">
        <f t="shared" si="10"/>
        <v>1.3057479819778079E-4</v>
      </c>
      <c r="H53" s="31">
        <f t="shared" si="3"/>
        <v>4.0999675765821009E-10</v>
      </c>
      <c r="I53" s="31">
        <f t="shared" si="4"/>
        <v>-5.1148235191201E-10</v>
      </c>
      <c r="L53" s="13">
        <f t="shared" si="5"/>
        <v>1.0060724918039683</v>
      </c>
      <c r="M53" s="13">
        <f t="shared" si="6"/>
        <v>-1</v>
      </c>
      <c r="N53" s="13">
        <f t="shared" si="11"/>
        <v>5.2771128153756184</v>
      </c>
      <c r="O53" s="13">
        <f t="shared" si="7"/>
        <v>4.0903384072022305E-5</v>
      </c>
      <c r="P53" s="13">
        <f t="shared" si="8"/>
        <v>0.64552954778071003</v>
      </c>
      <c r="Q53" s="13">
        <f t="shared" si="12"/>
        <v>0.39229289358633623</v>
      </c>
      <c r="T53" s="49"/>
      <c r="U53" s="49"/>
      <c r="V53" s="58"/>
    </row>
    <row r="54" spans="1:22" x14ac:dyDescent="0.35">
      <c r="A54">
        <v>52</v>
      </c>
      <c r="B54" s="3">
        <f t="shared" si="0"/>
        <v>5.1999999999999998E-2</v>
      </c>
      <c r="C54" s="3">
        <f>MOD($T$7*(1+SIN($T$6*B54))+$T$20,2*$T$7)</f>
        <v>5.4111254657919412</v>
      </c>
      <c r="D54" s="31">
        <f t="shared" si="1"/>
        <v>7.4623124552102399E-10</v>
      </c>
      <c r="E54" s="67">
        <f t="shared" si="9"/>
        <v>1.0269073952169775E-7</v>
      </c>
      <c r="F54" s="42">
        <f t="shared" si="2"/>
        <v>1.4554824792814863E-7</v>
      </c>
      <c r="G54" s="42">
        <f t="shared" si="10"/>
        <v>1.4554824792814864E-4</v>
      </c>
      <c r="H54" s="31">
        <f t="shared" si="3"/>
        <v>4.8001383372168553E-10</v>
      </c>
      <c r="I54" s="31">
        <f t="shared" si="4"/>
        <v>-5.7135609844270395E-10</v>
      </c>
      <c r="L54" s="13">
        <f t="shared" si="5"/>
        <v>1.0060718292051907</v>
      </c>
      <c r="M54" s="13">
        <f t="shared" si="6"/>
        <v>-1</v>
      </c>
      <c r="N54" s="13">
        <f t="shared" si="11"/>
        <v>5.277113477974396</v>
      </c>
      <c r="O54" s="13">
        <f t="shared" si="7"/>
        <v>4.0903472121483555E-5</v>
      </c>
      <c r="P54" s="13">
        <f t="shared" si="8"/>
        <v>0.64553093736081923</v>
      </c>
      <c r="Q54" s="13">
        <f t="shared" si="12"/>
        <v>0.39229340676885266</v>
      </c>
      <c r="T54" s="49"/>
      <c r="U54" s="49"/>
      <c r="V54" s="58"/>
    </row>
    <row r="55" spans="1:22" x14ac:dyDescent="0.35">
      <c r="A55">
        <v>53</v>
      </c>
      <c r="B55" s="3">
        <f t="shared" si="0"/>
        <v>5.2999999999999999E-2</v>
      </c>
      <c r="C55" s="3">
        <f>MOD($T$7*(1+SIN($T$6*B55))+$T$20,2*$T$7)</f>
        <v>5.4340738326518556</v>
      </c>
      <c r="D55" s="31">
        <f t="shared" si="1"/>
        <v>8.4728781586079223E-10</v>
      </c>
      <c r="E55" s="67">
        <f t="shared" si="9"/>
        <v>1.1421698826263233E-7</v>
      </c>
      <c r="F55" s="42">
        <f t="shared" si="2"/>
        <v>1.6188492363270511E-7</v>
      </c>
      <c r="G55" s="42">
        <f t="shared" si="10"/>
        <v>1.6188492363270512E-4</v>
      </c>
      <c r="H55" s="31">
        <f t="shared" si="3"/>
        <v>5.5976104891237698E-10</v>
      </c>
      <c r="I55" s="31">
        <f t="shared" si="4"/>
        <v>-6.360536227604298E-10</v>
      </c>
      <c r="L55" s="13">
        <f t="shared" si="5"/>
        <v>1.0060710287780426</v>
      </c>
      <c r="M55" s="13">
        <f t="shared" si="6"/>
        <v>-1</v>
      </c>
      <c r="N55" s="13">
        <f t="shared" si="11"/>
        <v>5.2771142784015437</v>
      </c>
      <c r="O55" s="13">
        <f t="shared" si="7"/>
        <v>4.0903569453192125E-5</v>
      </c>
      <c r="P55" s="13">
        <f t="shared" si="8"/>
        <v>0.64553247343161735</v>
      </c>
      <c r="Q55" s="13">
        <f t="shared" si="12"/>
        <v>0.39229397405048749</v>
      </c>
      <c r="T55" s="49"/>
      <c r="U55" s="49"/>
      <c r="V55" s="58"/>
    </row>
    <row r="56" spans="1:22" x14ac:dyDescent="0.35">
      <c r="A56">
        <v>54</v>
      </c>
      <c r="B56" s="3">
        <f t="shared" si="0"/>
        <v>5.3999999999999999E-2</v>
      </c>
      <c r="C56" s="3">
        <f>MOD($T$7*(1+SIN($T$6*B56))+$T$20,2*$T$7)</f>
        <v>5.4569394811574758</v>
      </c>
      <c r="D56" s="31">
        <f t="shared" si="1"/>
        <v>9.5962849906196443E-10</v>
      </c>
      <c r="E56" s="67">
        <f t="shared" si="9"/>
        <v>1.2677007397956194E-7</v>
      </c>
      <c r="F56" s="42">
        <f t="shared" si="2"/>
        <v>1.7967698200818233E-7</v>
      </c>
      <c r="G56" s="42">
        <f t="shared" si="10"/>
        <v>1.7967698200818232E-4</v>
      </c>
      <c r="H56" s="31">
        <f t="shared" si="3"/>
        <v>6.5028392332337434E-10</v>
      </c>
      <c r="I56" s="31">
        <f t="shared" si="4"/>
        <v>-7.0570367384553016E-10</v>
      </c>
      <c r="L56" s="13">
        <f t="shared" si="5"/>
        <v>1.0060700706167198</v>
      </c>
      <c r="M56" s="13">
        <f t="shared" si="6"/>
        <v>-1</v>
      </c>
      <c r="N56" s="13">
        <f t="shared" si="11"/>
        <v>5.2771152365628664</v>
      </c>
      <c r="O56" s="13">
        <f t="shared" si="7"/>
        <v>4.0903676735466572E-5</v>
      </c>
      <c r="P56" s="13">
        <f t="shared" si="8"/>
        <v>0.64553416654038276</v>
      </c>
      <c r="Q56" s="13">
        <f t="shared" si="12"/>
        <v>0.39229459932610933</v>
      </c>
      <c r="T56" s="49"/>
      <c r="U56" s="49"/>
      <c r="V56" s="58"/>
    </row>
    <row r="57" spans="1:22" x14ac:dyDescent="0.35">
      <c r="A57">
        <v>55</v>
      </c>
      <c r="B57" s="3">
        <f t="shared" si="0"/>
        <v>5.5E-2</v>
      </c>
      <c r="C57" s="3">
        <f>MOD($T$7*(1+SIN($T$6*B57))+$T$20,2*$T$7)</f>
        <v>5.4797209479151032</v>
      </c>
      <c r="D57" s="31">
        <f t="shared" si="1"/>
        <v>1.0842506158921712E-9</v>
      </c>
      <c r="E57" s="67">
        <f t="shared" si="9"/>
        <v>1.4041784475976237E-7</v>
      </c>
      <c r="F57" s="42">
        <f t="shared" si="2"/>
        <v>1.9902058722940525E-7</v>
      </c>
      <c r="G57" s="42">
        <f t="shared" si="10"/>
        <v>1.9902058722940524E-4</v>
      </c>
      <c r="H57" s="31">
        <f t="shared" si="3"/>
        <v>7.5270559389872306E-10</v>
      </c>
      <c r="I57" s="31">
        <f t="shared" si="4"/>
        <v>-7.804061038818975E-10</v>
      </c>
      <c r="L57" s="13">
        <f t="shared" si="5"/>
        <v>1.006068932834898</v>
      </c>
      <c r="M57" s="13">
        <f t="shared" si="6"/>
        <v>-1</v>
      </c>
      <c r="N57" s="13">
        <f t="shared" si="11"/>
        <v>5.2771163743446881</v>
      </c>
      <c r="O57" s="13">
        <f t="shared" si="7"/>
        <v>4.0903794653760706E-5</v>
      </c>
      <c r="P57" s="13">
        <f t="shared" si="8"/>
        <v>0.6455360275048192</v>
      </c>
      <c r="Q57" s="13">
        <f t="shared" si="12"/>
        <v>0.39229528659039259</v>
      </c>
      <c r="T57" s="49"/>
      <c r="U57" s="49"/>
      <c r="V57" s="58"/>
    </row>
    <row r="58" spans="1:22" x14ac:dyDescent="0.35">
      <c r="A58">
        <v>56</v>
      </c>
      <c r="B58" s="3">
        <f t="shared" si="0"/>
        <v>5.6000000000000001E-2</v>
      </c>
      <c r="C58" s="3">
        <f>MOD($T$7*(1+SIN($T$6*B58))+$T$20,2*$T$7)</f>
        <v>5.5024167749186406</v>
      </c>
      <c r="D58" s="31">
        <f t="shared" si="1"/>
        <v>1.22221653491221E-9</v>
      </c>
      <c r="E58" s="67">
        <f t="shared" si="9"/>
        <v>1.5523102004744154E-7</v>
      </c>
      <c r="F58" s="42">
        <f t="shared" si="2"/>
        <v>2.2001597317575633E-7</v>
      </c>
      <c r="G58" s="42">
        <f t="shared" si="10"/>
        <v>2.2001597317575634E-4</v>
      </c>
      <c r="H58" s="31">
        <f t="shared" si="3"/>
        <v>8.6822942512870034E-10</v>
      </c>
      <c r="I58" s="31">
        <f t="shared" si="4"/>
        <v>-8.6022725111071433E-10</v>
      </c>
      <c r="L58" s="13">
        <f t="shared" si="5"/>
        <v>1.0060675914515156</v>
      </c>
      <c r="M58" s="13">
        <f t="shared" si="6"/>
        <v>-1</v>
      </c>
      <c r="N58" s="13">
        <f t="shared" si="11"/>
        <v>5.2771177157280711</v>
      </c>
      <c r="O58" s="13">
        <f t="shared" si="7"/>
        <v>4.0903923908162396E-5</v>
      </c>
      <c r="P58" s="13">
        <f t="shared" si="8"/>
        <v>0.64553806737358232</v>
      </c>
      <c r="Q58" s="13">
        <f t="shared" si="12"/>
        <v>0.39229603992323042</v>
      </c>
      <c r="T58" s="49"/>
      <c r="U58" s="49"/>
      <c r="V58" s="58"/>
    </row>
    <row r="59" spans="1:22" x14ac:dyDescent="0.35">
      <c r="A59">
        <v>57</v>
      </c>
      <c r="B59" s="3">
        <f t="shared" si="0"/>
        <v>5.7000000000000002E-2</v>
      </c>
      <c r="C59" s="3">
        <f>MOD($T$7*(1+SIN($T$6*B59))+$T$20,2*$T$7)</f>
        <v>5.525025509642906</v>
      </c>
      <c r="D59" s="31">
        <f t="shared" si="1"/>
        <v>1.374656361289288E-9</v>
      </c>
      <c r="E59" s="67">
        <f t="shared" si="9"/>
        <v>1.7128323235076596E-7</v>
      </c>
      <c r="F59" s="42">
        <f t="shared" si="2"/>
        <v>2.4276750254443793E-7</v>
      </c>
      <c r="G59" s="42">
        <f t="shared" si="10"/>
        <v>2.4276750254443794E-4</v>
      </c>
      <c r="H59" s="31">
        <f t="shared" si="3"/>
        <v>9.9814147238884277E-10</v>
      </c>
      <c r="I59" s="31">
        <f t="shared" si="4"/>
        <v>-9.4519506596815146E-10</v>
      </c>
      <c r="L59" s="13">
        <f t="shared" si="5"/>
        <v>1.0060660202762635</v>
      </c>
      <c r="M59" s="13">
        <f t="shared" si="6"/>
        <v>-1</v>
      </c>
      <c r="N59" s="13">
        <f t="shared" si="11"/>
        <v>5.2771192869033232</v>
      </c>
      <c r="O59" s="13">
        <f t="shared" si="7"/>
        <v>4.090406521059721E-5</v>
      </c>
      <c r="P59" s="13">
        <f t="shared" si="8"/>
        <v>0.64554029738214791</v>
      </c>
      <c r="Q59" s="13">
        <f t="shared" si="12"/>
        <v>0.39229686347342763</v>
      </c>
      <c r="T59" s="49"/>
      <c r="U59" s="49"/>
      <c r="V59" s="58"/>
    </row>
    <row r="60" spans="1:22" x14ac:dyDescent="0.35">
      <c r="A60">
        <v>58</v>
      </c>
      <c r="B60" s="3">
        <f t="shared" si="0"/>
        <v>5.8000000000000003E-2</v>
      </c>
      <c r="C60" s="3">
        <f>MOD($T$7*(1+SIN($T$6*B60))+$T$20,2*$T$7)</f>
        <v>5.5475457051365957</v>
      </c>
      <c r="D60" s="31">
        <f t="shared" si="1"/>
        <v>1.5427706625635507E-9</v>
      </c>
      <c r="E60" s="67">
        <f t="shared" si="9"/>
        <v>1.8865106666879767E-7</v>
      </c>
      <c r="F60" s="42">
        <f t="shared" si="2"/>
        <v>2.673837227320603E-7</v>
      </c>
      <c r="G60" s="42">
        <f t="shared" si="10"/>
        <v>2.6738372273206029E-4</v>
      </c>
      <c r="H60" s="31">
        <f t="shared" si="3"/>
        <v>1.1438127807940402E-9</v>
      </c>
      <c r="I60" s="31">
        <f t="shared" si="4"/>
        <v>-1.0352939871162114E-9</v>
      </c>
      <c r="L60" s="13">
        <f t="shared" si="5"/>
        <v>1.0060641907952199</v>
      </c>
      <c r="M60" s="13">
        <f t="shared" si="6"/>
        <v>-1</v>
      </c>
      <c r="N60" s="13">
        <f t="shared" si="11"/>
        <v>5.2771211163843663</v>
      </c>
      <c r="O60" s="13">
        <f t="shared" si="7"/>
        <v>4.0904219281733335E-5</v>
      </c>
      <c r="P60" s="13">
        <f t="shared" si="8"/>
        <v>0.64554272890396658</v>
      </c>
      <c r="Q60" s="13">
        <f t="shared" si="12"/>
        <v>0.39229776144065126</v>
      </c>
      <c r="T60" s="49"/>
      <c r="U60" s="49"/>
      <c r="V60" s="58"/>
    </row>
    <row r="61" spans="1:22" x14ac:dyDescent="0.35">
      <c r="A61">
        <v>59</v>
      </c>
      <c r="B61" s="3">
        <f t="shared" si="0"/>
        <v>5.8999999999999997E-2</v>
      </c>
      <c r="C61" s="3">
        <f>MOD($T$7*(1+SIN($T$6*B61))+$T$20,2*$T$7)</f>
        <v>5.5699759201148833</v>
      </c>
      <c r="D61" s="31">
        <f t="shared" si="1"/>
        <v>1.7278332295216945E-9</v>
      </c>
      <c r="E61" s="67">
        <f t="shared" si="9"/>
        <v>2.0741409755635865E-7</v>
      </c>
      <c r="F61" s="42">
        <f t="shared" si="2"/>
        <v>2.9397741836835683E-7</v>
      </c>
      <c r="G61" s="42">
        <f t="shared" si="10"/>
        <v>2.9397741836835684E-4</v>
      </c>
      <c r="H61" s="31">
        <f t="shared" si="3"/>
        <v>1.3067015028437931E-9</v>
      </c>
      <c r="I61" s="31">
        <f t="shared" si="4"/>
        <v>-1.1304595753520517E-9</v>
      </c>
      <c r="L61" s="13">
        <f t="shared" si="5"/>
        <v>1.0060620720570765</v>
      </c>
      <c r="M61" s="13">
        <f t="shared" si="6"/>
        <v>-1</v>
      </c>
      <c r="N61" s="13">
        <f t="shared" si="11"/>
        <v>5.2771232351225095</v>
      </c>
      <c r="O61" s="13">
        <f t="shared" si="7"/>
        <v>4.0904386847585554E-5</v>
      </c>
      <c r="P61" s="13">
        <f t="shared" si="8"/>
        <v>0.64554537339686768</v>
      </c>
      <c r="Q61" s="13">
        <f t="shared" si="12"/>
        <v>0.39229873805562759</v>
      </c>
      <c r="T61" s="49"/>
      <c r="U61" s="49"/>
      <c r="V61" s="58"/>
    </row>
    <row r="62" spans="1:22" x14ac:dyDescent="0.35">
      <c r="A62">
        <v>60</v>
      </c>
      <c r="B62" s="3">
        <f t="shared" si="0"/>
        <v>0.06</v>
      </c>
      <c r="C62" s="3">
        <f>MOD($T$7*(1+SIN($T$6*B62))+$T$20,2*$T$7)</f>
        <v>5.5923147190516671</v>
      </c>
      <c r="D62" s="31">
        <f t="shared" si="1"/>
        <v>1.9311938702969238E-9</v>
      </c>
      <c r="E62" s="67">
        <f t="shared" si="9"/>
        <v>2.2765492374648354E-7</v>
      </c>
      <c r="F62" s="42">
        <f t="shared" si="2"/>
        <v>3.2266566038815835E-7</v>
      </c>
      <c r="G62" s="42">
        <f t="shared" si="10"/>
        <v>3.2266566038815836E-4</v>
      </c>
      <c r="H62" s="31">
        <f t="shared" si="3"/>
        <v>1.4883548186482158E-9</v>
      </c>
      <c r="I62" s="31">
        <f t="shared" si="4"/>
        <v>-1.23057291473486E-9</v>
      </c>
      <c r="L62" s="13">
        <f t="shared" si="5"/>
        <v>1.0060596305604261</v>
      </c>
      <c r="M62" s="13">
        <f t="shared" si="6"/>
        <v>-1</v>
      </c>
      <c r="N62" s="13">
        <f t="shared" si="11"/>
        <v>5.2771256766191605</v>
      </c>
      <c r="O62" s="13">
        <f t="shared" si="7"/>
        <v>4.0904568635817849E-5</v>
      </c>
      <c r="P62" s="13">
        <f t="shared" si="8"/>
        <v>0.64554824234470776</v>
      </c>
      <c r="Q62" s="13">
        <f t="shared" si="12"/>
        <v>0.39229979755858108</v>
      </c>
      <c r="T62" s="49"/>
      <c r="U62" s="49"/>
      <c r="V62" s="58"/>
    </row>
    <row r="63" spans="1:22" x14ac:dyDescent="0.35">
      <c r="A63">
        <v>61</v>
      </c>
      <c r="B63" s="3">
        <f t="shared" si="0"/>
        <v>6.0999999999999999E-2</v>
      </c>
      <c r="C63" s="3">
        <f>MOD($T$7*(1+SIN($T$6*B63))+$T$20,2*$T$7)</f>
        <v>5.6145606722714403</v>
      </c>
      <c r="D63" s="31">
        <f t="shared" si="1"/>
        <v>2.1542812357821819E-9</v>
      </c>
      <c r="E63" s="67">
        <f t="shared" si="9"/>
        <v>2.4945920025198804E-7</v>
      </c>
      <c r="F63" s="42">
        <f t="shared" si="2"/>
        <v>3.5356985153040372E-7</v>
      </c>
      <c r="G63" s="42">
        <f t="shared" si="10"/>
        <v>3.5356985153040373E-4</v>
      </c>
      <c r="H63" s="31">
        <f t="shared" si="3"/>
        <v>1.6904106431444387E-9</v>
      </c>
      <c r="I63" s="31">
        <f t="shared" si="4"/>
        <v>-1.335454791592441E-9</v>
      </c>
      <c r="L63" s="13">
        <f t="shared" si="5"/>
        <v>1.0060568301425645</v>
      </c>
      <c r="M63" s="13">
        <f t="shared" si="6"/>
        <v>-1</v>
      </c>
      <c r="N63" s="13">
        <f t="shared" si="11"/>
        <v>5.2771284770370217</v>
      </c>
      <c r="O63" s="13">
        <f t="shared" si="7"/>
        <v>4.0904765371745236E-5</v>
      </c>
      <c r="P63" s="13">
        <f t="shared" si="8"/>
        <v>0.64555134719427265</v>
      </c>
      <c r="Q63" s="13">
        <f t="shared" si="12"/>
        <v>0.39230094417592143</v>
      </c>
      <c r="T63" s="49"/>
      <c r="U63" s="49"/>
      <c r="V63" s="58"/>
    </row>
    <row r="64" spans="1:22" x14ac:dyDescent="0.35">
      <c r="A64">
        <v>62</v>
      </c>
      <c r="B64" s="3">
        <f t="shared" si="0"/>
        <v>6.2E-2</v>
      </c>
      <c r="C64" s="3">
        <f>MOD($T$7*(1+SIN($T$6*B64))+$T$20,2*$T$7)</f>
        <v>5.6367123560407899</v>
      </c>
      <c r="D64" s="31">
        <f t="shared" si="1"/>
        <v>2.398605674413431E-9</v>
      </c>
      <c r="E64" s="67">
        <f t="shared" si="9"/>
        <v>2.7291566786961748E-7</v>
      </c>
      <c r="F64" s="42">
        <f t="shared" si="2"/>
        <v>3.8681576815570913E-7</v>
      </c>
      <c r="G64" s="42">
        <f t="shared" si="10"/>
        <v>3.8681576815570911E-4</v>
      </c>
      <c r="H64" s="31">
        <f t="shared" si="3"/>
        <v>1.9145991054372585E-9</v>
      </c>
      <c r="I64" s="31">
        <f t="shared" si="4"/>
        <v>-1.4448596633539052E-9</v>
      </c>
      <c r="L64" s="13">
        <f t="shared" si="5"/>
        <v>1.006053631870278</v>
      </c>
      <c r="M64" s="13">
        <f t="shared" si="6"/>
        <v>-1</v>
      </c>
      <c r="N64" s="13">
        <f t="shared" si="11"/>
        <v>5.2771316753093078</v>
      </c>
      <c r="O64" s="13">
        <f t="shared" si="7"/>
        <v>4.090497777403724E-5</v>
      </c>
      <c r="P64" s="13">
        <f t="shared" si="8"/>
        <v>0.64555469928747011</v>
      </c>
      <c r="Q64" s="13">
        <f t="shared" si="12"/>
        <v>0.39230218209519085</v>
      </c>
      <c r="T64" s="49"/>
      <c r="U64" s="49"/>
      <c r="V64" s="58"/>
    </row>
    <row r="65" spans="1:22" x14ac:dyDescent="0.35">
      <c r="A65">
        <v>63</v>
      </c>
      <c r="B65" s="3">
        <f t="shared" si="0"/>
        <v>6.3E-2</v>
      </c>
      <c r="C65" s="3">
        <f>MOD($T$7*(1+SIN($T$6*B65))+$T$20,2*$T$7)</f>
        <v>5.6587683526595152</v>
      </c>
      <c r="D65" s="31">
        <f t="shared" si="1"/>
        <v>2.6657621143517697E-9</v>
      </c>
      <c r="E65" s="67">
        <f t="shared" si="9"/>
        <v>2.9811618001219583E-7</v>
      </c>
      <c r="F65" s="42">
        <f t="shared" si="2"/>
        <v>4.2253359827679146E-7</v>
      </c>
      <c r="G65" s="42">
        <f t="shared" si="10"/>
        <v>4.2253359827679145E-4</v>
      </c>
      <c r="H65" s="31">
        <f t="shared" si="3"/>
        <v>2.1627437862228001E-9</v>
      </c>
      <c r="I65" s="31">
        <f t="shared" si="4"/>
        <v>-1.5584694303924877E-9</v>
      </c>
      <c r="L65" s="13">
        <f t="shared" si="5"/>
        <v>1.0060499939330767</v>
      </c>
      <c r="M65" s="13">
        <f t="shared" si="6"/>
        <v>-1</v>
      </c>
      <c r="N65" s="13">
        <f t="shared" si="11"/>
        <v>5.2771353132465091</v>
      </c>
      <c r="O65" s="13">
        <f t="shared" si="7"/>
        <v>4.0905206550126661E-5</v>
      </c>
      <c r="P65" s="13">
        <f t="shared" si="8"/>
        <v>0.64555830978887241</v>
      </c>
      <c r="Q65" s="13">
        <f t="shared" si="12"/>
        <v>0.39230351543829434</v>
      </c>
      <c r="T65" s="49"/>
      <c r="U65" s="49"/>
      <c r="V65" s="58"/>
    </row>
    <row r="66" spans="1:22" x14ac:dyDescent="0.35">
      <c r="A66">
        <v>64</v>
      </c>
      <c r="B66" s="3">
        <f t="shared" ref="B66:B129" si="13">A66/1000</f>
        <v>6.4000000000000001E-2</v>
      </c>
      <c r="C66" s="3">
        <f>MOD($T$7*(1+SIN($T$6*B66))+$T$20,2*$T$7)</f>
        <v>5.680727250551362</v>
      </c>
      <c r="D66" s="31">
        <f t="shared" ref="D66:D129" si="14">(B66^$T$4)*((1-B66)^$T$5)</f>
        <v>2.9574329710671362E-9</v>
      </c>
      <c r="E66" s="67">
        <f t="shared" si="9"/>
        <v>3.2515572679668869E-7</v>
      </c>
      <c r="F66" s="42">
        <f t="shared" ref="F66:F129" si="15">E66/$T$11</f>
        <v>4.6085797569957343E-7</v>
      </c>
      <c r="G66" s="42">
        <f t="shared" si="10"/>
        <v>4.6085797569957345E-4</v>
      </c>
      <c r="H66" s="31">
        <f t="shared" ref="H66:H129" si="16">D66*COS(C66)</f>
        <v>2.4367627001756342E-9</v>
      </c>
      <c r="I66" s="31">
        <f t="shared" ref="I66:I129" si="17">D66*SIN(C66)</f>
        <v>-1.6758870252459561E-9</v>
      </c>
      <c r="L66" s="13">
        <f t="shared" ref="L66:L129" si="18">ACOS((H66-$T$14)/O66)</f>
        <v>1.0060458715393374</v>
      </c>
      <c r="M66" s="13">
        <f t="shared" ref="M66:M129" si="19">IF(I66&gt;$T$15,1,-1)</f>
        <v>-1</v>
      </c>
      <c r="N66" s="13">
        <f t="shared" si="11"/>
        <v>5.2771394356402492</v>
      </c>
      <c r="O66" s="13">
        <f t="shared" ref="O66:O129" si="20">SQRT((H66-$T$14)^2+(I66-$T$15)^2)</f>
        <v>4.0905452391329186E-5</v>
      </c>
      <c r="P66" s="13">
        <f t="shared" ref="P66:P129" si="21">O66/$T$10</f>
        <v>0.64556218960869394</v>
      </c>
      <c r="Q66" s="13">
        <f t="shared" si="12"/>
        <v>0.3923049482330444</v>
      </c>
      <c r="T66" s="49"/>
      <c r="U66" s="49"/>
      <c r="V66" s="58"/>
    </row>
    <row r="67" spans="1:22" x14ac:dyDescent="0.35">
      <c r="A67">
        <v>65</v>
      </c>
      <c r="B67" s="3">
        <f t="shared" si="13"/>
        <v>6.5000000000000002E-2</v>
      </c>
      <c r="C67" s="3">
        <f>MOD($T$7*(1+SIN($T$6*B67))+$T$20,2*$T$7)</f>
        <v>5.7025876443543604</v>
      </c>
      <c r="D67" s="31">
        <f t="shared" si="14"/>
        <v>3.2753910783026656E-9</v>
      </c>
      <c r="E67" s="67">
        <f t="shared" ref="E67:E130" si="22">1000*SQRT((H67-H68)^2+(I67-I68)^2)</f>
        <v>3.5413245631793215E-7</v>
      </c>
      <c r="F67" s="42">
        <f t="shared" si="15"/>
        <v>5.0192801017540578E-7</v>
      </c>
      <c r="G67" s="42">
        <f t="shared" ref="G67:G130" si="23">1000*F67</f>
        <v>5.0192801017540577E-4</v>
      </c>
      <c r="H67" s="31">
        <f t="shared" si="16"/>
        <v>2.7386690111940786E-9</v>
      </c>
      <c r="I67" s="31">
        <f t="shared" si="17"/>
        <v>-1.7966298347043963E-9</v>
      </c>
      <c r="L67" s="13">
        <f t="shared" si="18"/>
        <v>1.0060412168158048</v>
      </c>
      <c r="M67" s="13">
        <f t="shared" si="19"/>
        <v>-1</v>
      </c>
      <c r="N67" s="13">
        <f t="shared" ref="N67:N130" si="24">IF(M67&lt;0,2*$T$7-L67,L67)</f>
        <v>5.2771440903637812</v>
      </c>
      <c r="O67" s="13">
        <f t="shared" si="20"/>
        <v>4.0905715967680347E-5</v>
      </c>
      <c r="P67" s="13">
        <f t="shared" si="21"/>
        <v>0.64556634932131018</v>
      </c>
      <c r="Q67" s="13">
        <f t="shared" ref="Q67:Q130" si="25">P67/(1+P67)</f>
        <v>0.39230648438306032</v>
      </c>
      <c r="T67" s="49"/>
      <c r="U67" s="49"/>
      <c r="V67" s="58"/>
    </row>
    <row r="68" spans="1:22" x14ac:dyDescent="0.35">
      <c r="A68">
        <v>66</v>
      </c>
      <c r="B68" s="3">
        <f t="shared" si="13"/>
        <v>6.6000000000000003E-2</v>
      </c>
      <c r="C68" s="3">
        <f>MOD($T$7*(1+SIN($T$6*B68))+$T$20,2*$T$7)</f>
        <v>5.7243481350107679</v>
      </c>
      <c r="D68" s="31">
        <f t="shared" si="14"/>
        <v>3.6215026403765696E-9</v>
      </c>
      <c r="E68" s="67">
        <f t="shared" si="22"/>
        <v>3.8514769304094518E-7</v>
      </c>
      <c r="F68" s="42">
        <f t="shared" si="15"/>
        <v>5.4588731346932652E-7</v>
      </c>
      <c r="G68" s="42">
        <f t="shared" si="23"/>
        <v>5.4588731346932656E-4</v>
      </c>
      <c r="H68" s="31">
        <f t="shared" si="16"/>
        <v>3.0705714694996531E-9</v>
      </c>
      <c r="I68" s="31">
        <f t="shared" si="17"/>
        <v>-1.9201229713091829E-9</v>
      </c>
      <c r="L68" s="13">
        <f t="shared" si="18"/>
        <v>1.0060359787108979</v>
      </c>
      <c r="M68" s="13">
        <f t="shared" si="19"/>
        <v>-1</v>
      </c>
      <c r="N68" s="13">
        <f t="shared" si="24"/>
        <v>5.2771493284686883</v>
      </c>
      <c r="O68" s="13">
        <f t="shared" si="20"/>
        <v>4.0905997922498375E-5</v>
      </c>
      <c r="P68" s="13">
        <f t="shared" si="21"/>
        <v>0.64557079907944892</v>
      </c>
      <c r="Q68" s="13">
        <f t="shared" si="25"/>
        <v>0.3923081276360692</v>
      </c>
      <c r="T68" s="49"/>
      <c r="U68" s="49"/>
      <c r="V68" s="58"/>
    </row>
    <row r="69" spans="1:22" x14ac:dyDescent="0.35">
      <c r="A69">
        <v>67</v>
      </c>
      <c r="B69" s="3">
        <f t="shared" si="13"/>
        <v>6.7000000000000004E-2</v>
      </c>
      <c r="C69" s="3">
        <f>MOD($T$7*(1+SIN($T$6*B69))+$T$20,2*$T$7)</f>
        <v>5.746007329856611</v>
      </c>
      <c r="D69" s="31">
        <f t="shared" si="14"/>
        <v>3.9977302037588597E-9</v>
      </c>
      <c r="E69" s="67">
        <f t="shared" si="22"/>
        <v>4.1830595324661198E-7</v>
      </c>
      <c r="F69" s="42">
        <f t="shared" si="15"/>
        <v>5.9288402125192774E-7</v>
      </c>
      <c r="G69" s="42">
        <f t="shared" si="23"/>
        <v>5.9288402125192775E-4</v>
      </c>
      <c r="H69" s="31">
        <f t="shared" si="16"/>
        <v>3.4346745607702724E-9</v>
      </c>
      <c r="I69" s="31">
        <f t="shared" si="17"/>
        <v>-2.0456924117871162E-9</v>
      </c>
      <c r="L69" s="13">
        <f t="shared" si="18"/>
        <v>1.0060301029022556</v>
      </c>
      <c r="M69" s="13">
        <f t="shared" si="19"/>
        <v>-1</v>
      </c>
      <c r="N69" s="13">
        <f t="shared" si="24"/>
        <v>5.2771552042773306</v>
      </c>
      <c r="O69" s="13">
        <f t="shared" si="20"/>
        <v>4.0906298866682729E-5</v>
      </c>
      <c r="P69" s="13">
        <f t="shared" si="21"/>
        <v>0.64557554852421095</v>
      </c>
      <c r="Q69" s="13">
        <f t="shared" si="25"/>
        <v>0.39230988155066937</v>
      </c>
      <c r="T69" s="49"/>
      <c r="U69" s="49"/>
      <c r="V69" s="58"/>
    </row>
    <row r="70" spans="1:22" x14ac:dyDescent="0.35">
      <c r="A70">
        <v>68</v>
      </c>
      <c r="B70" s="3">
        <f t="shared" si="13"/>
        <v>6.8000000000000005E-2</v>
      </c>
      <c r="C70" s="3">
        <f>MOD($T$7*(1+SIN($T$6*B70))+$T$20,2*$T$7)</f>
        <v>5.7675638427108114</v>
      </c>
      <c r="D70" s="31">
        <f t="shared" si="14"/>
        <v>4.4061356458418616E-9</v>
      </c>
      <c r="E70" s="67">
        <f t="shared" si="22"/>
        <v>4.5371495746907958E-7</v>
      </c>
      <c r="F70" s="42">
        <f t="shared" si="15"/>
        <v>6.4307081072744463E-7</v>
      </c>
      <c r="G70" s="42">
        <f t="shared" si="23"/>
        <v>6.4307081072744463E-4</v>
      </c>
      <c r="H70" s="31">
        <f t="shared" si="16"/>
        <v>3.8332783587455528E-9</v>
      </c>
      <c r="I70" s="31">
        <f t="shared" si="17"/>
        <v>-2.1725580208434658E-9</v>
      </c>
      <c r="L70" s="13">
        <f t="shared" si="18"/>
        <v>1.006023531708933</v>
      </c>
      <c r="M70" s="13">
        <f t="shared" si="19"/>
        <v>-1</v>
      </c>
      <c r="N70" s="13">
        <f t="shared" si="24"/>
        <v>5.2771617754706535</v>
      </c>
      <c r="O70" s="13">
        <f t="shared" si="20"/>
        <v>4.0906619372759364E-5</v>
      </c>
      <c r="P70" s="13">
        <f t="shared" si="21"/>
        <v>0.64558060669109385</v>
      </c>
      <c r="Q70" s="13">
        <f t="shared" si="25"/>
        <v>0.39231174946161806</v>
      </c>
      <c r="T70" s="49"/>
      <c r="U70" s="49"/>
      <c r="V70" s="58"/>
    </row>
    <row r="71" spans="1:22" x14ac:dyDescent="0.35">
      <c r="A71">
        <v>69</v>
      </c>
      <c r="B71" s="3">
        <f t="shared" si="13"/>
        <v>6.9000000000000006E-2</v>
      </c>
      <c r="C71" s="3">
        <f>MOD($T$7*(1+SIN($T$6*B71))+$T$20,2*$T$7)</f>
        <v>5.7890162939639058</v>
      </c>
      <c r="D71" s="31">
        <f t="shared" si="14"/>
        <v>4.8488831788077122E-9</v>
      </c>
      <c r="E71" s="67">
        <f t="shared" si="22"/>
        <v>4.9148563986537499E-7</v>
      </c>
      <c r="F71" s="42">
        <f t="shared" si="15"/>
        <v>6.9660491391373813E-7</v>
      </c>
      <c r="G71" s="42">
        <f t="shared" si="23"/>
        <v>6.9660491391373817E-4</v>
      </c>
      <c r="H71" s="31">
        <f t="shared" si="16"/>
        <v>4.2687780740715427E-9</v>
      </c>
      <c r="I71" s="31">
        <f t="shared" si="17"/>
        <v>-2.2998264795524109E-9</v>
      </c>
      <c r="L71" s="13">
        <f t="shared" si="18"/>
        <v>1.0060162040086551</v>
      </c>
      <c r="M71" s="13">
        <f t="shared" si="19"/>
        <v>-1</v>
      </c>
      <c r="N71" s="13">
        <f t="shared" si="24"/>
        <v>5.2771691031709311</v>
      </c>
      <c r="O71" s="13">
        <f t="shared" si="20"/>
        <v>4.0906959968685718E-5</v>
      </c>
      <c r="P71" s="13">
        <f t="shared" si="21"/>
        <v>0.64558598191222294</v>
      </c>
      <c r="Q71" s="13">
        <f t="shared" si="25"/>
        <v>0.39231373444372175</v>
      </c>
      <c r="T71" s="49"/>
      <c r="U71" s="49"/>
      <c r="V71" s="58"/>
    </row>
    <row r="72" spans="1:22" x14ac:dyDescent="0.35">
      <c r="A72">
        <v>70</v>
      </c>
      <c r="B72" s="3">
        <f t="shared" si="13"/>
        <v>7.0000000000000007E-2</v>
      </c>
      <c r="C72" s="3">
        <f>MOD($T$7*(1+SIN($T$6*B72))+$T$20,2*$T$7)</f>
        <v>5.8103633106663342</v>
      </c>
      <c r="D72" s="31">
        <f t="shared" si="14"/>
        <v>5.3282423664813985E-9</v>
      </c>
      <c r="E72" s="67">
        <f t="shared" si="22"/>
        <v>5.3173215446168726E-7</v>
      </c>
      <c r="F72" s="42">
        <f t="shared" si="15"/>
        <v>7.5364812649543545E-7</v>
      </c>
      <c r="G72" s="42">
        <f t="shared" si="23"/>
        <v>7.5364812649543543E-4</v>
      </c>
      <c r="H72" s="31">
        <f t="shared" si="16"/>
        <v>4.7436632935429747E-9</v>
      </c>
      <c r="I72" s="31">
        <f t="shared" si="17"/>
        <v>-2.4264841383079987E-9</v>
      </c>
      <c r="L72" s="13">
        <f t="shared" si="18"/>
        <v>1.0060080551604988</v>
      </c>
      <c r="M72" s="13">
        <f t="shared" si="19"/>
        <v>-1</v>
      </c>
      <c r="N72" s="13">
        <f t="shared" si="24"/>
        <v>5.2771772520190874</v>
      </c>
      <c r="O72" s="13">
        <f t="shared" si="20"/>
        <v>4.0907321131429147E-5</v>
      </c>
      <c r="P72" s="13">
        <f t="shared" si="21"/>
        <v>0.6455916817150078</v>
      </c>
      <c r="Q72" s="13">
        <f t="shared" si="25"/>
        <v>0.392315839274408</v>
      </c>
      <c r="T72" s="49"/>
      <c r="U72" s="49"/>
      <c r="V72" s="58"/>
    </row>
    <row r="73" spans="1:22" x14ac:dyDescent="0.35">
      <c r="A73">
        <v>71</v>
      </c>
      <c r="B73" s="3">
        <f t="shared" si="13"/>
        <v>7.0999999999999994E-2</v>
      </c>
      <c r="C73" s="3">
        <f>MOD($T$7*(1+SIN($T$6*B73))+$T$20,2*$T$7)</f>
        <v>5.8316035266163162</v>
      </c>
      <c r="D73" s="31">
        <f t="shared" si="14"/>
        <v>5.8465911520458266E-9</v>
      </c>
      <c r="E73" s="67">
        <f t="shared" si="22"/>
        <v>5.745718782230959E-7</v>
      </c>
      <c r="F73" s="42">
        <f t="shared" si="15"/>
        <v>8.1436681217479455E-7</v>
      </c>
      <c r="G73" s="42">
        <f t="shared" si="23"/>
        <v>8.143668121747945E-4</v>
      </c>
      <c r="H73" s="31">
        <f t="shared" si="16"/>
        <v>5.2605169053483329E-9</v>
      </c>
      <c r="I73" s="31">
        <f t="shared" si="17"/>
        <v>-2.5513898149292946E-9</v>
      </c>
      <c r="L73" s="13">
        <f t="shared" si="18"/>
        <v>1.0059990169333703</v>
      </c>
      <c r="M73" s="13">
        <f t="shared" si="19"/>
        <v>-1</v>
      </c>
      <c r="N73" s="13">
        <f t="shared" si="24"/>
        <v>5.2771862902462159</v>
      </c>
      <c r="O73" s="13">
        <f t="shared" si="20"/>
        <v>4.0907703280334522E-5</v>
      </c>
      <c r="P73" s="13">
        <f t="shared" si="21"/>
        <v>0.64559771271747046</v>
      </c>
      <c r="Q73" s="13">
        <f t="shared" si="25"/>
        <v>0.39231806639507161</v>
      </c>
      <c r="T73" s="49"/>
      <c r="U73" s="49"/>
      <c r="V73" s="58"/>
    </row>
    <row r="74" spans="1:22" x14ac:dyDescent="0.35">
      <c r="A74">
        <v>72</v>
      </c>
      <c r="B74" s="3">
        <f t="shared" si="13"/>
        <v>7.1999999999999995E-2</v>
      </c>
      <c r="C74" s="3">
        <f>MOD($T$7*(1+SIN($T$6*B74))+$T$20,2*$T$7)</f>
        <v>5.8527355824472806</v>
      </c>
      <c r="D74" s="31">
        <f t="shared" si="14"/>
        <v>6.4064188944843092E-9</v>
      </c>
      <c r="E74" s="67">
        <f t="shared" si="22"/>
        <v>6.2012541089782206E-7</v>
      </c>
      <c r="F74" s="42">
        <f t="shared" si="15"/>
        <v>8.7893190245095469E-7</v>
      </c>
      <c r="G74" s="42">
        <f t="shared" si="23"/>
        <v>8.7893190245095468E-4</v>
      </c>
      <c r="H74" s="31">
        <f t="shared" si="16"/>
        <v>5.8220137074173536E-9</v>
      </c>
      <c r="I74" s="31">
        <f t="shared" si="17"/>
        <v>-2.6732675590464188E-9</v>
      </c>
      <c r="L74" s="13">
        <f t="shared" si="18"/>
        <v>1.0059890174406023</v>
      </c>
      <c r="M74" s="13">
        <f t="shared" si="19"/>
        <v>-1</v>
      </c>
      <c r="N74" s="13">
        <f t="shared" si="24"/>
        <v>5.2771962897389839</v>
      </c>
      <c r="O74" s="13">
        <f t="shared" si="20"/>
        <v>4.0908106770297311E-5</v>
      </c>
      <c r="P74" s="13">
        <f t="shared" si="21"/>
        <v>0.64560408052050489</v>
      </c>
      <c r="Q74" s="13">
        <f t="shared" si="25"/>
        <v>0.39232041787129024</v>
      </c>
      <c r="T74" s="49"/>
      <c r="U74" s="49"/>
      <c r="V74" s="58"/>
    </row>
    <row r="75" spans="1:22" x14ac:dyDescent="0.35">
      <c r="A75">
        <v>73</v>
      </c>
      <c r="B75" s="3">
        <f t="shared" si="13"/>
        <v>7.2999999999999995E-2</v>
      </c>
      <c r="C75" s="3">
        <f>MOD($T$7*(1+SIN($T$6*B75))+$T$20,2*$T$7)</f>
        <v>5.8737581257148674</v>
      </c>
      <c r="D75" s="31">
        <f t="shared" si="14"/>
        <v>7.0103294116072179E-9</v>
      </c>
      <c r="E75" s="67">
        <f t="shared" si="22"/>
        <v>6.6851657159002378E-7</v>
      </c>
      <c r="F75" s="42">
        <f t="shared" si="15"/>
        <v>9.4751889176240351E-7</v>
      </c>
      <c r="G75" s="42">
        <f t="shared" si="23"/>
        <v>9.4751889176240345E-4</v>
      </c>
      <c r="H75" s="31">
        <f t="shared" si="16"/>
        <v>6.4309186975063809E-9</v>
      </c>
      <c r="I75" s="31">
        <f t="shared" si="17"/>
        <v>-2.7906994043264546E-9</v>
      </c>
      <c r="L75" s="13">
        <f t="shared" si="18"/>
        <v>1.0059779810809775</v>
      </c>
      <c r="M75" s="13">
        <f t="shared" si="19"/>
        <v>-1</v>
      </c>
      <c r="N75" s="13">
        <f t="shared" si="24"/>
        <v>5.2772073260986083</v>
      </c>
      <c r="O75" s="13">
        <f t="shared" si="20"/>
        <v>4.0908531884760331E-5</v>
      </c>
      <c r="P75" s="13">
        <f t="shared" si="21"/>
        <v>0.64561078959735263</v>
      </c>
      <c r="Q75" s="13">
        <f t="shared" si="25"/>
        <v>0.39232289535201725</v>
      </c>
      <c r="T75" s="49"/>
      <c r="U75" s="49"/>
      <c r="V75" s="58"/>
    </row>
    <row r="76" spans="1:22" x14ac:dyDescent="0.35">
      <c r="A76">
        <v>74</v>
      </c>
      <c r="B76" s="3">
        <f t="shared" si="13"/>
        <v>7.3999999999999996E-2</v>
      </c>
      <c r="C76" s="3">
        <f>MOD($T$7*(1+SIN($T$6*B76))+$T$20,2*$T$7)</f>
        <v>5.8946698109834825</v>
      </c>
      <c r="D76" s="31">
        <f t="shared" si="14"/>
        <v>7.6610440275120709E-9</v>
      </c>
      <c r="E76" s="67">
        <f t="shared" si="22"/>
        <v>7.1987239201927105E-7</v>
      </c>
      <c r="F76" s="42">
        <f t="shared" si="15"/>
        <v>1.0203078279333248E-6</v>
      </c>
      <c r="G76" s="42">
        <f t="shared" si="23"/>
        <v>1.0203078279333248E-3</v>
      </c>
      <c r="H76" s="31">
        <f t="shared" si="16"/>
        <v>7.0900850452247773E-9</v>
      </c>
      <c r="I76" s="31">
        <f t="shared" si="17"/>
        <v>-2.9021181304279031E-9</v>
      </c>
      <c r="L76" s="13">
        <f t="shared" si="18"/>
        <v>1.0059658284864601</v>
      </c>
      <c r="M76" s="13">
        <f t="shared" si="19"/>
        <v>-1</v>
      </c>
      <c r="N76" s="13">
        <f t="shared" si="24"/>
        <v>5.2772194786931266</v>
      </c>
      <c r="O76" s="13">
        <f t="shared" si="20"/>
        <v>4.0908978828552956E-5</v>
      </c>
      <c r="P76" s="13">
        <f t="shared" si="21"/>
        <v>0.64561784318059223</v>
      </c>
      <c r="Q76" s="13">
        <f t="shared" si="25"/>
        <v>0.39232550002785876</v>
      </c>
      <c r="T76" s="49"/>
      <c r="U76" s="49"/>
      <c r="V76" s="58"/>
    </row>
    <row r="77" spans="1:22" x14ac:dyDescent="0.35">
      <c r="A77">
        <v>75</v>
      </c>
      <c r="B77" s="3">
        <f t="shared" si="13"/>
        <v>7.4999999999999997E-2</v>
      </c>
      <c r="C77" s="3">
        <f>MOD($T$7*(1+SIN($T$6*B77))+$T$20,2*$T$7)</f>
        <v>5.9154692999124059</v>
      </c>
      <c r="D77" s="31">
        <f t="shared" si="14"/>
        <v>8.3614046223208331E-9</v>
      </c>
      <c r="E77" s="67">
        <f t="shared" si="22"/>
        <v>7.7432310642847819E-7</v>
      </c>
      <c r="F77" s="42">
        <f t="shared" si="15"/>
        <v>1.0974832978696531E-6</v>
      </c>
      <c r="G77" s="42">
        <f t="shared" si="23"/>
        <v>1.0974832978696532E-3</v>
      </c>
      <c r="H77" s="31">
        <f t="shared" si="16"/>
        <v>7.8024517477985699E-9</v>
      </c>
      <c r="I77" s="31">
        <f t="shared" si="17"/>
        <v>-3.0058000567973949E-9</v>
      </c>
      <c r="L77" s="13">
        <f t="shared" si="18"/>
        <v>1.0059524764768688</v>
      </c>
      <c r="M77" s="13">
        <f t="shared" si="19"/>
        <v>-1</v>
      </c>
      <c r="N77" s="13">
        <f t="shared" si="24"/>
        <v>5.277232830702717</v>
      </c>
      <c r="O77" s="13">
        <f t="shared" si="20"/>
        <v>4.0909447720592945E-5</v>
      </c>
      <c r="P77" s="13">
        <f t="shared" si="21"/>
        <v>0.64562524314696179</v>
      </c>
      <c r="Q77" s="13">
        <f t="shared" si="25"/>
        <v>0.39232823258855692</v>
      </c>
      <c r="T77" s="49"/>
      <c r="U77" s="49"/>
      <c r="V77" s="58"/>
    </row>
    <row r="78" spans="1:22" x14ac:dyDescent="0.35">
      <c r="A78">
        <v>76</v>
      </c>
      <c r="B78" s="3">
        <f t="shared" si="13"/>
        <v>7.5999999999999998E-2</v>
      </c>
      <c r="C78" s="3">
        <f>MOD($T$7*(1+SIN($T$6*B78))+$T$20,2*$T$7)</f>
        <v>5.9361552613414483</v>
      </c>
      <c r="D78" s="31">
        <f t="shared" si="14"/>
        <v>9.1143766820339968E-9</v>
      </c>
      <c r="E78" s="67">
        <f t="shared" si="22"/>
        <v>8.3200213810648375E-7</v>
      </c>
      <c r="F78" s="42">
        <f t="shared" si="15"/>
        <v>1.1792344084569137E-6</v>
      </c>
      <c r="G78" s="42">
        <f t="shared" si="23"/>
        <v>1.1792344084569136E-3</v>
      </c>
      <c r="H78" s="31">
        <f t="shared" si="16"/>
        <v>8.5710409729769715E-9</v>
      </c>
      <c r="I78" s="31">
        <f t="shared" si="17"/>
        <v>-3.0998578905419195E-9</v>
      </c>
      <c r="L78" s="13">
        <f t="shared" si="18"/>
        <v>1.0059378380217141</v>
      </c>
      <c r="M78" s="13">
        <f t="shared" si="19"/>
        <v>-1</v>
      </c>
      <c r="N78" s="13">
        <f t="shared" si="24"/>
        <v>5.2772474691578726</v>
      </c>
      <c r="O78" s="13">
        <f t="shared" si="20"/>
        <v>4.0909938586471915E-5</v>
      </c>
      <c r="P78" s="13">
        <f t="shared" si="21"/>
        <v>0.64563298990034323</v>
      </c>
      <c r="Q78" s="13">
        <f t="shared" si="25"/>
        <v>0.39233109317979925</v>
      </c>
      <c r="T78" s="49"/>
      <c r="U78" s="49"/>
      <c r="V78" s="58"/>
    </row>
    <row r="79" spans="1:22" x14ac:dyDescent="0.35">
      <c r="A79">
        <v>77</v>
      </c>
      <c r="B79" s="3">
        <f t="shared" si="13"/>
        <v>7.6999999999999999E-2</v>
      </c>
      <c r="C79" s="3">
        <f>MOD($T$7*(1+SIN($T$6*B79))+$T$20,2*$T$7)</f>
        <v>5.9567263713761358</v>
      </c>
      <c r="D79" s="31">
        <f t="shared" si="14"/>
        <v>9.9230523463388853E-9</v>
      </c>
      <c r="E79" s="67">
        <f t="shared" si="22"/>
        <v>8.9304608249539733E-7</v>
      </c>
      <c r="F79" s="42">
        <f t="shared" si="15"/>
        <v>1.2657547626174991E-6</v>
      </c>
      <c r="G79" s="42">
        <f t="shared" si="23"/>
        <v>1.2657547626174991E-3</v>
      </c>
      <c r="H79" s="31">
        <f t="shared" si="16"/>
        <v>9.3989550941059072E-9</v>
      </c>
      <c r="I79" s="31">
        <f t="shared" si="17"/>
        <v>-3.1822336506237695E-9</v>
      </c>
      <c r="L79" s="13">
        <f t="shared" si="18"/>
        <v>1.0059218222093684</v>
      </c>
      <c r="M79" s="13">
        <f t="shared" si="19"/>
        <v>-1</v>
      </c>
      <c r="N79" s="13">
        <f t="shared" si="24"/>
        <v>5.2772634849702182</v>
      </c>
      <c r="O79" s="13">
        <f t="shared" si="20"/>
        <v>4.0910451350946452E-5</v>
      </c>
      <c r="P79" s="13">
        <f t="shared" si="21"/>
        <v>0.64564108225325911</v>
      </c>
      <c r="Q79" s="13">
        <f t="shared" si="25"/>
        <v>0.39233408135948378</v>
      </c>
      <c r="T79" s="49"/>
      <c r="U79" s="49"/>
      <c r="V79" s="58"/>
    </row>
    <row r="80" spans="1:22" x14ac:dyDescent="0.35">
      <c r="A80">
        <v>78</v>
      </c>
      <c r="B80" s="3">
        <f t="shared" si="13"/>
        <v>7.8E-2</v>
      </c>
      <c r="C80" s="3">
        <f>MOD($T$7*(1+SIN($T$6*B80))+$T$20,2*$T$7)</f>
        <v>5.9771813134724496</v>
      </c>
      <c r="D80" s="31">
        <f t="shared" si="14"/>
        <v>1.0790653452208427E-8</v>
      </c>
      <c r="E80" s="67">
        <f t="shared" si="22"/>
        <v>9.5759468685741073E-7</v>
      </c>
      <c r="F80" s="42">
        <f t="shared" si="15"/>
        <v>1.3572424304915164E-6</v>
      </c>
      <c r="G80" s="42">
        <f t="shared" si="23"/>
        <v>1.3572424304915164E-3</v>
      </c>
      <c r="H80" s="31">
        <f t="shared" si="16"/>
        <v>1.028937342401167E-8</v>
      </c>
      <c r="I80" s="31">
        <f t="shared" si="17"/>
        <v>-3.2506916905329545E-9</v>
      </c>
      <c r="L80" s="13">
        <f t="shared" si="18"/>
        <v>1.0059043342237133</v>
      </c>
      <c r="M80" s="13">
        <f t="shared" si="19"/>
        <v>-1</v>
      </c>
      <c r="N80" s="13">
        <f t="shared" si="24"/>
        <v>5.2772809729558734</v>
      </c>
      <c r="O80" s="13">
        <f t="shared" si="20"/>
        <v>4.0910985830357587E-5</v>
      </c>
      <c r="P80" s="13">
        <f t="shared" si="21"/>
        <v>0.64564951730723807</v>
      </c>
      <c r="Q80" s="13">
        <f t="shared" si="25"/>
        <v>0.39233719605357326</v>
      </c>
      <c r="T80" s="49"/>
      <c r="U80" s="49"/>
      <c r="V80" s="58"/>
    </row>
    <row r="81" spans="1:22" x14ac:dyDescent="0.35">
      <c r="A81">
        <v>79</v>
      </c>
      <c r="B81" s="3">
        <f t="shared" si="13"/>
        <v>7.9000000000000001E-2</v>
      </c>
      <c r="C81" s="3">
        <f>MOD($T$7*(1+SIN($T$6*B81))+$T$20,2*$T$7)</f>
        <v>5.9975187785210782</v>
      </c>
      <c r="D81" s="31">
        <f t="shared" si="14"/>
        <v>1.1720534571127468E-8</v>
      </c>
      <c r="E81" s="67">
        <f t="shared" si="22"/>
        <v>1.0257908264803481E-6</v>
      </c>
      <c r="F81" s="42">
        <f t="shared" si="15"/>
        <v>1.4538999157118333E-6</v>
      </c>
      <c r="G81" s="42">
        <f t="shared" si="23"/>
        <v>1.4538999157118334E-3</v>
      </c>
      <c r="H81" s="31">
        <f t="shared" si="16"/>
        <v>1.1245548655949615E-8</v>
      </c>
      <c r="I81" s="31">
        <f t="shared" si="17"/>
        <v>-3.3028118413957449E-9</v>
      </c>
      <c r="L81" s="13">
        <f t="shared" si="18"/>
        <v>1.0058852753283634</v>
      </c>
      <c r="M81" s="13">
        <f t="shared" si="19"/>
        <v>-1</v>
      </c>
      <c r="N81" s="13">
        <f t="shared" si="24"/>
        <v>5.2773000318512224</v>
      </c>
      <c r="O81" s="13">
        <f t="shared" si="20"/>
        <v>4.0911541725002044E-5</v>
      </c>
      <c r="P81" s="13">
        <f t="shared" si="21"/>
        <v>0.64565829033241906</v>
      </c>
      <c r="Q81" s="13">
        <f t="shared" si="25"/>
        <v>0.39234043551167458</v>
      </c>
      <c r="T81" s="49"/>
      <c r="U81" s="49"/>
      <c r="V81" s="58"/>
    </row>
    <row r="82" spans="1:22" x14ac:dyDescent="0.35">
      <c r="A82">
        <v>80</v>
      </c>
      <c r="B82" s="3">
        <f t="shared" si="13"/>
        <v>0.08</v>
      </c>
      <c r="C82" s="3">
        <f>MOD($T$7*(1+SIN($T$6*B82))+$T$20,2*$T$7)</f>
        <v>6.0177374649311979</v>
      </c>
      <c r="D82" s="31">
        <f t="shared" si="14"/>
        <v>1.2716186037785727E-8</v>
      </c>
      <c r="E82" s="67">
        <f t="shared" si="22"/>
        <v>1.0977804774059678E-6</v>
      </c>
      <c r="F82" s="42">
        <f t="shared" si="15"/>
        <v>1.5559341167506627E-6</v>
      </c>
      <c r="G82" s="42">
        <f t="shared" si="23"/>
        <v>1.5559341167506627E-3</v>
      </c>
      <c r="H82" s="31">
        <f t="shared" si="16"/>
        <v>1.2270803021469678E-8</v>
      </c>
      <c r="I82" s="31">
        <f t="shared" si="17"/>
        <v>-3.335982697177443E-9</v>
      </c>
      <c r="L82" s="13">
        <f t="shared" si="18"/>
        <v>1.0058645428585362</v>
      </c>
      <c r="M82" s="13">
        <f t="shared" si="19"/>
        <v>-1</v>
      </c>
      <c r="N82" s="13">
        <f t="shared" si="24"/>
        <v>5.2773207643210505</v>
      </c>
      <c r="O82" s="13">
        <f t="shared" si="20"/>
        <v>4.0912118611479482E-5</v>
      </c>
      <c r="P82" s="13">
        <f t="shared" si="21"/>
        <v>0.64566739464677714</v>
      </c>
      <c r="Q82" s="13">
        <f t="shared" si="25"/>
        <v>0.39234379726248508</v>
      </c>
      <c r="T82" s="49"/>
      <c r="U82" s="49"/>
      <c r="V82" s="58"/>
    </row>
    <row r="83" spans="1:22" x14ac:dyDescent="0.35">
      <c r="A83">
        <v>81</v>
      </c>
      <c r="B83" s="3">
        <f t="shared" si="13"/>
        <v>8.1000000000000003E-2</v>
      </c>
      <c r="C83" s="3">
        <f>MOD($T$7*(1+SIN($T$6*B83))+$T$20,2*$T$7)</f>
        <v>6.0378360787137817</v>
      </c>
      <c r="D83" s="31">
        <f t="shared" si="14"/>
        <v>1.3781236968079991E-8</v>
      </c>
      <c r="E83" s="67">
        <f t="shared" si="22"/>
        <v>1.1737126856698633E-6</v>
      </c>
      <c r="F83" s="42">
        <f t="shared" si="15"/>
        <v>1.6635562833218767E-6</v>
      </c>
      <c r="G83" s="42">
        <f t="shared" si="23"/>
        <v>1.6635562833218767E-3</v>
      </c>
      <c r="H83" s="31">
        <f t="shared" si="16"/>
        <v>1.336852417662458E-8</v>
      </c>
      <c r="I83" s="31">
        <f t="shared" si="17"/>
        <v>-3.3473950632362856E-9</v>
      </c>
      <c r="L83" s="13">
        <f t="shared" si="18"/>
        <v>1.0058420302205868</v>
      </c>
      <c r="M83" s="13">
        <f t="shared" si="19"/>
        <v>-1</v>
      </c>
      <c r="N83" s="13">
        <f t="shared" si="24"/>
        <v>5.2773432769589999</v>
      </c>
      <c r="O83" s="13">
        <f t="shared" si="20"/>
        <v>4.091271593504024E-5</v>
      </c>
      <c r="P83" s="13">
        <f t="shared" si="21"/>
        <v>0.6456768214953571</v>
      </c>
      <c r="Q83" s="13">
        <f t="shared" si="25"/>
        <v>0.39234727806924924</v>
      </c>
      <c r="T83" s="49"/>
      <c r="U83" s="49"/>
      <c r="V83" s="58"/>
    </row>
    <row r="84" spans="1:22" x14ac:dyDescent="0.35">
      <c r="A84">
        <v>82</v>
      </c>
      <c r="B84" s="3">
        <f t="shared" si="13"/>
        <v>8.2000000000000003E-2</v>
      </c>
      <c r="C84" s="3">
        <f>MOD($T$7*(1+SIN($T$6*B84))+$T$20,2*$T$7)</f>
        <v>6.0578133335644084</v>
      </c>
      <c r="D84" s="31">
        <f t="shared" si="14"/>
        <v>1.4919458264273168E-8</v>
      </c>
      <c r="E84" s="67">
        <f t="shared" si="22"/>
        <v>1.253739533047032E-6</v>
      </c>
      <c r="F84" s="42">
        <f t="shared" si="15"/>
        <v>1.7769819678306456E-6</v>
      </c>
      <c r="G84" s="42">
        <f t="shared" si="23"/>
        <v>1.7769819678306457E-3</v>
      </c>
      <c r="H84" s="31">
        <f t="shared" si="16"/>
        <v>1.4542160829490412E-8</v>
      </c>
      <c r="I84" s="31">
        <f t="shared" si="17"/>
        <v>-3.3340355889857606E-9</v>
      </c>
      <c r="L84" s="13">
        <f t="shared" si="18"/>
        <v>1.0058176268991934</v>
      </c>
      <c r="M84" s="13">
        <f t="shared" si="19"/>
        <v>-1</v>
      </c>
      <c r="N84" s="13">
        <f t="shared" si="24"/>
        <v>5.2773676802803928</v>
      </c>
      <c r="O84" s="13">
        <f t="shared" si="20"/>
        <v>4.0913333001958547E-5</v>
      </c>
      <c r="P84" s="13">
        <f t="shared" si="21"/>
        <v>0.64568655992990864</v>
      </c>
      <c r="Q84" s="13">
        <f t="shared" si="25"/>
        <v>0.39235087388537038</v>
      </c>
      <c r="T84" s="49"/>
      <c r="U84" s="49"/>
      <c r="V84" s="58"/>
    </row>
    <row r="85" spans="1:22" x14ac:dyDescent="0.35">
      <c r="A85">
        <v>83</v>
      </c>
      <c r="B85" s="3">
        <f t="shared" si="13"/>
        <v>8.3000000000000004E-2</v>
      </c>
      <c r="C85" s="3">
        <f>MOD($T$7*(1+SIN($T$6*B85))+$T$20,2*$T$7)</f>
        <v>6.0776679509455835</v>
      </c>
      <c r="D85" s="31">
        <f t="shared" si="14"/>
        <v>1.6134765605164039E-8</v>
      </c>
      <c r="E85" s="67">
        <f t="shared" si="22"/>
        <v>1.3380160993023342E-6</v>
      </c>
      <c r="F85" s="42">
        <f t="shared" si="15"/>
        <v>1.8964309718693008E-6</v>
      </c>
      <c r="G85" s="42">
        <f t="shared" si="23"/>
        <v>1.8964309718693007E-3</v>
      </c>
      <c r="H85" s="31">
        <f t="shared" si="16"/>
        <v>1.5795218123475891E-8</v>
      </c>
      <c r="I85" s="31">
        <f t="shared" si="17"/>
        <v>-3.2926806048268926E-9</v>
      </c>
      <c r="L85" s="13">
        <f t="shared" si="18"/>
        <v>1.0057912184721403</v>
      </c>
      <c r="M85" s="13">
        <f t="shared" si="19"/>
        <v>-1</v>
      </c>
      <c r="N85" s="13">
        <f t="shared" si="24"/>
        <v>5.277394088707446</v>
      </c>
      <c r="O85" s="13">
        <f t="shared" si="20"/>
        <v>4.0913968971956674E-5</v>
      </c>
      <c r="P85" s="13">
        <f t="shared" si="21"/>
        <v>0.64569659668932622</v>
      </c>
      <c r="Q85" s="13">
        <f t="shared" si="25"/>
        <v>0.39235457981032729</v>
      </c>
      <c r="T85" s="49"/>
      <c r="U85" s="49"/>
      <c r="V85" s="58"/>
    </row>
    <row r="86" spans="1:22" x14ac:dyDescent="0.35">
      <c r="A86">
        <v>84</v>
      </c>
      <c r="B86" s="3">
        <f t="shared" si="13"/>
        <v>8.4000000000000005E-2</v>
      </c>
      <c r="C86" s="3">
        <f>MOD($T$7*(1+SIN($T$6*B86))+$T$20,2*$T$7)</f>
        <v>6.0973986601685741</v>
      </c>
      <c r="D86" s="31">
        <f t="shared" si="14"/>
        <v>1.7431222419129217E-8</v>
      </c>
      <c r="E86" s="67">
        <f t="shared" si="22"/>
        <v>1.4267004209504202E-6</v>
      </c>
      <c r="F86" s="42">
        <f t="shared" si="15"/>
        <v>2.0221272877659059E-6</v>
      </c>
      <c r="G86" s="42">
        <f t="shared" si="23"/>
        <v>2.022127287765906E-3</v>
      </c>
      <c r="H86" s="31">
        <f t="shared" si="16"/>
        <v>1.7131252792358781E-8</v>
      </c>
      <c r="I86" s="31">
        <f t="shared" si="17"/>
        <v>-3.2198901828249592E-9</v>
      </c>
      <c r="L86" s="13">
        <f t="shared" si="18"/>
        <v>1.0057626866325924</v>
      </c>
      <c r="M86" s="13">
        <f t="shared" si="19"/>
        <v>-1</v>
      </c>
      <c r="N86" s="13">
        <f t="shared" si="24"/>
        <v>5.2774226205469938</v>
      </c>
      <c r="O86" s="13">
        <f t="shared" si="20"/>
        <v>4.0914622850705394E-5</v>
      </c>
      <c r="P86" s="13">
        <f t="shared" si="21"/>
        <v>0.64570691608129194</v>
      </c>
      <c r="Q86" s="13">
        <f t="shared" si="25"/>
        <v>0.39235839004604173</v>
      </c>
      <c r="T86" s="49"/>
      <c r="U86" s="49"/>
      <c r="V86" s="58"/>
    </row>
    <row r="87" spans="1:22" x14ac:dyDescent="0.35">
      <c r="A87">
        <v>85</v>
      </c>
      <c r="B87" s="3">
        <f t="shared" si="13"/>
        <v>8.5000000000000006E-2</v>
      </c>
      <c r="C87" s="3">
        <f>MOD($T$7*(1+SIN($T$6*B87))+$T$20,2*$T$7)</f>
        <v>6.1170041984747243</v>
      </c>
      <c r="D87" s="31">
        <f t="shared" si="14"/>
        <v>1.8813042837907856E-8</v>
      </c>
      <c r="E87" s="67">
        <f t="shared" si="22"/>
        <v>1.519953446535293E-6</v>
      </c>
      <c r="F87" s="42">
        <f t="shared" si="15"/>
        <v>2.15429903519995E-6</v>
      </c>
      <c r="G87" s="42">
        <f t="shared" si="23"/>
        <v>2.1542990351999499E-3</v>
      </c>
      <c r="H87" s="31">
        <f t="shared" si="16"/>
        <v>1.8553868104399179E-8</v>
      </c>
      <c r="I87" s="31">
        <f t="shared" si="17"/>
        <v>-3.1120024398311118E-9</v>
      </c>
      <c r="L87" s="13">
        <f t="shared" si="18"/>
        <v>1.0057319092187327</v>
      </c>
      <c r="M87" s="13">
        <f t="shared" si="19"/>
        <v>-1</v>
      </c>
      <c r="N87" s="13">
        <f t="shared" si="24"/>
        <v>5.2774533979608531</v>
      </c>
      <c r="O87" s="13">
        <f t="shared" si="20"/>
        <v>4.0915293482426516E-5</v>
      </c>
      <c r="P87" s="13">
        <f t="shared" si="21"/>
        <v>0.64571749986553095</v>
      </c>
      <c r="Q87" s="13">
        <f t="shared" si="25"/>
        <v>0.39236229785384885</v>
      </c>
      <c r="T87" s="49"/>
      <c r="U87" s="49"/>
      <c r="V87" s="58"/>
    </row>
    <row r="88" spans="1:22" x14ac:dyDescent="0.35">
      <c r="A88">
        <v>86</v>
      </c>
      <c r="B88" s="3">
        <f t="shared" si="13"/>
        <v>8.5999999999999993E-2</v>
      </c>
      <c r="C88" s="3">
        <f>MOD($T$7*(1+SIN($T$6*B88))+$T$20,2*$T$7)</f>
        <v>6.1364833111162742</v>
      </c>
      <c r="D88" s="31">
        <f t="shared" si="14"/>
        <v>2.0284594629009538E-8</v>
      </c>
      <c r="E88" s="67">
        <f t="shared" si="22"/>
        <v>1.6179389884457936E-6</v>
      </c>
      <c r="F88" s="42">
        <f t="shared" si="15"/>
        <v>2.2931783929082483E-6</v>
      </c>
      <c r="G88" s="42">
        <f t="shared" si="23"/>
        <v>2.2931783929082484E-3</v>
      </c>
      <c r="H88" s="31">
        <f t="shared" si="16"/>
        <v>2.0066708614233393E-8</v>
      </c>
      <c r="I88" s="31">
        <f t="shared" si="17"/>
        <v>-2.9651281008910752E-9</v>
      </c>
      <c r="L88" s="13">
        <f t="shared" si="18"/>
        <v>1.0056987602505734</v>
      </c>
      <c r="M88" s="13">
        <f t="shared" si="19"/>
        <v>-1</v>
      </c>
      <c r="N88" s="13">
        <f t="shared" si="24"/>
        <v>5.2774865469290129</v>
      </c>
      <c r="O88" s="13">
        <f t="shared" si="20"/>
        <v>4.0915979542622996E-5</v>
      </c>
      <c r="P88" s="13">
        <f t="shared" si="21"/>
        <v>0.64572832713907891</v>
      </c>
      <c r="Q88" s="13">
        <f t="shared" si="25"/>
        <v>0.3923662955122173</v>
      </c>
      <c r="T88" s="49"/>
      <c r="U88" s="49"/>
      <c r="V88" s="58"/>
    </row>
    <row r="89" spans="1:22" x14ac:dyDescent="0.35">
      <c r="A89">
        <v>87</v>
      </c>
      <c r="B89" s="3">
        <f t="shared" si="13"/>
        <v>8.6999999999999994E-2</v>
      </c>
      <c r="C89" s="3">
        <f>MOD($T$7*(1+SIN($T$6*B89))+$T$20,2*$T$7)</f>
        <v>6.1558347514366636</v>
      </c>
      <c r="D89" s="31">
        <f t="shared" si="14"/>
        <v>2.1850402104637967E-8</v>
      </c>
      <c r="E89" s="67">
        <f t="shared" si="22"/>
        <v>1.7208236712878441E-6</v>
      </c>
      <c r="F89" s="42">
        <f t="shared" si="15"/>
        <v>2.4390015255105768E-6</v>
      </c>
      <c r="G89" s="42">
        <f t="shared" si="23"/>
        <v>2.439001525510577E-3</v>
      </c>
      <c r="H89" s="31">
        <f t="shared" si="16"/>
        <v>2.1673454742543553E-8</v>
      </c>
      <c r="I89" s="31">
        <f t="shared" si="17"/>
        <v>-2.7751453398486336E-9</v>
      </c>
      <c r="L89" s="13">
        <f t="shared" si="18"/>
        <v>1.0056631099737217</v>
      </c>
      <c r="M89" s="13">
        <f t="shared" si="19"/>
        <v>-1</v>
      </c>
      <c r="N89" s="13">
        <f t="shared" si="24"/>
        <v>5.2775221972058644</v>
      </c>
      <c r="O89" s="13">
        <f t="shared" si="20"/>
        <v>4.0916679530962288E-5</v>
      </c>
      <c r="P89" s="13">
        <f t="shared" si="21"/>
        <v>0.64573937422396843</v>
      </c>
      <c r="Q89" s="13">
        <f t="shared" si="25"/>
        <v>0.39237037427536797</v>
      </c>
      <c r="T89" s="49"/>
      <c r="U89" s="49"/>
      <c r="V89" s="58"/>
    </row>
    <row r="90" spans="1:22" x14ac:dyDescent="0.35">
      <c r="A90">
        <v>88</v>
      </c>
      <c r="B90" s="3">
        <f t="shared" si="13"/>
        <v>8.7999999999999995E-2</v>
      </c>
      <c r="C90" s="3">
        <f>MOD($T$7*(1+SIN($T$6*B90))+$T$20,2*$T$7)</f>
        <v>6.175057280950317</v>
      </c>
      <c r="D90" s="31">
        <f t="shared" si="14"/>
        <v>2.3515149005034427E-8</v>
      </c>
      <c r="E90" s="67">
        <f t="shared" si="22"/>
        <v>1.8287768768425703E-6</v>
      </c>
      <c r="F90" s="42">
        <f t="shared" si="15"/>
        <v>2.5920085054963208E-6</v>
      </c>
      <c r="G90" s="42">
        <f t="shared" si="23"/>
        <v>2.5920085054963208E-3</v>
      </c>
      <c r="H90" s="31">
        <f t="shared" si="16"/>
        <v>2.3377817204719592E-8</v>
      </c>
      <c r="I90" s="31">
        <f t="shared" si="17"/>
        <v>-2.5376949130437905E-9</v>
      </c>
      <c r="L90" s="13">
        <f t="shared" si="18"/>
        <v>1.0056248249098445</v>
      </c>
      <c r="M90" s="13">
        <f t="shared" si="19"/>
        <v>-1</v>
      </c>
      <c r="N90" s="13">
        <f t="shared" si="24"/>
        <v>5.2775604822697417</v>
      </c>
      <c r="O90" s="13">
        <f t="shared" si="20"/>
        <v>4.0917391764338162E-5</v>
      </c>
      <c r="P90" s="13">
        <f t="shared" si="21"/>
        <v>0.64575061455773231</v>
      </c>
      <c r="Q90" s="13">
        <f t="shared" si="25"/>
        <v>0.39237452433293901</v>
      </c>
      <c r="T90" s="49"/>
      <c r="U90" s="49"/>
      <c r="V90" s="58"/>
    </row>
    <row r="91" spans="1:22" x14ac:dyDescent="0.35">
      <c r="A91">
        <v>89</v>
      </c>
      <c r="B91" s="3">
        <f t="shared" si="13"/>
        <v>8.8999999999999996E-2</v>
      </c>
      <c r="C91" s="3">
        <f>MOD($T$7*(1+SIN($T$6*B91))+$T$20,2*$T$7)</f>
        <v>6.1941496694219067</v>
      </c>
      <c r="D91" s="31">
        <f t="shared" si="14"/>
        <v>2.5283681354160494E-8</v>
      </c>
      <c r="E91" s="67">
        <f t="shared" si="22"/>
        <v>1.9419706856430887E-6</v>
      </c>
      <c r="F91" s="42">
        <f t="shared" si="15"/>
        <v>2.7524432304186028E-6</v>
      </c>
      <c r="G91" s="42">
        <f t="shared" si="23"/>
        <v>2.7524432304186029E-3</v>
      </c>
      <c r="H91" s="31">
        <f t="shared" si="16"/>
        <v>2.5183531310880469E-8</v>
      </c>
      <c r="I91" s="31">
        <f t="shared" si="17"/>
        <v>-2.2481756009319908E-9</v>
      </c>
      <c r="L91" s="13">
        <f t="shared" si="18"/>
        <v>1.0055837679135209</v>
      </c>
      <c r="M91" s="13">
        <f t="shared" si="19"/>
        <v>-1</v>
      </c>
      <c r="N91" s="13">
        <f t="shared" si="24"/>
        <v>5.2776015392660653</v>
      </c>
      <c r="O91" s="13">
        <f t="shared" si="20"/>
        <v>4.0918114370136019E-5</v>
      </c>
      <c r="P91" s="13">
        <f t="shared" si="21"/>
        <v>0.64576201858711768</v>
      </c>
      <c r="Q91" s="13">
        <f t="shared" si="25"/>
        <v>0.39237873477084051</v>
      </c>
      <c r="T91" s="49"/>
      <c r="U91" s="49"/>
      <c r="V91" s="58"/>
    </row>
    <row r="92" spans="1:22" x14ac:dyDescent="0.35">
      <c r="A92">
        <v>90</v>
      </c>
      <c r="B92" s="3">
        <f t="shared" si="13"/>
        <v>0.09</v>
      </c>
      <c r="C92" s="3">
        <f>MOD($T$7*(1+SIN($T$6*B92))+$T$20,2*$T$7)</f>
        <v>6.2131106949450885</v>
      </c>
      <c r="D92" s="31">
        <f t="shared" si="14"/>
        <v>2.7161010285652896E-8</v>
      </c>
      <c r="E92" s="67">
        <f t="shared" si="22"/>
        <v>2.0605798152107629E-6</v>
      </c>
      <c r="F92" s="42">
        <f t="shared" si="15"/>
        <v>2.9205533353537238E-6</v>
      </c>
      <c r="G92" s="42">
        <f t="shared" si="23"/>
        <v>2.9205533353537237E-3</v>
      </c>
      <c r="H92" s="31">
        <f t="shared" si="16"/>
        <v>2.7094351160691028E-8</v>
      </c>
      <c r="I92" s="31">
        <f t="shared" si="17"/>
        <v>-1.9017399713165537E-9</v>
      </c>
      <c r="L92" s="13">
        <f t="shared" si="18"/>
        <v>1.0055397982351502</v>
      </c>
      <c r="M92" s="13">
        <f t="shared" si="19"/>
        <v>-1</v>
      </c>
      <c r="N92" s="13">
        <f t="shared" si="24"/>
        <v>5.2776455089444365</v>
      </c>
      <c r="O92" s="13">
        <f t="shared" si="20"/>
        <v>4.0918845279726473E-5</v>
      </c>
      <c r="P92" s="13">
        <f t="shared" si="21"/>
        <v>0.64577355366540268</v>
      </c>
      <c r="Q92" s="13">
        <f t="shared" si="25"/>
        <v>0.39238299353344269</v>
      </c>
      <c r="T92" s="49"/>
      <c r="U92" s="49"/>
      <c r="V92" s="58"/>
    </row>
    <row r="93" spans="1:22" x14ac:dyDescent="0.35">
      <c r="A93">
        <v>91</v>
      </c>
      <c r="B93" s="3">
        <f t="shared" si="13"/>
        <v>9.0999999999999998E-2</v>
      </c>
      <c r="C93" s="3">
        <f>MOD($T$7*(1+SIN($T$6*B93))+$T$20,2*$T$7)</f>
        <v>6.2319391440206999</v>
      </c>
      <c r="D93" s="31">
        <f t="shared" si="14"/>
        <v>2.915231483700049E-8</v>
      </c>
      <c r="E93" s="67">
        <f t="shared" si="22"/>
        <v>2.1847815549976558E-6</v>
      </c>
      <c r="F93" s="42">
        <f t="shared" si="15"/>
        <v>3.0965901006921451E-6</v>
      </c>
      <c r="G93" s="42">
        <f t="shared" si="23"/>
        <v>3.0965901006921454E-3</v>
      </c>
      <c r="H93" s="31">
        <f t="shared" si="16"/>
        <v>2.9114043757399943E-8</v>
      </c>
      <c r="I93" s="31">
        <f t="shared" si="17"/>
        <v>-1.4932904766991417E-9</v>
      </c>
      <c r="L93" s="13">
        <f t="shared" si="18"/>
        <v>1.0054927715895361</v>
      </c>
      <c r="M93" s="13">
        <f t="shared" si="19"/>
        <v>-1</v>
      </c>
      <c r="N93" s="13">
        <f t="shared" si="24"/>
        <v>5.2776925355900506</v>
      </c>
      <c r="O93" s="13">
        <f t="shared" si="20"/>
        <v>4.0919582222211055E-5</v>
      </c>
      <c r="P93" s="13">
        <f t="shared" si="21"/>
        <v>0.64578518395369311</v>
      </c>
      <c r="Q93" s="13">
        <f t="shared" si="25"/>
        <v>0.39238728738723616</v>
      </c>
      <c r="T93" s="49"/>
      <c r="U93" s="49"/>
      <c r="V93" s="58"/>
    </row>
    <row r="94" spans="1:22" x14ac:dyDescent="0.35">
      <c r="A94">
        <v>92</v>
      </c>
      <c r="B94" s="3">
        <f t="shared" si="13"/>
        <v>9.1999999999999998E-2</v>
      </c>
      <c r="C94" s="3">
        <f>MOD($T$7*(1+SIN($T$6*B94))+$T$20,2*$T$7)</f>
        <v>6.2506338116344278</v>
      </c>
      <c r="D94" s="31">
        <f t="shared" si="14"/>
        <v>3.1262944709909988E-8</v>
      </c>
      <c r="E94" s="67">
        <f t="shared" si="22"/>
        <v>2.3147556980883725E-6</v>
      </c>
      <c r="F94" s="42">
        <f t="shared" si="15"/>
        <v>3.280808355336413E-6</v>
      </c>
      <c r="G94" s="42">
        <f t="shared" si="23"/>
        <v>3.2808083553364131E-3</v>
      </c>
      <c r="H94" s="31">
        <f t="shared" si="16"/>
        <v>3.1246383066426693E-8</v>
      </c>
      <c r="I94" s="31">
        <f t="shared" si="17"/>
        <v>-1.0174758970178383E-9</v>
      </c>
      <c r="L94" s="13">
        <f t="shared" si="18"/>
        <v>1.0054425402297302</v>
      </c>
      <c r="M94" s="13">
        <f t="shared" si="19"/>
        <v>-1</v>
      </c>
      <c r="N94" s="13">
        <f t="shared" si="24"/>
        <v>5.2777427669498564</v>
      </c>
      <c r="O94" s="13">
        <f t="shared" si="20"/>
        <v>4.092032271844397E-5</v>
      </c>
      <c r="P94" s="13">
        <f t="shared" si="21"/>
        <v>0.64579687032657429</v>
      </c>
      <c r="Q94" s="13">
        <f t="shared" si="25"/>
        <v>0.39239160188609989</v>
      </c>
      <c r="T94" s="49"/>
      <c r="U94" s="49"/>
      <c r="V94" s="58"/>
    </row>
    <row r="95" spans="1:22" x14ac:dyDescent="0.35">
      <c r="A95">
        <v>93</v>
      </c>
      <c r="B95" s="3">
        <f t="shared" si="13"/>
        <v>9.2999999999999999E-2</v>
      </c>
      <c r="C95" s="3">
        <f>MOD($T$7*(1+SIN($T$6*B95))+$T$20,2*$T$7)</f>
        <v>6.2691935013339251</v>
      </c>
      <c r="D95" s="31">
        <f t="shared" si="14"/>
        <v>3.3498422994845632E-8</v>
      </c>
      <c r="E95" s="67">
        <f t="shared" si="22"/>
        <v>2.4506844697210364E-6</v>
      </c>
      <c r="F95" s="42">
        <f t="shared" si="15"/>
        <v>3.4734663753906888E-6</v>
      </c>
      <c r="G95" s="42">
        <f t="shared" si="23"/>
        <v>3.4734663753906887E-3</v>
      </c>
      <c r="H95" s="31">
        <f t="shared" si="16"/>
        <v>3.3495144044639036E-8</v>
      </c>
      <c r="I95" s="31">
        <f t="shared" si="17"/>
        <v>-4.6868813776836716E-10</v>
      </c>
      <c r="L95" s="13">
        <f t="shared" si="18"/>
        <v>1.0053889530256892</v>
      </c>
      <c r="M95" s="13">
        <f t="shared" si="19"/>
        <v>-1</v>
      </c>
      <c r="N95" s="13">
        <f t="shared" si="24"/>
        <v>5.2777963541538968</v>
      </c>
      <c r="O95" s="13">
        <f t="shared" si="20"/>
        <v>4.0921064075352463E-5</v>
      </c>
      <c r="P95" s="13">
        <f t="shared" si="21"/>
        <v>0.64580857028247629</v>
      </c>
      <c r="Q95" s="13">
        <f t="shared" si="25"/>
        <v>0.39239592133830836</v>
      </c>
      <c r="T95" s="49"/>
      <c r="U95" s="49"/>
      <c r="V95" s="58"/>
    </row>
    <row r="96" spans="1:22" x14ac:dyDescent="0.35">
      <c r="A96">
        <v>94</v>
      </c>
      <c r="B96" s="3">
        <f t="shared" si="13"/>
        <v>9.4E-2</v>
      </c>
      <c r="C96" s="3">
        <f>MOD($T$7*(1+SIN($T$6*B96))+$T$20,2*$T$7)</f>
        <v>4.4317181257991223E-3</v>
      </c>
      <c r="D96" s="31">
        <f t="shared" si="14"/>
        <v>3.5864448857746643E-8</v>
      </c>
      <c r="E96" s="67">
        <f t="shared" si="22"/>
        <v>2.5927524526950247E-6</v>
      </c>
      <c r="F96" s="42">
        <f t="shared" si="15"/>
        <v>3.6748257784377475E-6</v>
      </c>
      <c r="G96" s="42">
        <f t="shared" si="23"/>
        <v>3.6748257784377475E-3</v>
      </c>
      <c r="H96" s="31">
        <f t="shared" si="16"/>
        <v>3.5864096667183951E-8</v>
      </c>
      <c r="I96" s="31">
        <f t="shared" si="17"/>
        <v>1.5894060780456401E-10</v>
      </c>
      <c r="L96" s="13">
        <f t="shared" si="18"/>
        <v>1.0053318555472632</v>
      </c>
      <c r="M96" s="13">
        <f t="shared" si="19"/>
        <v>-1</v>
      </c>
      <c r="N96" s="13">
        <f t="shared" si="24"/>
        <v>5.277853451632323</v>
      </c>
      <c r="O96" s="13">
        <f t="shared" si="20"/>
        <v>4.0921803380578259E-5</v>
      </c>
      <c r="P96" s="13">
        <f t="shared" si="21"/>
        <v>0.64582023785910614</v>
      </c>
      <c r="Q96" s="13">
        <f t="shared" si="25"/>
        <v>0.39240022877540581</v>
      </c>
      <c r="T96" s="49"/>
      <c r="U96" s="49"/>
      <c r="V96" s="58"/>
    </row>
    <row r="97" spans="1:22" x14ac:dyDescent="0.35">
      <c r="A97">
        <v>95</v>
      </c>
      <c r="B97" s="3">
        <f t="shared" si="13"/>
        <v>9.5000000000000001E-2</v>
      </c>
      <c r="C97" s="3">
        <f>MOD($T$7*(1+SIN($T$6*B97))+$T$20,2*$T$7)</f>
        <v>2.2717897269978415E-2</v>
      </c>
      <c r="D97" s="31">
        <f t="shared" si="14"/>
        <v>3.8366900186947461E-8</v>
      </c>
      <c r="E97" s="67">
        <f t="shared" si="22"/>
        <v>2.7411465097380265E-6</v>
      </c>
      <c r="F97" s="42">
        <f t="shared" si="15"/>
        <v>3.8851514135062838E-6</v>
      </c>
      <c r="G97" s="42">
        <f t="shared" si="23"/>
        <v>3.8851514135062838E-3</v>
      </c>
      <c r="H97" s="31">
        <f t="shared" si="16"/>
        <v>3.8356999979363972E-8</v>
      </c>
      <c r="I97" s="31">
        <f t="shared" si="17"/>
        <v>8.7154032509186799E-10</v>
      </c>
      <c r="L97" s="13">
        <f t="shared" si="18"/>
        <v>1.0052710901509976</v>
      </c>
      <c r="M97" s="13">
        <f t="shared" si="19"/>
        <v>-1</v>
      </c>
      <c r="N97" s="13">
        <f t="shared" si="24"/>
        <v>5.2779142170285889</v>
      </c>
      <c r="O97" s="13">
        <f t="shared" si="20"/>
        <v>4.0922537497461177E-5</v>
      </c>
      <c r="P97" s="13">
        <f t="shared" si="21"/>
        <v>0.64583182355428026</v>
      </c>
      <c r="Q97" s="13">
        <f t="shared" si="25"/>
        <v>0.39240450592306858</v>
      </c>
      <c r="T97" s="49"/>
      <c r="U97" s="49"/>
      <c r="V97" s="58"/>
    </row>
    <row r="98" spans="1:22" x14ac:dyDescent="0.35">
      <c r="A98">
        <v>96</v>
      </c>
      <c r="B98" s="3">
        <f t="shared" si="13"/>
        <v>9.6000000000000002E-2</v>
      </c>
      <c r="C98" s="3">
        <f>MOD($T$7*(1+SIN($T$6*B98))+$T$20,2*$T$7)</f>
        <v>4.0865561277652951E-2</v>
      </c>
      <c r="D98" s="31">
        <f t="shared" si="14"/>
        <v>4.1011836198345699E-8</v>
      </c>
      <c r="E98" s="67">
        <f t="shared" si="22"/>
        <v>2.8960557029147538E-6</v>
      </c>
      <c r="F98" s="42">
        <f t="shared" si="15"/>
        <v>4.1047112468452171E-6</v>
      </c>
      <c r="G98" s="42">
        <f t="shared" si="23"/>
        <v>4.1047112468452175E-3</v>
      </c>
      <c r="H98" s="31">
        <f t="shared" si="16"/>
        <v>4.0977596201582269E-8</v>
      </c>
      <c r="I98" s="31">
        <f t="shared" si="17"/>
        <v>1.6755052670788633E-9</v>
      </c>
      <c r="L98" s="13">
        <f t="shared" si="18"/>
        <v>1.0052064960702121</v>
      </c>
      <c r="M98" s="13">
        <f t="shared" si="19"/>
        <v>-1</v>
      </c>
      <c r="N98" s="13">
        <f t="shared" si="24"/>
        <v>5.2779788111093744</v>
      </c>
      <c r="O98" s="13">
        <f t="shared" si="20"/>
        <v>4.092326306038565E-5</v>
      </c>
      <c r="P98" s="13">
        <f t="shared" si="21"/>
        <v>0.645843274252484</v>
      </c>
      <c r="Q98" s="13">
        <f t="shared" si="25"/>
        <v>0.39240873317407199</v>
      </c>
      <c r="T98" s="49"/>
      <c r="U98" s="49"/>
      <c r="V98" s="58"/>
    </row>
    <row r="99" spans="1:22" x14ac:dyDescent="0.35">
      <c r="A99">
        <v>97</v>
      </c>
      <c r="B99" s="3">
        <f t="shared" si="13"/>
        <v>9.7000000000000003E-2</v>
      </c>
      <c r="C99" s="3">
        <f>MOD($T$7*(1+SIN($T$6*B99))+$T$20,2*$T$7)</f>
        <v>5.887354870451933E-2</v>
      </c>
      <c r="D99" s="31">
        <f t="shared" si="14"/>
        <v>4.380549999688613E-8</v>
      </c>
      <c r="E99" s="67">
        <f t="shared" si="22"/>
        <v>3.0576712101642714E-6</v>
      </c>
      <c r="F99" s="42">
        <f t="shared" si="15"/>
        <v>4.3337762436282624E-6</v>
      </c>
      <c r="G99" s="42">
        <f t="shared" si="23"/>
        <v>4.3337762436282627E-3</v>
      </c>
      <c r="H99" s="31">
        <f t="shared" si="16"/>
        <v>4.3729604915817377E-8</v>
      </c>
      <c r="I99" s="31">
        <f t="shared" si="17"/>
        <v>2.5774956612400735E-9</v>
      </c>
      <c r="L99" s="13">
        <f t="shared" si="18"/>
        <v>1.0051379095077773</v>
      </c>
      <c r="M99" s="13">
        <f t="shared" si="19"/>
        <v>-1</v>
      </c>
      <c r="N99" s="13">
        <f t="shared" si="24"/>
        <v>5.2780473976718092</v>
      </c>
      <c r="O99" s="13">
        <f t="shared" si="20"/>
        <v>4.0923976470509459E-5</v>
      </c>
      <c r="P99" s="13">
        <f t="shared" si="21"/>
        <v>0.64585453315746344</v>
      </c>
      <c r="Q99" s="13">
        <f t="shared" si="25"/>
        <v>0.39241288956347442</v>
      </c>
      <c r="T99" s="49"/>
      <c r="U99" s="49"/>
      <c r="V99" s="58"/>
    </row>
    <row r="100" spans="1:22" x14ac:dyDescent="0.35">
      <c r="A100">
        <v>98</v>
      </c>
      <c r="B100" s="3">
        <f t="shared" si="13"/>
        <v>9.8000000000000004E-2</v>
      </c>
      <c r="C100" s="3">
        <f>MOD($T$7*(1+SIN($T$6*B100))+$T$20,2*$T$7)</f>
        <v>7.6740707045530598E-2</v>
      </c>
      <c r="D100" s="31">
        <f t="shared" si="14"/>
        <v>4.6754321092451022E-8</v>
      </c>
      <c r="E100" s="67">
        <f t="shared" si="22"/>
        <v>3.2261862390617337E-6</v>
      </c>
      <c r="F100" s="42">
        <f t="shared" si="15"/>
        <v>4.5726202457245237E-6</v>
      </c>
      <c r="G100" s="42">
        <f t="shared" si="23"/>
        <v>4.5726202457245235E-3</v>
      </c>
      <c r="H100" s="31">
        <f t="shared" si="16"/>
        <v>4.6616717362426379E-8</v>
      </c>
      <c r="I100" s="31">
        <f t="shared" si="17"/>
        <v>3.5844390310989881E-9</v>
      </c>
      <c r="L100" s="13">
        <f t="shared" si="18"/>
        <v>1.0050651637310013</v>
      </c>
      <c r="M100" s="13">
        <f t="shared" si="19"/>
        <v>-1</v>
      </c>
      <c r="N100" s="13">
        <f t="shared" si="24"/>
        <v>5.2781201434485849</v>
      </c>
      <c r="O100" s="13">
        <f t="shared" si="20"/>
        <v>4.0924673891893402E-5</v>
      </c>
      <c r="P100" s="13">
        <f t="shared" si="21"/>
        <v>0.64586553973114436</v>
      </c>
      <c r="Q100" s="13">
        <f t="shared" si="25"/>
        <v>0.39241695274612037</v>
      </c>
      <c r="T100" s="49"/>
      <c r="U100" s="49"/>
      <c r="V100" s="58"/>
    </row>
    <row r="101" spans="1:22" x14ac:dyDescent="0.35">
      <c r="A101">
        <v>99</v>
      </c>
      <c r="B101" s="3">
        <f t="shared" si="13"/>
        <v>9.9000000000000005E-2</v>
      </c>
      <c r="C101" s="3">
        <f>MOD($T$7*(1+SIN($T$6*B101))+$T$20,2*$T$7)</f>
        <v>9.4465892808649699E-2</v>
      </c>
      <c r="D101" s="31">
        <f t="shared" si="14"/>
        <v>4.9864917868271617E-8</v>
      </c>
      <c r="E101" s="67">
        <f t="shared" si="22"/>
        <v>3.4017959379076337E-6</v>
      </c>
      <c r="F101" s="42">
        <f t="shared" si="15"/>
        <v>4.821519845681246E-6</v>
      </c>
      <c r="G101" s="42">
        <f t="shared" si="23"/>
        <v>4.8215198456812462E-3</v>
      </c>
      <c r="H101" s="31">
        <f t="shared" si="16"/>
        <v>4.9642590876317806E-8</v>
      </c>
      <c r="I101" s="31">
        <f t="shared" si="17"/>
        <v>4.703531130544624E-9</v>
      </c>
      <c r="L101" s="13">
        <f t="shared" si="18"/>
        <v>1.004988089167999</v>
      </c>
      <c r="M101" s="13">
        <f t="shared" si="19"/>
        <v>-1</v>
      </c>
      <c r="N101" s="13">
        <f t="shared" si="24"/>
        <v>5.278197218011587</v>
      </c>
      <c r="O101" s="13">
        <f t="shared" si="20"/>
        <v>4.0925351248049335E-5</v>
      </c>
      <c r="P101" s="13">
        <f t="shared" si="21"/>
        <v>0.64587622963915436</v>
      </c>
      <c r="Q101" s="13">
        <f t="shared" si="25"/>
        <v>0.39242089897656385</v>
      </c>
      <c r="T101" s="49"/>
      <c r="U101" s="49"/>
      <c r="V101" s="58"/>
    </row>
    <row r="102" spans="1:22" x14ac:dyDescent="0.35">
      <c r="A102">
        <v>100</v>
      </c>
      <c r="B102" s="3">
        <f t="shared" si="13"/>
        <v>0.1</v>
      </c>
      <c r="C102" s="3">
        <f>MOD($T$7*(1+SIN($T$6*B102))+$T$20,2*$T$7)</f>
        <v>0.11204797158803892</v>
      </c>
      <c r="D102" s="31">
        <f t="shared" si="14"/>
        <v>5.3144100000000054E-8</v>
      </c>
      <c r="E102" s="67">
        <f t="shared" si="22"/>
        <v>3.5846973042539055E-6</v>
      </c>
      <c r="F102" s="42">
        <f t="shared" si="15"/>
        <v>5.0807542570737115E-6</v>
      </c>
      <c r="G102" s="42">
        <f t="shared" si="23"/>
        <v>5.0807542570737111E-3</v>
      </c>
      <c r="H102" s="31">
        <f t="shared" si="16"/>
        <v>5.2810843491680201E-8</v>
      </c>
      <c r="I102" s="31">
        <f t="shared" si="17"/>
        <v>5.9422364903514747E-9</v>
      </c>
      <c r="L102" s="13">
        <f t="shared" si="18"/>
        <v>1.0049065135049071</v>
      </c>
      <c r="M102" s="13">
        <f t="shared" si="19"/>
        <v>-1</v>
      </c>
      <c r="N102" s="13">
        <f t="shared" si="24"/>
        <v>5.2782787936746791</v>
      </c>
      <c r="O102" s="13">
        <f t="shared" si="20"/>
        <v>4.0926004218922948E-5</v>
      </c>
      <c r="P102" s="13">
        <f t="shared" si="21"/>
        <v>0.64588653470320512</v>
      </c>
      <c r="Q102" s="13">
        <f t="shared" si="25"/>
        <v>0.39242470309150124</v>
      </c>
      <c r="T102" s="49"/>
      <c r="U102" s="49"/>
      <c r="V102" s="58"/>
    </row>
    <row r="103" spans="1:22" x14ac:dyDescent="0.35">
      <c r="A103">
        <v>101</v>
      </c>
      <c r="B103" s="3">
        <f t="shared" si="13"/>
        <v>0.10100000000000001</v>
      </c>
      <c r="C103" s="3">
        <f>MOD($T$7*(1+SIN($T$6*B103))+$T$20,2*$T$7)</f>
        <v>0.12948581813665871</v>
      </c>
      <c r="D103" s="31">
        <f t="shared" si="14"/>
        <v>5.6598870823606293E-8</v>
      </c>
      <c r="E103" s="67">
        <f t="shared" si="22"/>
        <v>3.7750890909862535E-6</v>
      </c>
      <c r="F103" s="42">
        <f t="shared" si="15"/>
        <v>5.3506051813914572E-6</v>
      </c>
      <c r="G103" s="42">
        <f t="shared" si="23"/>
        <v>5.350605181391457E-3</v>
      </c>
      <c r="H103" s="31">
        <f t="shared" si="16"/>
        <v>5.6125048744500744E-8</v>
      </c>
      <c r="I103" s="31">
        <f t="shared" si="17"/>
        <v>7.3082885776826788E-9</v>
      </c>
      <c r="L103" s="13">
        <f t="shared" si="18"/>
        <v>1.0048202617832869</v>
      </c>
      <c r="M103" s="13">
        <f t="shared" si="19"/>
        <v>-1</v>
      </c>
      <c r="N103" s="13">
        <f t="shared" si="24"/>
        <v>5.2783650453962991</v>
      </c>
      <c r="O103" s="13">
        <f t="shared" si="20"/>
        <v>4.0926628238326705E-5</v>
      </c>
      <c r="P103" s="13">
        <f t="shared" si="21"/>
        <v>0.64589638286058015</v>
      </c>
      <c r="Q103" s="13">
        <f t="shared" si="25"/>
        <v>0.39242833849480091</v>
      </c>
      <c r="T103" s="49"/>
      <c r="U103" s="49"/>
      <c r="V103" s="58"/>
    </row>
    <row r="104" spans="1:22" x14ac:dyDescent="0.35">
      <c r="A104">
        <v>102</v>
      </c>
      <c r="B104" s="3">
        <f t="shared" si="13"/>
        <v>0.10199999999999999</v>
      </c>
      <c r="C104" s="3">
        <f>MOD($T$7*(1+SIN($T$6*B104))+$T$20,2*$T$7)</f>
        <v>0.14677831643828032</v>
      </c>
      <c r="D104" s="31">
        <f t="shared" si="14"/>
        <v>6.0236429650292041E-8</v>
      </c>
      <c r="E104" s="67">
        <f t="shared" si="22"/>
        <v>3.9731717100869619E-6</v>
      </c>
      <c r="F104" s="42">
        <f t="shared" si="15"/>
        <v>5.6313566716369358E-6</v>
      </c>
      <c r="G104" s="42">
        <f t="shared" si="23"/>
        <v>5.6313566716369359E-3</v>
      </c>
      <c r="H104" s="31">
        <f t="shared" si="16"/>
        <v>5.9588730702063482E-8</v>
      </c>
      <c r="I104" s="31">
        <f t="shared" si="17"/>
        <v>8.8096895706681567E-9</v>
      </c>
      <c r="L104" s="13">
        <f t="shared" si="18"/>
        <v>1.0047291564970378</v>
      </c>
      <c r="M104" s="13">
        <f t="shared" si="19"/>
        <v>-1</v>
      </c>
      <c r="N104" s="13">
        <f t="shared" si="24"/>
        <v>5.2784561506825485</v>
      </c>
      <c r="O104" s="13">
        <f t="shared" si="20"/>
        <v>4.0927218491836978E-5</v>
      </c>
      <c r="P104" s="13">
        <f t="shared" si="21"/>
        <v>0.64590569813094734</v>
      </c>
      <c r="Q104" s="13">
        <f t="shared" si="25"/>
        <v>0.39243177714520522</v>
      </c>
      <c r="T104" s="49"/>
      <c r="U104" s="49"/>
      <c r="V104" s="58"/>
    </row>
    <row r="105" spans="1:22" x14ac:dyDescent="0.35">
      <c r="A105">
        <v>103</v>
      </c>
      <c r="B105" s="3">
        <f t="shared" si="13"/>
        <v>0.10299999999999999</v>
      </c>
      <c r="C105" s="3">
        <f>MOD($T$7*(1+SIN($T$6*B105))+$T$20,2*$T$7)</f>
        <v>0.16392435977891662</v>
      </c>
      <c r="D105" s="31">
        <f t="shared" si="14"/>
        <v>6.4064174026639365E-8</v>
      </c>
      <c r="E105" s="67">
        <f t="shared" si="22"/>
        <v>4.1791471342111751E-6</v>
      </c>
      <c r="F105" s="42">
        <f t="shared" si="15"/>
        <v>5.9232949928251102E-6</v>
      </c>
      <c r="G105" s="42">
        <f t="shared" si="23"/>
        <v>5.9232949928251103E-3</v>
      </c>
      <c r="H105" s="31">
        <f t="shared" si="16"/>
        <v>6.3205359248476064E-8</v>
      </c>
      <c r="I105" s="31">
        <f t="shared" si="17"/>
        <v>1.0454709751428552E-8</v>
      </c>
      <c r="L105" s="13">
        <f t="shared" si="18"/>
        <v>1.004633017688136</v>
      </c>
      <c r="M105" s="13">
        <f t="shared" si="19"/>
        <v>-1</v>
      </c>
      <c r="N105" s="13">
        <f t="shared" si="24"/>
        <v>5.2785522894914507</v>
      </c>
      <c r="O105" s="13">
        <f t="shared" si="20"/>
        <v>4.0927769915168447E-5</v>
      </c>
      <c r="P105" s="13">
        <f t="shared" si="21"/>
        <v>0.64591440059070404</v>
      </c>
      <c r="Q105" s="13">
        <f t="shared" si="25"/>
        <v>0.39243498954677786</v>
      </c>
      <c r="T105" s="49"/>
      <c r="U105" s="49"/>
      <c r="V105" s="58"/>
    </row>
    <row r="106" spans="1:22" x14ac:dyDescent="0.35">
      <c r="A106">
        <v>104</v>
      </c>
      <c r="B106" s="3">
        <f t="shared" si="13"/>
        <v>0.104</v>
      </c>
      <c r="C106" s="3">
        <f>MOD($T$7*(1+SIN($T$6*B106))+$T$20,2*$T$7)</f>
        <v>0.18092285081764459</v>
      </c>
      <c r="D106" s="31">
        <f t="shared" si="14"/>
        <v>6.8089701938239771E-8</v>
      </c>
      <c r="E106" s="67">
        <f t="shared" si="22"/>
        <v>4.393218796220047E-6</v>
      </c>
      <c r="F106" s="42">
        <f t="shared" si="15"/>
        <v>6.2267084795872225E-6</v>
      </c>
      <c r="G106" s="42">
        <f t="shared" si="23"/>
        <v>6.2267084795872224E-3</v>
      </c>
      <c r="H106" s="31">
        <f t="shared" si="16"/>
        <v>6.6978345655044195E-8</v>
      </c>
      <c r="I106" s="31">
        <f t="shared" si="17"/>
        <v>1.2251886522154677E-8</v>
      </c>
      <c r="L106" s="13">
        <f t="shared" si="18"/>
        <v>1.0045316630404939</v>
      </c>
      <c r="M106" s="13">
        <f t="shared" si="19"/>
        <v>-1</v>
      </c>
      <c r="N106" s="13">
        <f t="shared" si="24"/>
        <v>5.2786536441390925</v>
      </c>
      <c r="O106" s="13">
        <f t="shared" si="20"/>
        <v>4.0928277193037463E-5</v>
      </c>
      <c r="P106" s="13">
        <f t="shared" si="21"/>
        <v>0.64592240635503906</v>
      </c>
      <c r="Q106" s="13">
        <f t="shared" si="25"/>
        <v>0.39243794474215832</v>
      </c>
      <c r="T106" s="49"/>
      <c r="U106" s="49"/>
      <c r="V106" s="58"/>
    </row>
    <row r="107" spans="1:22" x14ac:dyDescent="0.35">
      <c r="A107">
        <v>105</v>
      </c>
      <c r="B107" s="3">
        <f t="shared" si="13"/>
        <v>0.105</v>
      </c>
      <c r="C107" s="3">
        <f>MOD($T$7*(1+SIN($T$6*B107))+$T$20,2*$T$7)</f>
        <v>0.19777270165684158</v>
      </c>
      <c r="D107" s="31">
        <f t="shared" si="14"/>
        <v>7.2320813955079609E-8</v>
      </c>
      <c r="E107" s="67">
        <f t="shared" si="22"/>
        <v>4.6155914868175343E-6</v>
      </c>
      <c r="F107" s="42">
        <f t="shared" si="15"/>
        <v>6.5418873910867731E-6</v>
      </c>
      <c r="G107" s="42">
        <f t="shared" si="23"/>
        <v>6.5418873910867729E-3</v>
      </c>
      <c r="H107" s="31">
        <f t="shared" si="16"/>
        <v>7.0911038463995422E-8</v>
      </c>
      <c r="I107" s="31">
        <f t="shared" si="17"/>
        <v>1.4210023050051655E-8</v>
      </c>
      <c r="L107" s="13">
        <f t="shared" si="18"/>
        <v>1.004424907971246</v>
      </c>
      <c r="M107" s="13">
        <f t="shared" si="19"/>
        <v>-1</v>
      </c>
      <c r="N107" s="13">
        <f t="shared" si="24"/>
        <v>5.2787603992083403</v>
      </c>
      <c r="O107" s="13">
        <f t="shared" si="20"/>
        <v>4.0928734758525187E-5</v>
      </c>
      <c r="P107" s="13">
        <f t="shared" si="21"/>
        <v>0.64592962756788175</v>
      </c>
      <c r="Q107" s="13">
        <f t="shared" si="25"/>
        <v>0.39244061030868232</v>
      </c>
      <c r="T107" s="49"/>
      <c r="U107" s="49"/>
      <c r="V107" s="58"/>
    </row>
    <row r="108" spans="1:22" x14ac:dyDescent="0.35">
      <c r="A108">
        <v>106</v>
      </c>
      <c r="B108" s="3">
        <f t="shared" si="13"/>
        <v>0.106</v>
      </c>
      <c r="C108" s="3">
        <f>MOD($T$7*(1+SIN($T$6*B108))+$T$20,2*$T$7)</f>
        <v>0.21447283391180338</v>
      </c>
      <c r="D108" s="31">
        <f t="shared" si="14"/>
        <v>7.6765515316985512E-8</v>
      </c>
      <c r="E108" s="67">
        <f t="shared" si="22"/>
        <v>4.846471250447533E-6</v>
      </c>
      <c r="F108" s="42">
        <f t="shared" si="15"/>
        <v>6.8691237634698067E-6</v>
      </c>
      <c r="G108" s="42">
        <f t="shared" si="23"/>
        <v>6.8691237634698069E-3</v>
      </c>
      <c r="H108" s="31">
        <f t="shared" si="16"/>
        <v>7.5006719713648675E-8</v>
      </c>
      <c r="I108" s="31">
        <f t="shared" si="17"/>
        <v>1.6338186548099036E-8</v>
      </c>
      <c r="L108" s="13">
        <f t="shared" si="18"/>
        <v>1.0043125657187311</v>
      </c>
      <c r="M108" s="13">
        <f t="shared" si="19"/>
        <v>-1</v>
      </c>
      <c r="N108" s="13">
        <f t="shared" si="24"/>
        <v>5.2788727414608552</v>
      </c>
      <c r="O108" s="13">
        <f t="shared" si="20"/>
        <v>4.0929136792949696E-5</v>
      </c>
      <c r="P108" s="13">
        <f t="shared" si="21"/>
        <v>0.64593597239988365</v>
      </c>
      <c r="Q108" s="13">
        <f t="shared" si="25"/>
        <v>0.39244295235741533</v>
      </c>
      <c r="T108" s="49"/>
      <c r="U108" s="49"/>
      <c r="V108" s="58"/>
    </row>
    <row r="109" spans="1:22" x14ac:dyDescent="0.35">
      <c r="A109">
        <v>107</v>
      </c>
      <c r="B109" s="3">
        <f t="shared" si="13"/>
        <v>0.107</v>
      </c>
      <c r="C109" s="3">
        <f>MOD($T$7*(1+SIN($T$6*B109))+$T$20,2*$T$7)</f>
        <v>0.23102217877976905</v>
      </c>
      <c r="D109" s="31">
        <f t="shared" si="14"/>
        <v>8.1432017957462187E-8</v>
      </c>
      <c r="E109" s="67">
        <f t="shared" si="22"/>
        <v>5.0860652796193753E-6</v>
      </c>
      <c r="F109" s="42">
        <f t="shared" si="15"/>
        <v>7.2087112600876407E-6</v>
      </c>
      <c r="G109" s="42">
        <f t="shared" si="23"/>
        <v>7.2087112600876403E-3</v>
      </c>
      <c r="H109" s="31">
        <f t="shared" si="16"/>
        <v>7.926860153263711E-8</v>
      </c>
      <c r="I109" s="31">
        <f t="shared" si="17"/>
        <v>1.8645706199670894E-8</v>
      </c>
      <c r="L109" s="13">
        <f t="shared" si="18"/>
        <v>1.0041944474264732</v>
      </c>
      <c r="M109" s="13">
        <f t="shared" si="19"/>
        <v>-1</v>
      </c>
      <c r="N109" s="13">
        <f t="shared" si="24"/>
        <v>5.2789908597531134</v>
      </c>
      <c r="O109" s="13">
        <f t="shared" si="20"/>
        <v>4.0929477226255509E-5</v>
      </c>
      <c r="P109" s="13">
        <f t="shared" si="21"/>
        <v>0.6459413450545658</v>
      </c>
      <c r="Q109" s="13">
        <f t="shared" si="25"/>
        <v>0.39244493553514309</v>
      </c>
      <c r="T109" s="49"/>
      <c r="U109" s="49"/>
      <c r="V109" s="58"/>
    </row>
    <row r="110" spans="1:22" x14ac:dyDescent="0.35">
      <c r="A110">
        <v>108</v>
      </c>
      <c r="B110" s="3">
        <f t="shared" si="13"/>
        <v>0.108</v>
      </c>
      <c r="C110" s="3">
        <f>MOD($T$7*(1+SIN($T$6*B110))+$T$20,2*$T$7)</f>
        <v>0.24741967710831148</v>
      </c>
      <c r="D110" s="31">
        <f t="shared" si="14"/>
        <v>8.6328742464289882E-8</v>
      </c>
      <c r="E110" s="67">
        <f t="shared" si="22"/>
        <v>5.3345818078308346E-6</v>
      </c>
      <c r="F110" s="42">
        <f t="shared" si="15"/>
        <v>7.5609450197317762E-6</v>
      </c>
      <c r="G110" s="42">
        <f t="shared" si="23"/>
        <v>7.5609450197317764E-3</v>
      </c>
      <c r="H110" s="31">
        <f t="shared" si="16"/>
        <v>8.3699823130231191E-8</v>
      </c>
      <c r="I110" s="31">
        <f t="shared" si="17"/>
        <v>2.114217073608343E-8</v>
      </c>
      <c r="L110" s="13">
        <f t="shared" si="18"/>
        <v>1.0040703622224354</v>
      </c>
      <c r="M110" s="13">
        <f t="shared" si="19"/>
        <v>-1</v>
      </c>
      <c r="N110" s="13">
        <f t="shared" si="24"/>
        <v>5.2791149449571506</v>
      </c>
      <c r="O110" s="13">
        <f t="shared" si="20"/>
        <v>4.0929749737927565E-5</v>
      </c>
      <c r="P110" s="13">
        <f t="shared" si="21"/>
        <v>0.64594564578274316</v>
      </c>
      <c r="Q110" s="13">
        <f t="shared" si="25"/>
        <v>0.39244652302935457</v>
      </c>
      <c r="T110" s="49"/>
      <c r="U110" s="49"/>
      <c r="V110" s="58"/>
    </row>
    <row r="111" spans="1:22" x14ac:dyDescent="0.35">
      <c r="A111">
        <v>109</v>
      </c>
      <c r="B111" s="3">
        <f t="shared" si="13"/>
        <v>0.109</v>
      </c>
      <c r="C111" s="3">
        <f>MOD($T$7*(1+SIN($T$6*B111))+$T$20,2*$T$7)</f>
        <v>0.26366427946313831</v>
      </c>
      <c r="D111" s="31">
        <f t="shared" si="14"/>
        <v>9.1464319975274222E-8</v>
      </c>
      <c r="E111" s="67">
        <f t="shared" si="22"/>
        <v>5.5922300012720639E-6</v>
      </c>
      <c r="F111" s="42">
        <f t="shared" si="15"/>
        <v>7.9261215031409751E-6</v>
      </c>
      <c r="G111" s="42">
        <f t="shared" si="23"/>
        <v>7.9261215031409746E-3</v>
      </c>
      <c r="H111" s="31">
        <f t="shared" si="16"/>
        <v>8.8303448209160774E-8</v>
      </c>
      <c r="I111" s="31">
        <f t="shared" si="17"/>
        <v>2.3837425677102978E-8</v>
      </c>
      <c r="L111" s="13">
        <f t="shared" si="18"/>
        <v>1.0039401172928382</v>
      </c>
      <c r="M111" s="13">
        <f t="shared" si="19"/>
        <v>-1</v>
      </c>
      <c r="N111" s="13">
        <f t="shared" si="24"/>
        <v>5.2792451898867476</v>
      </c>
      <c r="O111" s="13">
        <f t="shared" si="20"/>
        <v>4.092994775843565E-5</v>
      </c>
      <c r="P111" s="13">
        <f t="shared" si="21"/>
        <v>0.6459487709053201</v>
      </c>
      <c r="Q111" s="13">
        <f t="shared" si="25"/>
        <v>0.39244767657624563</v>
      </c>
      <c r="T111" s="49"/>
      <c r="U111" s="49"/>
      <c r="V111" s="58"/>
    </row>
    <row r="112" spans="1:22" x14ac:dyDescent="0.35">
      <c r="A112">
        <v>110</v>
      </c>
      <c r="B112" s="3">
        <f t="shared" si="13"/>
        <v>0.11</v>
      </c>
      <c r="C112" s="3">
        <f>MOD($T$7*(1+SIN($T$6*B112))+$T$20,2*$T$7)</f>
        <v>0.27975494619524177</v>
      </c>
      <c r="D112" s="31">
        <f t="shared" si="14"/>
        <v>9.6847594007577627E-8</v>
      </c>
      <c r="E112" s="67">
        <f t="shared" si="22"/>
        <v>5.8592198494998037E-6</v>
      </c>
      <c r="F112" s="42">
        <f t="shared" si="15"/>
        <v>8.304538338048849E-6</v>
      </c>
      <c r="G112" s="42">
        <f t="shared" si="23"/>
        <v>8.3045383380488495E-3</v>
      </c>
      <c r="H112" s="31">
        <f t="shared" si="16"/>
        <v>9.3082462826628924E-8</v>
      </c>
      <c r="I112" s="31">
        <f t="shared" si="17"/>
        <v>2.674157024532838E-8</v>
      </c>
      <c r="L112" s="13">
        <f t="shared" si="18"/>
        <v>1.0038035179498332</v>
      </c>
      <c r="M112" s="13">
        <f t="shared" si="19"/>
        <v>-1</v>
      </c>
      <c r="N112" s="13">
        <f t="shared" si="24"/>
        <v>5.2793817892297525</v>
      </c>
      <c r="O112" s="13">
        <f t="shared" si="20"/>
        <v>4.0930064471214022E-5</v>
      </c>
      <c r="P112" s="13">
        <f t="shared" si="21"/>
        <v>0.64595061284453248</v>
      </c>
      <c r="Q112" s="13">
        <f t="shared" si="25"/>
        <v>0.39244835647176579</v>
      </c>
      <c r="T112" s="49"/>
      <c r="U112" s="49"/>
      <c r="V112" s="58"/>
    </row>
    <row r="113" spans="1:22" x14ac:dyDescent="0.35">
      <c r="A113">
        <v>111</v>
      </c>
      <c r="B113" s="3">
        <f t="shared" si="13"/>
        <v>0.111</v>
      </c>
      <c r="C113" s="3">
        <f>MOD($T$7*(1+SIN($T$6*B113))+$T$20,2*$T$7)</f>
        <v>0.29569064750744367</v>
      </c>
      <c r="D113" s="31">
        <f t="shared" si="14"/>
        <v>1.0248762221909156E-7</v>
      </c>
      <c r="E113" s="67">
        <f t="shared" si="22"/>
        <v>6.1357620552772778E-6</v>
      </c>
      <c r="F113" s="42">
        <f t="shared" si="15"/>
        <v>8.6964941630489439E-6</v>
      </c>
      <c r="G113" s="42">
        <f t="shared" si="23"/>
        <v>8.6964941630489432E-3</v>
      </c>
      <c r="H113" s="31">
        <f t="shared" si="16"/>
        <v>9.8039773728426636E-8</v>
      </c>
      <c r="I113" s="31">
        <f t="shared" si="17"/>
        <v>2.9864953966181463E-8</v>
      </c>
      <c r="L113" s="13">
        <f t="shared" si="18"/>
        <v>1.0036603676923361</v>
      </c>
      <c r="M113" s="13">
        <f t="shared" si="19"/>
        <v>-1</v>
      </c>
      <c r="N113" s="13">
        <f t="shared" si="24"/>
        <v>5.2795249394872501</v>
      </c>
      <c r="O113" s="13">
        <f t="shared" si="20"/>
        <v>4.0930092815180254E-5</v>
      </c>
      <c r="P113" s="13">
        <f t="shared" si="21"/>
        <v>0.64595106016369985</v>
      </c>
      <c r="Q113" s="13">
        <f t="shared" si="25"/>
        <v>0.39244852158572446</v>
      </c>
      <c r="T113" s="49"/>
      <c r="U113" s="49"/>
      <c r="V113" s="58"/>
    </row>
    <row r="114" spans="1:22" x14ac:dyDescent="0.35">
      <c r="A114">
        <v>112</v>
      </c>
      <c r="B114" s="3">
        <f t="shared" si="13"/>
        <v>0.112</v>
      </c>
      <c r="C114" s="3">
        <f>MOD($T$7*(1+SIN($T$6*B114))+$T$20,2*$T$7)</f>
        <v>0.31147036352030177</v>
      </c>
      <c r="D114" s="31">
        <f t="shared" si="14"/>
        <v>1.0839367810034157E-7</v>
      </c>
      <c r="E114" s="67">
        <f t="shared" si="22"/>
        <v>6.4220679237869035E-6</v>
      </c>
      <c r="F114" s="42">
        <f t="shared" si="15"/>
        <v>9.1022884705708815E-6</v>
      </c>
      <c r="G114" s="42">
        <f t="shared" si="23"/>
        <v>9.1022884705708809E-3</v>
      </c>
      <c r="H114" s="31">
        <f t="shared" si="16"/>
        <v>1.0317820718021687E-7</v>
      </c>
      <c r="I114" s="31">
        <f t="shared" si="17"/>
        <v>3.3218172965964144E-8</v>
      </c>
      <c r="L114" s="13">
        <f t="shared" si="18"/>
        <v>1.0035104682593221</v>
      </c>
      <c r="M114" s="13">
        <f t="shared" si="19"/>
        <v>-1</v>
      </c>
      <c r="N114" s="13">
        <f t="shared" si="24"/>
        <v>5.2796748389202639</v>
      </c>
      <c r="O114" s="13">
        <f t="shared" si="20"/>
        <v>4.0930025487795857E-5</v>
      </c>
      <c r="P114" s="13">
        <f t="shared" si="21"/>
        <v>0.64594999761552707</v>
      </c>
      <c r="Q114" s="13">
        <f t="shared" si="25"/>
        <v>0.392448129378966</v>
      </c>
      <c r="T114" s="49"/>
      <c r="U114" s="49"/>
      <c r="V114" s="58"/>
    </row>
    <row r="115" spans="1:22" x14ac:dyDescent="0.35">
      <c r="A115">
        <v>113</v>
      </c>
      <c r="B115" s="3">
        <f t="shared" si="13"/>
        <v>0.113</v>
      </c>
      <c r="C115" s="3">
        <f>MOD($T$7*(1+SIN($T$6*B115))+$T$20,2*$T$7)</f>
        <v>0.32709308433737316</v>
      </c>
      <c r="D115" s="31">
        <f t="shared" si="14"/>
        <v>1.1457525259545167E-7</v>
      </c>
      <c r="E115" s="67">
        <f t="shared" si="22"/>
        <v>6.7183492514295157E-6</v>
      </c>
      <c r="F115" s="42">
        <f t="shared" si="15"/>
        <v>9.5222214492704486E-6</v>
      </c>
      <c r="G115" s="42">
        <f t="shared" si="23"/>
        <v>9.5222214492704481E-3</v>
      </c>
      <c r="H115" s="31">
        <f t="shared" si="16"/>
        <v>1.0850050831915688E-7</v>
      </c>
      <c r="I115" s="31">
        <f t="shared" si="17"/>
        <v>3.681206598109001E-8</v>
      </c>
      <c r="L115" s="13">
        <f t="shared" si="18"/>
        <v>1.003353619674916</v>
      </c>
      <c r="M115" s="13">
        <f t="shared" si="19"/>
        <v>-1</v>
      </c>
      <c r="N115" s="13">
        <f t="shared" si="24"/>
        <v>5.2798316875046698</v>
      </c>
      <c r="O115" s="13">
        <f t="shared" si="20"/>
        <v>4.0929854948670609E-5</v>
      </c>
      <c r="P115" s="13">
        <f t="shared" si="21"/>
        <v>0.64594730619898788</v>
      </c>
      <c r="Q115" s="13">
        <f t="shared" si="25"/>
        <v>0.39244713592361846</v>
      </c>
      <c r="T115" s="49"/>
      <c r="U115" s="49"/>
      <c r="V115" s="58"/>
    </row>
    <row r="116" spans="1:22" x14ac:dyDescent="0.35">
      <c r="A116">
        <v>114</v>
      </c>
      <c r="B116" s="3">
        <f t="shared" si="13"/>
        <v>0.114</v>
      </c>
      <c r="C116" s="3">
        <f>MOD($T$7*(1+SIN($T$6*B116))+$T$20,2*$T$7)</f>
        <v>0.34255781010986031</v>
      </c>
      <c r="D116" s="31">
        <f t="shared" si="14"/>
        <v>1.2104205565072771E-7</v>
      </c>
      <c r="E116" s="67">
        <f t="shared" si="22"/>
        <v>7.0248182144296103E-6</v>
      </c>
      <c r="F116" s="42">
        <f t="shared" si="15"/>
        <v>9.9565938261447587E-6</v>
      </c>
      <c r="G116" s="42">
        <f t="shared" si="23"/>
        <v>9.9565938261447582E-3</v>
      </c>
      <c r="H116" s="31">
        <f t="shared" si="16"/>
        <v>1.1400934104807231E-7</v>
      </c>
      <c r="I116" s="31">
        <f t="shared" si="17"/>
        <v>4.065771009216083E-8</v>
      </c>
      <c r="L116" s="13">
        <f t="shared" si="18"/>
        <v>1.0031896202846062</v>
      </c>
      <c r="M116" s="13">
        <f t="shared" si="19"/>
        <v>-1</v>
      </c>
      <c r="N116" s="13">
        <f t="shared" si="24"/>
        <v>5.2799956868949796</v>
      </c>
      <c r="O116" s="13">
        <f t="shared" si="20"/>
        <v>4.0929573423711374E-5</v>
      </c>
      <c r="P116" s="13">
        <f t="shared" si="21"/>
        <v>0.6459428632248001</v>
      </c>
      <c r="Q116" s="13">
        <f t="shared" si="25"/>
        <v>0.39244549592641498</v>
      </c>
      <c r="T116" s="49"/>
      <c r="U116" s="49"/>
      <c r="V116" s="58"/>
    </row>
    <row r="117" spans="1:22" x14ac:dyDescent="0.35">
      <c r="A117">
        <v>115</v>
      </c>
      <c r="B117" s="3">
        <f t="shared" si="13"/>
        <v>0.115</v>
      </c>
      <c r="C117" s="3">
        <f>MOD($T$7*(1+SIN($T$6*B117))+$T$20,2*$T$7)</f>
        <v>0.35786355110059276</v>
      </c>
      <c r="D117" s="31">
        <f t="shared" si="14"/>
        <v>1.2780401768945322E-7</v>
      </c>
      <c r="E117" s="67">
        <f t="shared" si="22"/>
        <v>7.3416872574793616E-6</v>
      </c>
      <c r="F117" s="42">
        <f t="shared" si="15"/>
        <v>1.0405706708702349E-5</v>
      </c>
      <c r="G117" s="42">
        <f t="shared" si="23"/>
        <v>1.0405706708702349E-2</v>
      </c>
      <c r="H117" s="31">
        <f t="shared" si="16"/>
        <v>1.197072884933966E-7</v>
      </c>
      <c r="I117" s="31">
        <f t="shared" si="17"/>
        <v>4.476641619701969E-8</v>
      </c>
      <c r="L117" s="13">
        <f t="shared" si="18"/>
        <v>1.0030182667819423</v>
      </c>
      <c r="M117" s="13">
        <f t="shared" si="19"/>
        <v>-1</v>
      </c>
      <c r="N117" s="13">
        <f t="shared" si="24"/>
        <v>5.280167040397644</v>
      </c>
      <c r="O117" s="13">
        <f t="shared" si="20"/>
        <v>4.0929172909815549E-5</v>
      </c>
      <c r="P117" s="13">
        <f t="shared" si="21"/>
        <v>0.64593654238949727</v>
      </c>
      <c r="Q117" s="13">
        <f t="shared" si="25"/>
        <v>0.39244316275508134</v>
      </c>
      <c r="T117" s="49"/>
      <c r="U117" s="49"/>
      <c r="V117" s="58"/>
    </row>
    <row r="118" spans="1:22" x14ac:dyDescent="0.35">
      <c r="A118">
        <v>116</v>
      </c>
      <c r="B118" s="3">
        <f t="shared" si="13"/>
        <v>0.11600000000000001</v>
      </c>
      <c r="C118" s="3">
        <f>MOD($T$7*(1+SIN($T$6*B118))+$T$20,2*$T$7)</f>
        <v>0.37300932774737028</v>
      </c>
      <c r="D118" s="31">
        <f t="shared" si="14"/>
        <v>1.3487129101152763E-7</v>
      </c>
      <c r="E118" s="67">
        <f t="shared" si="22"/>
        <v>7.6691689826572236E-6</v>
      </c>
      <c r="F118" s="42">
        <f t="shared" si="15"/>
        <v>1.0869861427522483E-5</v>
      </c>
      <c r="G118" s="42">
        <f t="shared" si="23"/>
        <v>1.0869861427522482E-2</v>
      </c>
      <c r="H118" s="31">
        <f t="shared" si="16"/>
        <v>1.2559685404704189E-7</v>
      </c>
      <c r="I118" s="31">
        <f t="shared" si="17"/>
        <v>4.9149724237295855E-8</v>
      </c>
      <c r="L118" s="13">
        <f t="shared" si="18"/>
        <v>1.0028393542250891</v>
      </c>
      <c r="M118" s="13">
        <f t="shared" si="19"/>
        <v>-1</v>
      </c>
      <c r="N118" s="13">
        <f t="shared" si="24"/>
        <v>5.2803459529544972</v>
      </c>
      <c r="O118" s="13">
        <f t="shared" si="20"/>
        <v>4.0928645180108271E-5</v>
      </c>
      <c r="P118" s="13">
        <f t="shared" si="21"/>
        <v>0.64592821385808064</v>
      </c>
      <c r="Q118" s="13">
        <f t="shared" si="25"/>
        <v>0.39244008846778022</v>
      </c>
      <c r="T118" s="49"/>
      <c r="U118" s="49"/>
      <c r="V118" s="58"/>
    </row>
    <row r="119" spans="1:22" x14ac:dyDescent="0.35">
      <c r="A119">
        <v>117</v>
      </c>
      <c r="B119" s="3">
        <f t="shared" si="13"/>
        <v>0.11700000000000001</v>
      </c>
      <c r="C119" s="3">
        <f>MOD($T$7*(1+SIN($T$6*B119))+$T$20,2*$T$7)</f>
        <v>0.38799417072565845</v>
      </c>
      <c r="D119" s="31">
        <f t="shared" si="14"/>
        <v>1.4225425111661013E-7</v>
      </c>
      <c r="E119" s="67">
        <f t="shared" si="22"/>
        <v>8.0074760388672826E-6</v>
      </c>
      <c r="F119" s="42">
        <f t="shared" si="15"/>
        <v>1.1349359379552517E-5</v>
      </c>
      <c r="G119" s="42">
        <f t="shared" si="23"/>
        <v>1.1349359379552518E-2</v>
      </c>
      <c r="H119" s="31">
        <f t="shared" si="16"/>
        <v>1.3168046301128254E-7</v>
      </c>
      <c r="I119" s="31">
        <f t="shared" si="17"/>
        <v>5.3819398193233509E-8</v>
      </c>
      <c r="L119" s="13">
        <f t="shared" si="18"/>
        <v>1.0026526760426324</v>
      </c>
      <c r="M119" s="13">
        <f t="shared" si="19"/>
        <v>-1</v>
      </c>
      <c r="N119" s="13">
        <f t="shared" si="24"/>
        <v>5.2805326311369534</v>
      </c>
      <c r="O119" s="13">
        <f t="shared" si="20"/>
        <v>4.0927981789721885E-5</v>
      </c>
      <c r="P119" s="13">
        <f t="shared" si="21"/>
        <v>0.64591774435523042</v>
      </c>
      <c r="Q119" s="13">
        <f t="shared" si="25"/>
        <v>0.39243622384559768</v>
      </c>
      <c r="T119" s="49"/>
      <c r="U119" s="49"/>
      <c r="V119" s="58"/>
    </row>
    <row r="120" spans="1:22" x14ac:dyDescent="0.35">
      <c r="A120">
        <v>118</v>
      </c>
      <c r="B120" s="3">
        <f t="shared" si="13"/>
        <v>0.11799999999999999</v>
      </c>
      <c r="C120" s="3">
        <f>MOD($T$7*(1+SIN($T$6*B120))+$T$20,2*$T$7)</f>
        <v>0.40281712101062084</v>
      </c>
      <c r="D120" s="31">
        <f t="shared" si="14"/>
        <v>1.4996349794946918E-7</v>
      </c>
      <c r="E120" s="67">
        <f t="shared" si="22"/>
        <v>8.3568210120544445E-6</v>
      </c>
      <c r="F120" s="42">
        <f t="shared" si="15"/>
        <v>1.1844501872504903E-5</v>
      </c>
      <c r="G120" s="42">
        <f t="shared" si="23"/>
        <v>1.1844501872504902E-2</v>
      </c>
      <c r="H120" s="31">
        <f t="shared" si="16"/>
        <v>1.3796046486461448E-7</v>
      </c>
      <c r="I120" s="31">
        <f t="shared" si="17"/>
        <v>5.8787420861778921E-8</v>
      </c>
      <c r="L120" s="13">
        <f t="shared" si="18"/>
        <v>1.0024580240280541</v>
      </c>
      <c r="M120" s="13">
        <f t="shared" si="19"/>
        <v>-1</v>
      </c>
      <c r="N120" s="13">
        <f t="shared" si="24"/>
        <v>5.2807272831515322</v>
      </c>
      <c r="O120" s="13">
        <f t="shared" si="20"/>
        <v>4.0927174082115615E-5</v>
      </c>
      <c r="P120" s="13">
        <f t="shared" si="21"/>
        <v>0.64590499726504103</v>
      </c>
      <c r="Q120" s="13">
        <f t="shared" si="25"/>
        <v>0.39243151842805335</v>
      </c>
      <c r="T120" s="49"/>
      <c r="U120" s="49"/>
      <c r="V120" s="58"/>
    </row>
    <row r="121" spans="1:22" x14ac:dyDescent="0.35">
      <c r="A121">
        <v>119</v>
      </c>
      <c r="B121" s="3">
        <f t="shared" si="13"/>
        <v>0.11899999999999999</v>
      </c>
      <c r="C121" s="3">
        <f>MOD($T$7*(1+SIN($T$6*B121))+$T$20,2*$T$7)</f>
        <v>0.41747722993849834</v>
      </c>
      <c r="D121" s="31">
        <f t="shared" si="14"/>
        <v>1.580098570662734E-7</v>
      </c>
      <c r="E121" s="67">
        <f t="shared" si="22"/>
        <v>8.7174163164560587E-6</v>
      </c>
      <c r="F121" s="42">
        <f t="shared" si="15"/>
        <v>1.2355589970723174E-5</v>
      </c>
      <c r="G121" s="42">
        <f t="shared" si="23"/>
        <v>1.2355589970723174E-2</v>
      </c>
      <c r="H121" s="31">
        <f t="shared" si="16"/>
        <v>1.4443913616540418E-7</v>
      </c>
      <c r="I121" s="31">
        <f t="shared" si="17"/>
        <v>6.4065988432989752E-8</v>
      </c>
      <c r="L121" s="13">
        <f t="shared" si="18"/>
        <v>1.0022551883223252</v>
      </c>
      <c r="M121" s="13">
        <f t="shared" si="19"/>
        <v>-1</v>
      </c>
      <c r="N121" s="13">
        <f t="shared" si="24"/>
        <v>5.2809301188572615</v>
      </c>
      <c r="O121" s="13">
        <f t="shared" si="20"/>
        <v>4.092621319593267E-5</v>
      </c>
      <c r="P121" s="13">
        <f t="shared" si="21"/>
        <v>0.64588983273923917</v>
      </c>
      <c r="Q121" s="13">
        <f t="shared" si="25"/>
        <v>0.39242592055161474</v>
      </c>
      <c r="T121" s="49"/>
      <c r="U121" s="49"/>
      <c r="V121" s="58"/>
    </row>
    <row r="122" spans="1:22" x14ac:dyDescent="0.35">
      <c r="A122">
        <v>120</v>
      </c>
      <c r="B122" s="3">
        <f t="shared" si="13"/>
        <v>0.12</v>
      </c>
      <c r="C122" s="3">
        <f>MOD($T$7*(1+SIN($T$6*B122))+$T$20,2*$T$7)</f>
        <v>0.43197355926732417</v>
      </c>
      <c r="D122" s="31">
        <f t="shared" si="14"/>
        <v>1.6640438072059622E-7</v>
      </c>
      <c r="E122" s="67">
        <f t="shared" si="22"/>
        <v>9.0894740871588048E-6</v>
      </c>
      <c r="F122" s="42">
        <f t="shared" si="15"/>
        <v>1.2882924342897947E-5</v>
      </c>
      <c r="G122" s="42">
        <f t="shared" si="23"/>
        <v>1.2882924342897947E-2</v>
      </c>
      <c r="H122" s="31">
        <f t="shared" si="16"/>
        <v>1.5111868410896892E-7</v>
      </c>
      <c r="I122" s="31">
        <f t="shared" si="17"/>
        <v>6.9667504879813267E-8</v>
      </c>
      <c r="L122" s="13">
        <f t="shared" si="18"/>
        <v>1.0020439573840783</v>
      </c>
      <c r="M122" s="13">
        <f t="shared" si="19"/>
        <v>-1</v>
      </c>
      <c r="N122" s="13">
        <f t="shared" si="24"/>
        <v>5.281141349795508</v>
      </c>
      <c r="O122" s="13">
        <f t="shared" si="20"/>
        <v>4.0925090072391527E-5</v>
      </c>
      <c r="P122" s="13">
        <f t="shared" si="21"/>
        <v>0.64587210781383109</v>
      </c>
      <c r="Q122" s="13">
        <f t="shared" si="25"/>
        <v>0.3924193773911912</v>
      </c>
      <c r="T122" s="49"/>
      <c r="U122" s="49"/>
      <c r="V122" s="58"/>
    </row>
    <row r="123" spans="1:22" x14ac:dyDescent="0.35">
      <c r="A123">
        <v>121</v>
      </c>
      <c r="B123" s="3">
        <f t="shared" si="13"/>
        <v>0.121</v>
      </c>
      <c r="C123" s="3">
        <f>MOD($T$7*(1+SIN($T$6*B123))+$T$20,2*$T$7)</f>
        <v>0.44630518123696916</v>
      </c>
      <c r="D123" s="31">
        <f t="shared" si="14"/>
        <v>1.751583488679418E-7</v>
      </c>
      <c r="E123" s="67">
        <f t="shared" si="22"/>
        <v>9.4732060742424301E-6</v>
      </c>
      <c r="F123" s="42">
        <f t="shared" si="15"/>
        <v>1.3426805112032029E-5</v>
      </c>
      <c r="G123" s="42">
        <f t="shared" si="23"/>
        <v>1.3426805112032029E-2</v>
      </c>
      <c r="H123" s="31">
        <f t="shared" si="16"/>
        <v>1.5800125075253593E-7</v>
      </c>
      <c r="I123" s="31">
        <f t="shared" si="17"/>
        <v>7.5604576176167227E-8</v>
      </c>
      <c r="L123" s="13">
        <f t="shared" si="18"/>
        <v>1.0018241179468699</v>
      </c>
      <c r="M123" s="13">
        <f t="shared" si="19"/>
        <v>-1</v>
      </c>
      <c r="N123" s="13">
        <f t="shared" si="24"/>
        <v>5.2813611892327161</v>
      </c>
      <c r="O123" s="13">
        <f t="shared" si="20"/>
        <v>4.0923795463207972E-5</v>
      </c>
      <c r="P123" s="13">
        <f t="shared" si="21"/>
        <v>0.64585167653412712</v>
      </c>
      <c r="Q123" s="13">
        <f t="shared" si="25"/>
        <v>0.39241183500458354</v>
      </c>
      <c r="T123" s="49"/>
      <c r="U123" s="49"/>
      <c r="V123" s="58"/>
    </row>
    <row r="124" spans="1:22" x14ac:dyDescent="0.35">
      <c r="A124">
        <v>122</v>
      </c>
      <c r="B124" s="3">
        <f t="shared" si="13"/>
        <v>0.122</v>
      </c>
      <c r="C124" s="3">
        <f>MOD($T$7*(1+SIN($T$6*B124))+$T$20,2*$T$7)</f>
        <v>0.46047117862852005</v>
      </c>
      <c r="D124" s="31">
        <f t="shared" si="14"/>
        <v>1.8428327008764034E-7</v>
      </c>
      <c r="E124" s="67">
        <f t="shared" si="22"/>
        <v>9.8688235387890357E-6</v>
      </c>
      <c r="F124" s="42">
        <f t="shared" si="15"/>
        <v>1.3987531708049661E-5</v>
      </c>
      <c r="G124" s="42">
        <f t="shared" si="23"/>
        <v>1.3987531708049662E-2</v>
      </c>
      <c r="H124" s="31">
        <f t="shared" si="16"/>
        <v>1.6508891792132302E-7</v>
      </c>
      <c r="I124" s="31">
        <f t="shared" si="17"/>
        <v>8.1890004358046427E-8</v>
      </c>
      <c r="L124" s="13">
        <f t="shared" si="18"/>
        <v>1.0015954549630544</v>
      </c>
      <c r="M124" s="13">
        <f t="shared" si="19"/>
        <v>-1</v>
      </c>
      <c r="N124" s="13">
        <f t="shared" si="24"/>
        <v>5.2815898522165323</v>
      </c>
      <c r="O124" s="13">
        <f t="shared" si="20"/>
        <v>4.0922319939043742E-5</v>
      </c>
      <c r="P124" s="13">
        <f t="shared" si="21"/>
        <v>0.64582839008807669</v>
      </c>
      <c r="Q124" s="13">
        <f t="shared" si="25"/>
        <v>0.39240323837986235</v>
      </c>
      <c r="T124" s="49"/>
      <c r="U124" s="49"/>
      <c r="V124" s="58"/>
    </row>
    <row r="125" spans="1:22" x14ac:dyDescent="0.35">
      <c r="A125">
        <v>123</v>
      </c>
      <c r="B125" s="3">
        <f t="shared" si="13"/>
        <v>0.123</v>
      </c>
      <c r="C125" s="3">
        <f>MOD($T$7*(1+SIN($T$6*B125))+$T$20,2*$T$7)</f>
        <v>0.47447064482297741</v>
      </c>
      <c r="D125" s="31">
        <f t="shared" si="14"/>
        <v>1.9379088242099357E-7</v>
      </c>
      <c r="E125" s="67">
        <f t="shared" si="22"/>
        <v>1.0276537151056348E-5</v>
      </c>
      <c r="F125" s="42">
        <f t="shared" si="15"/>
        <v>1.456540272347287E-5</v>
      </c>
      <c r="G125" s="42">
        <f t="shared" si="23"/>
        <v>1.456540272347287E-2</v>
      </c>
      <c r="H125" s="31">
        <f t="shared" si="16"/>
        <v>1.7238371280775974E-7</v>
      </c>
      <c r="I125" s="31">
        <f t="shared" si="17"/>
        <v>8.8536781442060401E-8</v>
      </c>
      <c r="L125" s="13">
        <f t="shared" si="18"/>
        <v>1.0013577515338334</v>
      </c>
      <c r="M125" s="13">
        <f t="shared" si="19"/>
        <v>-1</v>
      </c>
      <c r="N125" s="13">
        <f t="shared" si="24"/>
        <v>5.2818275556457532</v>
      </c>
      <c r="O125" s="13">
        <f t="shared" si="20"/>
        <v>4.0920653898477948E-5</v>
      </c>
      <c r="P125" s="13">
        <f t="shared" si="21"/>
        <v>0.64580209694785318</v>
      </c>
      <c r="Q125" s="13">
        <f t="shared" si="25"/>
        <v>0.39239353148564815</v>
      </c>
      <c r="T125" s="49"/>
      <c r="U125" s="49"/>
      <c r="V125" s="58"/>
    </row>
    <row r="126" spans="1:22" x14ac:dyDescent="0.35">
      <c r="A126">
        <v>124</v>
      </c>
      <c r="B126" s="3">
        <f t="shared" si="13"/>
        <v>0.124</v>
      </c>
      <c r="C126" s="3">
        <f>MOD($T$7*(1+SIN($T$6*B126))+$T$20,2*$T$7)</f>
        <v>0.48830268385928388</v>
      </c>
      <c r="D126" s="31">
        <f t="shared" si="14"/>
        <v>2.0369315412459262E-7</v>
      </c>
      <c r="E126" s="67">
        <f t="shared" si="22"/>
        <v>1.0696556891111913E-5</v>
      </c>
      <c r="F126" s="42">
        <f t="shared" si="15"/>
        <v>1.5160715772585805E-5</v>
      </c>
      <c r="G126" s="42">
        <f t="shared" si="23"/>
        <v>1.5160715772585804E-2</v>
      </c>
      <c r="H126" s="31">
        <f t="shared" si="16"/>
        <v>1.7988761427464525E-7</v>
      </c>
      <c r="I126" s="31">
        <f t="shared" si="17"/>
        <v>9.5558083215400926E-8</v>
      </c>
      <c r="L126" s="13">
        <f t="shared" si="18"/>
        <v>1.0011107888250745</v>
      </c>
      <c r="M126" s="13">
        <f t="shared" si="19"/>
        <v>-1</v>
      </c>
      <c r="N126" s="13">
        <f t="shared" si="24"/>
        <v>5.2820745183545119</v>
      </c>
      <c r="O126" s="13">
        <f t="shared" si="20"/>
        <v>4.0918787577496679E-5</v>
      </c>
      <c r="P126" s="13">
        <f t="shared" si="21"/>
        <v>0.64577264301961745</v>
      </c>
      <c r="Q126" s="13">
        <f t="shared" si="25"/>
        <v>0.39238265732426558</v>
      </c>
      <c r="T126" s="49"/>
      <c r="U126" s="49"/>
    </row>
    <row r="127" spans="1:22" x14ac:dyDescent="0.35">
      <c r="A127">
        <v>125</v>
      </c>
      <c r="B127" s="3">
        <f t="shared" si="13"/>
        <v>0.125</v>
      </c>
      <c r="C127" s="3">
        <f>MOD($T$7*(1+SIN($T$6*B127))+$T$20,2*$T$7)</f>
        <v>0.50196641049166324</v>
      </c>
      <c r="D127" s="31">
        <f t="shared" si="14"/>
        <v>2.1400228433776647E-7</v>
      </c>
      <c r="E127" s="67">
        <f t="shared" si="22"/>
        <v>1.1129091952235317E-5</v>
      </c>
      <c r="F127" s="42">
        <f t="shared" si="15"/>
        <v>1.5773767354522307E-5</v>
      </c>
      <c r="G127" s="42">
        <f t="shared" si="23"/>
        <v>1.5773767354522308E-2</v>
      </c>
      <c r="H127" s="31">
        <f t="shared" si="16"/>
        <v>1.8760255987181065E-7</v>
      </c>
      <c r="I127" s="31">
        <f t="shared" si="17"/>
        <v>1.0296726291072294E-7</v>
      </c>
      <c r="L127" s="13">
        <f t="shared" si="18"/>
        <v>1.000854345968526</v>
      </c>
      <c r="M127" s="13">
        <f t="shared" si="19"/>
        <v>-1</v>
      </c>
      <c r="N127" s="13">
        <f t="shared" si="24"/>
        <v>5.28233096121106</v>
      </c>
      <c r="O127" s="13">
        <f t="shared" si="20"/>
        <v>4.0916711059496784E-5</v>
      </c>
      <c r="P127" s="13">
        <f t="shared" si="21"/>
        <v>0.6457398718013958</v>
      </c>
      <c r="Q127" s="13">
        <f t="shared" si="25"/>
        <v>0.39237055798774634</v>
      </c>
      <c r="T127" s="49"/>
      <c r="U127" s="49"/>
    </row>
    <row r="128" spans="1:22" x14ac:dyDescent="0.35">
      <c r="A128">
        <v>126</v>
      </c>
      <c r="B128" s="3">
        <f t="shared" si="13"/>
        <v>0.126</v>
      </c>
      <c r="C128" s="3">
        <f>MOD($T$7*(1+SIN($T$6*B128))+$T$20,2*$T$7)</f>
        <v>0.5154609502462737</v>
      </c>
      <c r="D128" s="31">
        <f t="shared" si="14"/>
        <v>2.2473070366315732E-7</v>
      </c>
      <c r="E128" s="67">
        <f t="shared" si="22"/>
        <v>1.1574350647405446E-5</v>
      </c>
      <c r="F128" s="42">
        <f t="shared" si="15"/>
        <v>1.6404852720726069E-5</v>
      </c>
      <c r="G128" s="42">
        <f t="shared" si="23"/>
        <v>1.640485272072607E-2</v>
      </c>
      <c r="H128" s="31">
        <f t="shared" si="16"/>
        <v>1.9553045357462369E-7</v>
      </c>
      <c r="I128" s="31">
        <f t="shared" si="17"/>
        <v>1.1077784477881742E-7</v>
      </c>
      <c r="L128" s="13">
        <f t="shared" si="18"/>
        <v>1.0005881999480919</v>
      </c>
      <c r="M128" s="13">
        <f t="shared" si="19"/>
        <v>-1</v>
      </c>
      <c r="N128" s="13">
        <f t="shared" si="24"/>
        <v>5.2825971072314939</v>
      </c>
      <c r="O128" s="13">
        <f t="shared" si="20"/>
        <v>4.0914414285799461E-5</v>
      </c>
      <c r="P128" s="13">
        <f t="shared" si="21"/>
        <v>0.64570362454900276</v>
      </c>
      <c r="Q128" s="13">
        <f t="shared" si="25"/>
        <v>0.39235717471665332</v>
      </c>
    </row>
    <row r="129" spans="1:17" x14ac:dyDescent="0.35">
      <c r="A129">
        <v>127</v>
      </c>
      <c r="B129" s="3">
        <f t="shared" si="13"/>
        <v>0.127</v>
      </c>
      <c r="C129" s="3">
        <f>MOD($T$7*(1+SIN($T$6*B129))+$T$20,2*$T$7)</f>
        <v>0.52878543947717827</v>
      </c>
      <c r="D129" s="31">
        <f t="shared" si="14"/>
        <v>2.3589107465945883E-7</v>
      </c>
      <c r="E129" s="67">
        <f t="shared" si="22"/>
        <v>1.2032540319191666E-5</v>
      </c>
      <c r="F129" s="42">
        <f t="shared" si="15"/>
        <v>1.705426574723531E-5</v>
      </c>
      <c r="G129" s="42">
        <f t="shared" si="23"/>
        <v>1.7054265747235311E-2</v>
      </c>
      <c r="H129" s="31">
        <f t="shared" si="16"/>
        <v>2.0367317425145237E-7</v>
      </c>
      <c r="I129" s="31">
        <f t="shared" si="17"/>
        <v>1.1900351757125462E-7</v>
      </c>
      <c r="L129" s="13">
        <f t="shared" si="18"/>
        <v>1.0003121254708667</v>
      </c>
      <c r="M129" s="13">
        <f t="shared" si="19"/>
        <v>-1</v>
      </c>
      <c r="N129" s="13">
        <f t="shared" si="24"/>
        <v>5.2828731817087196</v>
      </c>
      <c r="O129" s="13">
        <f t="shared" si="20"/>
        <v>4.0911887066669551E-5</v>
      </c>
      <c r="P129" s="13">
        <f t="shared" si="21"/>
        <v>0.64566374044994634</v>
      </c>
      <c r="Q129" s="13">
        <f t="shared" si="25"/>
        <v>0.39234244796170409</v>
      </c>
    </row>
    <row r="130" spans="1:17" x14ac:dyDescent="0.35">
      <c r="A130">
        <v>128</v>
      </c>
      <c r="B130" s="3">
        <f t="shared" ref="B130:B193" si="26">A130/1000</f>
        <v>0.128</v>
      </c>
      <c r="C130" s="3">
        <f>MOD($T$7*(1+SIN($T$6*B130))+$T$20,2*$T$7)</f>
        <v>0.54193902542161343</v>
      </c>
      <c r="D130" s="31">
        <f t="shared" ref="D130:D193" si="27">(B130^$T$4)*((1-B130)^$T$5)</f>
        <v>2.4749629224539075E-7</v>
      </c>
      <c r="E130" s="67">
        <f t="shared" si="22"/>
        <v>1.2503867253376529E-5</v>
      </c>
      <c r="F130" s="42">
        <f t="shared" ref="F130:F193" si="28">E130/$T$11</f>
        <v>1.7722298812256308E-5</v>
      </c>
      <c r="G130" s="42">
        <f t="shared" si="23"/>
        <v>1.7722298812256308E-2</v>
      </c>
      <c r="H130" s="31">
        <f t="shared" ref="H130:H193" si="29">D130*COS(C130)</f>
        <v>2.1203258486599063E-7</v>
      </c>
      <c r="I130" s="31">
        <f t="shared" ref="I130:I193" si="30">D130*SIN(C130)</f>
        <v>1.2765812794437472E-7</v>
      </c>
      <c r="L130" s="13">
        <f t="shared" ref="L130:L193" si="31">ACOS((H130-$T$14)/O130)</f>
        <v>1.000025894822665</v>
      </c>
      <c r="M130" s="13">
        <f t="shared" ref="M130:M193" si="32">IF(I130&gt;$T$15,1,-1)</f>
        <v>-1</v>
      </c>
      <c r="N130" s="13">
        <f t="shared" si="24"/>
        <v>5.2831594123569214</v>
      </c>
      <c r="O130" s="13">
        <f t="shared" ref="O130:O193" si="33">SQRT((H130-$T$14)^2+(I130-$T$15)^2)</f>
        <v>4.0909119092836881E-5</v>
      </c>
      <c r="P130" s="13">
        <f t="shared" ref="P130:P193" si="34">O130/$T$10</f>
        <v>0.64562005680525503</v>
      </c>
      <c r="Q130" s="13">
        <f t="shared" si="25"/>
        <v>0.39232631744817059</v>
      </c>
    </row>
    <row r="131" spans="1:17" x14ac:dyDescent="0.35">
      <c r="A131">
        <v>129</v>
      </c>
      <c r="B131" s="3">
        <f t="shared" si="26"/>
        <v>0.129</v>
      </c>
      <c r="C131" s="3">
        <f>MOD($T$7*(1+SIN($T$6*B131))+$T$20,2*$T$7)</f>
        <v>0.55492086625456771</v>
      </c>
      <c r="D131" s="31">
        <f t="shared" si="27"/>
        <v>2.5955948401402068E-7</v>
      </c>
      <c r="E131" s="67">
        <f t="shared" ref="E131:E194" si="35">1000*SQRT((H131-H132)^2+(I131-I132)^2)</f>
        <v>1.2988536596647995E-5</v>
      </c>
      <c r="F131" s="42">
        <f t="shared" si="28"/>
        <v>1.8409242679504855E-5</v>
      </c>
      <c r="G131" s="42">
        <f t="shared" ref="G131:G194" si="36">1000*F131</f>
        <v>1.8409242679504854E-2</v>
      </c>
      <c r="H131" s="31">
        <f t="shared" si="29"/>
        <v>2.2061054241913982E-7</v>
      </c>
      <c r="I131" s="31">
        <f t="shared" si="30"/>
        <v>1.3675567379512109E-7</v>
      </c>
      <c r="L131" s="13">
        <f t="shared" si="31"/>
        <v>0.99972927770782105</v>
      </c>
      <c r="M131" s="13">
        <f t="shared" si="32"/>
        <v>-1</v>
      </c>
      <c r="N131" s="13">
        <f t="shared" ref="N131:N194" si="37">IF(M131&lt;0,2*$T$7-L131,L131)</f>
        <v>5.2834560294717647</v>
      </c>
      <c r="O131" s="13">
        <f t="shared" si="33"/>
        <v>4.0906099947515953E-5</v>
      </c>
      <c r="P131" s="13">
        <f t="shared" si="34"/>
        <v>0.64557240921917092</v>
      </c>
      <c r="Q131" s="13">
        <f t="shared" ref="Q131:Q194" si="38">P131/(1+P131)</f>
        <v>0.3923087222430382</v>
      </c>
    </row>
    <row r="132" spans="1:17" x14ac:dyDescent="0.35">
      <c r="A132">
        <v>130</v>
      </c>
      <c r="B132" s="3">
        <f t="shared" si="26"/>
        <v>0.13</v>
      </c>
      <c r="C132" s="3">
        <f>MOD($T$7*(1+SIN($T$6*B132))+$T$20,2*$T$7)</f>
        <v>0.56773013114266213</v>
      </c>
      <c r="D132" s="31">
        <f t="shared" si="27"/>
        <v>2.7209401045658664E-7</v>
      </c>
      <c r="E132" s="67">
        <f t="shared" si="35"/>
        <v>1.3486752278697077E-5</v>
      </c>
      <c r="F132" s="42">
        <f t="shared" si="28"/>
        <v>1.9115386387791712E-5</v>
      </c>
      <c r="G132" s="42">
        <f t="shared" si="36"/>
        <v>1.9115386387791714E-2</v>
      </c>
      <c r="H132" s="31">
        <f t="shared" si="29"/>
        <v>2.2940890863395551E-7</v>
      </c>
      <c r="I132" s="31">
        <f t="shared" si="30"/>
        <v>1.4631029753823386E-7</v>
      </c>
      <c r="L132" s="13">
        <f t="shared" si="31"/>
        <v>0.99942204107307142</v>
      </c>
      <c r="M132" s="13">
        <f t="shared" si="32"/>
        <v>-1</v>
      </c>
      <c r="N132" s="13">
        <f t="shared" si="37"/>
        <v>5.283763266106515</v>
      </c>
      <c r="O132" s="13">
        <f t="shared" si="33"/>
        <v>4.0902819118921145E-5</v>
      </c>
      <c r="P132" s="13">
        <f t="shared" si="34"/>
        <v>0.64552063179666175</v>
      </c>
      <c r="Q132" s="13">
        <f t="shared" si="38"/>
        <v>0.39228960082490733</v>
      </c>
    </row>
    <row r="133" spans="1:17" x14ac:dyDescent="0.35">
      <c r="A133">
        <v>131</v>
      </c>
      <c r="B133" s="3">
        <f t="shared" si="26"/>
        <v>0.13100000000000001</v>
      </c>
      <c r="C133" s="3">
        <f>MOD($T$7*(1+SIN($T$6*B133))+$T$20,2*$T$7)</f>
        <v>0.58036600029731211</v>
      </c>
      <c r="D133" s="31">
        <f t="shared" si="27"/>
        <v>2.8511346509500879E-7</v>
      </c>
      <c r="E133" s="67">
        <f t="shared" si="35"/>
        <v>1.3998716939073633E-5</v>
      </c>
      <c r="F133" s="42">
        <f t="shared" si="28"/>
        <v>1.9841017147352005E-5</v>
      </c>
      <c r="G133" s="42">
        <f t="shared" si="36"/>
        <v>1.9841017147352005E-2</v>
      </c>
      <c r="H133" s="31">
        <f t="shared" si="29"/>
        <v>2.3842956138599397E-7</v>
      </c>
      <c r="I133" s="31">
        <f t="shared" si="30"/>
        <v>1.5633627933325432E-7</v>
      </c>
      <c r="L133" s="13">
        <f t="shared" si="31"/>
        <v>0.99910394891537258</v>
      </c>
      <c r="M133" s="13">
        <f t="shared" si="32"/>
        <v>-1</v>
      </c>
      <c r="N133" s="13">
        <f t="shared" si="37"/>
        <v>5.2840813582642134</v>
      </c>
      <c r="O133" s="13">
        <f t="shared" si="33"/>
        <v>4.0899266013274833E-5</v>
      </c>
      <c r="P133" s="13">
        <f t="shared" si="34"/>
        <v>0.64546455734871278</v>
      </c>
      <c r="Q133" s="13">
        <f t="shared" si="38"/>
        <v>0.39226889115662888</v>
      </c>
    </row>
    <row r="134" spans="1:17" x14ac:dyDescent="0.35">
      <c r="A134">
        <v>132</v>
      </c>
      <c r="B134" s="3">
        <f t="shared" si="26"/>
        <v>0.13200000000000001</v>
      </c>
      <c r="C134" s="3">
        <f>MOD($T$7*(1+SIN($T$6*B134))+$T$20,2*$T$7)</f>
        <v>0.59282766502720641</v>
      </c>
      <c r="D134" s="31">
        <f t="shared" si="27"/>
        <v>2.9863167452232134E-7</v>
      </c>
      <c r="E134" s="67">
        <f t="shared" si="35"/>
        <v>1.452463185914635E-5</v>
      </c>
      <c r="F134" s="42">
        <f t="shared" si="28"/>
        <v>2.0586420243409E-5</v>
      </c>
      <c r="G134" s="42">
        <f t="shared" si="36"/>
        <v>2.0586420243408999E-2</v>
      </c>
      <c r="H134" s="31">
        <f t="shared" si="29"/>
        <v>2.4767440688023054E-7</v>
      </c>
      <c r="I134" s="31">
        <f t="shared" si="30"/>
        <v>1.6684803026865994E-7</v>
      </c>
      <c r="L134" s="13">
        <f t="shared" si="31"/>
        <v>0.9987747620735461</v>
      </c>
      <c r="M134" s="13">
        <f t="shared" si="32"/>
        <v>-1</v>
      </c>
      <c r="N134" s="13">
        <f t="shared" si="37"/>
        <v>5.2844105451060397</v>
      </c>
      <c r="O134" s="13">
        <f t="shared" si="33"/>
        <v>4.0895429968306531E-5</v>
      </c>
      <c r="P134" s="13">
        <f t="shared" si="34"/>
        <v>0.64540401760536803</v>
      </c>
      <c r="Q134" s="13">
        <f t="shared" si="38"/>
        <v>0.3922465307606664</v>
      </c>
    </row>
    <row r="135" spans="1:17" x14ac:dyDescent="0.35">
      <c r="A135">
        <v>133</v>
      </c>
      <c r="B135" s="3">
        <f t="shared" si="26"/>
        <v>0.13300000000000001</v>
      </c>
      <c r="C135" s="3">
        <f>MOD($T$7*(1+SIN($T$6*B135))+$T$20,2*$T$7)</f>
        <v>0.60511432779005681</v>
      </c>
      <c r="D135" s="31">
        <f t="shared" si="27"/>
        <v>3.1266269835029216E-7</v>
      </c>
      <c r="E135" s="67">
        <f t="shared" si="35"/>
        <v>1.5064696899528518E-5</v>
      </c>
      <c r="F135" s="42">
        <f t="shared" si="28"/>
        <v>2.1351878947484852E-5</v>
      </c>
      <c r="G135" s="42">
        <f t="shared" si="36"/>
        <v>2.1351878947484852E-2</v>
      </c>
      <c r="H135" s="31">
        <f t="shared" si="29"/>
        <v>2.5714539257459767E-7</v>
      </c>
      <c r="I135" s="31">
        <f t="shared" si="30"/>
        <v>1.7786008550920529E-7</v>
      </c>
      <c r="L135" s="13">
        <f t="shared" si="31"/>
        <v>0.99843423800368458</v>
      </c>
      <c r="M135" s="13">
        <f t="shared" si="32"/>
        <v>-1</v>
      </c>
      <c r="N135" s="13">
        <f t="shared" si="37"/>
        <v>5.2847510691759014</v>
      </c>
      <c r="O135" s="13">
        <f t="shared" si="33"/>
        <v>4.0891300267241971E-5</v>
      </c>
      <c r="P135" s="13">
        <f t="shared" si="34"/>
        <v>0.64533884343650261</v>
      </c>
      <c r="Q135" s="13">
        <f t="shared" si="38"/>
        <v>0.39222245679718415</v>
      </c>
    </row>
    <row r="136" spans="1:17" x14ac:dyDescent="0.35">
      <c r="A136">
        <v>134</v>
      </c>
      <c r="B136" s="3">
        <f t="shared" si="26"/>
        <v>0.13400000000000001</v>
      </c>
      <c r="C136" s="3">
        <f>MOD($T$7*(1+SIN($T$6*B136))+$T$20,2*$T$7)</f>
        <v>0.61722520224363908</v>
      </c>
      <c r="D136" s="31">
        <f t="shared" si="27"/>
        <v>3.2722082906353793E-7</v>
      </c>
      <c r="E136" s="67">
        <f t="shared" si="35"/>
        <v>1.5619110443335003E-5</v>
      </c>
      <c r="F136" s="42">
        <f t="shared" si="28"/>
        <v>2.213767443697609E-5</v>
      </c>
      <c r="G136" s="42">
        <f t="shared" si="36"/>
        <v>2.213767443697609E-2</v>
      </c>
      <c r="H136" s="31">
        <f t="shared" si="29"/>
        <v>2.668445208490661E-7</v>
      </c>
      <c r="I136" s="31">
        <f t="shared" si="30"/>
        <v>1.8938709741125827E-7</v>
      </c>
      <c r="L136" s="13">
        <f t="shared" si="31"/>
        <v>0.9980821305382932</v>
      </c>
      <c r="M136" s="13">
        <f t="shared" si="32"/>
        <v>-1</v>
      </c>
      <c r="N136" s="13">
        <f t="shared" si="37"/>
        <v>5.285103176641293</v>
      </c>
      <c r="O136" s="13">
        <f t="shared" si="33"/>
        <v>4.0886866153281776E-5</v>
      </c>
      <c r="P136" s="13">
        <f t="shared" si="34"/>
        <v>0.64526886508032333</v>
      </c>
      <c r="Q136" s="13">
        <f t="shared" si="38"/>
        <v>0.39219660614486906</v>
      </c>
    </row>
    <row r="137" spans="1:17" x14ac:dyDescent="0.35">
      <c r="A137">
        <v>135</v>
      </c>
      <c r="B137" s="3">
        <f t="shared" si="26"/>
        <v>0.13500000000000001</v>
      </c>
      <c r="C137" s="3">
        <f>MOD($T$7*(1+SIN($T$6*B137))+$T$20,2*$T$7)</f>
        <v>0.62915951329612341</v>
      </c>
      <c r="D137" s="31">
        <f t="shared" si="27"/>
        <v>3.4232059177948512E-7</v>
      </c>
      <c r="E137" s="67">
        <f t="shared" si="35"/>
        <v>1.6188069345630456E-5</v>
      </c>
      <c r="F137" s="42">
        <f t="shared" si="28"/>
        <v>2.2944085723504303E-5</v>
      </c>
      <c r="G137" s="42">
        <f t="shared" si="36"/>
        <v>2.2944085723504305E-2</v>
      </c>
      <c r="H137" s="31">
        <f t="shared" si="29"/>
        <v>2.767738634181088E-7</v>
      </c>
      <c r="I137" s="31">
        <f t="shared" si="30"/>
        <v>2.0144382860954304E-7</v>
      </c>
      <c r="L137" s="13">
        <f t="shared" si="31"/>
        <v>0.99771818962918024</v>
      </c>
      <c r="M137" s="13">
        <f t="shared" si="32"/>
        <v>-1</v>
      </c>
      <c r="N137" s="13">
        <f t="shared" si="37"/>
        <v>5.2854671175504055</v>
      </c>
      <c r="O137" s="13">
        <f t="shared" si="33"/>
        <v>4.0882116844570138E-5</v>
      </c>
      <c r="P137" s="13">
        <f t="shared" si="34"/>
        <v>0.64519391237960066</v>
      </c>
      <c r="Q137" s="13">
        <f t="shared" si="38"/>
        <v>0.39216891548449462</v>
      </c>
    </row>
    <row r="138" spans="1:17" x14ac:dyDescent="0.35">
      <c r="A138">
        <v>136</v>
      </c>
      <c r="B138" s="3">
        <f t="shared" si="26"/>
        <v>0.13600000000000001</v>
      </c>
      <c r="C138" s="3">
        <f>MOD($T$7*(1+SIN($T$6*B138))+$T$20,2*$T$7)</f>
        <v>0.64091649715567467</v>
      </c>
      <c r="D138" s="31">
        <f t="shared" si="27"/>
        <v>3.579767439135601E-7</v>
      </c>
      <c r="E138" s="67">
        <f t="shared" si="35"/>
        <v>1.6771768889449748E-5</v>
      </c>
      <c r="F138" s="42">
        <f t="shared" si="28"/>
        <v>2.3771389590581888E-5</v>
      </c>
      <c r="G138" s="42">
        <f t="shared" si="36"/>
        <v>2.3771389590581889E-2</v>
      </c>
      <c r="H138" s="31">
        <f t="shared" si="29"/>
        <v>2.8693557648331652E-7</v>
      </c>
      <c r="I138" s="31">
        <f t="shared" si="30"/>
        <v>2.1404514507725097E-7</v>
      </c>
      <c r="L138" s="13">
        <f t="shared" si="31"/>
        <v>0.99734216107415896</v>
      </c>
      <c r="M138" s="13">
        <f t="shared" si="32"/>
        <v>-1</v>
      </c>
      <c r="N138" s="13">
        <f t="shared" si="37"/>
        <v>5.2858431461054272</v>
      </c>
      <c r="O138" s="13">
        <f t="shared" si="33"/>
        <v>4.0877041549655211E-5</v>
      </c>
      <c r="P138" s="13">
        <f t="shared" si="34"/>
        <v>0.64511381502566245</v>
      </c>
      <c r="Q138" s="13">
        <f t="shared" si="38"/>
        <v>0.39213932138524971</v>
      </c>
    </row>
    <row r="139" spans="1:17" x14ac:dyDescent="0.35">
      <c r="A139">
        <v>137</v>
      </c>
      <c r="B139" s="3">
        <f t="shared" si="26"/>
        <v>0.13700000000000001</v>
      </c>
      <c r="C139" s="3">
        <f>MOD($T$7*(1+SIN($T$6*B139))+$T$20,2*$T$7)</f>
        <v>0.65249540137933959</v>
      </c>
      <c r="D139" s="31">
        <f t="shared" si="27"/>
        <v>3.742042747490388E-7</v>
      </c>
      <c r="E139" s="67">
        <f t="shared" si="35"/>
        <v>1.7370402748757401E-5</v>
      </c>
      <c r="F139" s="42">
        <f t="shared" si="28"/>
        <v>2.4619860541112777E-5</v>
      </c>
      <c r="G139" s="42">
        <f t="shared" si="36"/>
        <v>2.4619860541112776E-2</v>
      </c>
      <c r="H139" s="31">
        <f t="shared" si="29"/>
        <v>2.9733191662189153E-7</v>
      </c>
      <c r="I139" s="31">
        <f t="shared" si="30"/>
        <v>2.2720600915998386E-7</v>
      </c>
      <c r="L139" s="13">
        <f t="shared" si="31"/>
        <v>0.99695378622765607</v>
      </c>
      <c r="M139" s="13">
        <f t="shared" si="32"/>
        <v>-1</v>
      </c>
      <c r="N139" s="13">
        <f t="shared" si="37"/>
        <v>5.2862315209519304</v>
      </c>
      <c r="O139" s="13">
        <f t="shared" si="33"/>
        <v>4.0871629483443536E-5</v>
      </c>
      <c r="P139" s="13">
        <f t="shared" si="34"/>
        <v>0.64502840281018337</v>
      </c>
      <c r="Q139" s="13">
        <f t="shared" si="38"/>
        <v>0.3921077603938562</v>
      </c>
    </row>
    <row r="140" spans="1:17" x14ac:dyDescent="0.35">
      <c r="A140">
        <v>138</v>
      </c>
      <c r="B140" s="3">
        <f t="shared" si="26"/>
        <v>0.13800000000000001</v>
      </c>
      <c r="C140" s="3">
        <f>MOD($T$7*(1+SIN($T$6*B140))+$T$20,2*$T$7)</f>
        <v>0.66389548492119932</v>
      </c>
      <c r="D140" s="31">
        <f t="shared" si="27"/>
        <v>3.9101840491101818E-7</v>
      </c>
      <c r="E140" s="67">
        <f t="shared" si="35"/>
        <v>1.7984162958736866E-5</v>
      </c>
      <c r="F140" s="42">
        <f t="shared" si="28"/>
        <v>2.5489770755282077E-5</v>
      </c>
      <c r="G140" s="42">
        <f t="shared" si="36"/>
        <v>2.5489770755282075E-2</v>
      </c>
      <c r="H140" s="31">
        <f t="shared" si="29"/>
        <v>3.0796525740572748E-7</v>
      </c>
      <c r="I140" s="31">
        <f t="shared" si="30"/>
        <v>2.4094147258241157E-7</v>
      </c>
      <c r="L140" s="13">
        <f t="shared" si="31"/>
        <v>0.99655280169537497</v>
      </c>
      <c r="M140" s="13">
        <f t="shared" si="32"/>
        <v>-1</v>
      </c>
      <c r="N140" s="13">
        <f t="shared" si="37"/>
        <v>5.2866325054842109</v>
      </c>
      <c r="O140" s="13">
        <f t="shared" si="33"/>
        <v>4.0865869883652411E-5</v>
      </c>
      <c r="P140" s="13">
        <f t="shared" si="34"/>
        <v>0.64493750588483323</v>
      </c>
      <c r="Q140" s="13">
        <f t="shared" si="38"/>
        <v>0.39207416912651216</v>
      </c>
    </row>
    <row r="141" spans="1:17" x14ac:dyDescent="0.35">
      <c r="A141">
        <v>139</v>
      </c>
      <c r="B141" s="3">
        <f t="shared" si="26"/>
        <v>0.13900000000000001</v>
      </c>
      <c r="C141" s="3">
        <f>MOD($T$7*(1+SIN($T$6*B141))+$T$20,2*$T$7)</f>
        <v>0.67511601817979816</v>
      </c>
      <c r="D141" s="31">
        <f t="shared" si="27"/>
        <v>4.0843458574402206E-7</v>
      </c>
      <c r="E141" s="67">
        <f t="shared" si="35"/>
        <v>1.8613239893775068E-5</v>
      </c>
      <c r="F141" s="42">
        <f t="shared" si="28"/>
        <v>2.6381390059352565E-5</v>
      </c>
      <c r="G141" s="42">
        <f t="shared" si="36"/>
        <v>2.6381390059352566E-2</v>
      </c>
      <c r="H141" s="31">
        <f t="shared" si="29"/>
        <v>3.1883810674479128E-7</v>
      </c>
      <c r="I141" s="31">
        <f t="shared" si="30"/>
        <v>2.5526666942491336E-7</v>
      </c>
      <c r="L141" s="13">
        <f t="shared" si="31"/>
        <v>0.99613893901320005</v>
      </c>
      <c r="M141" s="13">
        <f t="shared" si="32"/>
        <v>-1</v>
      </c>
      <c r="N141" s="13">
        <f t="shared" si="37"/>
        <v>5.2870463681663864</v>
      </c>
      <c r="O141" s="13">
        <f t="shared" si="33"/>
        <v>4.0859752027764961E-5</v>
      </c>
      <c r="P141" s="13">
        <f t="shared" si="34"/>
        <v>0.64484095502885863</v>
      </c>
      <c r="Q141" s="13">
        <f t="shared" si="38"/>
        <v>0.39203848436370248</v>
      </c>
    </row>
    <row r="142" spans="1:17" x14ac:dyDescent="0.35">
      <c r="A142">
        <v>140</v>
      </c>
      <c r="B142" s="3">
        <f t="shared" si="26"/>
        <v>0.14000000000000001</v>
      </c>
      <c r="C142" s="3">
        <f>MOD($T$7*(1+SIN($T$6*B142))+$T$20,2*$T$7)</f>
        <v>0.68615628304483955</v>
      </c>
      <c r="D142" s="31">
        <f t="shared" si="27"/>
        <v>4.2646849859277678E-7</v>
      </c>
      <c r="E142" s="67">
        <f t="shared" si="35"/>
        <v>1.9257822253548604E-5</v>
      </c>
      <c r="F142" s="42">
        <f t="shared" si="28"/>
        <v>2.7294985905944036E-5</v>
      </c>
      <c r="G142" s="42">
        <f t="shared" si="36"/>
        <v>2.7294985905944036E-2</v>
      </c>
      <c r="H142" s="31">
        <f t="shared" si="29"/>
        <v>3.2995312494754232E-7</v>
      </c>
      <c r="I142" s="31">
        <f t="shared" si="30"/>
        <v>2.701968090657785E-7</v>
      </c>
      <c r="L142" s="13">
        <f t="shared" si="31"/>
        <v>0.99571192431057254</v>
      </c>
      <c r="M142" s="13">
        <f t="shared" si="32"/>
        <v>-1</v>
      </c>
      <c r="N142" s="13">
        <f t="shared" si="37"/>
        <v>5.2874733828690132</v>
      </c>
      <c r="O142" s="13">
        <f t="shared" si="33"/>
        <v>4.0853265250494031E-5</v>
      </c>
      <c r="P142" s="13">
        <f t="shared" si="34"/>
        <v>0.6447385819246948</v>
      </c>
      <c r="Q142" s="13">
        <f t="shared" si="38"/>
        <v>0.39200064314793004</v>
      </c>
    </row>
    <row r="143" spans="1:17" x14ac:dyDescent="0.35">
      <c r="A143">
        <v>141</v>
      </c>
      <c r="B143" s="3">
        <f t="shared" si="26"/>
        <v>0.14099999999999999</v>
      </c>
      <c r="C143" s="3">
        <f>MOD($T$7*(1+SIN($T$6*B143))+$T$20,2*$T$7)</f>
        <v>0.69701557294313865</v>
      </c>
      <c r="D143" s="31">
        <f t="shared" si="27"/>
        <v>4.451360539857554E-7</v>
      </c>
      <c r="E143" s="67">
        <f t="shared" si="35"/>
        <v>1.9918097057574652E-5</v>
      </c>
      <c r="F143" s="42">
        <f t="shared" si="28"/>
        <v>2.8230823366310044E-5</v>
      </c>
      <c r="G143" s="42">
        <f t="shared" si="36"/>
        <v>2.8230823366310043E-2</v>
      </c>
      <c r="H143" s="31">
        <f t="shared" si="29"/>
        <v>3.4131314349019686E-7</v>
      </c>
      <c r="I143" s="31">
        <f t="shared" si="30"/>
        <v>2.8574716908282688E-7</v>
      </c>
      <c r="L143" s="13">
        <f t="shared" si="31"/>
        <v>0.99527147795861626</v>
      </c>
      <c r="M143" s="13">
        <f t="shared" si="32"/>
        <v>-1</v>
      </c>
      <c r="N143" s="13">
        <f t="shared" si="37"/>
        <v>5.2879138292209698</v>
      </c>
      <c r="O143" s="13">
        <f t="shared" si="33"/>
        <v>4.0846398961762425E-5</v>
      </c>
      <c r="P143" s="13">
        <f t="shared" si="34"/>
        <v>0.6446302194417266</v>
      </c>
      <c r="Q143" s="13">
        <f t="shared" si="38"/>
        <v>0.39196058288442964</v>
      </c>
    </row>
    <row r="144" spans="1:17" x14ac:dyDescent="0.35">
      <c r="A144">
        <v>142</v>
      </c>
      <c r="B144" s="3">
        <f t="shared" si="26"/>
        <v>0.14199999999999999</v>
      </c>
      <c r="C144" s="3">
        <f>MOD($T$7*(1+SIN($T$6*B144))+$T$20,2*$T$7)</f>
        <v>0.70769319288384835</v>
      </c>
      <c r="D144" s="31">
        <f t="shared" si="27"/>
        <v>4.644533907211014E-7</v>
      </c>
      <c r="E144" s="67">
        <f t="shared" si="35"/>
        <v>2.0594249648633752E-5</v>
      </c>
      <c r="F144" s="42">
        <f t="shared" si="28"/>
        <v>2.9189165135189178E-5</v>
      </c>
      <c r="G144" s="42">
        <f t="shared" si="36"/>
        <v>2.9189165135189179E-2</v>
      </c>
      <c r="H144" s="31">
        <f t="shared" si="29"/>
        <v>3.5292118448568739E-7</v>
      </c>
      <c r="I144" s="31">
        <f t="shared" si="30"/>
        <v>3.0193308810653312E-7</v>
      </c>
      <c r="L144" s="13">
        <f t="shared" si="31"/>
        <v>0.9948173142033343</v>
      </c>
      <c r="M144" s="13">
        <f t="shared" si="32"/>
        <v>-1</v>
      </c>
      <c r="N144" s="13">
        <f t="shared" si="37"/>
        <v>5.2883679929762515</v>
      </c>
      <c r="O144" s="13">
        <f t="shared" si="33"/>
        <v>4.0839142665208314E-5</v>
      </c>
      <c r="P144" s="13">
        <f t="shared" si="34"/>
        <v>0.64451570192833729</v>
      </c>
      <c r="Q144" s="13">
        <f t="shared" si="38"/>
        <v>0.39191824144493526</v>
      </c>
    </row>
    <row r="145" spans="1:17" x14ac:dyDescent="0.35">
      <c r="A145">
        <v>143</v>
      </c>
      <c r="B145" s="3">
        <f t="shared" si="26"/>
        <v>0.14299999999999999</v>
      </c>
      <c r="C145" s="3">
        <f>MOD($T$7*(1+SIN($T$6*B145))+$T$20,2*$T$7)</f>
        <v>0.7181884595029393</v>
      </c>
      <c r="D145" s="31">
        <f t="shared" si="27"/>
        <v>4.8443687485460564E-7</v>
      </c>
      <c r="E145" s="67">
        <f t="shared" si="35"/>
        <v>2.1286463705440469E-5</v>
      </c>
      <c r="F145" s="42">
        <f t="shared" si="28"/>
        <v>3.0170271548763751E-5</v>
      </c>
      <c r="G145" s="42">
        <f t="shared" si="36"/>
        <v>3.0170271548763752E-2</v>
      </c>
      <c r="H145" s="31">
        <f t="shared" si="29"/>
        <v>3.6478048084229148E-7</v>
      </c>
      <c r="I145" s="31">
        <f t="shared" si="30"/>
        <v>3.1876995861492892E-7</v>
      </c>
      <c r="L145" s="13">
        <f t="shared" si="31"/>
        <v>0.99434914078424574</v>
      </c>
      <c r="M145" s="13">
        <f t="shared" si="32"/>
        <v>-1</v>
      </c>
      <c r="N145" s="13">
        <f t="shared" si="37"/>
        <v>5.28883616639534</v>
      </c>
      <c r="O145" s="13">
        <f t="shared" si="33"/>
        <v>4.0831485977226075E-5</v>
      </c>
      <c r="P145" s="13">
        <f t="shared" si="34"/>
        <v>0.64439486551240721</v>
      </c>
      <c r="Q145" s="13">
        <f t="shared" si="38"/>
        <v>0.3918735572745834</v>
      </c>
    </row>
    <row r="146" spans="1:17" x14ac:dyDescent="0.35">
      <c r="A146">
        <v>144</v>
      </c>
      <c r="B146" s="3">
        <f t="shared" si="26"/>
        <v>0.14399999999999999</v>
      </c>
      <c r="C146" s="3">
        <f>MOD($T$7*(1+SIN($T$6*B146))+$T$20,2*$T$7)</f>
        <v>0.72850070110692844</v>
      </c>
      <c r="D146" s="31">
        <f t="shared" si="27"/>
        <v>5.0510309858943769E-7</v>
      </c>
      <c r="E146" s="67">
        <f t="shared" si="35"/>
        <v>2.1994921264958258E-5</v>
      </c>
      <c r="F146" s="42">
        <f t="shared" si="28"/>
        <v>3.1174400616287692E-5</v>
      </c>
      <c r="G146" s="42">
        <f t="shared" si="36"/>
        <v>3.1174400616287692E-2</v>
      </c>
      <c r="H146" s="31">
        <f t="shared" si="29"/>
        <v>3.7689449710099925E-7</v>
      </c>
      <c r="I146" s="31">
        <f t="shared" si="30"/>
        <v>3.3627321965871154E-7</v>
      </c>
      <c r="L146" s="13">
        <f t="shared" si="31"/>
        <v>0.99386665853887834</v>
      </c>
      <c r="M146" s="13">
        <f t="shared" si="32"/>
        <v>-1</v>
      </c>
      <c r="N146" s="13">
        <f t="shared" si="37"/>
        <v>5.289318648640708</v>
      </c>
      <c r="O146" s="13">
        <f t="shared" si="33"/>
        <v>4.0823418646554386E-5</v>
      </c>
      <c r="P146" s="13">
        <f t="shared" si="34"/>
        <v>0.64426754841044998</v>
      </c>
      <c r="Q146" s="13">
        <f t="shared" si="38"/>
        <v>0.39182646950204525</v>
      </c>
    </row>
    <row r="147" spans="1:17" x14ac:dyDescent="0.35">
      <c r="A147">
        <v>145</v>
      </c>
      <c r="B147" s="3">
        <f t="shared" si="26"/>
        <v>0.14499999999999999</v>
      </c>
      <c r="C147" s="3">
        <f>MOD($T$7*(1+SIN($T$6*B147))+$T$20,2*$T$7)</f>
        <v>0.73862925771587395</v>
      </c>
      <c r="D147" s="31">
        <f t="shared" si="27"/>
        <v>5.2646887906737484E-7</v>
      </c>
      <c r="E147" s="67">
        <f t="shared" si="35"/>
        <v>2.2719802754735851E-5</v>
      </c>
      <c r="F147" s="42">
        <f t="shared" si="28"/>
        <v>3.2201808065918363E-5</v>
      </c>
      <c r="G147" s="42">
        <f t="shared" si="36"/>
        <v>3.2201808065918366E-2</v>
      </c>
      <c r="H147" s="31">
        <f t="shared" si="29"/>
        <v>3.8926695093981518E-7</v>
      </c>
      <c r="I147" s="31">
        <f t="shared" si="30"/>
        <v>3.5445834950312238E-7</v>
      </c>
      <c r="L147" s="13">
        <f t="shared" si="31"/>
        <v>0.99336956099358109</v>
      </c>
      <c r="M147" s="13">
        <f t="shared" si="32"/>
        <v>-1</v>
      </c>
      <c r="N147" s="13">
        <f t="shared" si="37"/>
        <v>5.2898157461860054</v>
      </c>
      <c r="O147" s="13">
        <f t="shared" si="33"/>
        <v>4.0814930574424761E-5</v>
      </c>
      <c r="P147" s="13">
        <f t="shared" si="34"/>
        <v>0.64413359124559244</v>
      </c>
      <c r="Q147" s="13">
        <f t="shared" si="38"/>
        <v>0.39177691805298986</v>
      </c>
    </row>
    <row r="148" spans="1:17" x14ac:dyDescent="0.35">
      <c r="A148">
        <v>146</v>
      </c>
      <c r="B148" s="3">
        <f t="shared" si="26"/>
        <v>0.14599999999999999</v>
      </c>
      <c r="C148" s="3">
        <f>MOD($T$7*(1+SIN($T$6*B148))+$T$20,2*$T$7)</f>
        <v>0.74857348110560906</v>
      </c>
      <c r="D148" s="31">
        <f t="shared" si="27"/>
        <v>5.4855125706131008E-7</v>
      </c>
      <c r="E148" s="67">
        <f t="shared" si="35"/>
        <v>2.3461287035663973E-5</v>
      </c>
      <c r="F148" s="42">
        <f t="shared" si="28"/>
        <v>3.3252747405317587E-5</v>
      </c>
      <c r="G148" s="42">
        <f t="shared" si="36"/>
        <v>3.3252747405317584E-2</v>
      </c>
      <c r="H148" s="31">
        <f t="shared" si="29"/>
        <v>4.0190183533234079E-7</v>
      </c>
      <c r="I148" s="31">
        <f t="shared" si="30"/>
        <v>3.7334085817124208E-7</v>
      </c>
      <c r="L148" s="13">
        <f t="shared" si="31"/>
        <v>0.99285753394116594</v>
      </c>
      <c r="M148" s="13">
        <f t="shared" si="32"/>
        <v>-1</v>
      </c>
      <c r="N148" s="13">
        <f t="shared" si="37"/>
        <v>5.2903277732384204</v>
      </c>
      <c r="O148" s="13">
        <f t="shared" si="33"/>
        <v>4.0806011835285399E-5</v>
      </c>
      <c r="P148" s="13">
        <f t="shared" si="34"/>
        <v>0.64399283737463475</v>
      </c>
      <c r="Q148" s="13">
        <f t="shared" si="38"/>
        <v>0.39172484376699324</v>
      </c>
    </row>
    <row r="149" spans="1:17" x14ac:dyDescent="0.35">
      <c r="A149">
        <v>147</v>
      </c>
      <c r="B149" s="3">
        <f t="shared" si="26"/>
        <v>0.14699999999999999</v>
      </c>
      <c r="C149" s="3">
        <f>MOD($T$7*(1+SIN($T$6*B149))+$T$20,2*$T$7)</f>
        <v>0.75833273484923147</v>
      </c>
      <c r="D149" s="31">
        <f t="shared" si="27"/>
        <v>5.7136749556886381E-7</v>
      </c>
      <c r="E149" s="67">
        <f t="shared" si="35"/>
        <v>2.4219551455524497E-5</v>
      </c>
      <c r="F149" s="42">
        <f t="shared" si="28"/>
        <v>3.4327469997549328E-5</v>
      </c>
      <c r="G149" s="42">
        <f t="shared" si="36"/>
        <v>3.4327469997549327E-2</v>
      </c>
      <c r="H149" s="31">
        <f t="shared" si="29"/>
        <v>4.1480344134712805E-7</v>
      </c>
      <c r="I149" s="31">
        <f t="shared" si="30"/>
        <v>3.9293627987145103E-7</v>
      </c>
      <c r="L149" s="13">
        <f t="shared" si="31"/>
        <v>0.99233025500595062</v>
      </c>
      <c r="M149" s="13">
        <f t="shared" si="32"/>
        <v>-1</v>
      </c>
      <c r="N149" s="13">
        <f t="shared" si="37"/>
        <v>5.2908550521736357</v>
      </c>
      <c r="O149" s="13">
        <f t="shared" si="33"/>
        <v>4.0796652698116895E-5</v>
      </c>
      <c r="P149" s="13">
        <f t="shared" si="34"/>
        <v>0.64384513322445092</v>
      </c>
      <c r="Q149" s="13">
        <f t="shared" si="38"/>
        <v>0.39167018851802032</v>
      </c>
    </row>
    <row r="150" spans="1:17" x14ac:dyDescent="0.35">
      <c r="A150">
        <v>148</v>
      </c>
      <c r="B150" s="3">
        <f t="shared" si="26"/>
        <v>0.14799999999999999</v>
      </c>
      <c r="C150" s="3">
        <f>MOD($T$7*(1+SIN($T$6*B150))+$T$20,2*$T$7)</f>
        <v>0.76790639435783259</v>
      </c>
      <c r="D150" s="31">
        <f t="shared" si="27"/>
        <v>5.9493507830695923E-7</v>
      </c>
      <c r="E150" s="67">
        <f t="shared" si="35"/>
        <v>2.4994771913714417E-5</v>
      </c>
      <c r="F150" s="42">
        <f t="shared" si="28"/>
        <v>3.5426225152815875E-5</v>
      </c>
      <c r="G150" s="42">
        <f t="shared" si="36"/>
        <v>3.5426225152815877E-2</v>
      </c>
      <c r="H150" s="31">
        <f t="shared" si="29"/>
        <v>4.2797638157346073E-7</v>
      </c>
      <c r="I150" s="31">
        <f t="shared" si="30"/>
        <v>4.1326016528985134E-7</v>
      </c>
      <c r="L150" s="13">
        <f t="shared" si="31"/>
        <v>0.99178739319680775</v>
      </c>
      <c r="M150" s="13">
        <f t="shared" si="32"/>
        <v>-1</v>
      </c>
      <c r="N150" s="13">
        <f t="shared" si="37"/>
        <v>5.2913979139827783</v>
      </c>
      <c r="O150" s="13">
        <f t="shared" si="33"/>
        <v>4.0786843648357675E-5</v>
      </c>
      <c r="P150" s="13">
        <f t="shared" si="34"/>
        <v>0.6436903286380119</v>
      </c>
      <c r="Q150" s="13">
        <f t="shared" si="38"/>
        <v>0.39161289533861532</v>
      </c>
    </row>
    <row r="151" spans="1:17" x14ac:dyDescent="0.35">
      <c r="A151">
        <v>149</v>
      </c>
      <c r="B151" s="3">
        <f t="shared" si="26"/>
        <v>0.14899999999999999</v>
      </c>
      <c r="C151" s="3">
        <f>MOD($T$7*(1+SIN($T$6*B151))+$T$20,2*$T$7)</f>
        <v>0.77729384692047265</v>
      </c>
      <c r="D151" s="31">
        <f t="shared" si="27"/>
        <v>6.1927170810725821E-7</v>
      </c>
      <c r="E151" s="67">
        <f t="shared" si="35"/>
        <v>2.5787122937526325E-5</v>
      </c>
      <c r="F151" s="42">
        <f t="shared" si="28"/>
        <v>3.6549260236573649E-5</v>
      </c>
      <c r="G151" s="42">
        <f t="shared" si="36"/>
        <v>3.654926023657365E-2</v>
      </c>
      <c r="H151" s="31">
        <f t="shared" si="29"/>
        <v>4.4142561415837751E-7</v>
      </c>
      <c r="I151" s="31">
        <f t="shared" si="30"/>
        <v>4.3432807372650968E-7</v>
      </c>
      <c r="L151" s="13">
        <f t="shared" si="31"/>
        <v>0.99122860844889682</v>
      </c>
      <c r="M151" s="13">
        <f t="shared" si="32"/>
        <v>-1</v>
      </c>
      <c r="N151" s="13">
        <f t="shared" si="37"/>
        <v>5.2919566987306892</v>
      </c>
      <c r="O151" s="13">
        <f t="shared" si="33"/>
        <v>4.0776575410458929E-5</v>
      </c>
      <c r="P151" s="13">
        <f t="shared" si="34"/>
        <v>0.64352827723034323</v>
      </c>
      <c r="Q151" s="13">
        <f t="shared" si="38"/>
        <v>0.3915529085479505</v>
      </c>
    </row>
    <row r="152" spans="1:17" x14ac:dyDescent="0.35">
      <c r="A152">
        <v>150</v>
      </c>
      <c r="B152" s="3">
        <f t="shared" si="26"/>
        <v>0.15</v>
      </c>
      <c r="C152" s="3">
        <f>MOD($T$7*(1+SIN($T$6*B152))+$T$20,2*$T$7)</f>
        <v>0.78649449174339026</v>
      </c>
      <c r="D152" s="31">
        <f t="shared" si="27"/>
        <v>6.4439530521240202E-7</v>
      </c>
      <c r="E152" s="67">
        <f t="shared" si="35"/>
        <v>2.659677777035018E-5</v>
      </c>
      <c r="F152" s="42">
        <f t="shared" si="28"/>
        <v>3.7696820794545591E-5</v>
      </c>
      <c r="G152" s="42">
        <f t="shared" si="36"/>
        <v>3.7696820794545588E-2</v>
      </c>
      <c r="H152" s="31">
        <f t="shared" si="29"/>
        <v>4.551564674389275E-7</v>
      </c>
      <c r="I152" s="31">
        <f t="shared" si="30"/>
        <v>4.5615556505242952E-7</v>
      </c>
      <c r="L152" s="13">
        <f t="shared" si="31"/>
        <v>0.99065355115479869</v>
      </c>
      <c r="M152" s="13">
        <f t="shared" si="32"/>
        <v>-1</v>
      </c>
      <c r="N152" s="13">
        <f t="shared" si="37"/>
        <v>5.292531756024788</v>
      </c>
      <c r="O152" s="13">
        <f t="shared" si="33"/>
        <v>4.0765838971090374E-5</v>
      </c>
      <c r="P152" s="13">
        <f t="shared" si="34"/>
        <v>0.64335883675475436</v>
      </c>
      <c r="Q152" s="13">
        <f t="shared" si="38"/>
        <v>0.39149017388389507</v>
      </c>
    </row>
    <row r="153" spans="1:17" x14ac:dyDescent="0.35">
      <c r="A153">
        <v>151</v>
      </c>
      <c r="B153" s="3">
        <f t="shared" si="26"/>
        <v>0.151</v>
      </c>
      <c r="C153" s="3">
        <f>MOD($T$7*(1+SIN($T$6*B153))+$T$20,2*$T$7)</f>
        <v>0.79550773998845958</v>
      </c>
      <c r="D153" s="31">
        <f t="shared" si="27"/>
        <v>6.7032400547303212E-7</v>
      </c>
      <c r="E153" s="67">
        <f t="shared" si="35"/>
        <v>2.7423908472155225E-5</v>
      </c>
      <c r="F153" s="42">
        <f t="shared" si="28"/>
        <v>3.886915069513869E-5</v>
      </c>
      <c r="G153" s="42">
        <f t="shared" si="36"/>
        <v>3.8869150695138688E-2</v>
      </c>
      <c r="H153" s="31">
        <f t="shared" si="29"/>
        <v>4.6917466515280013E-7</v>
      </c>
      <c r="I153" s="31">
        <f t="shared" si="30"/>
        <v>4.7875819146221141E-7</v>
      </c>
      <c r="L153" s="13">
        <f t="shared" si="31"/>
        <v>0.99006186168583421</v>
      </c>
      <c r="M153" s="13">
        <f t="shared" si="32"/>
        <v>-1</v>
      </c>
      <c r="N153" s="13">
        <f t="shared" si="37"/>
        <v>5.2931234454937517</v>
      </c>
      <c r="O153" s="13">
        <f t="shared" si="33"/>
        <v>4.0754625603019716E-5</v>
      </c>
      <c r="P153" s="13">
        <f t="shared" si="34"/>
        <v>0.64318186947969935</v>
      </c>
      <c r="Q153" s="13">
        <f t="shared" si="38"/>
        <v>0.39142463863927479</v>
      </c>
    </row>
    <row r="154" spans="1:17" x14ac:dyDescent="0.35">
      <c r="A154">
        <v>152</v>
      </c>
      <c r="B154" s="3">
        <f t="shared" si="26"/>
        <v>0.152</v>
      </c>
      <c r="C154" s="3">
        <f>MOD($T$7*(1+SIN($T$6*B154))+$T$20,2*$T$7)</f>
        <v>0.80433301481086694</v>
      </c>
      <c r="D154" s="31">
        <f t="shared" si="27"/>
        <v>6.9707615844560432E-7</v>
      </c>
      <c r="E154" s="67">
        <f t="shared" si="35"/>
        <v>2.8268686032624749E-5</v>
      </c>
      <c r="F154" s="42">
        <f t="shared" si="28"/>
        <v>4.0066492289795096E-5</v>
      </c>
      <c r="G154" s="42">
        <f t="shared" si="36"/>
        <v>4.0066492289795093E-2</v>
      </c>
      <c r="H154" s="31">
        <f t="shared" si="29"/>
        <v>4.8348635220964314E-7</v>
      </c>
      <c r="I154" s="31">
        <f t="shared" si="30"/>
        <v>5.0215148899539683E-7</v>
      </c>
      <c r="L154" s="13">
        <f t="shared" si="31"/>
        <v>0.98945316990440868</v>
      </c>
      <c r="M154" s="13">
        <f t="shared" si="32"/>
        <v>-1</v>
      </c>
      <c r="N154" s="13">
        <f t="shared" si="37"/>
        <v>5.2937321372751773</v>
      </c>
      <c r="O154" s="13">
        <f t="shared" si="33"/>
        <v>4.0742926889690547E-5</v>
      </c>
      <c r="P154" s="13">
        <f t="shared" si="34"/>
        <v>0.64299724257666135</v>
      </c>
      <c r="Q154" s="13">
        <f t="shared" si="38"/>
        <v>0.39135625180250994</v>
      </c>
    </row>
    <row r="155" spans="1:17" x14ac:dyDescent="0.35">
      <c r="A155">
        <v>153</v>
      </c>
      <c r="B155" s="3">
        <f t="shared" si="26"/>
        <v>0.153</v>
      </c>
      <c r="C155" s="3">
        <f>MOD($T$7*(1+SIN($T$6*B155))+$T$20,2*$T$7)</f>
        <v>0.81296975139603767</v>
      </c>
      <c r="D155" s="31">
        <f t="shared" si="27"/>
        <v>7.2467032539105632E-7</v>
      </c>
      <c r="E155" s="67">
        <f t="shared" si="35"/>
        <v>2.9131280497270985E-5</v>
      </c>
      <c r="F155" s="42">
        <f t="shared" si="28"/>
        <v>4.1289086591740414E-5</v>
      </c>
      <c r="G155" s="42">
        <f t="shared" si="36"/>
        <v>4.1289086591740416E-2</v>
      </c>
      <c r="H155" s="31">
        <f t="shared" si="29"/>
        <v>4.9809812100451194E-7</v>
      </c>
      <c r="I155" s="31">
        <f t="shared" si="30"/>
        <v>5.2635096879758291E-7</v>
      </c>
      <c r="L155" s="13">
        <f t="shared" si="31"/>
        <v>0.98882709466828123</v>
      </c>
      <c r="M155" s="13">
        <f t="shared" si="32"/>
        <v>-1</v>
      </c>
      <c r="N155" s="13">
        <f t="shared" si="37"/>
        <v>5.2943582125113053</v>
      </c>
      <c r="O155" s="13">
        <f t="shared" si="33"/>
        <v>4.0730734750524682E-5</v>
      </c>
      <c r="P155" s="13">
        <f t="shared" si="34"/>
        <v>0.64280482851946841</v>
      </c>
      <c r="Q155" s="13">
        <f t="shared" si="38"/>
        <v>0.39128496420282505</v>
      </c>
    </row>
    <row r="156" spans="1:17" x14ac:dyDescent="0.35">
      <c r="A156">
        <v>154</v>
      </c>
      <c r="B156" s="3">
        <f t="shared" si="26"/>
        <v>0.154</v>
      </c>
      <c r="C156" s="3">
        <f>MOD($T$7*(1+SIN($T$6*B156))+$T$20,2*$T$7)</f>
        <v>0.82141739699577787</v>
      </c>
      <c r="D156" s="31">
        <f t="shared" si="27"/>
        <v>7.5312527717441704E-7</v>
      </c>
      <c r="E156" s="67">
        <f t="shared" si="35"/>
        <v>3.0011861106885197E-5</v>
      </c>
      <c r="F156" s="42">
        <f t="shared" si="28"/>
        <v>4.2537173473632712E-5</v>
      </c>
      <c r="G156" s="42">
        <f t="shared" si="36"/>
        <v>4.2537173473632714E-2</v>
      </c>
      <c r="H156" s="31">
        <f t="shared" si="29"/>
        <v>5.1301703825404696E-7</v>
      </c>
      <c r="I156" s="31">
        <f t="shared" si="30"/>
        <v>5.5137210809043301E-7</v>
      </c>
      <c r="L156" s="13">
        <f t="shared" si="31"/>
        <v>0.98818324332772745</v>
      </c>
      <c r="M156" s="13">
        <f t="shared" si="32"/>
        <v>-1</v>
      </c>
      <c r="N156" s="13">
        <f t="shared" si="37"/>
        <v>5.2950020638518591</v>
      </c>
      <c r="O156" s="13">
        <f t="shared" si="33"/>
        <v>4.0718041466977E-5</v>
      </c>
      <c r="P156" s="13">
        <f t="shared" si="34"/>
        <v>0.64260450549548676</v>
      </c>
      <c r="Q156" s="13">
        <f t="shared" si="38"/>
        <v>0.39121072866024253</v>
      </c>
    </row>
    <row r="157" spans="1:17" x14ac:dyDescent="0.35">
      <c r="A157">
        <v>155</v>
      </c>
      <c r="B157" s="3">
        <f t="shared" si="26"/>
        <v>0.155</v>
      </c>
      <c r="C157" s="3">
        <f>MOD($T$7*(1+SIN($T$6*B157))+$T$20,2*$T$7)</f>
        <v>0.82967541096365149</v>
      </c>
      <c r="D157" s="31">
        <f t="shared" si="27"/>
        <v>7.8245999206549032E-7</v>
      </c>
      <c r="E157" s="67">
        <f t="shared" si="35"/>
        <v>3.0910596450638785E-5</v>
      </c>
      <c r="F157" s="42">
        <f t="shared" si="28"/>
        <v>4.381099188455961E-5</v>
      </c>
      <c r="G157" s="42">
        <f t="shared" si="36"/>
        <v>4.3810991884559614E-2</v>
      </c>
      <c r="H157" s="31">
        <f t="shared" si="29"/>
        <v>5.2825067233507076E-7</v>
      </c>
      <c r="I157" s="31">
        <f t="shared" si="30"/>
        <v>5.7723034081783414E-7</v>
      </c>
      <c r="L157" s="13">
        <f t="shared" si="31"/>
        <v>0.98752121121662662</v>
      </c>
      <c r="M157" s="13">
        <f t="shared" si="32"/>
        <v>-1</v>
      </c>
      <c r="N157" s="13">
        <f t="shared" si="37"/>
        <v>5.2956640959629597</v>
      </c>
      <c r="O157" s="13">
        <f t="shared" si="33"/>
        <v>4.0704839709372052E-5</v>
      </c>
      <c r="P157" s="13">
        <f t="shared" si="34"/>
        <v>0.64239615782915127</v>
      </c>
      <c r="Q157" s="13">
        <f t="shared" si="38"/>
        <v>0.39113350014057691</v>
      </c>
    </row>
    <row r="158" spans="1:17" x14ac:dyDescent="0.35">
      <c r="A158">
        <v>156</v>
      </c>
      <c r="B158" s="3">
        <f t="shared" si="26"/>
        <v>0.156</v>
      </c>
      <c r="C158" s="3">
        <f>MOD($T$7*(1+SIN($T$6*B158))+$T$20,2*$T$7)</f>
        <v>0.83774326478958461</v>
      </c>
      <c r="D158" s="31">
        <f t="shared" si="27"/>
        <v>8.1269365344078189E-7</v>
      </c>
      <c r="E158" s="67">
        <f t="shared" si="35"/>
        <v>3.1827654633151667E-5</v>
      </c>
      <c r="F158" s="42">
        <f t="shared" si="28"/>
        <v>4.511078008683193E-5</v>
      </c>
      <c r="G158" s="42">
        <f t="shared" si="36"/>
        <v>4.5110780086831927E-2</v>
      </c>
      <c r="H158" s="31">
        <f t="shared" si="29"/>
        <v>5.438071211043933E-7</v>
      </c>
      <c r="I158" s="31">
        <f t="shared" si="30"/>
        <v>6.0394104793355247E-7</v>
      </c>
      <c r="L158" s="13">
        <f t="shared" si="31"/>
        <v>0.98684058113857898</v>
      </c>
      <c r="M158" s="13">
        <f t="shared" si="32"/>
        <v>-1</v>
      </c>
      <c r="N158" s="13">
        <f t="shared" si="37"/>
        <v>5.2963447260410073</v>
      </c>
      <c r="O158" s="13">
        <f t="shared" si="33"/>
        <v>4.0691122564553491E-5</v>
      </c>
      <c r="P158" s="13">
        <f t="shared" si="34"/>
        <v>0.64217967641832285</v>
      </c>
      <c r="Q158" s="13">
        <f t="shared" si="38"/>
        <v>0.39105323591566382</v>
      </c>
    </row>
    <row r="159" spans="1:17" x14ac:dyDescent="0.35">
      <c r="A159">
        <v>157</v>
      </c>
      <c r="B159" s="3">
        <f t="shared" si="26"/>
        <v>0.157</v>
      </c>
      <c r="C159" s="3">
        <f>MOD($T$7*(1+SIN($T$6*B159))+$T$20,2*$T$7)</f>
        <v>0.84562044213368726</v>
      </c>
      <c r="D159" s="31">
        <f t="shared" si="27"/>
        <v>8.4384564738687252E-7</v>
      </c>
      <c r="E159" s="67">
        <f t="shared" si="35"/>
        <v>3.2763203455833837E-5</v>
      </c>
      <c r="F159" s="42">
        <f t="shared" si="28"/>
        <v>4.6436775913007287E-5</v>
      </c>
      <c r="G159" s="42">
        <f t="shared" si="36"/>
        <v>4.6436775913007287E-2</v>
      </c>
      <c r="H159" s="31">
        <f t="shared" si="29"/>
        <v>5.5969504017768361E-7</v>
      </c>
      <c r="I159" s="31">
        <f t="shared" si="30"/>
        <v>6.3151954729388314E-7</v>
      </c>
      <c r="L159" s="13">
        <f t="shared" si="31"/>
        <v>0.9861409228492265</v>
      </c>
      <c r="M159" s="13">
        <f t="shared" si="32"/>
        <v>-1</v>
      </c>
      <c r="N159" s="13">
        <f t="shared" si="37"/>
        <v>5.2970443843303601</v>
      </c>
      <c r="O159" s="13">
        <f t="shared" si="33"/>
        <v>4.0676883564378599E-5</v>
      </c>
      <c r="P159" s="13">
        <f t="shared" si="34"/>
        <v>0.64195495918398437</v>
      </c>
      <c r="Q159" s="13">
        <f t="shared" si="38"/>
        <v>0.39096989572906549</v>
      </c>
    </row>
    <row r="160" spans="1:17" x14ac:dyDescent="0.35">
      <c r="A160">
        <v>158</v>
      </c>
      <c r="B160" s="3">
        <f t="shared" si="26"/>
        <v>0.158</v>
      </c>
      <c r="C160" s="3">
        <f>MOD($T$7*(1+SIN($T$6*B160))+$T$20,2*$T$7)</f>
        <v>0.85330643885929636</v>
      </c>
      <c r="D160" s="31">
        <f t="shared" si="27"/>
        <v>8.7593556020548721E-7</v>
      </c>
      <c r="E160" s="67">
        <f t="shared" si="35"/>
        <v>3.3717410612773996E-5</v>
      </c>
      <c r="F160" s="42">
        <f t="shared" si="28"/>
        <v>4.7789217043531964E-5</v>
      </c>
      <c r="G160" s="42">
        <f t="shared" si="36"/>
        <v>4.7789217043531965E-2</v>
      </c>
      <c r="H160" s="31">
        <f t="shared" si="29"/>
        <v>5.7592367164428594E-7</v>
      </c>
      <c r="I160" s="31">
        <f t="shared" si="30"/>
        <v>6.5998108311698247E-7</v>
      </c>
      <c r="L160" s="13">
        <f t="shared" si="31"/>
        <v>0.98542179253603734</v>
      </c>
      <c r="M160" s="13">
        <f t="shared" si="32"/>
        <v>-1</v>
      </c>
      <c r="N160" s="13">
        <f t="shared" si="37"/>
        <v>5.2977635146435489</v>
      </c>
      <c r="O160" s="13">
        <f t="shared" si="33"/>
        <v>4.066211671509205E-5</v>
      </c>
      <c r="P160" s="13">
        <f t="shared" si="34"/>
        <v>0.64172191153381175</v>
      </c>
      <c r="Q160" s="13">
        <f t="shared" si="38"/>
        <v>0.39088344196750724</v>
      </c>
    </row>
    <row r="161" spans="1:17" x14ac:dyDescent="0.35">
      <c r="A161">
        <v>159</v>
      </c>
      <c r="B161" s="3">
        <f t="shared" si="26"/>
        <v>0.159</v>
      </c>
      <c r="C161" s="3">
        <f>MOD($T$7*(1+SIN($T$6*B161))+$T$20,2*$T$7)</f>
        <v>0.86080076306524411</v>
      </c>
      <c r="D161" s="31">
        <f t="shared" si="27"/>
        <v>9.0898317582053432E-7</v>
      </c>
      <c r="E161" s="67">
        <f t="shared" si="35"/>
        <v>3.469044390144732E-5</v>
      </c>
      <c r="F161" s="42">
        <f t="shared" si="28"/>
        <v>4.9168341305386583E-5</v>
      </c>
      <c r="G161" s="42">
        <f t="shared" si="36"/>
        <v>4.9168341305386581E-2</v>
      </c>
      <c r="H161" s="31">
        <f t="shared" si="29"/>
        <v>5.9250287319384496E-7</v>
      </c>
      <c r="I161" s="31">
        <f t="shared" si="30"/>
        <v>6.8934081496878085E-7</v>
      </c>
      <c r="L161" s="13">
        <f t="shared" si="31"/>
        <v>0.98468273229688275</v>
      </c>
      <c r="M161" s="13">
        <f t="shared" si="32"/>
        <v>-1</v>
      </c>
      <c r="N161" s="13">
        <f t="shared" si="37"/>
        <v>5.2985025748827033</v>
      </c>
      <c r="O161" s="13">
        <f t="shared" si="33"/>
        <v>4.064681652761404E-5</v>
      </c>
      <c r="P161" s="13">
        <f t="shared" si="34"/>
        <v>0.64148044684017547</v>
      </c>
      <c r="Q161" s="13">
        <f t="shared" si="38"/>
        <v>0.39079383983830901</v>
      </c>
    </row>
    <row r="162" spans="1:17" x14ac:dyDescent="0.35">
      <c r="A162">
        <v>160</v>
      </c>
      <c r="B162" s="3">
        <f t="shared" si="26"/>
        <v>0.16</v>
      </c>
      <c r="C162" s="3">
        <f>MOD($T$7*(1+SIN($T$6*B162))+$T$20,2*$T$7)</f>
        <v>0.86810293511734127</v>
      </c>
      <c r="D162" s="31">
        <f t="shared" si="27"/>
        <v>9.4300847308743354E-7</v>
      </c>
      <c r="E162" s="67">
        <f t="shared" si="35"/>
        <v>3.568247144849516E-5</v>
      </c>
      <c r="F162" s="42">
        <f t="shared" si="28"/>
        <v>5.057438699209395E-5</v>
      </c>
      <c r="G162" s="42">
        <f t="shared" si="36"/>
        <v>5.0574386992093948E-2</v>
      </c>
      <c r="H162" s="31">
        <f t="shared" si="29"/>
        <v>6.094431476295679E-7</v>
      </c>
      <c r="I162" s="31">
        <f t="shared" si="30"/>
        <v>7.1961380623363367E-7</v>
      </c>
      <c r="L162" s="13">
        <f t="shared" si="31"/>
        <v>0.98392326961883658</v>
      </c>
      <c r="M162" s="13">
        <f t="shared" si="32"/>
        <v>-1</v>
      </c>
      <c r="N162" s="13">
        <f t="shared" si="37"/>
        <v>5.2992620375607498</v>
      </c>
      <c r="O162" s="13">
        <f t="shared" si="33"/>
        <v>4.0630978048779378E-5</v>
      </c>
      <c r="P162" s="13">
        <f t="shared" si="34"/>
        <v>0.64123048693314988</v>
      </c>
      <c r="Q162" s="13">
        <f t="shared" si="38"/>
        <v>0.39070105755308715</v>
      </c>
    </row>
    <row r="163" spans="1:17" x14ac:dyDescent="0.35">
      <c r="A163">
        <v>161</v>
      </c>
      <c r="B163" s="3">
        <f t="shared" si="26"/>
        <v>0.161</v>
      </c>
      <c r="C163" s="3">
        <f>MOD($T$7*(1+SIN($T$6*B163))+$T$20,2*$T$7)</f>
        <v>0.87521248767906901</v>
      </c>
      <c r="D163" s="31">
        <f t="shared" si="27"/>
        <v>9.7803162300509177E-7</v>
      </c>
      <c r="E163" s="67">
        <f t="shared" si="35"/>
        <v>3.6693661950789012E-5</v>
      </c>
      <c r="F163" s="42">
        <f t="shared" si="28"/>
        <v>5.2007593205389912E-5</v>
      </c>
      <c r="G163" s="42">
        <f t="shared" si="36"/>
        <v>5.2007593205389911E-2</v>
      </c>
      <c r="H163" s="31">
        <f t="shared" si="29"/>
        <v>6.2675567274185338E-7</v>
      </c>
      <c r="I163" s="31">
        <f t="shared" si="30"/>
        <v>7.5081501202618529E-7</v>
      </c>
      <c r="L163" s="13">
        <f t="shared" si="31"/>
        <v>0.98314291685870236</v>
      </c>
      <c r="M163" s="13">
        <f t="shared" si="32"/>
        <v>-1</v>
      </c>
      <c r="N163" s="13">
        <f t="shared" si="37"/>
        <v>5.3000423903208835</v>
      </c>
      <c r="O163" s="13">
        <f t="shared" si="33"/>
        <v>4.0614596893565351E-5</v>
      </c>
      <c r="P163" s="13">
        <f t="shared" si="34"/>
        <v>0.64097196260912781</v>
      </c>
      <c r="Q163" s="13">
        <f t="shared" si="38"/>
        <v>0.39060506651800997</v>
      </c>
    </row>
    <row r="164" spans="1:17" x14ac:dyDescent="0.35">
      <c r="A164">
        <v>162</v>
      </c>
      <c r="B164" s="3">
        <f t="shared" si="26"/>
        <v>0.16200000000000001</v>
      </c>
      <c r="C164" s="3">
        <f>MOD($T$7*(1+SIN($T$6*B164))+$T$20,2*$T$7)</f>
        <v>0.88212896574148925</v>
      </c>
      <c r="D164" s="31">
        <f t="shared" si="27"/>
        <v>1.0140729858309072E-6</v>
      </c>
      <c r="E164" s="67">
        <f t="shared" si="35"/>
        <v>3.7724184932006713E-5</v>
      </c>
      <c r="F164" s="42">
        <f t="shared" si="28"/>
        <v>5.3468200218880521E-5</v>
      </c>
      <c r="G164" s="42">
        <f t="shared" si="36"/>
        <v>5.3468200218880518E-2</v>
      </c>
      <c r="H164" s="31">
        <f t="shared" si="29"/>
        <v>6.4445233151484708E-7</v>
      </c>
      <c r="I164" s="31">
        <f t="shared" si="30"/>
        <v>7.8295926649927902E-7</v>
      </c>
      <c r="L164" s="13">
        <f t="shared" si="31"/>
        <v>0.98234117072688132</v>
      </c>
      <c r="M164" s="13">
        <f t="shared" si="32"/>
        <v>-1</v>
      </c>
      <c r="N164" s="13">
        <f t="shared" si="37"/>
        <v>5.3008441364527048</v>
      </c>
      <c r="O164" s="13">
        <f t="shared" si="33"/>
        <v>4.0597669278347388E-5</v>
      </c>
      <c r="P164" s="13">
        <f t="shared" si="34"/>
        <v>0.64070481415565461</v>
      </c>
      <c r="Q164" s="13">
        <f t="shared" si="38"/>
        <v>0.39050584153090112</v>
      </c>
    </row>
    <row r="165" spans="1:17" x14ac:dyDescent="0.35">
      <c r="A165">
        <v>163</v>
      </c>
      <c r="B165" s="3">
        <f t="shared" si="26"/>
        <v>0.16300000000000001</v>
      </c>
      <c r="C165" s="3">
        <f>MOD($T$7*(1+SIN($T$6*B165))+$T$20,2*$T$7)</f>
        <v>0.88885192665236712</v>
      </c>
      <c r="D165" s="31">
        <f t="shared" si="27"/>
        <v>1.0511531080992419E-6</v>
      </c>
      <c r="E165" s="67">
        <f t="shared" si="35"/>
        <v>3.8774211014867884E-5</v>
      </c>
      <c r="F165" s="42">
        <f t="shared" si="28"/>
        <v>5.4956449863893628E-5</v>
      </c>
      <c r="G165" s="42">
        <f t="shared" si="36"/>
        <v>5.4956449863893628E-2</v>
      </c>
      <c r="H165" s="31">
        <f t="shared" si="29"/>
        <v>6.6254574263730169E-7</v>
      </c>
      <c r="I165" s="31">
        <f t="shared" si="30"/>
        <v>8.1606126950118327E-7</v>
      </c>
      <c r="L165" s="13">
        <f t="shared" si="31"/>
        <v>0.98151751177628743</v>
      </c>
      <c r="M165" s="13">
        <f t="shared" si="32"/>
        <v>-1</v>
      </c>
      <c r="N165" s="13">
        <f t="shared" si="37"/>
        <v>5.3016677954032989</v>
      </c>
      <c r="O165" s="13">
        <f t="shared" si="33"/>
        <v>4.0580192055222265E-5</v>
      </c>
      <c r="P165" s="13">
        <f t="shared" si="34"/>
        <v>0.64042899189311131</v>
      </c>
      <c r="Q165" s="13">
        <f t="shared" si="38"/>
        <v>0.39040336098549094</v>
      </c>
    </row>
    <row r="166" spans="1:17" x14ac:dyDescent="0.35">
      <c r="A166">
        <v>164</v>
      </c>
      <c r="B166" s="3">
        <f t="shared" si="26"/>
        <v>0.16400000000000001</v>
      </c>
      <c r="C166" s="3">
        <f>MOD($T$7*(1+SIN($T$6*B166))+$T$20,2*$T$7)</f>
        <v>0.89538094014449854</v>
      </c>
      <c r="D166" s="31">
        <f t="shared" si="27"/>
        <v>1.0892927195438058E-6</v>
      </c>
      <c r="E166" s="67">
        <f t="shared" si="35"/>
        <v>3.9843912209221698E-5</v>
      </c>
      <c r="F166" s="42">
        <f t="shared" si="28"/>
        <v>5.64725859377988E-5</v>
      </c>
      <c r="G166" s="42">
        <f t="shared" si="36"/>
        <v>5.6472585937798803E-2</v>
      </c>
      <c r="H166" s="31">
        <f t="shared" si="29"/>
        <v>6.8104929128783524E-7</v>
      </c>
      <c r="I166" s="31">
        <f t="shared" si="30"/>
        <v>8.5013557253386231E-7</v>
      </c>
      <c r="L166" s="13">
        <f t="shared" si="31"/>
        <v>0.98067140389812757</v>
      </c>
      <c r="M166" s="13">
        <f t="shared" si="32"/>
        <v>-1</v>
      </c>
      <c r="N166" s="13">
        <f t="shared" si="37"/>
        <v>5.3025139032814588</v>
      </c>
      <c r="O166" s="13">
        <f t="shared" si="33"/>
        <v>4.056216274743995E-5</v>
      </c>
      <c r="P166" s="13">
        <f t="shared" si="34"/>
        <v>0.64014445673389264</v>
      </c>
      <c r="Q166" s="13">
        <f t="shared" si="38"/>
        <v>0.39029760708312639</v>
      </c>
    </row>
    <row r="167" spans="1:17" x14ac:dyDescent="0.35">
      <c r="A167">
        <v>165</v>
      </c>
      <c r="B167" s="3">
        <f t="shared" si="26"/>
        <v>0.16500000000000001</v>
      </c>
      <c r="C167" s="3">
        <f>MOD($T$7*(1+SIN($T$6*B167))+$T$20,2*$T$7)</f>
        <v>0.90171558836324994</v>
      </c>
      <c r="D167" s="31">
        <f t="shared" si="27"/>
        <v>1.1285127299244706E-6</v>
      </c>
      <c r="E167" s="67">
        <f t="shared" si="35"/>
        <v>4.0933462216076316E-5</v>
      </c>
      <c r="F167" s="42">
        <f t="shared" si="28"/>
        <v>5.8016854634922017E-5</v>
      </c>
      <c r="G167" s="42">
        <f t="shared" si="36"/>
        <v>5.8016854634922017E-2</v>
      </c>
      <c r="H167" s="31">
        <f t="shared" si="29"/>
        <v>6.9997716016335594E-7</v>
      </c>
      <c r="I167" s="31">
        <f t="shared" si="30"/>
        <v>8.8519656396261772E-7</v>
      </c>
      <c r="L167" s="13">
        <f t="shared" si="31"/>
        <v>0.97980229382647099</v>
      </c>
      <c r="M167" s="13">
        <f t="shared" si="32"/>
        <v>-1</v>
      </c>
      <c r="N167" s="13">
        <f t="shared" si="37"/>
        <v>5.3033830133531152</v>
      </c>
      <c r="O167" s="13">
        <f t="shared" si="33"/>
        <v>4.0543579585985387E-5</v>
      </c>
      <c r="P167" s="13">
        <f t="shared" si="34"/>
        <v>0.63985118075973413</v>
      </c>
      <c r="Q167" s="13">
        <f t="shared" si="38"/>
        <v>0.39018856605225272</v>
      </c>
    </row>
    <row r="168" spans="1:17" x14ac:dyDescent="0.35">
      <c r="A168">
        <v>166</v>
      </c>
      <c r="B168" s="3">
        <f t="shared" si="26"/>
        <v>0.16600000000000001</v>
      </c>
      <c r="C168" s="3">
        <f>MOD($T$7*(1+SIN($T$6*B168))+$T$20,2*$T$7)</f>
        <v>0.90785546589329602</v>
      </c>
      <c r="D168" s="31">
        <f t="shared" si="27"/>
        <v>1.1688342257590303E-6</v>
      </c>
      <c r="E168" s="67">
        <f t="shared" si="35"/>
        <v>4.2043036747684808E-5</v>
      </c>
      <c r="F168" s="42">
        <f t="shared" si="28"/>
        <v>5.9589505000217995E-5</v>
      </c>
      <c r="G168" s="42">
        <f t="shared" si="36"/>
        <v>5.9589505000217993E-2</v>
      </c>
      <c r="H168" s="31">
        <f t="shared" si="29"/>
        <v>7.1934436071802011E-7</v>
      </c>
      <c r="I168" s="31">
        <f t="shared" si="30"/>
        <v>9.212584534260161E-7</v>
      </c>
      <c r="L168" s="13">
        <f t="shared" si="31"/>
        <v>0.978909610653662</v>
      </c>
      <c r="M168" s="13">
        <f t="shared" si="32"/>
        <v>-1</v>
      </c>
      <c r="N168" s="13">
        <f t="shared" si="37"/>
        <v>5.3042756965259246</v>
      </c>
      <c r="O168" s="13">
        <f t="shared" si="33"/>
        <v>4.0524441547352738E-5</v>
      </c>
      <c r="P168" s="13">
        <f t="shared" si="34"/>
        <v>0.63954914781785854</v>
      </c>
      <c r="Q168" s="13">
        <f t="shared" si="38"/>
        <v>0.39007622837598988</v>
      </c>
    </row>
    <row r="169" spans="1:17" x14ac:dyDescent="0.35">
      <c r="A169">
        <v>167</v>
      </c>
      <c r="B169" s="3">
        <f t="shared" si="26"/>
        <v>0.16700000000000001</v>
      </c>
      <c r="C169" s="3">
        <f>MOD($T$7*(1+SIN($T$6*B169))+$T$20,2*$T$7)</f>
        <v>0.9138001797845714</v>
      </c>
      <c r="D169" s="31">
        <f t="shared" si="27"/>
        <v>1.2102784669604808E-6</v>
      </c>
      <c r="E169" s="67">
        <f t="shared" si="35"/>
        <v>4.3172813863746788E-5</v>
      </c>
      <c r="F169" s="42">
        <f t="shared" si="28"/>
        <v>6.1190789405784029E-5</v>
      </c>
      <c r="G169" s="42">
        <f t="shared" si="36"/>
        <v>6.1190789405784027E-2</v>
      </c>
      <c r="H169" s="31">
        <f t="shared" si="29"/>
        <v>7.3916676457858775E-7</v>
      </c>
      <c r="I169" s="31">
        <f t="shared" si="30"/>
        <v>9.583352553937658E-7</v>
      </c>
      <c r="L169" s="13">
        <f t="shared" si="31"/>
        <v>0.97799276535874113</v>
      </c>
      <c r="M169" s="13">
        <f t="shared" si="32"/>
        <v>-1</v>
      </c>
      <c r="N169" s="13">
        <f t="shared" si="37"/>
        <v>5.305192541820845</v>
      </c>
      <c r="O169" s="13">
        <f t="shared" si="33"/>
        <v>4.0504748392554509E-5</v>
      </c>
      <c r="P169" s="13">
        <f t="shared" si="34"/>
        <v>0.63923835413660968</v>
      </c>
      <c r="Q169" s="13">
        <f t="shared" si="38"/>
        <v>0.38996058902812697</v>
      </c>
    </row>
    <row r="170" spans="1:17" x14ac:dyDescent="0.35">
      <c r="A170">
        <v>168</v>
      </c>
      <c r="B170" s="3">
        <f t="shared" si="26"/>
        <v>0.16800000000000001</v>
      </c>
      <c r="C170" s="3">
        <f>MOD($T$7*(1+SIN($T$6*B170))+$T$20,2*$T$7)</f>
        <v>0.91954934957741585</v>
      </c>
      <c r="D170" s="31">
        <f t="shared" si="27"/>
        <v>1.2528668833804236E-6</v>
      </c>
      <c r="E170" s="67">
        <f t="shared" si="35"/>
        <v>4.4322974323745342E-5</v>
      </c>
      <c r="F170" s="42">
        <f t="shared" si="28"/>
        <v>6.2820964050243103E-5</v>
      </c>
      <c r="G170" s="42">
        <f t="shared" si="36"/>
        <v>6.2820964050243108E-2</v>
      </c>
      <c r="H170" s="31">
        <f t="shared" si="29"/>
        <v>7.5946113510052252E-7</v>
      </c>
      <c r="I170" s="31">
        <f t="shared" si="30"/>
        <v>9.9644077181897846E-7</v>
      </c>
      <c r="L170" s="13">
        <f t="shared" si="31"/>
        <v>0.97705115035118872</v>
      </c>
      <c r="M170" s="13">
        <f t="shared" si="32"/>
        <v>-1</v>
      </c>
      <c r="N170" s="13">
        <f t="shared" si="37"/>
        <v>5.3061341568283975</v>
      </c>
      <c r="O170" s="13">
        <f t="shared" si="33"/>
        <v>4.0484500707408553E-5</v>
      </c>
      <c r="P170" s="13">
        <f t="shared" si="34"/>
        <v>0.63891880896125552</v>
      </c>
      <c r="Q170" s="13">
        <f t="shared" si="38"/>
        <v>0.38984164771786428</v>
      </c>
    </row>
    <row r="171" spans="1:17" x14ac:dyDescent="0.35">
      <c r="A171">
        <v>169</v>
      </c>
      <c r="B171" s="3">
        <f t="shared" si="26"/>
        <v>0.16900000000000001</v>
      </c>
      <c r="C171" s="3">
        <f>MOD($T$7*(1+SIN($T$6*B171))+$T$20,2*$T$7)</f>
        <v>0.9251026073269264</v>
      </c>
      <c r="D171" s="31">
        <f t="shared" si="27"/>
        <v>1.296621071259225E-6</v>
      </c>
      <c r="E171" s="67">
        <f t="shared" si="35"/>
        <v>4.549370195540898E-5</v>
      </c>
      <c r="F171" s="42">
        <f t="shared" si="28"/>
        <v>6.4480289480981767E-5</v>
      </c>
      <c r="G171" s="42">
        <f t="shared" si="36"/>
        <v>6.4480289480981764E-2</v>
      </c>
      <c r="H171" s="31">
        <f t="shared" si="29"/>
        <v>7.8024515902749731E-7</v>
      </c>
      <c r="I171" s="31">
        <f t="shared" si="30"/>
        <v>1.0355885738301556E-6</v>
      </c>
      <c r="L171" s="13">
        <f t="shared" si="31"/>
        <v>0.97608413903243119</v>
      </c>
      <c r="M171" s="13">
        <f t="shared" si="32"/>
        <v>-1</v>
      </c>
      <c r="N171" s="13">
        <f t="shared" si="37"/>
        <v>5.3071011681471552</v>
      </c>
      <c r="O171" s="13">
        <f t="shared" si="33"/>
        <v>4.0463699944146028E-5</v>
      </c>
      <c r="P171" s="13">
        <f t="shared" si="34"/>
        <v>0.63859053521063602</v>
      </c>
      <c r="Q171" s="13">
        <f t="shared" si="38"/>
        <v>0.38971940914363151</v>
      </c>
    </row>
    <row r="172" spans="1:17" x14ac:dyDescent="0.35">
      <c r="A172">
        <v>170</v>
      </c>
      <c r="B172" s="3">
        <f t="shared" si="26"/>
        <v>0.17</v>
      </c>
      <c r="C172" s="3">
        <f>MOD($T$7*(1+SIN($T$6*B172))+$T$20,2*$T$7)</f>
        <v>0.93045959762650021</v>
      </c>
      <c r="D172" s="31">
        <f t="shared" si="27"/>
        <v>1.3415627895836006E-6</v>
      </c>
      <c r="E172" s="67">
        <f t="shared" si="35"/>
        <v>4.6685184039261903E-5</v>
      </c>
      <c r="F172" s="42">
        <f t="shared" si="28"/>
        <v>6.6169031139190696E-5</v>
      </c>
      <c r="G172" s="42">
        <f t="shared" si="36"/>
        <v>6.616903113919069E-2</v>
      </c>
      <c r="H172" s="31">
        <f t="shared" si="29"/>
        <v>8.0153747821527551E-7</v>
      </c>
      <c r="I172" s="31">
        <f t="shared" si="30"/>
        <v>1.0757919824072073E-6</v>
      </c>
      <c r="L172" s="13">
        <f t="shared" si="31"/>
        <v>0.97509108537770683</v>
      </c>
      <c r="M172" s="13">
        <f t="shared" si="32"/>
        <v>-1</v>
      </c>
      <c r="N172" s="13">
        <f t="shared" si="37"/>
        <v>5.3080942218018796</v>
      </c>
      <c r="O172" s="13">
        <f t="shared" si="33"/>
        <v>4.044234846438301E-5</v>
      </c>
      <c r="P172" s="13">
        <f t="shared" si="34"/>
        <v>0.63825357015533402</v>
      </c>
      <c r="Q172" s="13">
        <f t="shared" si="38"/>
        <v>0.38959388325631228</v>
      </c>
    </row>
    <row r="173" spans="1:17" x14ac:dyDescent="0.35">
      <c r="A173">
        <v>171</v>
      </c>
      <c r="B173" s="3">
        <f t="shared" si="26"/>
        <v>0.17100000000000001</v>
      </c>
      <c r="C173" s="3">
        <f>MOD($T$7*(1+SIN($T$6*B173))+$T$20,2*$T$7)</f>
        <v>0.93561997763058802</v>
      </c>
      <c r="D173" s="31">
        <f t="shared" si="27"/>
        <v>1.3877139563523306E-6</v>
      </c>
      <c r="E173" s="67">
        <f t="shared" si="35"/>
        <v>4.7897611709153158E-5</v>
      </c>
      <c r="F173" s="42">
        <f t="shared" si="28"/>
        <v>6.7887459927552798E-5</v>
      </c>
      <c r="G173" s="42">
        <f t="shared" si="36"/>
        <v>6.7887459927552796E-2</v>
      </c>
      <c r="H173" s="31">
        <f t="shared" si="29"/>
        <v>8.2335772137907919E-7</v>
      </c>
      <c r="I173" s="31">
        <f t="shared" si="30"/>
        <v>1.1170640479849348E-6</v>
      </c>
      <c r="L173" s="13">
        <f t="shared" si="31"/>
        <v>0.97407132354104264</v>
      </c>
      <c r="M173" s="13">
        <f t="shared" si="32"/>
        <v>-1</v>
      </c>
      <c r="N173" s="13">
        <f t="shared" si="37"/>
        <v>5.3091139836385439</v>
      </c>
      <c r="O173" s="13">
        <f t="shared" si="33"/>
        <v>4.0420449583498382E-5</v>
      </c>
      <c r="P173" s="13">
        <f t="shared" si="34"/>
        <v>0.63790796611803802</v>
      </c>
      <c r="Q173" s="13">
        <f t="shared" si="38"/>
        <v>0.38946508553220283</v>
      </c>
    </row>
    <row r="174" spans="1:17" x14ac:dyDescent="0.35">
      <c r="A174">
        <v>172</v>
      </c>
      <c r="B174" s="3">
        <f t="shared" si="26"/>
        <v>0.17199999999999999</v>
      </c>
      <c r="C174" s="3">
        <f>MOD($T$7*(1+SIN($T$6*B174))+$T$20,2*$T$7)</f>
        <v>0.94058341707663029</v>
      </c>
      <c r="D174" s="31">
        <f t="shared" si="27"/>
        <v>1.4350966447508461E-6</v>
      </c>
      <c r="E174" s="67">
        <f t="shared" si="35"/>
        <v>4.9131180368622464E-5</v>
      </c>
      <c r="F174" s="42">
        <f t="shared" si="28"/>
        <v>6.9635852800377482E-5</v>
      </c>
      <c r="G174" s="42">
        <f t="shared" si="36"/>
        <v>6.9635852800377485E-2</v>
      </c>
      <c r="H174" s="31">
        <f t="shared" si="29"/>
        <v>8.4572653582169588E-7</v>
      </c>
      <c r="I174" s="31">
        <f t="shared" si="30"/>
        <v>1.1594175289265597E-6</v>
      </c>
      <c r="L174" s="13">
        <f t="shared" si="31"/>
        <v>0.97302416748625409</v>
      </c>
      <c r="M174" s="13">
        <f t="shared" si="32"/>
        <v>-1</v>
      </c>
      <c r="N174" s="13">
        <f t="shared" si="37"/>
        <v>5.3101611396933324</v>
      </c>
      <c r="O174" s="13">
        <f t="shared" si="33"/>
        <v>4.0398007616459765E-5</v>
      </c>
      <c r="P174" s="13">
        <f t="shared" si="34"/>
        <v>0.63755379119675915</v>
      </c>
      <c r="Q174" s="13">
        <f t="shared" si="38"/>
        <v>0.38933303725602886</v>
      </c>
    </row>
    <row r="175" spans="1:17" x14ac:dyDescent="0.35">
      <c r="A175">
        <v>173</v>
      </c>
      <c r="B175" s="3">
        <f t="shared" si="26"/>
        <v>0.17299999999999999</v>
      </c>
      <c r="C175" s="3">
        <f>MOD($T$7*(1+SIN($T$6*B175))+$T$20,2*$T$7)</f>
        <v>0.9453495983061968</v>
      </c>
      <c r="D175" s="31">
        <f t="shared" si="27"/>
        <v>1.4837330792354386E-6</v>
      </c>
      <c r="E175" s="67">
        <f t="shared" si="35"/>
        <v>5.0386090122953942E-5</v>
      </c>
      <c r="F175" s="42">
        <f t="shared" si="28"/>
        <v>7.1414493375969966E-5</v>
      </c>
      <c r="G175" s="42">
        <f t="shared" si="36"/>
        <v>7.1414493375969973E-2</v>
      </c>
      <c r="H175" s="31">
        <f t="shared" si="29"/>
        <v>8.6866561909749884E-7</v>
      </c>
      <c r="I175" s="31">
        <f t="shared" si="30"/>
        <v>1.2028648688092256E-6</v>
      </c>
      <c r="L175" s="13">
        <f t="shared" si="31"/>
        <v>0.97194891064705691</v>
      </c>
      <c r="M175" s="13">
        <f t="shared" si="32"/>
        <v>-1</v>
      </c>
      <c r="N175" s="13">
        <f t="shared" si="37"/>
        <v>5.3112363965325295</v>
      </c>
      <c r="O175" s="13">
        <f t="shared" si="33"/>
        <v>4.0375027925138458E-5</v>
      </c>
      <c r="P175" s="13">
        <f t="shared" si="34"/>
        <v>0.63719113001154615</v>
      </c>
      <c r="Q175" s="13">
        <f t="shared" si="38"/>
        <v>0.38919776581433863</v>
      </c>
    </row>
    <row r="176" spans="1:17" x14ac:dyDescent="0.35">
      <c r="A176">
        <v>174</v>
      </c>
      <c r="B176" s="3">
        <f t="shared" si="26"/>
        <v>0.17399999999999999</v>
      </c>
      <c r="C176" s="3">
        <f>MOD($T$7*(1+SIN($T$6*B176))+$T$20,2*$T$7)</f>
        <v>0.94991821628531703</v>
      </c>
      <c r="D176" s="31">
        <f t="shared" si="27"/>
        <v>1.5336456315279201E-6</v>
      </c>
      <c r="E176" s="67">
        <f t="shared" si="35"/>
        <v>5.1662546226624242E-5</v>
      </c>
      <c r="F176" s="42">
        <f t="shared" si="28"/>
        <v>7.3223672570819838E-5</v>
      </c>
      <c r="G176" s="42">
        <f t="shared" si="36"/>
        <v>7.3223672570819839E-2</v>
      </c>
      <c r="H176" s="31">
        <f t="shared" si="29"/>
        <v>8.9219775056550884E-7</v>
      </c>
      <c r="I176" s="31">
        <f t="shared" si="30"/>
        <v>1.2474181724628351E-6</v>
      </c>
      <c r="L176" s="13">
        <f t="shared" si="31"/>
        <v>0.9708448256195592</v>
      </c>
      <c r="M176" s="13">
        <f t="shared" si="32"/>
        <v>-1</v>
      </c>
      <c r="N176" s="13">
        <f t="shared" si="37"/>
        <v>5.3123404815600272</v>
      </c>
      <c r="O176" s="13">
        <f t="shared" si="33"/>
        <v>4.0351516967153141E-5</v>
      </c>
      <c r="P176" s="13">
        <f t="shared" si="34"/>
        <v>0.63682008447532767</v>
      </c>
      <c r="Q176" s="13">
        <f t="shared" si="38"/>
        <v>0.38905930499958175</v>
      </c>
    </row>
    <row r="177" spans="1:17" x14ac:dyDescent="0.35">
      <c r="A177">
        <v>175</v>
      </c>
      <c r="B177" s="3">
        <f t="shared" si="26"/>
        <v>0.17499999999999999</v>
      </c>
      <c r="C177" s="3">
        <f>MOD($T$7*(1+SIN($T$6*B177))+$T$20,2*$T$7)</f>
        <v>0.95428897862399875</v>
      </c>
      <c r="D177" s="31">
        <f t="shared" si="27"/>
        <v>1.5848568165215344E-6</v>
      </c>
      <c r="E177" s="67">
        <f t="shared" si="35"/>
        <v>5.2960759545940596E-5</v>
      </c>
      <c r="F177" s="42">
        <f t="shared" si="28"/>
        <v>7.5063689255319008E-5</v>
      </c>
      <c r="G177" s="42">
        <f t="shared" si="36"/>
        <v>7.5063689255319005E-2</v>
      </c>
      <c r="H177" s="31">
        <f t="shared" si="29"/>
        <v>9.1634682278236625E-7</v>
      </c>
      <c r="I177" s="31">
        <f t="shared" si="30"/>
        <v>1.2930891807031082E-6</v>
      </c>
      <c r="L177" s="13">
        <f t="shared" si="31"/>
        <v>0.96971116389059198</v>
      </c>
      <c r="M177" s="13">
        <f t="shared" si="32"/>
        <v>-1</v>
      </c>
      <c r="N177" s="13">
        <f t="shared" si="37"/>
        <v>5.3134741432889943</v>
      </c>
      <c r="O177" s="13">
        <f t="shared" si="33"/>
        <v>4.0327482346280541E-5</v>
      </c>
      <c r="P177" s="13">
        <f t="shared" si="34"/>
        <v>0.63644077458948423</v>
      </c>
      <c r="Q177" s="13">
        <f t="shared" si="38"/>
        <v>0.38891769532517367</v>
      </c>
    </row>
    <row r="178" spans="1:17" x14ac:dyDescent="0.35">
      <c r="A178">
        <v>176</v>
      </c>
      <c r="B178" s="3">
        <f t="shared" si="26"/>
        <v>0.17599999999999999</v>
      </c>
      <c r="C178" s="3">
        <f>MOD($T$7*(1+SIN($T$6*B178))+$T$20,2*$T$7)</f>
        <v>0.95846160559494376</v>
      </c>
      <c r="D178" s="31">
        <f t="shared" si="27"/>
        <v>1.6373892880990288E-6</v>
      </c>
      <c r="E178" s="67">
        <f t="shared" si="35"/>
        <v>5.4280947036414244E-5</v>
      </c>
      <c r="F178" s="42">
        <f t="shared" si="28"/>
        <v>7.6934850930364683E-5</v>
      </c>
      <c r="G178" s="42">
        <f t="shared" si="36"/>
        <v>7.6934850930364687E-2</v>
      </c>
      <c r="H178" s="31">
        <f t="shared" si="29"/>
        <v>9.4113787268380084E-7</v>
      </c>
      <c r="I178" s="31">
        <f t="shared" si="30"/>
        <v>1.3398892436995136E-6</v>
      </c>
      <c r="L178" s="13">
        <f t="shared" si="31"/>
        <v>0.96854715560553872</v>
      </c>
      <c r="M178" s="13">
        <f t="shared" si="32"/>
        <v>-1</v>
      </c>
      <c r="N178" s="13">
        <f t="shared" si="37"/>
        <v>5.314638151574048</v>
      </c>
      <c r="O178" s="13">
        <f t="shared" si="33"/>
        <v>4.0302932864469464E-5</v>
      </c>
      <c r="P178" s="13">
        <f t="shared" si="34"/>
        <v>0.63605333926472352</v>
      </c>
      <c r="Q178" s="13">
        <f t="shared" si="38"/>
        <v>0.38877298435183</v>
      </c>
    </row>
    <row r="179" spans="1:17" x14ac:dyDescent="0.35">
      <c r="A179">
        <v>177</v>
      </c>
      <c r="B179" s="3">
        <f t="shared" si="26"/>
        <v>0.17699999999999999</v>
      </c>
      <c r="C179" s="3">
        <f>MOD($T$7*(1+SIN($T$6*B179))+$T$20,2*$T$7)</f>
        <v>0.96243583015145084</v>
      </c>
      <c r="D179" s="31">
        <f t="shared" si="27"/>
        <v>1.6912658348637182E-6</v>
      </c>
      <c r="E179" s="67">
        <f t="shared" si="35"/>
        <v>5.5623332234623499E-5</v>
      </c>
      <c r="F179" s="42">
        <f t="shared" si="28"/>
        <v>7.883747442449927E-5</v>
      </c>
      <c r="G179" s="42">
        <f t="shared" si="36"/>
        <v>7.8837474424499274E-2</v>
      </c>
      <c r="H179" s="31">
        <f t="shared" si="29"/>
        <v>9.6659711250071643E-7</v>
      </c>
      <c r="I179" s="31">
        <f t="shared" si="30"/>
        <v>1.3878292929184578E-6</v>
      </c>
      <c r="L179" s="13">
        <f t="shared" si="31"/>
        <v>0.96735200937952837</v>
      </c>
      <c r="M179" s="13">
        <f t="shared" si="32"/>
        <v>-1</v>
      </c>
      <c r="N179" s="13">
        <f t="shared" si="37"/>
        <v>5.315833297800058</v>
      </c>
      <c r="O179" s="13">
        <f t="shared" si="33"/>
        <v>4.0277878575492252E-5</v>
      </c>
      <c r="P179" s="13">
        <f t="shared" si="34"/>
        <v>0.63565793716779806</v>
      </c>
      <c r="Q179" s="13">
        <f t="shared" si="38"/>
        <v>0.38862522702543978</v>
      </c>
    </row>
    <row r="180" spans="1:17" x14ac:dyDescent="0.35">
      <c r="A180">
        <v>178</v>
      </c>
      <c r="B180" s="3">
        <f t="shared" si="26"/>
        <v>0.17799999999999999</v>
      </c>
      <c r="C180" s="3">
        <f>MOD($T$7*(1+SIN($T$6*B180))+$T$20,2*$T$7)</f>
        <v>0.9662113979445035</v>
      </c>
      <c r="D180" s="31">
        <f t="shared" si="27"/>
        <v>1.7465093757845509E-6</v>
      </c>
      <c r="E180" s="67">
        <f t="shared" si="35"/>
        <v>5.6988145763930572E-5</v>
      </c>
      <c r="F180" s="42">
        <f t="shared" si="28"/>
        <v>8.0771886610685791E-5</v>
      </c>
      <c r="G180" s="42">
        <f t="shared" si="36"/>
        <v>8.0771886610685795E-2</v>
      </c>
      <c r="H180" s="31">
        <f t="shared" si="29"/>
        <v>9.9275196035356368E-7</v>
      </c>
      <c r="I180" s="31">
        <f t="shared" si="30"/>
        <v>1.4369198115822254E-6</v>
      </c>
      <c r="L180" s="13">
        <f t="shared" si="31"/>
        <v>0.96612491215607732</v>
      </c>
      <c r="M180" s="13">
        <f t="shared" si="32"/>
        <v>-1</v>
      </c>
      <c r="N180" s="13">
        <f t="shared" si="37"/>
        <v>5.3170603950235087</v>
      </c>
      <c r="O180" s="13">
        <f t="shared" si="33"/>
        <v>4.0252330840265177E-5</v>
      </c>
      <c r="P180" s="13">
        <f t="shared" si="34"/>
        <v>0.6352547475945608</v>
      </c>
      <c r="Q180" s="13">
        <f t="shared" si="38"/>
        <v>0.38847448602672618</v>
      </c>
    </row>
    <row r="181" spans="1:17" x14ac:dyDescent="0.35">
      <c r="A181">
        <v>179</v>
      </c>
      <c r="B181" s="3">
        <f t="shared" si="26"/>
        <v>0.17899999999999999</v>
      </c>
      <c r="C181" s="3">
        <f>MOD($T$7*(1+SIN($T$6*B181))+$T$20,2*$T$7)</f>
        <v>0.96978806733905376</v>
      </c>
      <c r="D181" s="31">
        <f t="shared" si="27"/>
        <v>1.8031429557560428E-6</v>
      </c>
      <c r="E181" s="67">
        <f t="shared" si="35"/>
        <v>5.8375625853713875E-5</v>
      </c>
      <c r="F181" s="42">
        <f t="shared" si="28"/>
        <v>8.2738425142239358E-5</v>
      </c>
      <c r="G181" s="42">
        <f t="shared" si="36"/>
        <v>8.2738425142239364E-2</v>
      </c>
      <c r="H181" s="31">
        <f t="shared" si="29"/>
        <v>1.0196310704659077E-6</v>
      </c>
      <c r="I181" s="31">
        <f t="shared" si="30"/>
        <v>1.4871708035841698E-6</v>
      </c>
      <c r="L181" s="13">
        <f t="shared" si="31"/>
        <v>0.96486502911748873</v>
      </c>
      <c r="M181" s="13">
        <f t="shared" si="32"/>
        <v>-1</v>
      </c>
      <c r="N181" s="13">
        <f t="shared" si="37"/>
        <v>5.3183202780620977</v>
      </c>
      <c r="O181" s="13">
        <f t="shared" si="33"/>
        <v>4.0226302383866099E-5</v>
      </c>
      <c r="P181" s="13">
        <f t="shared" si="34"/>
        <v>0.63484397136980786</v>
      </c>
      <c r="Q181" s="13">
        <f t="shared" si="38"/>
        <v>0.38832083213291785</v>
      </c>
    </row>
    <row r="182" spans="1:17" x14ac:dyDescent="0.35">
      <c r="A182">
        <v>180</v>
      </c>
      <c r="B182" s="3">
        <f t="shared" si="26"/>
        <v>0.18</v>
      </c>
      <c r="C182" s="3">
        <f>MOD($T$7*(1+SIN($T$6*B182))+$T$20,2*$T$7)</f>
        <v>0.97316560942948005</v>
      </c>
      <c r="D182" s="31">
        <f t="shared" si="27"/>
        <v>1.8611897410741482E-6</v>
      </c>
      <c r="E182" s="67">
        <f t="shared" si="35"/>
        <v>5.978601887137566E-5</v>
      </c>
      <c r="F182" s="42">
        <f t="shared" si="28"/>
        <v>8.4737439206865835E-5</v>
      </c>
      <c r="G182" s="42">
        <f t="shared" si="36"/>
        <v>8.4737439206865842E-2</v>
      </c>
      <c r="H182" s="31">
        <f t="shared" si="29"/>
        <v>1.0472643629355113E-6</v>
      </c>
      <c r="I182" s="31">
        <f t="shared" si="30"/>
        <v>1.5385917608010686E-6</v>
      </c>
      <c r="L182" s="13">
        <f t="shared" si="31"/>
        <v>0.96357150365155664</v>
      </c>
      <c r="M182" s="13">
        <f t="shared" si="32"/>
        <v>-1</v>
      </c>
      <c r="N182" s="13">
        <f t="shared" si="37"/>
        <v>5.3196138035280294</v>
      </c>
      <c r="O182" s="13">
        <f t="shared" si="33"/>
        <v>4.019980735427439E-5</v>
      </c>
      <c r="P182" s="13">
        <f t="shared" si="34"/>
        <v>0.63442583177430012</v>
      </c>
      <c r="Q182" s="13">
        <f t="shared" si="38"/>
        <v>0.38816434459162952</v>
      </c>
    </row>
    <row r="183" spans="1:17" x14ac:dyDescent="0.35">
      <c r="A183">
        <v>181</v>
      </c>
      <c r="B183" s="3">
        <f t="shared" si="26"/>
        <v>0.18099999999999999</v>
      </c>
      <c r="C183" s="3">
        <f>MOD($T$7*(1+SIN($T$6*B183))+$T$20,2*$T$7)</f>
        <v>0.97634380805424126</v>
      </c>
      <c r="D183" s="31">
        <f t="shared" si="27"/>
        <v>1.9206730148290185E-6</v>
      </c>
      <c r="E183" s="67">
        <f t="shared" si="35"/>
        <v>6.1219579866611946E-5</v>
      </c>
      <c r="F183" s="42">
        <f t="shared" si="28"/>
        <v>8.676929029808022E-5</v>
      </c>
      <c r="G183" s="42">
        <f t="shared" si="36"/>
        <v>8.6769290298080226E-2</v>
      </c>
      <c r="H183" s="31">
        <f t="shared" si="29"/>
        <v>1.0756830529982352E-6</v>
      </c>
      <c r="I183" s="31">
        <f t="shared" si="30"/>
        <v>1.5911916287439383E-6</v>
      </c>
      <c r="L183" s="13">
        <f t="shared" si="31"/>
        <v>0.96224345737936168</v>
      </c>
      <c r="M183" s="13">
        <f t="shared" si="32"/>
        <v>-1</v>
      </c>
      <c r="N183" s="13">
        <f t="shared" si="37"/>
        <v>5.3209418498002243</v>
      </c>
      <c r="O183" s="13">
        <f t="shared" si="33"/>
        <v>4.0172861382853779E-5</v>
      </c>
      <c r="P183" s="13">
        <f t="shared" si="34"/>
        <v>0.6340005754992929</v>
      </c>
      <c r="Q183" s="13">
        <f t="shared" si="38"/>
        <v>0.38800511150711475</v>
      </c>
    </row>
    <row r="184" spans="1:17" x14ac:dyDescent="0.35">
      <c r="A184">
        <v>182</v>
      </c>
      <c r="B184" s="3">
        <f t="shared" si="26"/>
        <v>0.182</v>
      </c>
      <c r="C184" s="3">
        <f>MOD($T$7*(1+SIN($T$6*B184))+$T$20,2*$T$7)</f>
        <v>0.97932245980971189</v>
      </c>
      <c r="D184" s="31">
        <f t="shared" si="27"/>
        <v>1.9816161722157529E-6</v>
      </c>
      <c r="E184" s="67">
        <f t="shared" si="35"/>
        <v>6.2676573127090065E-5</v>
      </c>
      <c r="F184" s="42">
        <f t="shared" si="28"/>
        <v>8.8834353002793768E-5</v>
      </c>
      <c r="G184" s="42">
        <f t="shared" si="36"/>
        <v>8.883435300279377E-2</v>
      </c>
      <c r="H184" s="31">
        <f t="shared" si="29"/>
        <v>1.1049196797172416E-6</v>
      </c>
      <c r="I184" s="31">
        <f t="shared" si="30"/>
        <v>1.6449787704893216E-6</v>
      </c>
      <c r="L184" s="13">
        <f t="shared" si="31"/>
        <v>0.96087999024919435</v>
      </c>
      <c r="M184" s="13">
        <f t="shared" si="32"/>
        <v>-1</v>
      </c>
      <c r="N184" s="13">
        <f t="shared" si="37"/>
        <v>5.3223053169303922</v>
      </c>
      <c r="O184" s="13">
        <f t="shared" si="33"/>
        <v>4.0145481646594396E-5</v>
      </c>
      <c r="P184" s="13">
        <f t="shared" si="34"/>
        <v>0.63356847362882773</v>
      </c>
      <c r="Q184" s="13">
        <f t="shared" si="38"/>
        <v>0.38784323023901868</v>
      </c>
    </row>
    <row r="185" spans="1:17" x14ac:dyDescent="0.35">
      <c r="A185">
        <v>183</v>
      </c>
      <c r="B185" s="3">
        <f t="shared" si="26"/>
        <v>0.183</v>
      </c>
      <c r="C185" s="3">
        <f>MOD($T$7*(1+SIN($T$6*B185))+$T$20,2*$T$7)</f>
        <v>0.98210137406319387</v>
      </c>
      <c r="D185" s="31">
        <f t="shared" si="27"/>
        <v>2.0440427157641485E-6</v>
      </c>
      <c r="E185" s="67">
        <f t="shared" si="35"/>
        <v>6.4157272744907797E-5</v>
      </c>
      <c r="F185" s="42">
        <f t="shared" si="28"/>
        <v>9.0933015804182146E-5</v>
      </c>
      <c r="G185" s="42">
        <f t="shared" si="36"/>
        <v>9.0933015804182143E-2</v>
      </c>
      <c r="H185" s="31">
        <f t="shared" si="29"/>
        <v>1.1350081340268179E-6</v>
      </c>
      <c r="I185" s="31">
        <f t="shared" si="30"/>
        <v>1.6999609288337883E-6</v>
      </c>
      <c r="L185" s="13">
        <f t="shared" si="31"/>
        <v>0.95948018070191043</v>
      </c>
      <c r="M185" s="13">
        <f t="shared" si="32"/>
        <v>-1</v>
      </c>
      <c r="N185" s="13">
        <f t="shared" si="37"/>
        <v>5.3237051264776758</v>
      </c>
      <c r="O185" s="13">
        <f t="shared" si="33"/>
        <v>4.011768693212532E-5</v>
      </c>
      <c r="P185" s="13">
        <f t="shared" si="34"/>
        <v>0.63312982264996687</v>
      </c>
      <c r="Q185" s="13">
        <f t="shared" si="38"/>
        <v>0.38767880781371739</v>
      </c>
    </row>
    <row r="186" spans="1:17" x14ac:dyDescent="0.35">
      <c r="A186">
        <v>184</v>
      </c>
      <c r="B186" s="3">
        <f t="shared" si="26"/>
        <v>0.184</v>
      </c>
      <c r="C186" s="3">
        <f>MOD($T$7*(1+SIN($T$6*B186))+$T$20,2*$T$7)</f>
        <v>0.98468037296512545</v>
      </c>
      <c r="D186" s="31">
        <f t="shared" si="27"/>
        <v>2.1079762504886338E-6</v>
      </c>
      <c r="E186" s="67">
        <f t="shared" si="35"/>
        <v>6.5661963192784707E-5</v>
      </c>
      <c r="F186" s="42">
        <f t="shared" si="28"/>
        <v>9.3065681898347633E-5</v>
      </c>
      <c r="G186" s="42">
        <f t="shared" si="36"/>
        <v>9.306568189834763E-2</v>
      </c>
      <c r="H186" s="31">
        <f t="shared" si="29"/>
        <v>1.1659836860570179E-6</v>
      </c>
      <c r="I186" s="31">
        <f t="shared" si="30"/>
        <v>1.7561451866155626E-6</v>
      </c>
      <c r="L186" s="13">
        <f t="shared" si="31"/>
        <v>0.9580430859132717</v>
      </c>
      <c r="M186" s="13">
        <f t="shared" si="32"/>
        <v>-1</v>
      </c>
      <c r="N186" s="13">
        <f t="shared" si="37"/>
        <v>5.3251422212663142</v>
      </c>
      <c r="O186" s="13">
        <f t="shared" si="33"/>
        <v>4.00894977015027E-5</v>
      </c>
      <c r="P186" s="13">
        <f t="shared" si="34"/>
        <v>0.63268494549104848</v>
      </c>
      <c r="Q186" s="13">
        <f t="shared" si="38"/>
        <v>0.38751196134828164</v>
      </c>
    </row>
    <row r="187" spans="1:17" x14ac:dyDescent="0.35">
      <c r="A187">
        <v>185</v>
      </c>
      <c r="B187" s="3">
        <f t="shared" si="26"/>
        <v>0.185</v>
      </c>
      <c r="C187" s="3">
        <f>MOD($T$7*(1+SIN($T$6*B187))+$T$20,2*$T$7)</f>
        <v>0.98705929146045523</v>
      </c>
      <c r="D187" s="31">
        <f t="shared" si="27"/>
        <v>2.1734404789594184E-6</v>
      </c>
      <c r="E187" s="67">
        <f t="shared" si="35"/>
        <v>6.7190939909271723E-5</v>
      </c>
      <c r="F187" s="42">
        <f t="shared" si="28"/>
        <v>9.5232770023763244E-5</v>
      </c>
      <c r="G187" s="42">
        <f t="shared" si="36"/>
        <v>9.523277002376325E-2</v>
      </c>
      <c r="H187" s="31">
        <f t="shared" si="29"/>
        <v>1.1978830116620347E-6</v>
      </c>
      <c r="I187" s="31">
        <f t="shared" si="30"/>
        <v>1.8135379251482004E-6</v>
      </c>
      <c r="L187" s="13">
        <f t="shared" si="31"/>
        <v>0.95656774211911144</v>
      </c>
      <c r="M187" s="13">
        <f t="shared" si="32"/>
        <v>-1</v>
      </c>
      <c r="N187" s="13">
        <f t="shared" si="37"/>
        <v>5.3266175650604746</v>
      </c>
      <c r="O187" s="13">
        <f t="shared" si="33"/>
        <v>4.0060936159772667E-5</v>
      </c>
      <c r="P187" s="13">
        <f t="shared" si="34"/>
        <v>0.63223419258795266</v>
      </c>
      <c r="Q187" s="13">
        <f t="shared" si="38"/>
        <v>0.38734281848705043</v>
      </c>
    </row>
    <row r="188" spans="1:17" x14ac:dyDescent="0.35">
      <c r="A188">
        <v>186</v>
      </c>
      <c r="B188" s="3">
        <f t="shared" si="26"/>
        <v>0.186</v>
      </c>
      <c r="C188" s="3">
        <f>MOD($T$7*(1+SIN($T$6*B188))+$T$20,2*$T$7)</f>
        <v>0.98923797729921414</v>
      </c>
      <c r="D188" s="31">
        <f t="shared" si="27"/>
        <v>2.2404591962961259E-6</v>
      </c>
      <c r="E188" s="67">
        <f t="shared" si="35"/>
        <v>6.8744509891734118E-5</v>
      </c>
      <c r="F188" s="42">
        <f t="shared" si="28"/>
        <v>9.7434715301734378E-5</v>
      </c>
      <c r="G188" s="42">
        <f t="shared" si="36"/>
        <v>9.7434715301734379E-2</v>
      </c>
      <c r="H188" s="31">
        <f t="shared" si="29"/>
        <v>1.2307442180718458E-6</v>
      </c>
      <c r="I188" s="31">
        <f t="shared" si="30"/>
        <v>1.8721447807129136E-6</v>
      </c>
      <c r="L188" s="13">
        <f t="shared" si="31"/>
        <v>0.95505316502942628</v>
      </c>
      <c r="M188" s="13">
        <f t="shared" si="32"/>
        <v>-1</v>
      </c>
      <c r="N188" s="13">
        <f t="shared" si="37"/>
        <v>5.3281321421501602</v>
      </c>
      <c r="O188" s="13">
        <f t="shared" si="33"/>
        <v>4.0032026324300913E-5</v>
      </c>
      <c r="P188" s="13">
        <f t="shared" si="34"/>
        <v>0.63177794297824708</v>
      </c>
      <c r="Q188" s="13">
        <f t="shared" si="38"/>
        <v>0.38717151785074055</v>
      </c>
    </row>
    <row r="189" spans="1:17" x14ac:dyDescent="0.35">
      <c r="A189">
        <v>187</v>
      </c>
      <c r="B189" s="3">
        <f t="shared" si="26"/>
        <v>0.187</v>
      </c>
      <c r="C189" s="3">
        <f>MOD($T$7*(1+SIN($T$6*B189))+$T$20,2*$T$7)</f>
        <v>0.99121629104624986</v>
      </c>
      <c r="D189" s="31">
        <f t="shared" si="27"/>
        <v>2.3090562850849788E-6</v>
      </c>
      <c r="E189" s="67">
        <f t="shared" si="35"/>
        <v>7.032299229627478E-5</v>
      </c>
      <c r="F189" s="42">
        <f t="shared" si="28"/>
        <v>9.9671970086697361E-5</v>
      </c>
      <c r="G189" s="42">
        <f t="shared" si="36"/>
        <v>9.9671970086697356E-2</v>
      </c>
      <c r="H189" s="31">
        <f t="shared" si="29"/>
        <v>1.2646068685832066E-6</v>
      </c>
      <c r="I189" s="31">
        <f t="shared" si="30"/>
        <v>1.931970599057506E-6</v>
      </c>
      <c r="L189" s="13">
        <f t="shared" si="31"/>
        <v>0.95349835033778152</v>
      </c>
      <c r="M189" s="13">
        <f t="shared" si="32"/>
        <v>-1</v>
      </c>
      <c r="N189" s="13">
        <f t="shared" si="37"/>
        <v>5.3296869568418046</v>
      </c>
      <c r="O189" s="13">
        <f t="shared" si="33"/>
        <v>4.0002794095852911E-5</v>
      </c>
      <c r="P189" s="13">
        <f t="shared" si="34"/>
        <v>0.63131660542296231</v>
      </c>
      <c r="Q189" s="13">
        <f t="shared" si="38"/>
        <v>0.38699820949795127</v>
      </c>
    </row>
    <row r="190" spans="1:17" x14ac:dyDescent="0.35">
      <c r="A190">
        <v>188</v>
      </c>
      <c r="B190" s="3">
        <f t="shared" si="26"/>
        <v>0.188</v>
      </c>
      <c r="C190" s="3">
        <f>MOD($T$7*(1+SIN($T$6*B190))+$T$20,2*$T$7)</f>
        <v>0.99299410609015926</v>
      </c>
      <c r="D190" s="31">
        <f t="shared" si="27"/>
        <v>2.3792557102208637E-6</v>
      </c>
      <c r="E190" s="67">
        <f t="shared" si="35"/>
        <v>7.1926719043185076E-5</v>
      </c>
      <c r="F190" s="42">
        <f t="shared" si="28"/>
        <v>1.0194500482435238E-4</v>
      </c>
      <c r="G190" s="42">
        <f t="shared" si="36"/>
        <v>0.10194500482435238</v>
      </c>
      <c r="H190" s="31">
        <f t="shared" si="29"/>
        <v>1.2995120062025134E-6</v>
      </c>
      <c r="I190" s="31">
        <f t="shared" si="30"/>
        <v>1.9930193878520363E-6</v>
      </c>
      <c r="L190" s="13">
        <f t="shared" si="31"/>
        <v>0.95190227433269103</v>
      </c>
      <c r="M190" s="13">
        <f t="shared" si="32"/>
        <v>-1</v>
      </c>
      <c r="N190" s="13">
        <f t="shared" si="37"/>
        <v>5.331283032846895</v>
      </c>
      <c r="O190" s="13">
        <f t="shared" si="33"/>
        <v>3.9973267331400484E-5</v>
      </c>
      <c r="P190" s="13">
        <f t="shared" si="34"/>
        <v>0.63085061955561106</v>
      </c>
      <c r="Q190" s="13">
        <f t="shared" si="38"/>
        <v>0.38682305539885131</v>
      </c>
    </row>
    <row r="191" spans="1:17" x14ac:dyDescent="0.35">
      <c r="A191">
        <v>189</v>
      </c>
      <c r="B191" s="3">
        <f t="shared" si="26"/>
        <v>0.189</v>
      </c>
      <c r="C191" s="3">
        <f>MOD($T$7*(1+SIN($T$6*B191))+$T$20,2*$T$7)</f>
        <v>0.99457130865138499</v>
      </c>
      <c r="D191" s="31">
        <f t="shared" si="27"/>
        <v>2.4510815136753964E-6</v>
      </c>
      <c r="E191" s="67">
        <f t="shared" si="35"/>
        <v>7.355603542693516E-5</v>
      </c>
      <c r="F191" s="42">
        <f t="shared" si="28"/>
        <v>1.0425430891623055E-4</v>
      </c>
      <c r="G191" s="42">
        <f t="shared" si="36"/>
        <v>0.10425430891623055</v>
      </c>
      <c r="H191" s="31">
        <f t="shared" si="29"/>
        <v>1.3355021761494107E-6</v>
      </c>
      <c r="I191" s="31">
        <f t="shared" si="30"/>
        <v>2.0552942670531294E-6</v>
      </c>
      <c r="L191" s="13">
        <f t="shared" si="31"/>
        <v>0.95026389461791594</v>
      </c>
      <c r="M191" s="13">
        <f t="shared" si="32"/>
        <v>-1</v>
      </c>
      <c r="N191" s="13">
        <f t="shared" si="37"/>
        <v>5.33292141256167</v>
      </c>
      <c r="O191" s="13">
        <f t="shared" si="33"/>
        <v>3.9943475918620797E-5</v>
      </c>
      <c r="P191" s="13">
        <f t="shared" si="34"/>
        <v>0.63038045705791756</v>
      </c>
      <c r="Q191" s="13">
        <f t="shared" si="38"/>
        <v>0.38664622992075276</v>
      </c>
    </row>
    <row r="192" spans="1:17" x14ac:dyDescent="0.35">
      <c r="A192">
        <v>190</v>
      </c>
      <c r="B192" s="3">
        <f t="shared" si="26"/>
        <v>0.19</v>
      </c>
      <c r="C192" s="3">
        <f>MOD($T$7*(1+SIN($T$6*B192))+$T$20,2*$T$7)</f>
        <v>0.99594779778950304</v>
      </c>
      <c r="D192" s="31">
        <f t="shared" si="27"/>
        <v>2.5245578091923558E-6</v>
      </c>
      <c r="E192" s="67">
        <f t="shared" si="35"/>
        <v>7.5211300729164751E-5</v>
      </c>
      <c r="F192" s="42">
        <f t="shared" si="28"/>
        <v>1.0660039158851348E-4</v>
      </c>
      <c r="G192" s="42">
        <f t="shared" si="36"/>
        <v>0.10660039158851348</v>
      </c>
      <c r="H192" s="31">
        <f t="shared" si="29"/>
        <v>1.3726214471263091E-6</v>
      </c>
      <c r="I192" s="31">
        <f t="shared" si="30"/>
        <v>2.118797417131469E-6</v>
      </c>
      <c r="L192" s="13">
        <f t="shared" si="31"/>
        <v>0.94858215094889464</v>
      </c>
      <c r="M192" s="13">
        <f t="shared" si="32"/>
        <v>-1</v>
      </c>
      <c r="N192" s="13">
        <f t="shared" si="37"/>
        <v>5.3346031562306919</v>
      </c>
      <c r="O192" s="13">
        <f t="shared" si="33"/>
        <v>3.9913451852043617E-5</v>
      </c>
      <c r="P192" s="13">
        <f t="shared" si="34"/>
        <v>0.62990662286155918</v>
      </c>
      <c r="Q192" s="13">
        <f t="shared" si="38"/>
        <v>0.38646792032518912</v>
      </c>
    </row>
    <row r="193" spans="1:17" x14ac:dyDescent="0.35">
      <c r="A193">
        <v>191</v>
      </c>
      <c r="B193" s="3">
        <f t="shared" si="26"/>
        <v>0.191</v>
      </c>
      <c r="C193" s="3">
        <f>MOD($T$7*(1+SIN($T$6*B193))+$T$20,2*$T$7)</f>
        <v>0.99712348540967799</v>
      </c>
      <c r="D193" s="31">
        <f t="shared" si="27"/>
        <v>2.5997087769116818E-6</v>
      </c>
      <c r="E193" s="67">
        <f t="shared" si="35"/>
        <v>7.6892888833503511E-5</v>
      </c>
      <c r="F193" s="42">
        <f t="shared" si="28"/>
        <v>1.0898378276344614E-4</v>
      </c>
      <c r="G193" s="42">
        <f t="shared" si="36"/>
        <v>0.10898378276344614</v>
      </c>
      <c r="H193" s="31">
        <f t="shared" si="29"/>
        <v>1.4109154312551789E-6</v>
      </c>
      <c r="I193" s="31">
        <f t="shared" si="30"/>
        <v>2.183530025119335E-6</v>
      </c>
      <c r="L193" s="13">
        <f t="shared" si="31"/>
        <v>0.94685596619279278</v>
      </c>
      <c r="M193" s="13">
        <f t="shared" si="32"/>
        <v>-1</v>
      </c>
      <c r="N193" s="13">
        <f t="shared" si="37"/>
        <v>5.3363293409867936</v>
      </c>
      <c r="O193" s="13">
        <f t="shared" si="33"/>
        <v>3.9883229310791686E-5</v>
      </c>
      <c r="P193" s="13">
        <f t="shared" si="34"/>
        <v>0.62942965637505066</v>
      </c>
      <c r="Q193" s="13">
        <f t="shared" si="38"/>
        <v>0.38628832727601525</v>
      </c>
    </row>
    <row r="194" spans="1:17" x14ac:dyDescent="0.35">
      <c r="A194">
        <v>192</v>
      </c>
      <c r="B194" s="3">
        <f t="shared" ref="B194:B257" si="39">A194/1000</f>
        <v>0.192</v>
      </c>
      <c r="C194" s="3">
        <f>MOD($T$7*(1+SIN($T$6*B194))+$T$20,2*$T$7)</f>
        <v>0.99809829626830204</v>
      </c>
      <c r="D194" s="31">
        <f t="shared" ref="D194:D257" si="40">(B194^$T$4)*((1-B194)^$T$5)</f>
        <v>2.6765586579234448E-6</v>
      </c>
      <c r="E194" s="67">
        <f t="shared" si="35"/>
        <v>7.8601188840500625E-5</v>
      </c>
      <c r="F194" s="42">
        <f t="shared" ref="F194:F257" si="41">E194/$T$11</f>
        <v>1.1140503393090451E-4</v>
      </c>
      <c r="G194" s="42">
        <f t="shared" si="36"/>
        <v>0.11140503393090451</v>
      </c>
      <c r="H194" s="31">
        <f t="shared" ref="H194:H257" si="42">D194*COS(C194)</f>
        <v>1.4504313025791418E-6</v>
      </c>
      <c r="I194" s="31">
        <f t="shared" ref="I194:I257" si="43">D194*SIN(C194)</f>
        <v>2.2494922284381261E-6</v>
      </c>
      <c r="L194" s="13">
        <f t="shared" ref="L194:L257" si="44">ACOS((H194-$T$14)/O194)</f>
        <v>0.94508424741992247</v>
      </c>
      <c r="M194" s="13">
        <f t="shared" ref="M194:M257" si="45">IF(I194&gt;$T$15,1,-1)</f>
        <v>-1</v>
      </c>
      <c r="N194" s="13">
        <f t="shared" si="37"/>
        <v>5.3381010597596639</v>
      </c>
      <c r="O194" s="13">
        <f t="shared" ref="O194:O257" si="46">SQRT((H194-$T$14)^2+(I194-$T$15)^2)</f>
        <v>3.9852844737846774E-5</v>
      </c>
      <c r="P194" s="13">
        <f t="shared" ref="P194:P257" si="47">O194/$T$10</f>
        <v>0.62895013273470579</v>
      </c>
      <c r="Q194" s="13">
        <f t="shared" si="38"/>
        <v>0.38610766535794128</v>
      </c>
    </row>
    <row r="195" spans="1:17" x14ac:dyDescent="0.35">
      <c r="A195">
        <v>193</v>
      </c>
      <c r="B195" s="3">
        <f t="shared" si="39"/>
        <v>0.193</v>
      </c>
      <c r="C195" s="3">
        <f>MOD($T$7*(1+SIN($T$6*B195))+$T$20,2*$T$7)</f>
        <v>0.9988721679778152</v>
      </c>
      <c r="D195" s="31">
        <f t="shared" si="40"/>
        <v>2.7551317487529925E-6</v>
      </c>
      <c r="E195" s="67">
        <f t="shared" ref="E195:E258" si="48">1000*SQRT((H195-H196)^2+(I195-I196)^2)</f>
        <v>8.0336605681448665E-5</v>
      </c>
      <c r="F195" s="42">
        <f t="shared" si="41"/>
        <v>1.1386471901839596E-4</v>
      </c>
      <c r="G195" s="42">
        <f t="shared" ref="G195:G258" si="49">1000*F195</f>
        <v>0.11386471901839597</v>
      </c>
      <c r="H195" s="31">
        <f t="shared" si="42"/>
        <v>1.491217814022388E-6</v>
      </c>
      <c r="I195" s="31">
        <f t="shared" si="43"/>
        <v>2.316683056468669E-6</v>
      </c>
      <c r="L195" s="13">
        <f t="shared" si="44"/>
        <v>0.94326588713452464</v>
      </c>
      <c r="M195" s="13">
        <f t="shared" si="45"/>
        <v>-1</v>
      </c>
      <c r="N195" s="13">
        <f t="shared" ref="N195:N258" si="50">IF(M195&lt;0,2*$T$7-L195,L195)</f>
        <v>5.3399194200450619</v>
      </c>
      <c r="O195" s="13">
        <f t="shared" si="46"/>
        <v>3.982233692076097E-5</v>
      </c>
      <c r="P195" s="13">
        <f t="shared" si="47"/>
        <v>0.62846866407840829</v>
      </c>
      <c r="Q195" s="13">
        <f t="shared" ref="Q195:Q258" si="51">P195/(1+P195)</f>
        <v>0.38592616360479653</v>
      </c>
    </row>
    <row r="196" spans="1:17" x14ac:dyDescent="0.35">
      <c r="A196">
        <v>194</v>
      </c>
      <c r="B196" s="3">
        <f t="shared" si="39"/>
        <v>0.19400000000000001</v>
      </c>
      <c r="C196" s="3">
        <f>MOD($T$7*(1+SIN($T$6*B196))+$T$20,2*$T$7)</f>
        <v>0.99944505101069048</v>
      </c>
      <c r="D196" s="31">
        <f t="shared" si="40"/>
        <v>2.8354523957787998E-6</v>
      </c>
      <c r="E196" s="67">
        <f t="shared" si="48"/>
        <v>8.2099560729123182E-5</v>
      </c>
      <c r="F196" s="42">
        <f t="shared" si="41"/>
        <v>1.1636343525668827E-4</v>
      </c>
      <c r="G196" s="42">
        <f t="shared" si="49"/>
        <v>0.11636343525668827</v>
      </c>
      <c r="H196" s="31">
        <f t="shared" si="42"/>
        <v>1.5333253126981785E-6</v>
      </c>
      <c r="I196" s="31">
        <f t="shared" si="43"/>
        <v>2.3851003698307477E-6</v>
      </c>
      <c r="L196" s="13">
        <f t="shared" si="44"/>
        <v>0.94139976465314723</v>
      </c>
      <c r="M196" s="13">
        <f t="shared" si="45"/>
        <v>-1</v>
      </c>
      <c r="N196" s="13">
        <f t="shared" si="50"/>
        <v>5.3417855425264387</v>
      </c>
      <c r="O196" s="13">
        <f t="shared" si="46"/>
        <v>3.9791747073718649E-5</v>
      </c>
      <c r="P196" s="13">
        <f t="shared" si="47"/>
        <v>0.62798590084069816</v>
      </c>
      <c r="Q196" s="13">
        <f t="shared" si="51"/>
        <v>0.3857440660366922</v>
      </c>
    </row>
    <row r="197" spans="1:17" x14ac:dyDescent="0.35">
      <c r="A197">
        <v>195</v>
      </c>
      <c r="B197" s="3">
        <f t="shared" si="39"/>
        <v>0.19500000000000001</v>
      </c>
      <c r="C197" s="3">
        <f>MOD($T$7*(1+SIN($T$6*B197))+$T$20,2*$T$7)</f>
        <v>0.9998169087026092</v>
      </c>
      <c r="D197" s="31">
        <f t="shared" si="40"/>
        <v>2.9175449895842266E-6</v>
      </c>
      <c r="E197" s="67">
        <f t="shared" si="48"/>
        <v>8.389049240411657E-5</v>
      </c>
      <c r="F197" s="42">
        <f t="shared" si="41"/>
        <v>1.1890180403919408E-4</v>
      </c>
      <c r="G197" s="42">
        <f t="shared" si="49"/>
        <v>0.11890180403919408</v>
      </c>
      <c r="H197" s="31">
        <f t="shared" si="42"/>
        <v>1.5768057534504027E-6</v>
      </c>
      <c r="I197" s="31">
        <f t="shared" si="43"/>
        <v>2.4547407973416936E-6</v>
      </c>
      <c r="L197" s="13">
        <f t="shared" si="44"/>
        <v>0.93948474763906709</v>
      </c>
      <c r="M197" s="13">
        <f t="shared" si="45"/>
        <v>-1</v>
      </c>
      <c r="N197" s="13">
        <f t="shared" si="50"/>
        <v>5.3437005595405189</v>
      </c>
      <c r="O197" s="13">
        <f t="shared" si="46"/>
        <v>3.9761118920839296E-5</v>
      </c>
      <c r="P197" s="13">
        <f t="shared" si="47"/>
        <v>0.62750253306744119</v>
      </c>
      <c r="Q197" s="13">
        <f t="shared" si="51"/>
        <v>0.38556163220511469</v>
      </c>
    </row>
    <row r="198" spans="1:17" x14ac:dyDescent="0.35">
      <c r="A198">
        <v>196</v>
      </c>
      <c r="B198" s="3">
        <f t="shared" si="39"/>
        <v>0.19600000000000001</v>
      </c>
      <c r="C198" s="3">
        <f>MOD($T$7*(1+SIN($T$6*B198))+$T$20,2*$T$7)</f>
        <v>0.99998771725480751</v>
      </c>
      <c r="D198" s="31">
        <f t="shared" si="40"/>
        <v>3.0014339592447597E-6</v>
      </c>
      <c r="E198" s="67">
        <f t="shared" si="48"/>
        <v>8.5709856774666434E-5</v>
      </c>
      <c r="F198" s="42">
        <f t="shared" si="41"/>
        <v>1.2148047177213489E-4</v>
      </c>
      <c r="G198" s="42">
        <f t="shared" si="49"/>
        <v>0.12148047177213489</v>
      </c>
      <c r="H198" s="31">
        <f t="shared" si="42"/>
        <v>1.6217127105104261E-6</v>
      </c>
      <c r="I198" s="31">
        <f t="shared" si="43"/>
        <v>2.5255996706280672E-6</v>
      </c>
      <c r="L198" s="13">
        <f t="shared" si="44"/>
        <v>0.93751969380138578</v>
      </c>
      <c r="M198" s="13">
        <f t="shared" si="45"/>
        <v>-1</v>
      </c>
      <c r="N198" s="13">
        <f t="shared" si="50"/>
        <v>5.3456656133782001</v>
      </c>
      <c r="O198" s="13">
        <f t="shared" si="46"/>
        <v>3.9730498780595088E-5</v>
      </c>
      <c r="P198" s="13">
        <f t="shared" si="47"/>
        <v>0.62701929174809168</v>
      </c>
      <c r="Q198" s="13">
        <f t="shared" si="51"/>
        <v>0.38537913774483501</v>
      </c>
    </row>
    <row r="199" spans="1:17" x14ac:dyDescent="0.35">
      <c r="A199">
        <v>197</v>
      </c>
      <c r="B199" s="3">
        <f t="shared" si="39"/>
        <v>0.19700000000000001</v>
      </c>
      <c r="C199" s="3">
        <f>MOD($T$7*(1+SIN($T$6*B199))+$T$20,2*$T$7)</f>
        <v>0.99995746573559607</v>
      </c>
      <c r="D199" s="31">
        <f t="shared" si="40"/>
        <v>3.0871437665519917E-6</v>
      </c>
      <c r="E199" s="67">
        <f t="shared" si="48"/>
        <v>8.7558128148525392E-5</v>
      </c>
      <c r="F199" s="42">
        <f t="shared" si="41"/>
        <v>1.2410011071342503E-4</v>
      </c>
      <c r="G199" s="42">
        <f t="shared" si="49"/>
        <v>0.12410011071342504</v>
      </c>
      <c r="H199" s="31">
        <f t="shared" si="42"/>
        <v>1.6681013871466885E-6</v>
      </c>
      <c r="I199" s="31">
        <f t="shared" si="43"/>
        <v>2.5976709563684375E-6</v>
      </c>
      <c r="L199" s="13">
        <f t="shared" si="44"/>
        <v>0.93550345276759739</v>
      </c>
      <c r="M199" s="13">
        <f t="shared" si="45"/>
        <v>-1</v>
      </c>
      <c r="N199" s="13">
        <f t="shared" si="50"/>
        <v>5.3476818544119888</v>
      </c>
      <c r="O199" s="13">
        <f t="shared" si="46"/>
        <v>3.9699935651199585E-5</v>
      </c>
      <c r="P199" s="13">
        <f t="shared" si="47"/>
        <v>0.62653695016328048</v>
      </c>
      <c r="Q199" s="13">
        <f t="shared" si="51"/>
        <v>0.38519687493135973</v>
      </c>
    </row>
    <row r="200" spans="1:17" x14ac:dyDescent="0.35">
      <c r="A200">
        <v>198</v>
      </c>
      <c r="B200" s="3">
        <f t="shared" si="39"/>
        <v>0.19800000000000001</v>
      </c>
      <c r="C200" s="3">
        <f>MOD($T$7*(1+SIN($T$6*B200))+$T$20,2*$T$7)</f>
        <v>0.99972615608105997</v>
      </c>
      <c r="D200" s="31">
        <f t="shared" si="40"/>
        <v>3.174698900175975E-6</v>
      </c>
      <c r="E200" s="67">
        <f t="shared" si="48"/>
        <v>8.9435799654604672E-5</v>
      </c>
      <c r="F200" s="42">
        <f t="shared" si="41"/>
        <v>1.2676141979706156E-4</v>
      </c>
      <c r="G200" s="42">
        <f t="shared" si="49"/>
        <v>0.12676141979706157</v>
      </c>
      <c r="H200" s="31">
        <f t="shared" si="42"/>
        <v>1.7160286231806369E-6</v>
      </c>
      <c r="I200" s="31">
        <f t="shared" si="43"/>
        <v>2.6709471861501328E-6</v>
      </c>
      <c r="L200" s="13">
        <f t="shared" si="44"/>
        <v>0.93343486813854326</v>
      </c>
      <c r="M200" s="13">
        <f t="shared" si="45"/>
        <v>-1</v>
      </c>
      <c r="N200" s="13">
        <f t="shared" si="50"/>
        <v>5.3497504390410429</v>
      </c>
      <c r="O200" s="13">
        <f t="shared" si="46"/>
        <v>3.9669481296805445E-5</v>
      </c>
      <c r="P200" s="13">
        <f t="shared" si="47"/>
        <v>0.6260563252451713</v>
      </c>
      <c r="Q200" s="13">
        <f t="shared" si="51"/>
        <v>0.38501515324247859</v>
      </c>
    </row>
    <row r="201" spans="1:17" x14ac:dyDescent="0.35">
      <c r="A201">
        <v>199</v>
      </c>
      <c r="B201" s="3">
        <f t="shared" si="39"/>
        <v>0.19900000000000001</v>
      </c>
      <c r="C201" s="3">
        <f>MOD($T$7*(1+SIN($T$6*B201))+$T$20,2*$T$7)</f>
        <v>0.99929380309494054</v>
      </c>
      <c r="D201" s="31">
        <f t="shared" si="40"/>
        <v>3.2641238697672148E-6</v>
      </c>
      <c r="E201" s="67">
        <f t="shared" si="48"/>
        <v>9.1343383812866698E-5</v>
      </c>
      <c r="F201" s="42">
        <f t="shared" si="41"/>
        <v>1.2946512544085884E-4</v>
      </c>
      <c r="G201" s="42">
        <f t="shared" si="49"/>
        <v>0.12946512544085884</v>
      </c>
      <c r="H201" s="31">
        <f t="shared" si="42"/>
        <v>1.7655529002383467E-6</v>
      </c>
      <c r="I201" s="31">
        <f t="shared" si="43"/>
        <v>2.7454193839273555E-6</v>
      </c>
      <c r="L201" s="13">
        <f t="shared" si="44"/>
        <v>0.9313127797347559</v>
      </c>
      <c r="M201" s="13">
        <f t="shared" si="45"/>
        <v>-1</v>
      </c>
      <c r="N201" s="13">
        <f t="shared" si="50"/>
        <v>5.3518725274448302</v>
      </c>
      <c r="O201" s="13">
        <f t="shared" si="46"/>
        <v>3.9639190334328896E-5</v>
      </c>
      <c r="P201" s="13">
        <f t="shared" si="47"/>
        <v>0.62557827894770845</v>
      </c>
      <c r="Q201" s="13">
        <f t="shared" si="51"/>
        <v>0.38483429992228141</v>
      </c>
    </row>
    <row r="202" spans="1:17" x14ac:dyDescent="0.35">
      <c r="A202">
        <v>200</v>
      </c>
      <c r="B202" s="3">
        <f t="shared" si="39"/>
        <v>0.2</v>
      </c>
      <c r="C202" s="3">
        <f>MOD($T$7*(1+SIN($T$6*B202))+$T$20,2*$T$7)</f>
        <v>0.99866043444767882</v>
      </c>
      <c r="D202" s="31">
        <f t="shared" si="40"/>
        <v>3.3554432000000043E-6</v>
      </c>
      <c r="E202" s="67">
        <f t="shared" si="48"/>
        <v>9.3281413090068489E-5</v>
      </c>
      <c r="F202" s="42">
        <f t="shared" si="41"/>
        <v>1.3221198233412892E-4</v>
      </c>
      <c r="G202" s="42">
        <f t="shared" si="49"/>
        <v>0.13221198233412892</v>
      </c>
      <c r="H202" s="31">
        <f t="shared" si="42"/>
        <v>1.8167343446034514E-6</v>
      </c>
      <c r="I202" s="31">
        <f t="shared" si="43"/>
        <v>2.8210769910735399E-6</v>
      </c>
      <c r="L202" s="13">
        <f t="shared" si="44"/>
        <v>0.92913602604322032</v>
      </c>
      <c r="M202" s="13">
        <f t="shared" si="45"/>
        <v>-1</v>
      </c>
      <c r="N202" s="13">
        <f t="shared" si="50"/>
        <v>5.3540492811363656</v>
      </c>
      <c r="O202" s="13">
        <f t="shared" si="46"/>
        <v>3.9609120320698012E-5</v>
      </c>
      <c r="P202" s="13">
        <f t="shared" si="47"/>
        <v>0.62510371962355271</v>
      </c>
      <c r="Q202" s="13">
        <f t="shared" si="51"/>
        <v>0.38465466054582342</v>
      </c>
    </row>
    <row r="203" spans="1:17" x14ac:dyDescent="0.35">
      <c r="A203">
        <v>201</v>
      </c>
      <c r="B203" s="3">
        <f t="shared" si="39"/>
        <v>0.20100000000000001</v>
      </c>
      <c r="C203" s="3">
        <f>MOD($T$7*(1+SIN($T$6*B203))+$T$20,2*$T$7)</f>
        <v>0.99782609067465522</v>
      </c>
      <c r="D203" s="31">
        <f t="shared" si="40"/>
        <v>3.4486814245583938E-6</v>
      </c>
      <c r="E203" s="67">
        <f t="shared" si="48"/>
        <v>9.5250440439761076E-5</v>
      </c>
      <c r="F203" s="42">
        <f t="shared" si="41"/>
        <v>1.3500277420304722E-4</v>
      </c>
      <c r="G203" s="42">
        <f t="shared" si="49"/>
        <v>0.13500277420304721</v>
      </c>
      <c r="H203" s="31">
        <f t="shared" si="42"/>
        <v>1.8696347275326496E-6</v>
      </c>
      <c r="I203" s="31">
        <f t="shared" si="43"/>
        <v>2.897907789026081E-6</v>
      </c>
      <c r="L203" s="13">
        <f t="shared" si="44"/>
        <v>0.92690344687356152</v>
      </c>
      <c r="M203" s="13">
        <f t="shared" si="45"/>
        <v>-1</v>
      </c>
      <c r="N203" s="13">
        <f t="shared" si="50"/>
        <v>5.3562818603060247</v>
      </c>
      <c r="O203" s="13">
        <f t="shared" si="46"/>
        <v>3.9579331840299185E-5</v>
      </c>
      <c r="P203" s="13">
        <f t="shared" si="47"/>
        <v>0.62463360340414475</v>
      </c>
      <c r="Q203" s="13">
        <f t="shared" si="51"/>
        <v>0.38447659958241093</v>
      </c>
    </row>
    <row r="204" spans="1:17" x14ac:dyDescent="0.35">
      <c r="A204">
        <v>202</v>
      </c>
      <c r="B204" s="3">
        <f t="shared" si="39"/>
        <v>0.20200000000000001</v>
      </c>
      <c r="C204" s="3">
        <f>MOD($T$7*(1+SIN($T$6*B204))+$T$20,2*$T$7)</f>
        <v>0.99679082517358353</v>
      </c>
      <c r="D204" s="31">
        <f t="shared" si="40"/>
        <v>3.5438630800665581E-6</v>
      </c>
      <c r="E204" s="67">
        <f t="shared" si="48"/>
        <v>9.725103982399864E-5</v>
      </c>
      <c r="F204" s="42">
        <f t="shared" si="41"/>
        <v>1.3783831455009465E-4</v>
      </c>
      <c r="G204" s="42">
        <f t="shared" si="49"/>
        <v>0.13783831455009465</v>
      </c>
      <c r="H204" s="31">
        <f t="shared" si="42"/>
        <v>1.9243174628915788E-6</v>
      </c>
      <c r="I204" s="31">
        <f t="shared" si="43"/>
        <v>2.975897819527638E-6</v>
      </c>
      <c r="L204" s="13">
        <f t="shared" si="44"/>
        <v>0.92461388623257235</v>
      </c>
      <c r="M204" s="13">
        <f t="shared" si="45"/>
        <v>-1</v>
      </c>
      <c r="N204" s="13">
        <f t="shared" si="50"/>
        <v>5.3585714209470137</v>
      </c>
      <c r="O204" s="13">
        <f t="shared" si="46"/>
        <v>3.9549888592372979E-5</v>
      </c>
      <c r="P204" s="13">
        <f t="shared" si="47"/>
        <v>0.62416893557897091</v>
      </c>
      <c r="Q204" s="13">
        <f t="shared" si="51"/>
        <v>0.38430050095526064</v>
      </c>
    </row>
    <row r="205" spans="1:17" x14ac:dyDescent="0.35">
      <c r="A205">
        <v>203</v>
      </c>
      <c r="B205" s="3">
        <f t="shared" si="39"/>
        <v>0.20300000000000001</v>
      </c>
      <c r="C205" s="3">
        <f>MOD($T$7*(1+SIN($T$6*B205))+$T$20,2*$T$7)</f>
        <v>0.99555470420110481</v>
      </c>
      <c r="D205" s="31">
        <f t="shared" si="40"/>
        <v>3.6410126999648569E-6</v>
      </c>
      <c r="E205" s="67">
        <f t="shared" si="48"/>
        <v>9.9283806715155443E-5</v>
      </c>
      <c r="F205" s="42">
        <f t="shared" si="41"/>
        <v>1.407194473653054E-4</v>
      </c>
      <c r="G205" s="42">
        <f t="shared" si="49"/>
        <v>0.14071944736530539</v>
      </c>
      <c r="H205" s="31">
        <f t="shared" si="42"/>
        <v>1.9808476019645138E-6</v>
      </c>
      <c r="I205" s="31">
        <f t="shared" si="43"/>
        <v>3.0550313024741354E-6</v>
      </c>
      <c r="L205" s="13">
        <f t="shared" si="44"/>
        <v>0.92226619542583865</v>
      </c>
      <c r="M205" s="13">
        <f t="shared" si="45"/>
        <v>-1</v>
      </c>
      <c r="N205" s="13">
        <f t="shared" si="50"/>
        <v>5.3609191117537476</v>
      </c>
      <c r="O205" s="13">
        <f t="shared" si="46"/>
        <v>3.9520857478085601E-5</v>
      </c>
      <c r="P205" s="13">
        <f t="shared" si="47"/>
        <v>0.62371077196970803</v>
      </c>
      <c r="Q205" s="13">
        <f t="shared" si="51"/>
        <v>0.38412676859505612</v>
      </c>
    </row>
    <row r="206" spans="1:17" x14ac:dyDescent="0.35">
      <c r="A206">
        <v>204</v>
      </c>
      <c r="B206" s="3">
        <f t="shared" si="39"/>
        <v>0.20399999999999999</v>
      </c>
      <c r="C206" s="3">
        <f>MOD($T$7*(1+SIN($T$6*B206))+$T$20,2*$T$7)</f>
        <v>0.99411780686853746</v>
      </c>
      <c r="D206" s="31">
        <f t="shared" si="40"/>
        <v>3.7401548083334046E-6</v>
      </c>
      <c r="E206" s="67">
        <f t="shared" si="48"/>
        <v>1.0134935857526831E-4</v>
      </c>
      <c r="F206" s="42">
        <f t="shared" si="41"/>
        <v>1.4364704780566091E-4</v>
      </c>
      <c r="G206" s="42">
        <f t="shared" si="49"/>
        <v>0.1436470478056609</v>
      </c>
      <c r="H206" s="31">
        <f t="shared" si="42"/>
        <v>2.0392918252880907E-6</v>
      </c>
      <c r="I206" s="31">
        <f t="shared" si="43"/>
        <v>3.1352905513863711E-6</v>
      </c>
      <c r="L206" s="13">
        <f t="shared" si="44"/>
        <v>0.91985923639496103</v>
      </c>
      <c r="M206" s="13">
        <f t="shared" si="45"/>
        <v>-1</v>
      </c>
      <c r="N206" s="13">
        <f t="shared" si="50"/>
        <v>5.3633260707846251</v>
      </c>
      <c r="O206" s="13">
        <f t="shared" si="46"/>
        <v>3.9492308686976399E-5</v>
      </c>
      <c r="P206" s="13">
        <f t="shared" si="47"/>
        <v>0.62326022029452244</v>
      </c>
      <c r="Q206" s="13">
        <f t="shared" si="51"/>
        <v>0.38395582698468328</v>
      </c>
    </row>
    <row r="207" spans="1:17" x14ac:dyDescent="0.35">
      <c r="A207">
        <v>205</v>
      </c>
      <c r="B207" s="3">
        <f t="shared" si="39"/>
        <v>0.20499999999999999</v>
      </c>
      <c r="C207" s="3">
        <f>MOD($T$7*(1+SIN($T$6*B207))+$T$20,2*$T$7)</f>
        <v>0.99248022513682077</v>
      </c>
      <c r="D207" s="31">
        <f t="shared" si="40"/>
        <v>3.8413139136645312E-6</v>
      </c>
      <c r="E207" s="67">
        <f t="shared" si="48"/>
        <v>1.034483353111091E-4</v>
      </c>
      <c r="F207" s="42">
        <f t="shared" si="41"/>
        <v>1.4662202284008473E-4</v>
      </c>
      <c r="G207" s="42">
        <f t="shared" si="49"/>
        <v>0.14662202284008474</v>
      </c>
      <c r="H207" s="31">
        <f t="shared" si="42"/>
        <v>2.0997184313551466E-6</v>
      </c>
      <c r="I207" s="31">
        <f t="shared" si="43"/>
        <v>3.2166558865287717E-6</v>
      </c>
      <c r="L207" s="13">
        <f t="shared" si="44"/>
        <v>0.9173918852985421</v>
      </c>
      <c r="M207" s="13">
        <f t="shared" si="45"/>
        <v>-1</v>
      </c>
      <c r="N207" s="13">
        <f t="shared" si="50"/>
        <v>5.3657934218810439</v>
      </c>
      <c r="O207" s="13">
        <f t="shared" si="46"/>
        <v>3.9464315782454778E-5</v>
      </c>
      <c r="P207" s="13">
        <f t="shared" si="47"/>
        <v>0.62281844151736576</v>
      </c>
      <c r="Q207" s="13">
        <f t="shared" si="51"/>
        <v>0.3837881216921708</v>
      </c>
    </row>
    <row r="208" spans="1:17" x14ac:dyDescent="0.35">
      <c r="A208">
        <v>206</v>
      </c>
      <c r="B208" s="3">
        <f t="shared" si="39"/>
        <v>0.20599999999999999</v>
      </c>
      <c r="C208" s="3">
        <f>MOD($T$7*(1+SIN($T$6*B208))+$T$20,2*$T$7)</f>
        <v>0.99064206381062725</v>
      </c>
      <c r="D208" s="31">
        <f t="shared" si="40"/>
        <v>3.9445145025858677E-6</v>
      </c>
      <c r="E208" s="67">
        <f t="shared" si="48"/>
        <v>1.0558139970261892E-4</v>
      </c>
      <c r="F208" s="42">
        <f t="shared" si="41"/>
        <v>1.4964531185668179E-4</v>
      </c>
      <c r="G208" s="42">
        <f t="shared" si="49"/>
        <v>0.14964531185668178</v>
      </c>
      <c r="H208" s="31">
        <f t="shared" si="42"/>
        <v>2.1621973220316062E-6</v>
      </c>
      <c r="I208" s="31">
        <f t="shared" si="43"/>
        <v>3.2991055457062277E-6</v>
      </c>
      <c r="L208" s="13">
        <f t="shared" si="44"/>
        <v>0.91486303634465793</v>
      </c>
      <c r="M208" s="13">
        <f t="shared" si="45"/>
        <v>-1</v>
      </c>
      <c r="N208" s="13">
        <f t="shared" si="50"/>
        <v>5.3683222708349287</v>
      </c>
      <c r="O208" s="13">
        <f t="shared" si="46"/>
        <v>3.9436955785991679E-5</v>
      </c>
      <c r="P208" s="13">
        <f t="shared" si="47"/>
        <v>0.62238665117666903</v>
      </c>
      <c r="Q208" s="13">
        <f t="shared" si="51"/>
        <v>0.38362411988860384</v>
      </c>
    </row>
    <row r="209" spans="1:17" x14ac:dyDescent="0.35">
      <c r="A209">
        <v>207</v>
      </c>
      <c r="B209" s="3">
        <f t="shared" si="39"/>
        <v>0.20699999999999999</v>
      </c>
      <c r="C209" s="3">
        <f>MOD($T$7*(1+SIN($T$6*B209))+$T$20,2*$T$7)</f>
        <v>0.98860344053165328</v>
      </c>
      <c r="D209" s="31">
        <f t="shared" si="40"/>
        <v>4.0497810335356127E-6</v>
      </c>
      <c r="E209" s="67">
        <f t="shared" si="48"/>
        <v>1.077492378026793E-4</v>
      </c>
      <c r="F209" s="42">
        <f t="shared" si="41"/>
        <v>1.5271788722935213E-4</v>
      </c>
      <c r="G209" s="42">
        <f t="shared" si="49"/>
        <v>0.15271788722935212</v>
      </c>
      <c r="H209" s="31">
        <f t="shared" si="42"/>
        <v>2.226799984525763E-6</v>
      </c>
      <c r="I209" s="31">
        <f t="shared" si="43"/>
        <v>3.382615592777405E-6</v>
      </c>
      <c r="L209" s="13">
        <f t="shared" si="44"/>
        <v>0.91227160588196798</v>
      </c>
      <c r="M209" s="13">
        <f t="shared" si="45"/>
        <v>-1</v>
      </c>
      <c r="N209" s="13">
        <f t="shared" si="50"/>
        <v>5.370913701297618</v>
      </c>
      <c r="O209" s="13">
        <f t="shared" si="46"/>
        <v>3.9410309259621598E-5</v>
      </c>
      <c r="P209" s="13">
        <f t="shared" si="47"/>
        <v>0.62196612068737456</v>
      </c>
      <c r="Q209" s="13">
        <f t="shared" si="51"/>
        <v>0.38346431084749844</v>
      </c>
    </row>
    <row r="210" spans="1:17" x14ac:dyDescent="0.35">
      <c r="A210">
        <v>208</v>
      </c>
      <c r="B210" s="3">
        <f t="shared" si="39"/>
        <v>0.20799999999999999</v>
      </c>
      <c r="C210" s="3">
        <f>MOD($T$7*(1+SIN($T$6*B210))+$T$20,2*$T$7)</f>
        <v>0.98636448577109359</v>
      </c>
      <c r="D210" s="31">
        <f t="shared" si="40"/>
        <v>4.157137930391644E-6</v>
      </c>
      <c r="E210" s="67">
        <f t="shared" si="48"/>
        <v>1.0995255930600703E-4</v>
      </c>
      <c r="F210" s="42">
        <f t="shared" si="41"/>
        <v>1.5584075484064252E-4</v>
      </c>
      <c r="G210" s="42">
        <f t="shared" si="49"/>
        <v>0.15584075484064253</v>
      </c>
      <c r="H210" s="31">
        <f t="shared" si="42"/>
        <v>2.293599469746178E-6</v>
      </c>
      <c r="I210" s="31">
        <f t="shared" si="43"/>
        <v>3.4671598239309609E-6</v>
      </c>
      <c r="L210" s="13">
        <f t="shared" si="44"/>
        <v>0.909616536755946</v>
      </c>
      <c r="M210" s="13">
        <f t="shared" si="45"/>
        <v>-1</v>
      </c>
      <c r="N210" s="13">
        <f t="shared" si="50"/>
        <v>5.3735687704236401</v>
      </c>
      <c r="O210" s="13">
        <f t="shared" si="46"/>
        <v>3.9384460386341329E-5</v>
      </c>
      <c r="P210" s="13">
        <f t="shared" si="47"/>
        <v>0.62155817860977358</v>
      </c>
      <c r="Q210" s="13">
        <f t="shared" si="51"/>
        <v>0.38330920642185051</v>
      </c>
    </row>
    <row r="211" spans="1:17" x14ac:dyDescent="0.35">
      <c r="A211">
        <v>209</v>
      </c>
      <c r="B211" s="3">
        <f t="shared" si="39"/>
        <v>0.20899999999999999</v>
      </c>
      <c r="C211" s="3">
        <f>MOD($T$7*(1+SIN($T$6*B211))+$T$20,2*$T$7)</f>
        <v>0.98392534282128974</v>
      </c>
      <c r="D211" s="31">
        <f t="shared" si="40"/>
        <v>4.2666095760561159E-6</v>
      </c>
      <c r="E211" s="67">
        <f t="shared" si="48"/>
        <v>1.1219209788509818E-4</v>
      </c>
      <c r="F211" s="42">
        <f t="shared" si="41"/>
        <v>1.5901495455789491E-4</v>
      </c>
      <c r="G211" s="42">
        <f t="shared" si="49"/>
        <v>0.15901495455789491</v>
      </c>
      <c r="H211" s="31">
        <f t="shared" si="42"/>
        <v>2.362670366881429E-6</v>
      </c>
      <c r="I211" s="31">
        <f t="shared" si="43"/>
        <v>3.5527096717792918E-6</v>
      </c>
      <c r="L211" s="13">
        <f t="shared" si="44"/>
        <v>0.90689680293586861</v>
      </c>
      <c r="M211" s="13">
        <f t="shared" si="45"/>
        <v>-1</v>
      </c>
      <c r="N211" s="13">
        <f t="shared" si="50"/>
        <v>5.3762885042437176</v>
      </c>
      <c r="O211" s="13">
        <f t="shared" si="46"/>
        <v>3.9359497047960245E-5</v>
      </c>
      <c r="P211" s="13">
        <f t="shared" si="47"/>
        <v>0.62116421187812465</v>
      </c>
      <c r="Q211" s="13">
        <f t="shared" si="51"/>
        <v>0.38315934149477904</v>
      </c>
    </row>
    <row r="212" spans="1:17" x14ac:dyDescent="0.35">
      <c r="A212">
        <v>210</v>
      </c>
      <c r="B212" s="3">
        <f t="shared" si="39"/>
        <v>0.21</v>
      </c>
      <c r="C212" s="3">
        <f>MOD($T$7*(1+SIN($T$6*B212))+$T$20,2*$T$7)</f>
        <v>0.98128616778655608</v>
      </c>
      <c r="D212" s="31">
        <f t="shared" si="40"/>
        <v>4.3782203059972036E-6</v>
      </c>
      <c r="E212" s="67">
        <f t="shared" si="48"/>
        <v>1.1446861149113341E-4</v>
      </c>
      <c r="F212" s="42">
        <f t="shared" si="41"/>
        <v>1.6224156065973341E-4</v>
      </c>
      <c r="G212" s="42">
        <f t="shared" si="49"/>
        <v>0.16224156065973341</v>
      </c>
      <c r="H212" s="31">
        <f t="shared" si="42"/>
        <v>2.4340887740321299E-6</v>
      </c>
      <c r="I212" s="31">
        <f t="shared" si="43"/>
        <v>3.6392341073331639E-6</v>
      </c>
      <c r="L212" s="13">
        <f t="shared" si="44"/>
        <v>0.90411141441724419</v>
      </c>
      <c r="M212" s="13">
        <f t="shared" si="45"/>
        <v>-1</v>
      </c>
      <c r="N212" s="13">
        <f t="shared" si="50"/>
        <v>5.3790738927623423</v>
      </c>
      <c r="O212" s="13">
        <f t="shared" si="46"/>
        <v>3.9335510899926134E-5</v>
      </c>
      <c r="P212" s="13">
        <f t="shared" si="47"/>
        <v>0.62078566698154103</v>
      </c>
      <c r="Q212" s="13">
        <f t="shared" si="51"/>
        <v>0.38301527439939476</v>
      </c>
    </row>
    <row r="213" spans="1:17" x14ac:dyDescent="0.35">
      <c r="A213">
        <v>211</v>
      </c>
      <c r="B213" s="3">
        <f t="shared" si="39"/>
        <v>0.21099999999999999</v>
      </c>
      <c r="C213" s="3">
        <f>MOD($T$7*(1+SIN($T$6*B213))+$T$20,2*$T$7)</f>
        <v>0.97844712957319402</v>
      </c>
      <c r="D213" s="31">
        <f t="shared" si="40"/>
        <v>4.4919944017496969E-6</v>
      </c>
      <c r="E213" s="67">
        <f t="shared" si="48"/>
        <v>1.1678288261778044E-4</v>
      </c>
      <c r="F213" s="42">
        <f t="shared" si="41"/>
        <v>1.6552168220996342E-4</v>
      </c>
      <c r="G213" s="42">
        <f t="shared" si="49"/>
        <v>0.16552168220996341</v>
      </c>
      <c r="H213" s="31">
        <f t="shared" si="42"/>
        <v>2.5079322647230738E-6</v>
      </c>
      <c r="I213" s="31">
        <f t="shared" si="43"/>
        <v>3.7266995399296161E-6</v>
      </c>
      <c r="L213" s="13">
        <f t="shared" si="44"/>
        <v>0.90125942240321477</v>
      </c>
      <c r="M213" s="13">
        <f t="shared" si="45"/>
        <v>-1</v>
      </c>
      <c r="N213" s="13">
        <f t="shared" si="50"/>
        <v>5.3819258847763711</v>
      </c>
      <c r="O213" s="13">
        <f t="shared" si="46"/>
        <v>3.931259744261798E-5</v>
      </c>
      <c r="P213" s="13">
        <f t="shared" si="47"/>
        <v>0.62042405108912047</v>
      </c>
      <c r="Q213" s="13">
        <f t="shared" si="51"/>
        <v>0.38287758730322519</v>
      </c>
    </row>
    <row r="214" spans="1:17" x14ac:dyDescent="0.35">
      <c r="A214">
        <v>212</v>
      </c>
      <c r="B214" s="3">
        <f t="shared" si="39"/>
        <v>0.21199999999999999</v>
      </c>
      <c r="C214" s="3">
        <f>MOD($T$7*(1+SIN($T$6*B214))+$T$20,2*$T$7)</f>
        <v>0.97540840987868194</v>
      </c>
      <c r="D214" s="31">
        <f t="shared" si="40"/>
        <v>4.6079560843761158E-6</v>
      </c>
      <c r="E214" s="67">
        <f t="shared" si="48"/>
        <v>1.1913571852597318E-4</v>
      </c>
      <c r="F214" s="42">
        <f t="shared" si="41"/>
        <v>1.6885646337616128E-4</v>
      </c>
      <c r="G214" s="42">
        <f t="shared" si="49"/>
        <v>0.16885646337616128</v>
      </c>
      <c r="H214" s="31">
        <f t="shared" si="42"/>
        <v>2.5842798501211244E-6</v>
      </c>
      <c r="I214" s="31">
        <f t="shared" si="43"/>
        <v>3.8150697151948358E-6</v>
      </c>
      <c r="L214" s="13">
        <f t="shared" si="44"/>
        <v>0.89833992476716173</v>
      </c>
      <c r="M214" s="13">
        <f t="shared" si="45"/>
        <v>-1</v>
      </c>
      <c r="N214" s="13">
        <f t="shared" si="50"/>
        <v>5.3848453824124247</v>
      </c>
      <c r="O214" s="13">
        <f t="shared" si="46"/>
        <v>3.929085608856548E-5</v>
      </c>
      <c r="P214" s="13">
        <f t="shared" si="47"/>
        <v>0.62008093311079038</v>
      </c>
      <c r="Q214" s="13">
        <f t="shared" si="51"/>
        <v>0.38274688655223232</v>
      </c>
    </row>
    <row r="215" spans="1:17" x14ac:dyDescent="0.35">
      <c r="A215">
        <v>213</v>
      </c>
      <c r="B215" s="3">
        <f t="shared" si="39"/>
        <v>0.21299999999999999</v>
      </c>
      <c r="C215" s="3">
        <f>MOD($T$7*(1+SIN($T$6*B215))+$T$20,2*$T$7)</f>
        <v>0.97217020318004099</v>
      </c>
      <c r="D215" s="31">
        <f t="shared" si="40"/>
        <v>4.7261295078901011E-6</v>
      </c>
      <c r="E215" s="67">
        <f t="shared" si="48"/>
        <v>1.2152795142761957E-4</v>
      </c>
      <c r="F215" s="42">
        <f t="shared" si="41"/>
        <v>1.7224708369005176E-4</v>
      </c>
      <c r="G215" s="42">
        <f t="shared" si="49"/>
        <v>0.17224708369005176</v>
      </c>
      <c r="H215" s="31">
        <f t="shared" si="42"/>
        <v>2.6632119367825088E-6</v>
      </c>
      <c r="I215" s="31">
        <f t="shared" si="43"/>
        <v>3.9043056111335197E-6</v>
      </c>
      <c r="L215" s="13">
        <f t="shared" si="44"/>
        <v>0.89535207179724563</v>
      </c>
      <c r="M215" s="13">
        <f t="shared" si="45"/>
        <v>-1</v>
      </c>
      <c r="N215" s="13">
        <f t="shared" si="50"/>
        <v>5.3878332353823408</v>
      </c>
      <c r="O215" s="13">
        <f t="shared" si="46"/>
        <v>3.9270390225022639E-5</v>
      </c>
      <c r="P215" s="13">
        <f t="shared" si="47"/>
        <v>0.61975794468483303</v>
      </c>
      <c r="Q215" s="13">
        <f t="shared" si="51"/>
        <v>0.38262380296916737</v>
      </c>
    </row>
    <row r="216" spans="1:17" x14ac:dyDescent="0.35">
      <c r="A216">
        <v>214</v>
      </c>
      <c r="B216" s="3">
        <f t="shared" si="39"/>
        <v>0.214</v>
      </c>
      <c r="C216" s="3">
        <f>MOD($T$7*(1+SIN($T$6*B216))+$T$20,2*$T$7)</f>
        <v>0.96873271672139527</v>
      </c>
      <c r="D216" s="31">
        <f t="shared" si="40"/>
        <v>4.8465387526437282E-6</v>
      </c>
      <c r="E216" s="67">
        <f t="shared" si="48"/>
        <v>1.239604386265827E-4</v>
      </c>
      <c r="F216" s="42">
        <f t="shared" si="41"/>
        <v>1.7569475824732696E-4</v>
      </c>
      <c r="G216" s="42">
        <f t="shared" si="49"/>
        <v>0.17569475824732697</v>
      </c>
      <c r="H216" s="31">
        <f t="shared" si="42"/>
        <v>2.7448102797513441E-6</v>
      </c>
      <c r="I216" s="31">
        <f t="shared" si="43"/>
        <v>3.9943653324462918E-6</v>
      </c>
      <c r="L216" s="13">
        <f t="shared" si="44"/>
        <v>0.89229507222193283</v>
      </c>
      <c r="M216" s="13">
        <f t="shared" si="45"/>
        <v>-1</v>
      </c>
      <c r="N216" s="13">
        <f t="shared" si="50"/>
        <v>5.3908902349576531</v>
      </c>
      <c r="O216" s="13">
        <f t="shared" si="46"/>
        <v>3.925130727129102E-5</v>
      </c>
      <c r="P216" s="13">
        <f t="shared" si="47"/>
        <v>0.61945678108255009</v>
      </c>
      <c r="Q216" s="13">
        <f t="shared" si="51"/>
        <v>0.38250899210071226</v>
      </c>
    </row>
    <row r="217" spans="1:17" x14ac:dyDescent="0.35">
      <c r="A217">
        <v>215</v>
      </c>
      <c r="B217" s="3">
        <f t="shared" si="39"/>
        <v>0.215</v>
      </c>
      <c r="C217" s="3">
        <f>MOD($T$7*(1+SIN($T$6*B217))+$T$20,2*$T$7)</f>
        <v>0.96509617050070595</v>
      </c>
      <c r="D217" s="31">
        <f t="shared" si="40"/>
        <v>4.9692078186805808E-6</v>
      </c>
      <c r="E217" s="67">
        <f t="shared" si="48"/>
        <v>1.2643406261499398E-4</v>
      </c>
      <c r="F217" s="42">
        <f t="shared" si="41"/>
        <v>1.7920073784415545E-4</v>
      </c>
      <c r="G217" s="42">
        <f t="shared" si="49"/>
        <v>0.17920073784415544</v>
      </c>
      <c r="H217" s="31">
        <f t="shared" si="42"/>
        <v>2.8291579308301436E-6</v>
      </c>
      <c r="I217" s="31">
        <f t="shared" si="43"/>
        <v>4.0852040031872482E-6</v>
      </c>
      <c r="L217" s="13">
        <f t="shared" si="44"/>
        <v>0.88916819951365478</v>
      </c>
      <c r="M217" s="13">
        <f t="shared" si="45"/>
        <v>-1</v>
      </c>
      <c r="N217" s="13">
        <f t="shared" si="50"/>
        <v>5.3940171076659311</v>
      </c>
      <c r="O217" s="13">
        <f t="shared" si="46"/>
        <v>3.9233718730156867E-5</v>
      </c>
      <c r="P217" s="13">
        <f t="shared" si="47"/>
        <v>0.61917920202003396</v>
      </c>
      <c r="Q217" s="13">
        <f t="shared" si="51"/>
        <v>0.38240313440758544</v>
      </c>
    </row>
    <row r="218" spans="1:17" x14ac:dyDescent="0.35">
      <c r="A218">
        <v>216</v>
      </c>
      <c r="B218" s="3">
        <f t="shared" si="39"/>
        <v>0.216</v>
      </c>
      <c r="C218" s="3">
        <f>MOD($T$7*(1+SIN($T$6*B218))+$T$20,2*$T$7)</f>
        <v>0.96126079725568925</v>
      </c>
      <c r="D218" s="31">
        <f t="shared" si="40"/>
        <v>5.0941606190562327E-6</v>
      </c>
      <c r="E218" s="67">
        <f t="shared" si="48"/>
        <v>1.2894973112339886E-4</v>
      </c>
      <c r="F218" s="42">
        <f t="shared" si="41"/>
        <v>1.8276630904825593E-4</v>
      </c>
      <c r="G218" s="42">
        <f t="shared" si="49"/>
        <v>0.18276630904825594</v>
      </c>
      <c r="H218" s="31">
        <f t="shared" si="42"/>
        <v>2.9163391818419047E-6</v>
      </c>
      <c r="I218" s="31">
        <f t="shared" si="43"/>
        <v>4.1767736578844049E-6</v>
      </c>
      <c r="L218" s="13">
        <f t="shared" si="44"/>
        <v>0.88597079846565396</v>
      </c>
      <c r="M218" s="13">
        <f t="shared" si="45"/>
        <v>-1</v>
      </c>
      <c r="N218" s="13">
        <f t="shared" si="50"/>
        <v>5.3972145087139323</v>
      </c>
      <c r="O218" s="13">
        <f t="shared" si="46"/>
        <v>3.9217740232776233E-5</v>
      </c>
      <c r="P218" s="13">
        <f t="shared" si="47"/>
        <v>0.61892703236653601</v>
      </c>
      <c r="Q218" s="13">
        <f t="shared" si="51"/>
        <v>0.3823069353915185</v>
      </c>
    </row>
    <row r="219" spans="1:17" x14ac:dyDescent="0.35">
      <c r="A219">
        <v>217</v>
      </c>
      <c r="B219" s="3">
        <f t="shared" si="39"/>
        <v>0.217</v>
      </c>
      <c r="C219" s="3">
        <f>MOD($T$7*(1+SIN($T$6*B219))+$T$20,2*$T$7)</f>
        <v>0.95722684244892342</v>
      </c>
      <c r="D219" s="31">
        <f t="shared" si="40"/>
        <v>5.2214209731279793E-6</v>
      </c>
      <c r="E219" s="67">
        <f t="shared" si="48"/>
        <v>1.3150837712311726E-4</v>
      </c>
      <c r="F219" s="42">
        <f t="shared" si="41"/>
        <v>1.8639279420224291E-4</v>
      </c>
      <c r="G219" s="42">
        <f t="shared" si="49"/>
        <v>0.18639279420224292</v>
      </c>
      <c r="H219" s="31">
        <f t="shared" si="42"/>
        <v>3.0064395027029163E-6</v>
      </c>
      <c r="I219" s="31">
        <f t="shared" si="43"/>
        <v>4.2690231312571002E-6</v>
      </c>
      <c r="L219" s="13">
        <f t="shared" si="44"/>
        <v>0.88270229203474082</v>
      </c>
      <c r="M219" s="13">
        <f t="shared" si="45"/>
        <v>-1</v>
      </c>
      <c r="N219" s="13">
        <f t="shared" si="50"/>
        <v>5.4004830151448457</v>
      </c>
      <c r="O219" s="13">
        <f t="shared" si="46"/>
        <v>3.9203491576313127E-5</v>
      </c>
      <c r="P219" s="13">
        <f t="shared" si="47"/>
        <v>0.61870216273846523</v>
      </c>
      <c r="Q219" s="13">
        <f t="shared" si="51"/>
        <v>0.38222112565276739</v>
      </c>
    </row>
    <row r="220" spans="1:17" x14ac:dyDescent="0.35">
      <c r="A220">
        <v>218</v>
      </c>
      <c r="B220" s="3">
        <f t="shared" si="39"/>
        <v>0.218</v>
      </c>
      <c r="C220" s="3">
        <f>MOD($T$7*(1+SIN($T$6*B220))+$T$20,2*$T$7)</f>
        <v>0.95299456425213869</v>
      </c>
      <c r="D220" s="31">
        <f t="shared" si="40"/>
        <v>5.3510125998155544E-6</v>
      </c>
      <c r="E220" s="67">
        <f t="shared" si="48"/>
        <v>1.3411095877940122E-4</v>
      </c>
      <c r="F220" s="42">
        <f t="shared" si="41"/>
        <v>1.9008155135723478E-4</v>
      </c>
      <c r="G220" s="42">
        <f t="shared" si="49"/>
        <v>0.19008155135723478</v>
      </c>
      <c r="H220" s="31">
        <f t="shared" si="42"/>
        <v>3.0995454741253127E-6</v>
      </c>
      <c r="I220" s="31">
        <f t="shared" si="43"/>
        <v>4.3618979466757481E-6</v>
      </c>
      <c r="L220" s="13">
        <f t="shared" si="44"/>
        <v>0.8793621884401408</v>
      </c>
      <c r="M220" s="13">
        <f t="shared" si="45"/>
        <v>-1</v>
      </c>
      <c r="N220" s="13">
        <f t="shared" si="50"/>
        <v>5.4038231187394459</v>
      </c>
      <c r="O220" s="13">
        <f t="shared" si="46"/>
        <v>3.9191096753608751E-5</v>
      </c>
      <c r="P220" s="13">
        <f t="shared" si="47"/>
        <v>0.61850654996762233</v>
      </c>
      <c r="Q220" s="13">
        <f t="shared" si="51"/>
        <v>0.3821464608715951</v>
      </c>
    </row>
    <row r="221" spans="1:17" x14ac:dyDescent="0.35">
      <c r="A221">
        <v>219</v>
      </c>
      <c r="B221" s="3">
        <f t="shared" si="39"/>
        <v>0.219</v>
      </c>
      <c r="C221" s="3">
        <f>MOD($T$7*(1+SIN($T$6*B221))+$T$20,2*$T$7)</f>
        <v>0.94856423352969621</v>
      </c>
      <c r="D221" s="31">
        <f t="shared" si="40"/>
        <v>5.482959110834601E-6</v>
      </c>
      <c r="E221" s="67">
        <f t="shared" si="48"/>
        <v>1.3675845935418388E-4</v>
      </c>
      <c r="F221" s="42">
        <f t="shared" si="41"/>
        <v>1.9383397413501565E-4</v>
      </c>
      <c r="G221" s="42">
        <f t="shared" si="49"/>
        <v>0.19383397413501566</v>
      </c>
      <c r="H221" s="31">
        <f t="shared" si="42"/>
        <v>3.1957447147686959E-6</v>
      </c>
      <c r="I221" s="31">
        <f t="shared" si="43"/>
        <v>4.4553402035211749E-6</v>
      </c>
      <c r="L221" s="13">
        <f t="shared" si="44"/>
        <v>0.87595008850584499</v>
      </c>
      <c r="M221" s="13">
        <f t="shared" si="45"/>
        <v>-1</v>
      </c>
      <c r="N221" s="13">
        <f t="shared" si="50"/>
        <v>5.4072352186737414</v>
      </c>
      <c r="O221" s="13">
        <f t="shared" si="46"/>
        <v>3.918068397413496E-5</v>
      </c>
      <c r="P221" s="13">
        <f t="shared" si="47"/>
        <v>0.61834221743188345</v>
      </c>
      <c r="Q221" s="13">
        <f t="shared" si="51"/>
        <v>0.38208372170696936</v>
      </c>
    </row>
    <row r="222" spans="1:17" x14ac:dyDescent="0.35">
      <c r="A222">
        <v>220</v>
      </c>
      <c r="B222" s="3">
        <f t="shared" si="39"/>
        <v>0.22</v>
      </c>
      <c r="C222" s="3">
        <f>MOD($T$7*(1+SIN($T$6*B222))+$T$20,2*$T$7)</f>
        <v>0.94393613382124819</v>
      </c>
      <c r="D222" s="31">
        <f t="shared" si="40"/>
        <v>5.6172840039047287E-6</v>
      </c>
      <c r="E222" s="67">
        <f t="shared" si="48"/>
        <v>1.3945188705719378E-4</v>
      </c>
      <c r="F222" s="42">
        <f t="shared" si="41"/>
        <v>1.9765149151701288E-4</v>
      </c>
      <c r="G222" s="42">
        <f t="shared" si="49"/>
        <v>0.19765149151701289</v>
      </c>
      <c r="H222" s="31">
        <f t="shared" si="42"/>
        <v>3.2951258026610828E-6</v>
      </c>
      <c r="I222" s="31">
        <f t="shared" si="43"/>
        <v>4.5492884636128639E-6</v>
      </c>
      <c r="L222" s="13">
        <f t="shared" si="44"/>
        <v>0.87246569323088063</v>
      </c>
      <c r="M222" s="13">
        <f t="shared" si="45"/>
        <v>-1</v>
      </c>
      <c r="N222" s="13">
        <f t="shared" si="50"/>
        <v>5.4107196139487055</v>
      </c>
      <c r="O222" s="13">
        <f t="shared" si="46"/>
        <v>3.9172385675463215E-5</v>
      </c>
      <c r="P222" s="13">
        <f t="shared" si="47"/>
        <v>0.61821125523620091</v>
      </c>
      <c r="Q222" s="13">
        <f t="shared" si="51"/>
        <v>0.38203371360556021</v>
      </c>
    </row>
    <row r="223" spans="1:17" x14ac:dyDescent="0.35">
      <c r="A223">
        <v>221</v>
      </c>
      <c r="B223" s="3">
        <f t="shared" si="39"/>
        <v>0.221</v>
      </c>
      <c r="C223" s="3">
        <f>MOD($T$7*(1+SIN($T$6*B223))+$T$20,2*$T$7)</f>
        <v>0.9391105613235986</v>
      </c>
      <c r="D223" s="31">
        <f t="shared" si="40"/>
        <v>5.7540106559339331E-6</v>
      </c>
      <c r="E223" s="67">
        <f t="shared" si="48"/>
        <v>1.4219227484450639E-4</v>
      </c>
      <c r="F223" s="42">
        <f t="shared" si="41"/>
        <v>2.0153556755877485E-4</v>
      </c>
      <c r="G223" s="42">
        <f t="shared" si="49"/>
        <v>0.20153556755877486</v>
      </c>
      <c r="H223" s="31">
        <f t="shared" si="42"/>
        <v>3.3977781907106244E-6</v>
      </c>
      <c r="I223" s="31">
        <f t="shared" si="43"/>
        <v>4.6436776368878674E-6</v>
      </c>
      <c r="L223" s="13">
        <f t="shared" si="44"/>
        <v>0.86890881156871291</v>
      </c>
      <c r="M223" s="13">
        <f t="shared" si="45"/>
        <v>-1</v>
      </c>
      <c r="N223" s="13">
        <f t="shared" si="50"/>
        <v>5.4142764956108733</v>
      </c>
      <c r="O223" s="13">
        <f t="shared" si="46"/>
        <v>3.9166338524461593E-5</v>
      </c>
      <c r="P223" s="13">
        <f t="shared" si="47"/>
        <v>0.61811582023149403</v>
      </c>
      <c r="Q223" s="13">
        <f t="shared" si="51"/>
        <v>0.38199726651400268</v>
      </c>
    </row>
    <row r="224" spans="1:17" x14ac:dyDescent="0.35">
      <c r="A224">
        <v>222</v>
      </c>
      <c r="B224" s="3">
        <f t="shared" si="39"/>
        <v>0.222</v>
      </c>
      <c r="C224" s="3">
        <f>MOD($T$7*(1+SIN($T$6*B224))+$T$20,2*$T$7)</f>
        <v>0.9340878248717388</v>
      </c>
      <c r="D224" s="31">
        <f t="shared" si="40"/>
        <v>5.8931623161811802E-6</v>
      </c>
      <c r="E224" s="67">
        <f t="shared" si="48"/>
        <v>1.4498068016373841E-4</v>
      </c>
      <c r="F224" s="42">
        <f t="shared" si="41"/>
        <v>2.0548770102882353E-4</v>
      </c>
      <c r="G224" s="42">
        <f t="shared" si="49"/>
        <v>0.20548770102882352</v>
      </c>
      <c r="H224" s="31">
        <f t="shared" si="42"/>
        <v>3.5037921161316721E-6</v>
      </c>
      <c r="I224" s="31">
        <f t="shared" si="43"/>
        <v>4.738438866524656E-6</v>
      </c>
      <c r="L224" s="13">
        <f t="shared" si="44"/>
        <v>0.86527936839357089</v>
      </c>
      <c r="M224" s="13">
        <f t="shared" si="45"/>
        <v>-1</v>
      </c>
      <c r="N224" s="13">
        <f t="shared" si="50"/>
        <v>5.4179059387860153</v>
      </c>
      <c r="O224" s="13">
        <f t="shared" si="46"/>
        <v>3.9162683407417851E-5</v>
      </c>
      <c r="P224" s="13">
        <f t="shared" si="47"/>
        <v>0.61805813585877378</v>
      </c>
      <c r="Q224" s="13">
        <f t="shared" si="51"/>
        <v>0.38197523448732174</v>
      </c>
    </row>
    <row r="225" spans="1:17" x14ac:dyDescent="0.35">
      <c r="A225">
        <v>223</v>
      </c>
      <c r="B225" s="3">
        <f t="shared" si="39"/>
        <v>0.223</v>
      </c>
      <c r="C225" s="3">
        <f>MOD($T$7*(1+SIN($T$6*B225))+$T$20,2*$T$7)</f>
        <v>0.92886824591908734</v>
      </c>
      <c r="D225" s="31">
        <f t="shared" si="40"/>
        <v>6.0347620993990271E-6</v>
      </c>
      <c r="E225" s="67">
        <f t="shared" si="48"/>
        <v>1.4781818464511623E-4</v>
      </c>
      <c r="F225" s="42">
        <f t="shared" si="41"/>
        <v>2.0950942497079152E-4</v>
      </c>
      <c r="G225" s="42">
        <f t="shared" si="49"/>
        <v>0.20950942497079153</v>
      </c>
      <c r="H225" s="31">
        <f t="shared" si="42"/>
        <v>3.6132585036110319E-6</v>
      </c>
      <c r="I225" s="31">
        <f t="shared" si="43"/>
        <v>4.8334994137193722E-6</v>
      </c>
      <c r="L225" s="13">
        <f t="shared" si="44"/>
        <v>0.86157741262787979</v>
      </c>
      <c r="M225" s="13">
        <f t="shared" si="45"/>
        <v>-1</v>
      </c>
      <c r="N225" s="13">
        <f t="shared" si="50"/>
        <v>5.4216078945517063</v>
      </c>
      <c r="O225" s="13">
        <f t="shared" si="46"/>
        <v>3.9161565408276425E-5</v>
      </c>
      <c r="P225" s="13">
        <f t="shared" si="47"/>
        <v>0.61804049180568232</v>
      </c>
      <c r="Q225" s="13">
        <f t="shared" si="51"/>
        <v>0.38196849518640202</v>
      </c>
    </row>
    <row r="226" spans="1:17" x14ac:dyDescent="0.35">
      <c r="A226">
        <v>224</v>
      </c>
      <c r="B226" s="3">
        <f t="shared" si="39"/>
        <v>0.224</v>
      </c>
      <c r="C226" s="3">
        <f>MOD($T$7*(1+SIN($T$6*B226))+$T$20,2*$T$7)</f>
        <v>0.9234521585169162</v>
      </c>
      <c r="D226" s="31">
        <f t="shared" si="40"/>
        <v>6.1788329789580188E-6</v>
      </c>
      <c r="E226" s="67">
        <f t="shared" si="48"/>
        <v>1.5070589373815464E-4</v>
      </c>
      <c r="F226" s="42">
        <f t="shared" si="41"/>
        <v>2.1360230618847051E-4</v>
      </c>
      <c r="G226" s="42">
        <f t="shared" si="49"/>
        <v>0.21360230618847051</v>
      </c>
      <c r="H226" s="31">
        <f t="shared" si="42"/>
        <v>3.7262688620434906E-6</v>
      </c>
      <c r="I226" s="31">
        <f t="shared" si="43"/>
        <v>4.9287825423348039E-6</v>
      </c>
      <c r="L226" s="13">
        <f t="shared" si="44"/>
        <v>0.8578031255011922</v>
      </c>
      <c r="M226" s="13">
        <f t="shared" si="45"/>
        <v>-1</v>
      </c>
      <c r="N226" s="13">
        <f t="shared" si="50"/>
        <v>5.425382181678394</v>
      </c>
      <c r="O226" s="13">
        <f t="shared" si="46"/>
        <v>3.916313377417253E-5</v>
      </c>
      <c r="P226" s="13">
        <f t="shared" si="47"/>
        <v>0.61806524346255953</v>
      </c>
      <c r="Q226" s="13">
        <f t="shared" si="51"/>
        <v>0.38197794925743422</v>
      </c>
    </row>
    <row r="227" spans="1:17" x14ac:dyDescent="0.35">
      <c r="A227">
        <v>225</v>
      </c>
      <c r="B227" s="3">
        <f t="shared" si="39"/>
        <v>0.22500000000000001</v>
      </c>
      <c r="C227" s="3">
        <f>MOD($T$7*(1+SIN($T$6*B227))+$T$20,2*$T$7)</f>
        <v>0.91783990929296966</v>
      </c>
      <c r="D227" s="31">
        <f t="shared" si="40"/>
        <v>6.3253977799548087E-6</v>
      </c>
      <c r="E227" s="67">
        <f t="shared" si="48"/>
        <v>1.5364493629341396E-4</v>
      </c>
      <c r="F227" s="42">
        <f t="shared" si="41"/>
        <v>2.1776794465301657E-4</v>
      </c>
      <c r="G227" s="42">
        <f t="shared" si="49"/>
        <v>0.21776794465301658</v>
      </c>
      <c r="H227" s="31">
        <f t="shared" si="42"/>
        <v>3.8429151746694452E-6</v>
      </c>
      <c r="I227" s="31">
        <f t="shared" si="43"/>
        <v>5.0242074036560761E-6</v>
      </c>
      <c r="L227" s="13">
        <f t="shared" si="44"/>
        <v>0.85395682890708313</v>
      </c>
      <c r="M227" s="13">
        <f t="shared" si="45"/>
        <v>-1</v>
      </c>
      <c r="N227" s="13">
        <f t="shared" si="50"/>
        <v>5.4292284782725027</v>
      </c>
      <c r="O227" s="13">
        <f t="shared" si="46"/>
        <v>3.9167541867447654E-5</v>
      </c>
      <c r="P227" s="13">
        <f t="shared" si="47"/>
        <v>0.61813481116515978</v>
      </c>
      <c r="Q227" s="13">
        <f t="shared" si="51"/>
        <v>0.38200451958638937</v>
      </c>
    </row>
    <row r="228" spans="1:17" x14ac:dyDescent="0.35">
      <c r="A228">
        <v>226</v>
      </c>
      <c r="B228" s="3">
        <f t="shared" si="39"/>
        <v>0.22600000000000001</v>
      </c>
      <c r="C228" s="3">
        <f>MOD($T$7*(1+SIN($T$6*B228))+$T$20,2*$T$7)</f>
        <v>0.91203185742928206</v>
      </c>
      <c r="D228" s="31">
        <f t="shared" si="40"/>
        <v>6.4744791723057347E-6</v>
      </c>
      <c r="E228" s="67">
        <f t="shared" si="48"/>
        <v>1.5663646408944944E-4</v>
      </c>
      <c r="F228" s="42">
        <f t="shared" si="41"/>
        <v>2.2200797283247401E-4</v>
      </c>
      <c r="G228" s="42">
        <f t="shared" si="49"/>
        <v>0.222007972832474</v>
      </c>
      <c r="H228" s="31">
        <f t="shared" si="42"/>
        <v>3.9632897824517551E-6</v>
      </c>
      <c r="I228" s="31">
        <f t="shared" si="43"/>
        <v>5.1196889215004332E-6</v>
      </c>
      <c r="L228" s="13">
        <f t="shared" si="44"/>
        <v>0.85003899382040649</v>
      </c>
      <c r="M228" s="13">
        <f t="shared" si="45"/>
        <v>-1</v>
      </c>
      <c r="N228" s="13">
        <f t="shared" si="50"/>
        <v>5.4331463133591793</v>
      </c>
      <c r="O228" s="13">
        <f t="shared" si="46"/>
        <v>3.9174947103338418E-5</v>
      </c>
      <c r="P228" s="13">
        <f t="shared" si="47"/>
        <v>0.61825167921126956</v>
      </c>
      <c r="Q228" s="13">
        <f t="shared" si="51"/>
        <v>0.38204915042177084</v>
      </c>
    </row>
    <row r="229" spans="1:17" x14ac:dyDescent="0.35">
      <c r="A229">
        <v>227</v>
      </c>
      <c r="B229" s="3">
        <f t="shared" si="39"/>
        <v>0.22700000000000001</v>
      </c>
      <c r="C229" s="3">
        <f>MOD($T$7*(1+SIN($T$6*B229))+$T$20,2*$T$7)</f>
        <v>0.90602837463919172</v>
      </c>
      <c r="D229" s="31">
        <f t="shared" si="40"/>
        <v>6.6260996638277893E-6</v>
      </c>
      <c r="E229" s="67">
        <f t="shared" si="48"/>
        <v>1.5968165130491436E-4</v>
      </c>
      <c r="F229" s="42">
        <f t="shared" si="41"/>
        <v>2.2632405494356315E-4</v>
      </c>
      <c r="G229" s="42">
        <f t="shared" si="49"/>
        <v>0.22632405494356314</v>
      </c>
      <c r="H229" s="31">
        <f t="shared" si="42"/>
        <v>4.0874852605342115E-6</v>
      </c>
      <c r="I229" s="31">
        <f t="shared" si="43"/>
        <v>5.2151376779423873E-6</v>
      </c>
      <c r="L229" s="13">
        <f t="shared" si="44"/>
        <v>0.84605024873318302</v>
      </c>
      <c r="M229" s="13">
        <f t="shared" si="45"/>
        <v>-1</v>
      </c>
      <c r="N229" s="13">
        <f t="shared" si="50"/>
        <v>5.4371350584464029</v>
      </c>
      <c r="O229" s="13">
        <f t="shared" si="46"/>
        <v>3.9185510872545939E-5</v>
      </c>
      <c r="P229" s="13">
        <f t="shared" si="47"/>
        <v>0.61841839463871151</v>
      </c>
      <c r="Q229" s="13">
        <f t="shared" si="51"/>
        <v>0.3821128063591766</v>
      </c>
    </row>
    <row r="230" spans="1:17" x14ac:dyDescent="0.35">
      <c r="A230">
        <v>228</v>
      </c>
      <c r="B230" s="3">
        <f t="shared" si="39"/>
        <v>0.22800000000000001</v>
      </c>
      <c r="C230" s="3">
        <f>MOD($T$7*(1+SIN($T$6*B230))+$T$20,2*$T$7)</f>
        <v>0.89982984514354669</v>
      </c>
      <c r="D230" s="31">
        <f t="shared" si="40"/>
        <v>6.7802815933087898E-6</v>
      </c>
      <c r="E230" s="67">
        <f t="shared" si="48"/>
        <v>1.627816939361114E-4</v>
      </c>
      <c r="F230" s="42">
        <f t="shared" si="41"/>
        <v>2.3071788612614958E-4</v>
      </c>
      <c r="G230" s="42">
        <f t="shared" si="49"/>
        <v>0.23071788612614957</v>
      </c>
      <c r="H230" s="31">
        <f t="shared" si="42"/>
        <v>4.2155942876298106E-6</v>
      </c>
      <c r="I230" s="31">
        <f t="shared" si="43"/>
        <v>5.3104597999292762E-6</v>
      </c>
      <c r="L230" s="13">
        <f t="shared" si="44"/>
        <v>0.84199138806320739</v>
      </c>
      <c r="M230" s="13">
        <f t="shared" si="45"/>
        <v>-1</v>
      </c>
      <c r="N230" s="13">
        <f t="shared" si="50"/>
        <v>5.4411939191163787</v>
      </c>
      <c r="O230" s="13">
        <f t="shared" si="46"/>
        <v>3.9199398447915702E-5</v>
      </c>
      <c r="P230" s="13">
        <f t="shared" si="47"/>
        <v>0.61863756575258388</v>
      </c>
      <c r="Q230" s="13">
        <f t="shared" si="51"/>
        <v>0.38219647118158223</v>
      </c>
    </row>
    <row r="231" spans="1:17" x14ac:dyDescent="0.35">
      <c r="A231">
        <v>229</v>
      </c>
      <c r="B231" s="3">
        <f t="shared" si="39"/>
        <v>0.22900000000000001</v>
      </c>
      <c r="C231" s="3">
        <f>MOD($T$7*(1+SIN($T$6*B231))+$T$20,2*$T$7)</f>
        <v>0.8934366656461199</v>
      </c>
      <c r="D231" s="31">
        <f t="shared" si="40"/>
        <v>6.9370471235685986E-6</v>
      </c>
      <c r="E231" s="67">
        <f t="shared" si="48"/>
        <v>1.6593780916058284E-4</v>
      </c>
      <c r="F231" s="42">
        <f t="shared" si="41"/>
        <v>2.3519119154123146E-4</v>
      </c>
      <c r="G231" s="42">
        <f t="shared" si="49"/>
        <v>0.23519119154123147</v>
      </c>
      <c r="H231" s="31">
        <f t="shared" si="42"/>
        <v>4.3477095081935327E-6</v>
      </c>
      <c r="I231" s="31">
        <f t="shared" si="43"/>
        <v>5.4055568470764348E-6</v>
      </c>
      <c r="L231" s="13">
        <f t="shared" si="44"/>
        <v>0.83786338048529918</v>
      </c>
      <c r="M231" s="13">
        <f t="shared" si="45"/>
        <v>-1</v>
      </c>
      <c r="N231" s="13">
        <f t="shared" si="50"/>
        <v>5.4453219266942874</v>
      </c>
      <c r="O231" s="13">
        <f t="shared" si="46"/>
        <v>3.9216778874489547E-5</v>
      </c>
      <c r="P231" s="13">
        <f t="shared" si="47"/>
        <v>0.61891186039008128</v>
      </c>
      <c r="Q231" s="13">
        <f t="shared" si="51"/>
        <v>0.38230114654972802</v>
      </c>
    </row>
    <row r="232" spans="1:17" x14ac:dyDescent="0.35">
      <c r="A232">
        <v>230</v>
      </c>
      <c r="B232" s="3">
        <f t="shared" si="39"/>
        <v>0.23</v>
      </c>
      <c r="C232" s="3">
        <f>MOD($T$7*(1+SIN($T$6*B232))+$T$20,2*$T$7)</f>
        <v>0.88684924530821618</v>
      </c>
      <c r="D232" s="31">
        <f t="shared" si="40"/>
        <v>7.0964182345133335E-6</v>
      </c>
      <c r="E232" s="67">
        <f t="shared" si="48"/>
        <v>1.6915123464723896E-4</v>
      </c>
      <c r="F232" s="42">
        <f t="shared" si="41"/>
        <v>2.3974572539315326E-4</v>
      </c>
      <c r="G232" s="42">
        <f t="shared" si="49"/>
        <v>0.23974572539315325</v>
      </c>
      <c r="H232" s="31">
        <f t="shared" si="42"/>
        <v>4.4839233872419725E-6</v>
      </c>
      <c r="I232" s="31">
        <f t="shared" si="43"/>
        <v>5.5003257009451559E-6</v>
      </c>
      <c r="L232" s="13">
        <f t="shared" si="44"/>
        <v>0.833667377131034</v>
      </c>
      <c r="M232" s="13">
        <f t="shared" si="45"/>
        <v>-1</v>
      </c>
      <c r="N232" s="13">
        <f t="shared" si="50"/>
        <v>5.4495179300485521</v>
      </c>
      <c r="O232" s="13">
        <f t="shared" si="46"/>
        <v>3.9237824842232267E-5</v>
      </c>
      <c r="P232" s="13">
        <f t="shared" si="47"/>
        <v>0.61924400391188972</v>
      </c>
      <c r="Q232" s="13">
        <f t="shared" si="51"/>
        <v>0.3824278505375806</v>
      </c>
    </row>
    <row r="233" spans="1:17" x14ac:dyDescent="0.35">
      <c r="A233">
        <v>231</v>
      </c>
      <c r="B233" s="3">
        <f t="shared" si="39"/>
        <v>0.23100000000000001</v>
      </c>
      <c r="C233" s="3">
        <f>MOD($T$7*(1+SIN($T$6*B233))+$T$20,2*$T$7)</f>
        <v>0.88006800572248789</v>
      </c>
      <c r="D233" s="31">
        <f t="shared" si="40"/>
        <v>7.2584167161843456E-6</v>
      </c>
      <c r="E233" s="67">
        <f t="shared" si="48"/>
        <v>1.7242322781398363E-4</v>
      </c>
      <c r="F233" s="42">
        <f t="shared" si="41"/>
        <v>2.443832698774048E-4</v>
      </c>
      <c r="G233" s="42">
        <f t="shared" si="49"/>
        <v>0.2443832698774048</v>
      </c>
      <c r="H233" s="31">
        <f t="shared" si="42"/>
        <v>4.6243280576901154E-6</v>
      </c>
      <c r="I233" s="31">
        <f t="shared" si="43"/>
        <v>5.5946584561208302E-6</v>
      </c>
      <c r="L233" s="13">
        <f t="shared" si="44"/>
        <v>0.82940471959882733</v>
      </c>
      <c r="M233" s="13">
        <f t="shared" si="45"/>
        <v>-1</v>
      </c>
      <c r="N233" s="13">
        <f t="shared" si="50"/>
        <v>5.4537805875807592</v>
      </c>
      <c r="O233" s="13">
        <f t="shared" si="46"/>
        <v>3.9262712540785717E-5</v>
      </c>
      <c r="P233" s="13">
        <f t="shared" si="47"/>
        <v>0.61963677690994345</v>
      </c>
      <c r="Q233" s="13">
        <f t="shared" si="51"/>
        <v>0.38257761600852874</v>
      </c>
    </row>
    <row r="234" spans="1:17" x14ac:dyDescent="0.35">
      <c r="A234">
        <v>232</v>
      </c>
      <c r="B234" s="3">
        <f t="shared" si="39"/>
        <v>0.23200000000000001</v>
      </c>
      <c r="C234" s="3">
        <f>MOD($T$7*(1+SIN($T$6*B234))+$T$20,2*$T$7)</f>
        <v>0.87309338088595645</v>
      </c>
      <c r="D234" s="31">
        <f t="shared" si="40"/>
        <v>7.4230641618038665E-6</v>
      </c>
      <c r="E234" s="67">
        <f t="shared" si="48"/>
        <v>1.7575506503402112E-4</v>
      </c>
      <c r="F234" s="42">
        <f t="shared" si="41"/>
        <v>2.4910563405568389E-4</v>
      </c>
      <c r="G234" s="42">
        <f t="shared" si="49"/>
        <v>0.24910563405568389</v>
      </c>
      <c r="H234" s="31">
        <f t="shared" si="42"/>
        <v>4.7690151600847799E-6</v>
      </c>
      <c r="I234" s="31">
        <f t="shared" si="43"/>
        <v>5.6884423134227602E-6</v>
      </c>
      <c r="L234" s="13">
        <f t="shared" si="44"/>
        <v>0.82507694771250162</v>
      </c>
      <c r="M234" s="13">
        <f t="shared" si="45"/>
        <v>-1</v>
      </c>
      <c r="N234" s="13">
        <f t="shared" si="50"/>
        <v>5.4581083594670847</v>
      </c>
      <c r="O234" s="13">
        <f t="shared" si="46"/>
        <v>3.9291621495664171E-5</v>
      </c>
      <c r="P234" s="13">
        <f t="shared" si="47"/>
        <v>0.62009301262229044</v>
      </c>
      <c r="Q234" s="13">
        <f t="shared" si="51"/>
        <v>0.38275148882878324</v>
      </c>
    </row>
    <row r="235" spans="1:17" x14ac:dyDescent="0.35">
      <c r="A235">
        <v>233</v>
      </c>
      <c r="B235" s="3">
        <f t="shared" si="39"/>
        <v>0.23300000000000001</v>
      </c>
      <c r="C235" s="3">
        <f>MOD($T$7*(1+SIN($T$6*B235))+$T$20,2*$T$7)</f>
        <v>0.86592581717222838</v>
      </c>
      <c r="D235" s="31">
        <f t="shared" si="40"/>
        <v>7.5903819608193002E-6</v>
      </c>
      <c r="E235" s="67">
        <f t="shared" si="48"/>
        <v>1.7914804079167674E-4</v>
      </c>
      <c r="F235" s="42">
        <f t="shared" si="41"/>
        <v>2.5391465265940243E-4</v>
      </c>
      <c r="G235" s="42">
        <f t="shared" si="49"/>
        <v>0.25391465265940244</v>
      </c>
      <c r="H235" s="31">
        <f t="shared" si="42"/>
        <v>4.9180756746243048E-6</v>
      </c>
      <c r="I235" s="31">
        <f t="shared" si="43"/>
        <v>5.7815594755913157E-6</v>
      </c>
      <c r="L235" s="13">
        <f t="shared" si="44"/>
        <v>0.82068580696298887</v>
      </c>
      <c r="M235" s="13">
        <f t="shared" si="45"/>
        <v>-1</v>
      </c>
      <c r="N235" s="13">
        <f t="shared" si="50"/>
        <v>5.4624995002165972</v>
      </c>
      <c r="O235" s="13">
        <f t="shared" si="46"/>
        <v>3.9324734385376036E-5</v>
      </c>
      <c r="P235" s="13">
        <f t="shared" si="47"/>
        <v>0.62061559404694167</v>
      </c>
      <c r="Q235" s="13">
        <f t="shared" si="51"/>
        <v>0.38295052591537959</v>
      </c>
    </row>
    <row r="236" spans="1:17" x14ac:dyDescent="0.35">
      <c r="A236">
        <v>234</v>
      </c>
      <c r="B236" s="3">
        <f t="shared" si="39"/>
        <v>0.23400000000000001</v>
      </c>
      <c r="C236" s="3">
        <f>MOD($T$7*(1+SIN($T$6*B236))+$T$20,2*$T$7)</f>
        <v>0.85856577330293593</v>
      </c>
      <c r="D236" s="31">
        <f t="shared" si="40"/>
        <v>7.7603912919478334E-6</v>
      </c>
      <c r="E236" s="67">
        <f t="shared" si="48"/>
        <v>1.8260346678967924E-4</v>
      </c>
      <c r="F236" s="42">
        <f t="shared" si="41"/>
        <v>2.5881218482439741E-4</v>
      </c>
      <c r="G236" s="42">
        <f t="shared" si="49"/>
        <v>0.25881218482439738</v>
      </c>
      <c r="H236" s="31">
        <f t="shared" si="42"/>
        <v>5.0715997453644521E-6</v>
      </c>
      <c r="I236" s="31">
        <f t="shared" si="43"/>
        <v>5.8738870458120819E-6</v>
      </c>
      <c r="L236" s="13">
        <f t="shared" si="44"/>
        <v>0.81623325556473292</v>
      </c>
      <c r="M236" s="13">
        <f t="shared" si="45"/>
        <v>-1</v>
      </c>
      <c r="N236" s="13">
        <f t="shared" si="50"/>
        <v>5.4669520516148538</v>
      </c>
      <c r="O236" s="13">
        <f t="shared" si="46"/>
        <v>3.9362236839038975E-5</v>
      </c>
      <c r="P236" s="13">
        <f t="shared" si="47"/>
        <v>0.62120745074787076</v>
      </c>
      <c r="Q236" s="13">
        <f t="shared" si="51"/>
        <v>0.3831757931172256</v>
      </c>
    </row>
    <row r="237" spans="1:17" x14ac:dyDescent="0.35">
      <c r="A237">
        <v>235</v>
      </c>
      <c r="B237" s="3">
        <f t="shared" si="39"/>
        <v>0.23499999999999999</v>
      </c>
      <c r="C237" s="3">
        <f>MOD($T$7*(1+SIN($T$6*B237))+$T$20,2*$T$7)</f>
        <v>0.85101372031837474</v>
      </c>
      <c r="D237" s="31">
        <f t="shared" si="40"/>
        <v>7.9331131162234719E-6</v>
      </c>
      <c r="E237" s="67">
        <f t="shared" si="48"/>
        <v>1.8612267100906037E-4</v>
      </c>
      <c r="F237" s="42">
        <f t="shared" si="41"/>
        <v>2.6380011275848388E-4</v>
      </c>
      <c r="G237" s="42">
        <f t="shared" si="49"/>
        <v>0.26380011275848386</v>
      </c>
      <c r="H237" s="31">
        <f t="shared" si="42"/>
        <v>5.2296764965228416E-6</v>
      </c>
      <c r="I237" s="31">
        <f t="shared" si="43"/>
        <v>5.9652969294506584E-6</v>
      </c>
      <c r="L237" s="13">
        <f t="shared" si="44"/>
        <v>0.81172147105570036</v>
      </c>
      <c r="M237" s="13">
        <f t="shared" si="45"/>
        <v>-1</v>
      </c>
      <c r="N237" s="13">
        <f t="shared" si="50"/>
        <v>5.4714638361238856</v>
      </c>
      <c r="O237" s="13">
        <f t="shared" si="46"/>
        <v>3.9404317214149023E-5</v>
      </c>
      <c r="P237" s="13">
        <f t="shared" si="47"/>
        <v>0.62187155534780802</v>
      </c>
      <c r="Q237" s="13">
        <f t="shared" si="51"/>
        <v>0.383428362928807</v>
      </c>
    </row>
    <row r="238" spans="1:17" x14ac:dyDescent="0.35">
      <c r="A238">
        <v>236</v>
      </c>
      <c r="B238" s="3">
        <f t="shared" si="39"/>
        <v>0.23599999999999999</v>
      </c>
      <c r="C238" s="3">
        <f>MOD($T$7*(1+SIN($T$6*B238))+$T$20,2*$T$7)</f>
        <v>0.84327014154735647</v>
      </c>
      <c r="D238" s="31">
        <f t="shared" si="40"/>
        <v>8.1085681700482454E-6</v>
      </c>
      <c r="E238" s="67">
        <f t="shared" si="48"/>
        <v>1.897069967235553E-4</v>
      </c>
      <c r="F238" s="42">
        <f t="shared" si="41"/>
        <v>2.6888034034451964E-4</v>
      </c>
      <c r="G238" s="42">
        <f t="shared" si="49"/>
        <v>0.26888034034451963</v>
      </c>
      <c r="H238" s="31">
        <f t="shared" si="42"/>
        <v>5.3923938408064549E-6</v>
      </c>
      <c r="I238" s="31">
        <f t="shared" si="43"/>
        <v>6.0556557393854677E-6</v>
      </c>
      <c r="L238" s="13">
        <f t="shared" si="44"/>
        <v>0.80715285636780587</v>
      </c>
      <c r="M238" s="13">
        <f t="shared" si="45"/>
        <v>-1</v>
      </c>
      <c r="N238" s="13">
        <f t="shared" si="50"/>
        <v>5.4760324508117808</v>
      </c>
      <c r="O238" s="13">
        <f t="shared" si="46"/>
        <v>3.945116635426806E-5</v>
      </c>
      <c r="P238" s="13">
        <f t="shared" si="47"/>
        <v>0.62261091970410942</v>
      </c>
      <c r="Q238" s="13">
        <f t="shared" si="51"/>
        <v>0.38370931203744479</v>
      </c>
    </row>
    <row r="239" spans="1:17" x14ac:dyDescent="0.35">
      <c r="A239">
        <v>237</v>
      </c>
      <c r="B239" s="3">
        <f t="shared" si="39"/>
        <v>0.23699999999999999</v>
      </c>
      <c r="C239" s="3">
        <f>MOD($T$7*(1+SIN($T$6*B239))+$T$20,2*$T$7)</f>
        <v>0.83533553257628146</v>
      </c>
      <c r="D239" s="31">
        <f t="shared" si="40"/>
        <v>8.2867769582494839E-6</v>
      </c>
      <c r="E239" s="67">
        <f t="shared" si="48"/>
        <v>1.9335780147051827E-4</v>
      </c>
      <c r="F239" s="42">
        <f t="shared" si="41"/>
        <v>2.7405479168183774E-4</v>
      </c>
      <c r="G239" s="42">
        <f t="shared" si="49"/>
        <v>0.27405479168183772</v>
      </c>
      <c r="H239" s="31">
        <f t="shared" si="42"/>
        <v>5.5598382797005303E-6</v>
      </c>
      <c r="I239" s="31">
        <f t="shared" si="43"/>
        <v>6.1448247053395443E-6</v>
      </c>
      <c r="L239" s="13">
        <f t="shared" si="44"/>
        <v>0.8025300452930848</v>
      </c>
      <c r="M239" s="13">
        <f t="shared" si="45"/>
        <v>-1</v>
      </c>
      <c r="N239" s="13">
        <f t="shared" si="50"/>
        <v>5.4806552618865014</v>
      </c>
      <c r="O239" s="13">
        <f t="shared" si="46"/>
        <v>3.9502977326508841E-5</v>
      </c>
      <c r="P239" s="13">
        <f t="shared" si="47"/>
        <v>0.62342859076579416</v>
      </c>
      <c r="Q239" s="13">
        <f t="shared" si="51"/>
        <v>0.38401971870639168</v>
      </c>
    </row>
    <row r="240" spans="1:17" x14ac:dyDescent="0.35">
      <c r="A240">
        <v>238</v>
      </c>
      <c r="B240" s="3">
        <f t="shared" si="39"/>
        <v>0.23799999999999999</v>
      </c>
      <c r="C240" s="3">
        <f>MOD($T$7*(1+SIN($T$6*B240))+$T$20,2*$T$7)</f>
        <v>0.82721040121741396</v>
      </c>
      <c r="D240" s="31">
        <f t="shared" si="40"/>
        <v>8.4677597471450911E-6</v>
      </c>
      <c r="E240" s="67">
        <f t="shared" si="48"/>
        <v>1.9707645598022899E-4</v>
      </c>
      <c r="F240" s="42">
        <f t="shared" si="41"/>
        <v>2.793254095687032E-4</v>
      </c>
      <c r="G240" s="42">
        <f t="shared" si="49"/>
        <v>0.27932540956870322</v>
      </c>
      <c r="H240" s="31">
        <f t="shared" si="42"/>
        <v>5.7320946956719729E-6</v>
      </c>
      <c r="I240" s="31">
        <f t="shared" si="43"/>
        <v>6.2326595876254886E-6</v>
      </c>
      <c r="L240" s="13">
        <f t="shared" si="44"/>
        <v>0.79785590727019762</v>
      </c>
      <c r="M240" s="13">
        <f t="shared" si="45"/>
        <v>-1</v>
      </c>
      <c r="N240" s="13">
        <f t="shared" si="50"/>
        <v>5.4853293999093884</v>
      </c>
      <c r="O240" s="13">
        <f t="shared" si="46"/>
        <v>3.9559945138822232E-5</v>
      </c>
      <c r="P240" s="13">
        <f t="shared" si="47"/>
        <v>0.62432764611182534</v>
      </c>
      <c r="Q240" s="13">
        <f t="shared" si="51"/>
        <v>0.38436065999756064</v>
      </c>
    </row>
    <row r="241" spans="1:17" x14ac:dyDescent="0.35">
      <c r="A241">
        <v>239</v>
      </c>
      <c r="B241" s="3">
        <f t="shared" si="39"/>
        <v>0.23899999999999999</v>
      </c>
      <c r="C241" s="3">
        <f>MOD($T$7*(1+SIN($T$6*B241))+$T$20,2*$T$7)</f>
        <v>0.81889526747638808</v>
      </c>
      <c r="D241" s="31">
        <f t="shared" si="40"/>
        <v>8.651536557618725E-6</v>
      </c>
      <c r="E241" s="67">
        <f t="shared" si="48"/>
        <v>2.0086434306574111E-4</v>
      </c>
      <c r="F241" s="42">
        <f t="shared" si="41"/>
        <v>2.8469415392884541E-4</v>
      </c>
      <c r="G241" s="42">
        <f t="shared" si="49"/>
        <v>0.28469415392884539</v>
      </c>
      <c r="H241" s="31">
        <f t="shared" si="42"/>
        <v>5.9092461362557173E-6</v>
      </c>
      <c r="I241" s="31">
        <f t="shared" si="43"/>
        <v>6.3190105957309602E-6</v>
      </c>
      <c r="L241" s="13">
        <f t="shared" si="44"/>
        <v>0.79313355141589947</v>
      </c>
      <c r="M241" s="13">
        <f t="shared" si="45"/>
        <v>-1</v>
      </c>
      <c r="N241" s="13">
        <f t="shared" si="50"/>
        <v>5.4900517557636865</v>
      </c>
      <c r="O241" s="13">
        <f t="shared" si="46"/>
        <v>3.9622266437225629E-5</v>
      </c>
      <c r="P241" s="13">
        <f t="shared" si="47"/>
        <v>0.62531118917282524</v>
      </c>
      <c r="Q241" s="13">
        <f t="shared" si="51"/>
        <v>0.38473320883926654</v>
      </c>
    </row>
    <row r="242" spans="1:17" x14ac:dyDescent="0.35">
      <c r="A242">
        <v>240</v>
      </c>
      <c r="B242" s="3">
        <f t="shared" si="39"/>
        <v>0.24</v>
      </c>
      <c r="C242" s="3">
        <f>MOD($T$7*(1+SIN($T$6*B242))+$T$20,2*$T$7)</f>
        <v>0.81039066351892419</v>
      </c>
      <c r="D242" s="31">
        <f t="shared" si="40"/>
        <v>8.8381271582066487E-6</v>
      </c>
      <c r="E242" s="67">
        <f t="shared" si="48"/>
        <v>2.0472285647573615E-4</v>
      </c>
      <c r="F242" s="42">
        <f t="shared" si="41"/>
        <v>2.9016300018555569E-4</v>
      </c>
      <c r="G242" s="42">
        <f t="shared" si="49"/>
        <v>0.29016300018555569</v>
      </c>
      <c r="H242" s="31">
        <f t="shared" si="42"/>
        <v>6.09137359000928E-6</v>
      </c>
      <c r="I242" s="31">
        <f t="shared" si="43"/>
        <v>6.4037223121843269E-6</v>
      </c>
      <c r="L242" s="13">
        <f t="shared" si="44"/>
        <v>0.7883663297270721</v>
      </c>
      <c r="M242" s="13">
        <f t="shared" si="45"/>
        <v>-1</v>
      </c>
      <c r="N242" s="13">
        <f t="shared" si="50"/>
        <v>5.494818977452514</v>
      </c>
      <c r="O242" s="13">
        <f t="shared" si="46"/>
        <v>3.969013918325583E-5</v>
      </c>
      <c r="P242" s="13">
        <f t="shared" si="47"/>
        <v>0.62638234414069693</v>
      </c>
      <c r="Q242" s="13">
        <f t="shared" si="51"/>
        <v>0.385138430946044</v>
      </c>
    </row>
    <row r="243" spans="1:17" x14ac:dyDescent="0.35">
      <c r="A243">
        <v>241</v>
      </c>
      <c r="B243" s="3">
        <f t="shared" si="39"/>
        <v>0.24099999999999999</v>
      </c>
      <c r="C243" s="3">
        <f>MOD($T$7*(1+SIN($T$6*B243))+$T$20,2*$T$7)</f>
        <v>0.80169713363677531</v>
      </c>
      <c r="D243" s="31">
        <f t="shared" si="40"/>
        <v>9.0275510581982911E-6</v>
      </c>
      <c r="E243" s="67">
        <f t="shared" si="48"/>
        <v>2.0865339971257334E-4</v>
      </c>
      <c r="F243" s="42">
        <f t="shared" si="41"/>
        <v>2.9573393758645548E-4</v>
      </c>
      <c r="G243" s="42">
        <f t="shared" si="49"/>
        <v>0.2957339375864555</v>
      </c>
      <c r="H243" s="31">
        <f t="shared" si="42"/>
        <v>6.2785557543383402E-6</v>
      </c>
      <c r="I243" s="31">
        <f t="shared" si="43"/>
        <v>6.4866336221527116E-6</v>
      </c>
      <c r="L243" s="13">
        <f t="shared" si="44"/>
        <v>0.78355783938081325</v>
      </c>
      <c r="M243" s="13">
        <f t="shared" si="45"/>
        <v>-1</v>
      </c>
      <c r="N243" s="13">
        <f t="shared" si="50"/>
        <v>5.4996274677987733</v>
      </c>
      <c r="O243" s="13">
        <f t="shared" si="46"/>
        <v>3.9763762312080897E-5</v>
      </c>
      <c r="P243" s="13">
        <f t="shared" si="47"/>
        <v>0.62754425057300978</v>
      </c>
      <c r="Q243" s="13">
        <f t="shared" si="51"/>
        <v>0.38557738159934524</v>
      </c>
    </row>
    <row r="244" spans="1:17" x14ac:dyDescent="0.35">
      <c r="A244">
        <v>242</v>
      </c>
      <c r="B244" s="3">
        <f t="shared" si="39"/>
        <v>0.24199999999999999</v>
      </c>
      <c r="C244" s="3">
        <f>MOD($T$7*(1+SIN($T$6*B244))+$T$20,2*$T$7)</f>
        <v>0.7928152342128838</v>
      </c>
      <c r="D244" s="31">
        <f t="shared" si="40"/>
        <v>9.2198275007522885E-6</v>
      </c>
      <c r="E244" s="67">
        <f t="shared" si="48"/>
        <v>2.1265738481808307E-4</v>
      </c>
      <c r="F244" s="42">
        <f t="shared" si="41"/>
        <v>3.0140896748254668E-4</v>
      </c>
      <c r="G244" s="42">
        <f t="shared" si="49"/>
        <v>0.3014089674825467</v>
      </c>
      <c r="H244" s="31">
        <f t="shared" si="42"/>
        <v>6.4708687952148556E-6</v>
      </c>
      <c r="I244" s="31">
        <f t="shared" si="43"/>
        <v>6.5675776492358921E-6</v>
      </c>
      <c r="L244" s="13">
        <f t="shared" si="44"/>
        <v>0.77871192406302503</v>
      </c>
      <c r="M244" s="13">
        <f t="shared" si="45"/>
        <v>-1</v>
      </c>
      <c r="N244" s="13">
        <f t="shared" si="50"/>
        <v>5.5044733831165615</v>
      </c>
      <c r="O244" s="13">
        <f t="shared" si="46"/>
        <v>3.9843335371863809E-5</v>
      </c>
      <c r="P244" s="13">
        <f t="shared" si="47"/>
        <v>0.62880005770150427</v>
      </c>
      <c r="Q244" s="13">
        <f t="shared" si="51"/>
        <v>0.38605110229971445</v>
      </c>
    </row>
    <row r="245" spans="1:17" x14ac:dyDescent="0.35">
      <c r="A245">
        <v>243</v>
      </c>
      <c r="B245" s="3">
        <f t="shared" si="39"/>
        <v>0.24299999999999999</v>
      </c>
      <c r="C245" s="3">
        <f>MOD($T$7*(1+SIN($T$6*B245))+$T$20,2*$T$7)</f>
        <v>0.78374553368578148</v>
      </c>
      <c r="D245" s="31">
        <f t="shared" si="40"/>
        <v>9.414975456029971E-6</v>
      </c>
      <c r="E245" s="67">
        <f t="shared" si="48"/>
        <v>2.167362311296051E-4</v>
      </c>
      <c r="F245" s="42">
        <f t="shared" si="41"/>
        <v>3.071901015650876E-4</v>
      </c>
      <c r="G245" s="42">
        <f t="shared" si="49"/>
        <v>0.30719010156508758</v>
      </c>
      <c r="H245" s="31">
        <f t="shared" si="42"/>
        <v>6.6683860988287385E-6</v>
      </c>
      <c r="I245" s="31">
        <f t="shared" si="43"/>
        <v>6.6463816979311683E-6</v>
      </c>
      <c r="L245" s="13">
        <f t="shared" si="44"/>
        <v>0.7738326742599605</v>
      </c>
      <c r="M245" s="13">
        <f t="shared" si="45"/>
        <v>-1</v>
      </c>
      <c r="N245" s="13">
        <f t="shared" si="50"/>
        <v>5.5093526329196258</v>
      </c>
      <c r="O245" s="13">
        <f t="shared" si="46"/>
        <v>3.9929058145133819E-5</v>
      </c>
      <c r="P245" s="13">
        <f t="shared" si="47"/>
        <v>0.63015291845664523</v>
      </c>
      <c r="Q245" s="13">
        <f t="shared" si="51"/>
        <v>0.38656061730285118</v>
      </c>
    </row>
    <row r="246" spans="1:17" x14ac:dyDescent="0.35">
      <c r="A246">
        <v>244</v>
      </c>
      <c r="B246" s="3">
        <f t="shared" si="39"/>
        <v>0.24399999999999999</v>
      </c>
      <c r="C246" s="3">
        <f>MOD($T$7*(1+SIN($T$6*B246))+$T$20,2*$T$7)</f>
        <v>0.774488612513208</v>
      </c>
      <c r="D246" s="31">
        <f t="shared" si="40"/>
        <v>9.6130136143480668E-6</v>
      </c>
      <c r="E246" s="67">
        <f t="shared" si="48"/>
        <v>2.2089136400903922E-4</v>
      </c>
      <c r="F246" s="42">
        <f t="shared" si="41"/>
        <v>3.1307936006421934E-4</v>
      </c>
      <c r="G246" s="42">
        <f t="shared" si="49"/>
        <v>0.31307936006421933</v>
      </c>
      <c r="H246" s="31">
        <f t="shared" si="42"/>
        <v>6.8711780152350177E-6</v>
      </c>
      <c r="I246" s="31">
        <f t="shared" si="43"/>
        <v>6.7228672032542964E-6</v>
      </c>
      <c r="L246" s="13">
        <f t="shared" si="44"/>
        <v>0.76892442645231629</v>
      </c>
      <c r="M246" s="13">
        <f t="shared" si="45"/>
        <v>-1</v>
      </c>
      <c r="N246" s="13">
        <f t="shared" si="50"/>
        <v>5.5142608807272699</v>
      </c>
      <c r="O246" s="13">
        <f t="shared" si="46"/>
        <v>4.0021130253088035E-5</v>
      </c>
      <c r="P246" s="13">
        <f t="shared" si="47"/>
        <v>0.63160598322278405</v>
      </c>
      <c r="Q246" s="13">
        <f t="shared" si="51"/>
        <v>0.38710693005380015</v>
      </c>
    </row>
    <row r="247" spans="1:17" x14ac:dyDescent="0.35">
      <c r="A247">
        <v>245</v>
      </c>
      <c r="B247" s="3">
        <f t="shared" si="39"/>
        <v>0.245</v>
      </c>
      <c r="C247" s="3">
        <f>MOD($T$7*(1+SIN($T$6*B247))+$T$20,2*$T$7)</f>
        <v>0.76504506313495568</v>
      </c>
      <c r="D247" s="31">
        <f t="shared" si="40"/>
        <v>9.8139603793526553E-6</v>
      </c>
      <c r="E247" s="67">
        <f t="shared" si="48"/>
        <v>2.2512421354720837E-4</v>
      </c>
      <c r="F247" s="42">
        <f t="shared" si="41"/>
        <v>3.1907876991260024E-4</v>
      </c>
      <c r="G247" s="42">
        <f t="shared" si="49"/>
        <v>0.31907876991260026</v>
      </c>
      <c r="H247" s="31">
        <f t="shared" si="42"/>
        <v>7.0793115940801383E-6</v>
      </c>
      <c r="I247" s="31">
        <f t="shared" si="43"/>
        <v>6.7968496880118107E-6</v>
      </c>
      <c r="L247" s="13">
        <f t="shared" si="44"/>
        <v>0.76399176115770495</v>
      </c>
      <c r="M247" s="13">
        <f t="shared" si="45"/>
        <v>-1</v>
      </c>
      <c r="N247" s="13">
        <f t="shared" si="50"/>
        <v>5.5191935460218815</v>
      </c>
      <c r="O247" s="13">
        <f t="shared" si="46"/>
        <v>4.0119750743913521E-5</v>
      </c>
      <c r="P247" s="13">
        <f t="shared" si="47"/>
        <v>0.633162393341135</v>
      </c>
      <c r="Q247" s="13">
        <f t="shared" si="51"/>
        <v>0.38769101953529983</v>
      </c>
    </row>
    <row r="248" spans="1:17" x14ac:dyDescent="0.35">
      <c r="A248">
        <v>246</v>
      </c>
      <c r="B248" s="3">
        <f t="shared" si="39"/>
        <v>0.246</v>
      </c>
      <c r="C248" s="3">
        <f>MOD($T$7*(1+SIN($T$6*B248))+$T$20,2*$T$7)</f>
        <v>0.75541548993496477</v>
      </c>
      <c r="D248" s="31">
        <f t="shared" si="40"/>
        <v>1.0017833861216112E-5</v>
      </c>
      <c r="E248" s="67">
        <f t="shared" si="48"/>
        <v>2.2943621324660388E-4</v>
      </c>
      <c r="F248" s="42">
        <f t="shared" si="41"/>
        <v>3.2519036287840131E-4</v>
      </c>
      <c r="G248" s="42">
        <f t="shared" si="49"/>
        <v>0.32519036287840131</v>
      </c>
      <c r="H248" s="31">
        <f t="shared" si="42"/>
        <v>7.2928503125134649E-6</v>
      </c>
      <c r="I248" s="31">
        <f t="shared" si="43"/>
        <v>6.8681387282290947E-6</v>
      </c>
      <c r="L248" s="13">
        <f t="shared" si="44"/>
        <v>0.75903949977473351</v>
      </c>
      <c r="M248" s="13">
        <f t="shared" si="45"/>
        <v>-1</v>
      </c>
      <c r="N248" s="13">
        <f t="shared" si="50"/>
        <v>5.5241458074048531</v>
      </c>
      <c r="O248" s="13">
        <f t="shared" si="46"/>
        <v>4.0225117666387039E-5</v>
      </c>
      <c r="P248" s="13">
        <f t="shared" si="47"/>
        <v>0.6348252743804057</v>
      </c>
      <c r="Q248" s="13">
        <f t="shared" si="51"/>
        <v>0.3883138365480695</v>
      </c>
    </row>
    <row r="249" spans="1:17" x14ac:dyDescent="0.35">
      <c r="A249">
        <v>247</v>
      </c>
      <c r="B249" s="3">
        <f t="shared" si="39"/>
        <v>0.247</v>
      </c>
      <c r="C249" s="3">
        <f>MOD($T$7*(1+SIN($T$6*B249))+$T$20,2*$T$7)</f>
        <v>0.74560050920263166</v>
      </c>
      <c r="D249" s="31">
        <f t="shared" si="40"/>
        <v>1.0224651869858943E-5</v>
      </c>
      <c r="E249" s="67">
        <f t="shared" si="48"/>
        <v>2.3382879868491557E-4</v>
      </c>
      <c r="F249" s="42">
        <f t="shared" si="41"/>
        <v>3.3141617367106664E-4</v>
      </c>
      <c r="G249" s="42">
        <f t="shared" si="49"/>
        <v>0.33141617367106663</v>
      </c>
      <c r="H249" s="31">
        <f t="shared" si="42"/>
        <v>7.511853795414356E-6</v>
      </c>
      <c r="I249" s="31">
        <f t="shared" si="43"/>
        <v>6.936537927246482E-6</v>
      </c>
      <c r="L249" s="13">
        <f t="shared" si="44"/>
        <v>0.75407270019036676</v>
      </c>
      <c r="M249" s="13">
        <f t="shared" si="45"/>
        <v>-1</v>
      </c>
      <c r="N249" s="13">
        <f t="shared" si="50"/>
        <v>5.5291126069892194</v>
      </c>
      <c r="O249" s="13">
        <f t="shared" si="46"/>
        <v>4.0337427630174093E-5</v>
      </c>
      <c r="P249" s="13">
        <f t="shared" si="47"/>
        <v>0.63659772919751989</v>
      </c>
      <c r="Q249" s="13">
        <f t="shared" si="51"/>
        <v>0.38897629994248228</v>
      </c>
    </row>
    <row r="250" spans="1:17" x14ac:dyDescent="0.35">
      <c r="A250">
        <v>248</v>
      </c>
      <c r="B250" s="3">
        <f t="shared" si="39"/>
        <v>0.248</v>
      </c>
      <c r="C250" s="3">
        <f>MOD($T$7*(1+SIN($T$6*B250))+$T$20,2*$T$7)</f>
        <v>0.73560074909337203</v>
      </c>
      <c r="D250" s="31">
        <f t="shared" si="40"/>
        <v>1.0434431908198466E-5</v>
      </c>
      <c r="E250" s="67">
        <f t="shared" si="48"/>
        <v>2.3830340616210548E-4</v>
      </c>
      <c r="F250" s="42">
        <f t="shared" si="41"/>
        <v>3.3775823802374933E-4</v>
      </c>
      <c r="G250" s="42">
        <f t="shared" si="49"/>
        <v>0.33775823802374932</v>
      </c>
      <c r="H250" s="31">
        <f t="shared" si="42"/>
        <v>7.7363775280894094E-6</v>
      </c>
      <c r="I250" s="31">
        <f t="shared" si="43"/>
        <v>7.0018448990036532E-6</v>
      </c>
      <c r="L250" s="13">
        <f t="shared" si="44"/>
        <v>0.74909665112177037</v>
      </c>
      <c r="M250" s="13">
        <f t="shared" si="45"/>
        <v>-1</v>
      </c>
      <c r="N250" s="13">
        <f t="shared" si="50"/>
        <v>5.5340886560578157</v>
      </c>
      <c r="O250" s="13">
        <f t="shared" si="46"/>
        <v>4.0456875354406521E-5</v>
      </c>
      <c r="P250" s="13">
        <f t="shared" si="47"/>
        <v>0.63848283081335255</v>
      </c>
      <c r="Q250" s="13">
        <f t="shared" si="51"/>
        <v>0.38967929282262048</v>
      </c>
    </row>
    <row r="251" spans="1:17" x14ac:dyDescent="0.35">
      <c r="A251">
        <v>249</v>
      </c>
      <c r="B251" s="3">
        <f t="shared" si="39"/>
        <v>0.249</v>
      </c>
      <c r="C251" s="3">
        <f>MOD($T$7*(1+SIN($T$6*B251))+$T$20,2*$T$7)</f>
        <v>0.72541684958842101</v>
      </c>
      <c r="D251" s="31">
        <f t="shared" si="40"/>
        <v>1.0647191165426059E-5</v>
      </c>
      <c r="E251" s="67">
        <f t="shared" si="48"/>
        <v>2.4286147133378537E-4</v>
      </c>
      <c r="F251" s="42">
        <f t="shared" si="41"/>
        <v>3.4421859075633581E-4</v>
      </c>
      <c r="G251" s="42">
        <f t="shared" si="49"/>
        <v>0.34421859075633582</v>
      </c>
      <c r="H251" s="31">
        <f t="shared" si="42"/>
        <v>7.9664725616204937E-6</v>
      </c>
      <c r="I251" s="31">
        <f t="shared" si="43"/>
        <v>7.0638512610384523E-6</v>
      </c>
      <c r="L251" s="13">
        <f t="shared" si="44"/>
        <v>0.74411686517430231</v>
      </c>
      <c r="M251" s="13">
        <f t="shared" si="45"/>
        <v>-1</v>
      </c>
      <c r="N251" s="13">
        <f t="shared" si="50"/>
        <v>5.5390684420052843</v>
      </c>
      <c r="O251" s="13">
        <f t="shared" si="46"/>
        <v>4.0583653206269288E-5</v>
      </c>
      <c r="P251" s="13">
        <f t="shared" si="47"/>
        <v>0.64048361513079388</v>
      </c>
      <c r="Q251" s="13">
        <f t="shared" si="51"/>
        <v>0.39042365874512486</v>
      </c>
    </row>
    <row r="252" spans="1:17" x14ac:dyDescent="0.35">
      <c r="A252">
        <v>250</v>
      </c>
      <c r="B252" s="3">
        <f t="shared" si="39"/>
        <v>0.25</v>
      </c>
      <c r="C252" s="3">
        <f>MOD($T$7*(1+SIN($T$6*B252))+$T$20,2*$T$7)</f>
        <v>0.71504946245387124</v>
      </c>
      <c r="D252" s="31">
        <f t="shared" si="40"/>
        <v>1.0862946510314941E-5</v>
      </c>
      <c r="E252" s="67">
        <f t="shared" si="48"/>
        <v>2.4750442783344397E-4</v>
      </c>
      <c r="F252" s="42">
        <f t="shared" si="41"/>
        <v>3.5079926382266554E-4</v>
      </c>
      <c r="G252" s="42">
        <f t="shared" si="49"/>
        <v>0.35079926382266552</v>
      </c>
      <c r="H252" s="31">
        <f t="shared" si="42"/>
        <v>8.2021852110708694E-6</v>
      </c>
      <c r="I252" s="31">
        <f t="shared" si="43"/>
        <v>7.122342637731905E-6</v>
      </c>
      <c r="L252" s="13">
        <f t="shared" si="44"/>
        <v>0.7391390706086427</v>
      </c>
      <c r="M252" s="13">
        <f t="shared" si="45"/>
        <v>-1</v>
      </c>
      <c r="N252" s="13">
        <f t="shared" si="50"/>
        <v>5.544046236570944</v>
      </c>
      <c r="O252" s="13">
        <f t="shared" si="46"/>
        <v>4.0717950731466369E-5</v>
      </c>
      <c r="P252" s="13">
        <f t="shared" si="47"/>
        <v>0.64260307352464929</v>
      </c>
      <c r="Q252" s="13">
        <f t="shared" si="51"/>
        <v>0.39121019793648049</v>
      </c>
    </row>
    <row r="253" spans="1:17" x14ac:dyDescent="0.35">
      <c r="A253">
        <v>251</v>
      </c>
      <c r="B253" s="3">
        <f t="shared" si="39"/>
        <v>0.251</v>
      </c>
      <c r="C253" s="3">
        <f>MOD($T$7*(1+SIN($T$6*B253))+$T$20,2*$T$7)</f>
        <v>0.70449925119895873</v>
      </c>
      <c r="D253" s="31">
        <f t="shared" si="40"/>
        <v>1.1081714484560306E-5</v>
      </c>
      <c r="E253" s="67">
        <f t="shared" si="48"/>
        <v>2.5223370588607543E-4</v>
      </c>
      <c r="F253" s="42">
        <f t="shared" si="41"/>
        <v>3.5750228434556396E-4</v>
      </c>
      <c r="G253" s="42">
        <f t="shared" si="49"/>
        <v>0.35750228434556397</v>
      </c>
      <c r="H253" s="31">
        <f t="shared" si="42"/>
        <v>8.4435567467842343E-6</v>
      </c>
      <c r="I253" s="31">
        <f t="shared" si="43"/>
        <v>7.1770986743354821E-6</v>
      </c>
      <c r="L253" s="13">
        <f t="shared" si="44"/>
        <v>0.73416920182210776</v>
      </c>
      <c r="M253" s="13">
        <f t="shared" si="45"/>
        <v>-1</v>
      </c>
      <c r="N253" s="13">
        <f t="shared" si="50"/>
        <v>5.5490161053574782</v>
      </c>
      <c r="O253" s="13">
        <f t="shared" si="46"/>
        <v>4.0859954178562967E-5</v>
      </c>
      <c r="P253" s="13">
        <f t="shared" si="47"/>
        <v>0.64484414533489764</v>
      </c>
      <c r="Q253" s="13">
        <f t="shared" si="51"/>
        <v>0.39203966355341496</v>
      </c>
    </row>
    <row r="254" spans="1:17" x14ac:dyDescent="0.35">
      <c r="A254">
        <v>252</v>
      </c>
      <c r="B254" s="3">
        <f t="shared" si="39"/>
        <v>0.252</v>
      </c>
      <c r="C254" s="3">
        <f>MOD($T$7*(1+SIN($T$6*B254))+$T$20,2*$T$7)</f>
        <v>0.69376689103360345</v>
      </c>
      <c r="D254" s="31">
        <f t="shared" si="40"/>
        <v>1.1303511296153643E-5</v>
      </c>
      <c r="E254" s="67">
        <f t="shared" si="48"/>
        <v>2.5705073091589914E-4</v>
      </c>
      <c r="F254" s="42">
        <f t="shared" si="41"/>
        <v>3.643296726435004E-4</v>
      </c>
      <c r="G254" s="42">
        <f t="shared" si="49"/>
        <v>0.36432967264350041</v>
      </c>
      <c r="H254" s="31">
        <f t="shared" si="42"/>
        <v>8.6906230790400213E-6</v>
      </c>
      <c r="I254" s="31">
        <f t="shared" si="43"/>
        <v>7.2278930623197493E-6</v>
      </c>
      <c r="L254" s="13">
        <f t="shared" si="44"/>
        <v>0.72921338856183293</v>
      </c>
      <c r="M254" s="13">
        <f t="shared" si="45"/>
        <v>-1</v>
      </c>
      <c r="N254" s="13">
        <f t="shared" si="50"/>
        <v>5.5539719186177532</v>
      </c>
      <c r="O254" s="13">
        <f t="shared" si="46"/>
        <v>4.1009846019312399E-5</v>
      </c>
      <c r="P254" s="13">
        <f t="shared" si="47"/>
        <v>0.6472097102965797</v>
      </c>
      <c r="Q254" s="13">
        <f t="shared" si="51"/>
        <v>0.39291275801188041</v>
      </c>
    </row>
    <row r="255" spans="1:17" x14ac:dyDescent="0.35">
      <c r="A255">
        <v>253</v>
      </c>
      <c r="B255" s="3">
        <f t="shared" si="39"/>
        <v>0.253</v>
      </c>
      <c r="C255" s="3">
        <f>MOD($T$7*(1+SIN($T$6*B255))+$T$20,2*$T$7)</f>
        <v>0.68285306882519414</v>
      </c>
      <c r="D255" s="31">
        <f t="shared" si="40"/>
        <v>1.1528352812793063E-5</v>
      </c>
      <c r="E255" s="67">
        <f t="shared" si="48"/>
        <v>2.619569221506141E-4</v>
      </c>
      <c r="F255" s="42">
        <f t="shared" si="41"/>
        <v>3.7128344025233451E-4</v>
      </c>
      <c r="G255" s="42">
        <f t="shared" si="49"/>
        <v>0.37128344025233451</v>
      </c>
      <c r="H255" s="31">
        <f t="shared" si="42"/>
        <v>8.943414436357852E-6</v>
      </c>
      <c r="I255" s="31">
        <f t="shared" si="43"/>
        <v>7.2744935765852252E-6</v>
      </c>
      <c r="L255" s="13">
        <f t="shared" si="44"/>
        <v>0.72427794390052636</v>
      </c>
      <c r="M255" s="13">
        <f t="shared" si="45"/>
        <v>-1</v>
      </c>
      <c r="N255" s="13">
        <f t="shared" si="50"/>
        <v>5.5589073632790598</v>
      </c>
      <c r="O255" s="13">
        <f t="shared" si="46"/>
        <v>4.1167804467170038E-5</v>
      </c>
      <c r="P255" s="13">
        <f t="shared" si="47"/>
        <v>0.64970258094107547</v>
      </c>
      <c r="Q255" s="13">
        <f t="shared" si="51"/>
        <v>0.39383012941063084</v>
      </c>
    </row>
    <row r="256" spans="1:17" x14ac:dyDescent="0.35">
      <c r="A256">
        <v>254</v>
      </c>
      <c r="B256" s="3">
        <f t="shared" si="39"/>
        <v>0.254</v>
      </c>
      <c r="C256" s="3">
        <f>MOD($T$7*(1+SIN($T$6*B256))+$T$20,2*$T$7)</f>
        <v>0.67175848305462527</v>
      </c>
      <c r="D256" s="31">
        <f t="shared" si="40"/>
        <v>1.1756254555331563E-5</v>
      </c>
      <c r="E256" s="67">
        <f t="shared" si="48"/>
        <v>2.6695369122435591E-4</v>
      </c>
      <c r="F256" s="42">
        <f t="shared" si="41"/>
        <v>3.7836558794522373E-4</v>
      </c>
      <c r="G256" s="42">
        <f t="shared" si="49"/>
        <v>0.37836558794522374</v>
      </c>
      <c r="H256" s="31">
        <f t="shared" si="42"/>
        <v>9.2019550377741843E-6</v>
      </c>
      <c r="I256" s="31">
        <f t="shared" si="43"/>
        <v>7.3166621250770109E-6</v>
      </c>
      <c r="L256" s="13">
        <f t="shared" si="44"/>
        <v>0.719369351018743</v>
      </c>
      <c r="M256" s="13">
        <f t="shared" si="45"/>
        <v>-1</v>
      </c>
      <c r="N256" s="13">
        <f t="shared" si="50"/>
        <v>5.5638159561608429</v>
      </c>
      <c r="O256" s="13">
        <f t="shared" si="46"/>
        <v>4.133400299627051E-5</v>
      </c>
      <c r="P256" s="13">
        <f t="shared" si="47"/>
        <v>0.65232549500469283</v>
      </c>
      <c r="Q256" s="13">
        <f t="shared" si="51"/>
        <v>0.39479236807566181</v>
      </c>
    </row>
    <row r="257" spans="1:17" x14ac:dyDescent="0.35">
      <c r="A257">
        <v>255</v>
      </c>
      <c r="B257" s="3">
        <f t="shared" si="39"/>
        <v>0.255</v>
      </c>
      <c r="C257" s="3">
        <f>MOD($T$7*(1+SIN($T$6*B257))+$T$20,2*$T$7)</f>
        <v>0.66048384377159941</v>
      </c>
      <c r="D257" s="31">
        <f t="shared" si="40"/>
        <v>1.1987231691264882E-5</v>
      </c>
      <c r="E257" s="67">
        <f t="shared" si="48"/>
        <v>2.7204244078212283E-4</v>
      </c>
      <c r="F257" s="42">
        <f t="shared" si="41"/>
        <v>3.8557810375461295E-4</v>
      </c>
      <c r="G257" s="42">
        <f t="shared" si="49"/>
        <v>0.38557810375461293</v>
      </c>
      <c r="H257" s="31">
        <f t="shared" si="42"/>
        <v>9.466262759444996E-6</v>
      </c>
      <c r="I257" s="31">
        <f t="shared" si="43"/>
        <v>7.3541548113437153E-6</v>
      </c>
      <c r="L257" s="13">
        <f t="shared" si="44"/>
        <v>0.71449424885083712</v>
      </c>
      <c r="M257" s="13">
        <f t="shared" si="45"/>
        <v>-1</v>
      </c>
      <c r="N257" s="13">
        <f t="shared" si="50"/>
        <v>5.5686910583287492</v>
      </c>
      <c r="O257" s="13">
        <f t="shared" si="46"/>
        <v>4.1508609863195958E-5</v>
      </c>
      <c r="P257" s="13">
        <f t="shared" si="47"/>
        <v>0.6550811078813028</v>
      </c>
      <c r="Q257" s="13">
        <f t="shared" si="51"/>
        <v>0.39580000325173381</v>
      </c>
    </row>
    <row r="258" spans="1:17" x14ac:dyDescent="0.35">
      <c r="A258">
        <v>256</v>
      </c>
      <c r="B258" s="3">
        <f t="shared" ref="B258:B321" si="52">A258/1000</f>
        <v>0.25600000000000001</v>
      </c>
      <c r="C258" s="3">
        <f>MOD($T$7*(1+SIN($T$6*B258))+$T$20,2*$T$7)</f>
        <v>0.64902987254918187</v>
      </c>
      <c r="D258" s="31">
        <f t="shared" ref="D258:D321" si="53">(B258^$T$4)*((1-B258)^$T$5)</f>
        <v>1.2221299028260965E-5</v>
      </c>
      <c r="E258" s="67">
        <f t="shared" si="48"/>
        <v>2.7722456308738853E-4</v>
      </c>
      <c r="F258" s="42">
        <f t="shared" ref="F258:F321" si="54">E258/$T$11</f>
        <v>3.929229609987409E-4</v>
      </c>
      <c r="G258" s="42">
        <f t="shared" si="49"/>
        <v>0.39292296099874091</v>
      </c>
      <c r="H258" s="31">
        <f t="shared" ref="H258:H321" si="55">D258*COS(C258)</f>
        <v>9.7363487959605349E-6</v>
      </c>
      <c r="I258" s="31">
        <f t="shared" ref="I258:I321" si="56">D258*SIN(C258)</f>
        <v>7.3867220105788631E-6</v>
      </c>
      <c r="L258" s="13">
        <f t="shared" ref="L258:L321" si="57">ACOS((H258-$T$14)/O258)</f>
        <v>0.70965941666476384</v>
      </c>
      <c r="M258" s="13">
        <f t="shared" ref="M258:M321" si="58">IF(I258&gt;$T$15,1,-1)</f>
        <v>-1</v>
      </c>
      <c r="N258" s="13">
        <f t="shared" si="50"/>
        <v>5.5735258905148228</v>
      </c>
      <c r="O258" s="13">
        <f t="shared" ref="O258:O321" si="59">SQRT((H258-$T$14)^2+(I258-$T$15)^2)</f>
        <v>4.1691787633893163E-5</v>
      </c>
      <c r="P258" s="13">
        <f t="shared" ref="P258:P321" si="60">O258/$T$10</f>
        <v>0.65797198515623534</v>
      </c>
      <c r="Q258" s="13">
        <f t="shared" si="51"/>
        <v>0.39685349996684821</v>
      </c>
    </row>
    <row r="259" spans="1:17" x14ac:dyDescent="0.35">
      <c r="A259">
        <v>257</v>
      </c>
      <c r="B259" s="3">
        <f t="shared" si="52"/>
        <v>0.25700000000000001</v>
      </c>
      <c r="C259" s="3">
        <f>MOD($T$7*(1+SIN($T$6*B259))+$T$20,2*$T$7)</f>
        <v>0.63739730243762338</v>
      </c>
      <c r="D259" s="31">
        <f t="shared" si="53"/>
        <v>1.2458471007732647E-5</v>
      </c>
      <c r="E259" s="67">
        <f t="shared" ref="E259:E322" si="61">1000*SQRT((H259-H260)^2+(I259-I260)^2)</f>
        <v>2.825014386355549E-4</v>
      </c>
      <c r="F259" s="42">
        <f t="shared" si="54"/>
        <v>4.0040211631642389E-4</v>
      </c>
      <c r="G259" s="42">
        <f t="shared" ref="G259:G322" si="62">1000*F259</f>
        <v>0.40040211631642392</v>
      </c>
      <c r="H259" s="31">
        <f t="shared" si="55"/>
        <v>1.0012217316790075E-5</v>
      </c>
      <c r="I259" s="31">
        <f t="shared" si="56"/>
        <v>7.4141084596790097E-6</v>
      </c>
      <c r="L259" s="13">
        <f t="shared" si="57"/>
        <v>0.70487175765844079</v>
      </c>
      <c r="M259" s="13">
        <f t="shared" si="58"/>
        <v>-1</v>
      </c>
      <c r="N259" s="13">
        <f t="shared" ref="N259:N322" si="63">IF(M259&lt;0,2*$T$7-L259,L259)</f>
        <v>5.5783135495211456</v>
      </c>
      <c r="O259" s="13">
        <f t="shared" si="59"/>
        <v>4.1883692718100816E-5</v>
      </c>
      <c r="P259" s="13">
        <f t="shared" si="60"/>
        <v>0.66100059525869681</v>
      </c>
      <c r="Q259" s="13">
        <f t="shared" ref="Q259:Q322" si="64">P259/(1+P259)</f>
        <v>0.39795325609485865</v>
      </c>
    </row>
    <row r="260" spans="1:17" x14ac:dyDescent="0.35">
      <c r="A260">
        <v>258</v>
      </c>
      <c r="B260" s="3">
        <f t="shared" si="52"/>
        <v>0.25800000000000001</v>
      </c>
      <c r="C260" s="3">
        <f>MOD($T$7*(1+SIN($T$6*B260))+$T$20,2*$T$7)</f>
        <v>0.62558687791743761</v>
      </c>
      <c r="D260" s="31">
        <f t="shared" si="53"/>
        <v>1.2698761698455536E-5</v>
      </c>
      <c r="E260" s="67">
        <f t="shared" si="61"/>
        <v>2.8787443477468693E-4</v>
      </c>
      <c r="F260" s="42">
        <f t="shared" si="54"/>
        <v>4.0801750771216061E-4</v>
      </c>
      <c r="G260" s="42">
        <f t="shared" si="62"/>
        <v>0.40801750771216061</v>
      </c>
      <c r="H260" s="31">
        <f t="shared" si="55"/>
        <v>1.0293865118308188E-5</v>
      </c>
      <c r="I260" s="31">
        <f t="shared" si="56"/>
        <v>7.4360533618472171E-6</v>
      </c>
      <c r="L260" s="13">
        <f t="shared" si="57"/>
        <v>0.70013828166723013</v>
      </c>
      <c r="M260" s="13">
        <f t="shared" si="58"/>
        <v>-1</v>
      </c>
      <c r="N260" s="13">
        <f t="shared" si="63"/>
        <v>5.5830470255123563</v>
      </c>
      <c r="O260" s="13">
        <f t="shared" si="59"/>
        <v>4.2084474913628753E-5</v>
      </c>
      <c r="P260" s="13">
        <f t="shared" si="60"/>
        <v>0.66416930226967053</v>
      </c>
      <c r="Q260" s="13">
        <f t="shared" si="64"/>
        <v>0.39909959964040076</v>
      </c>
    </row>
    <row r="261" spans="1:17" x14ac:dyDescent="0.35">
      <c r="A261">
        <v>259</v>
      </c>
      <c r="B261" s="3">
        <f t="shared" si="52"/>
        <v>0.25900000000000001</v>
      </c>
      <c r="C261" s="3">
        <f>MOD($T$7*(1+SIN($T$6*B261))+$T$20,2*$T$7)</f>
        <v>0.61359935485176464</v>
      </c>
      <c r="D261" s="31">
        <f t="shared" si="53"/>
        <v>1.2942184790232777E-5</v>
      </c>
      <c r="E261" s="67">
        <f t="shared" si="61"/>
        <v>2.9334490433591769E-4</v>
      </c>
      <c r="F261" s="42">
        <f t="shared" si="54"/>
        <v>4.1577105261494289E-4</v>
      </c>
      <c r="G261" s="42">
        <f t="shared" si="62"/>
        <v>0.4157710526149429</v>
      </c>
      <c r="H261" s="31">
        <f t="shared" si="55"/>
        <v>1.0581281271887016E-5</v>
      </c>
      <c r="I261" s="31">
        <f t="shared" si="56"/>
        <v>7.4522905062635406E-6</v>
      </c>
      <c r="L261" s="13">
        <f t="shared" si="57"/>
        <v>0.69546608708805813</v>
      </c>
      <c r="M261" s="13">
        <f t="shared" si="58"/>
        <v>-1</v>
      </c>
      <c r="N261" s="13">
        <f t="shared" si="63"/>
        <v>5.587719220091528</v>
      </c>
      <c r="O261" s="13">
        <f t="shared" si="59"/>
        <v>4.2294276962783794E-5</v>
      </c>
      <c r="P261" s="13">
        <f t="shared" si="60"/>
        <v>0.66748035892151258</v>
      </c>
      <c r="Q261" s="13">
        <f t="shared" si="64"/>
        <v>0.4002927862689929</v>
      </c>
    </row>
    <row r="262" spans="1:17" x14ac:dyDescent="0.35">
      <c r="A262">
        <v>260</v>
      </c>
      <c r="B262" s="3">
        <f t="shared" si="52"/>
        <v>0.26</v>
      </c>
      <c r="C262" s="3">
        <f>MOD($T$7*(1+SIN($T$6*B262))+$T$20,2*$T$7)</f>
        <v>0.60143550043798832</v>
      </c>
      <c r="D262" s="31">
        <f t="shared" si="53"/>
        <v>1.3188753587608409E-5</v>
      </c>
      <c r="E262" s="67">
        <f t="shared" si="61"/>
        <v>2.9891418427518182E-4</v>
      </c>
      <c r="F262" s="42">
        <f t="shared" si="54"/>
        <v>4.2366464595312316E-4</v>
      </c>
      <c r="G262" s="42">
        <f t="shared" si="62"/>
        <v>0.42366464595312314</v>
      </c>
      <c r="H262" s="31">
        <f t="shared" si="55"/>
        <v>1.0874446768573664E-5</v>
      </c>
      <c r="I262" s="31">
        <f t="shared" si="56"/>
        <v>7.4625484033345793E-6</v>
      </c>
      <c r="L262" s="13">
        <f t="shared" si="57"/>
        <v>0.69086234213553166</v>
      </c>
      <c r="M262" s="13">
        <f t="shared" si="58"/>
        <v>-1</v>
      </c>
      <c r="N262" s="13">
        <f t="shared" si="63"/>
        <v>5.5923229650440547</v>
      </c>
      <c r="O262" s="13">
        <f t="shared" si="59"/>
        <v>4.2513234123166801E-5</v>
      </c>
      <c r="P262" s="13">
        <f t="shared" si="60"/>
        <v>0.6709358998243512</v>
      </c>
      <c r="Q262" s="13">
        <f t="shared" si="64"/>
        <v>0.40153299710352747</v>
      </c>
    </row>
    <row r="263" spans="1:17" x14ac:dyDescent="0.35">
      <c r="A263">
        <v>261</v>
      </c>
      <c r="B263" s="3">
        <f t="shared" si="52"/>
        <v>0.26100000000000001</v>
      </c>
      <c r="C263" s="3">
        <f>MOD($T$7*(1+SIN($T$6*B263))+$T$20,2*$T$7)</f>
        <v>0.58909609315863865</v>
      </c>
      <c r="D263" s="31">
        <f t="shared" si="53"/>
        <v>1.3438481003631381E-5</v>
      </c>
      <c r="E263" s="67">
        <f t="shared" si="61"/>
        <v>3.045835943276538E-4</v>
      </c>
      <c r="F263" s="42">
        <f t="shared" si="54"/>
        <v>4.3170015824728851E-4</v>
      </c>
      <c r="G263" s="42">
        <f t="shared" si="62"/>
        <v>0.43170015824728852</v>
      </c>
      <c r="H263" s="31">
        <f t="shared" si="55"/>
        <v>1.1173334160906043E-5</v>
      </c>
      <c r="I263" s="31">
        <f t="shared" si="56"/>
        <v>7.4665504360240922E-6</v>
      </c>
      <c r="L263" s="13">
        <f t="shared" si="57"/>
        <v>0.68633426555391008</v>
      </c>
      <c r="M263" s="13">
        <f t="shared" si="58"/>
        <v>-1</v>
      </c>
      <c r="N263" s="13">
        <f t="shared" si="63"/>
        <v>5.5968510416256763</v>
      </c>
      <c r="O263" s="13">
        <f t="shared" si="59"/>
        <v>4.2741473754968614E-5</v>
      </c>
      <c r="P263" s="13">
        <f t="shared" si="60"/>
        <v>0.67453793495286851</v>
      </c>
      <c r="Q263" s="13">
        <f t="shared" si="64"/>
        <v>0.40282033680643614</v>
      </c>
    </row>
    <row r="264" spans="1:17" x14ac:dyDescent="0.35">
      <c r="A264">
        <v>262</v>
      </c>
      <c r="B264" s="3">
        <f t="shared" si="52"/>
        <v>0.26200000000000001</v>
      </c>
      <c r="C264" s="3">
        <f>MOD($T$7*(1+SIN($T$6*B264))+$T$20,2*$T$7)</f>
        <v>0.57658192273157027</v>
      </c>
      <c r="D264" s="31">
        <f t="shared" si="53"/>
        <v>1.3691379553671582E-5</v>
      </c>
      <c r="E264" s="67">
        <f t="shared" si="61"/>
        <v>3.1035443567693847E-4</v>
      </c>
      <c r="F264" s="42">
        <f t="shared" si="54"/>
        <v>4.3987943372404388E-4</v>
      </c>
      <c r="G264" s="42">
        <f t="shared" si="62"/>
        <v>0.43987943372404387</v>
      </c>
      <c r="H264" s="31">
        <f t="shared" si="55"/>
        <v>1.1477907202455115E-5</v>
      </c>
      <c r="I264" s="31">
        <f t="shared" si="56"/>
        <v>7.4640150277531762E-6</v>
      </c>
      <c r="L264" s="13">
        <f t="shared" si="57"/>
        <v>0.68188910691584925</v>
      </c>
      <c r="M264" s="13">
        <f t="shared" si="58"/>
        <v>-1</v>
      </c>
      <c r="N264" s="13">
        <f t="shared" si="63"/>
        <v>5.6012962002637368</v>
      </c>
      <c r="O264" s="13">
        <f t="shared" si="59"/>
        <v>4.2979114926773403E-5</v>
      </c>
      <c r="P264" s="13">
        <f t="shared" si="60"/>
        <v>0.67828834342516287</v>
      </c>
      <c r="Q264" s="13">
        <f t="shared" si="64"/>
        <v>0.40415483196461149</v>
      </c>
    </row>
    <row r="265" spans="1:17" x14ac:dyDescent="0.35">
      <c r="A265">
        <v>263</v>
      </c>
      <c r="B265" s="3">
        <f t="shared" si="52"/>
        <v>0.26300000000000001</v>
      </c>
      <c r="C265" s="3">
        <f>MOD($T$7*(1+SIN($T$6*B265))+$T$20,2*$T$7)</f>
        <v>0.56389379005941898</v>
      </c>
      <c r="D265" s="31">
        <f t="shared" si="53"/>
        <v>1.3947461349289941E-5</v>
      </c>
      <c r="E265" s="67">
        <f t="shared" si="61"/>
        <v>3.1622798964006752E-4</v>
      </c>
      <c r="F265" s="42">
        <f t="shared" si="54"/>
        <v>4.4820428845219817E-4</v>
      </c>
      <c r="G265" s="42">
        <f t="shared" si="62"/>
        <v>0.44820428845219817</v>
      </c>
      <c r="H265" s="31">
        <f t="shared" si="55"/>
        <v>1.1788120485716901E-5</v>
      </c>
      <c r="I265" s="31">
        <f t="shared" si="56"/>
        <v>7.4546558273443002E-6</v>
      </c>
      <c r="L265" s="13">
        <f t="shared" si="57"/>
        <v>0.67753412664422863</v>
      </c>
      <c r="M265" s="13">
        <f t="shared" si="58"/>
        <v>-1</v>
      </c>
      <c r="N265" s="13">
        <f t="shared" si="63"/>
        <v>5.6056511805353573</v>
      </c>
      <c r="O265" s="13">
        <f t="shared" si="59"/>
        <v>4.3226268041736175E-5</v>
      </c>
      <c r="P265" s="13">
        <f t="shared" si="60"/>
        <v>0.68218886760315234</v>
      </c>
      <c r="Q265" s="13">
        <f t="shared" si="64"/>
        <v>0.40553642979171617</v>
      </c>
    </row>
    <row r="266" spans="1:17" x14ac:dyDescent="0.35">
      <c r="A266">
        <v>264</v>
      </c>
      <c r="B266" s="3">
        <f t="shared" si="52"/>
        <v>0.26400000000000001</v>
      </c>
      <c r="C266" s="3">
        <f>MOD($T$7*(1+SIN($T$6*B266))+$T$20,2*$T$7)</f>
        <v>0.55103250717834573</v>
      </c>
      <c r="D266" s="31">
        <f t="shared" si="53"/>
        <v>1.4206738092164238E-5</v>
      </c>
      <c r="E266" s="67">
        <f t="shared" si="61"/>
        <v>3.2220551636978222E-4</v>
      </c>
      <c r="F266" s="42">
        <f t="shared" si="54"/>
        <v>4.5667650850345044E-4</v>
      </c>
      <c r="G266" s="42">
        <f t="shared" si="62"/>
        <v>0.45667650850345043</v>
      </c>
      <c r="H266" s="31">
        <f t="shared" si="55"/>
        <v>1.2103919079012458E-5</v>
      </c>
      <c r="I266" s="31">
        <f t="shared" si="56"/>
        <v>7.4381819114665808E-6</v>
      </c>
      <c r="L266" s="13">
        <f t="shared" si="57"/>
        <v>0.67327657589704448</v>
      </c>
      <c r="M266" s="13">
        <f t="shared" si="58"/>
        <v>-1</v>
      </c>
      <c r="N266" s="13">
        <f t="shared" si="63"/>
        <v>5.609908731282542</v>
      </c>
      <c r="O266" s="13">
        <f t="shared" si="59"/>
        <v>4.3483034485839569E-5</v>
      </c>
      <c r="P266" s="13">
        <f t="shared" si="60"/>
        <v>0.68624110754142909</v>
      </c>
      <c r="Q266" s="13">
        <f t="shared" si="64"/>
        <v>0.4069649971598554</v>
      </c>
    </row>
    <row r="267" spans="1:17" x14ac:dyDescent="0.35">
      <c r="A267">
        <v>265</v>
      </c>
      <c r="B267" s="3">
        <f t="shared" si="52"/>
        <v>0.26500000000000001</v>
      </c>
      <c r="C267" s="3">
        <f>MOD($T$7*(1+SIN($T$6*B267))+$T$20,2*$T$7)</f>
        <v>0.53799889720606231</v>
      </c>
      <c r="D267" s="31">
        <f t="shared" si="53"/>
        <v>1.446922106807231E-5</v>
      </c>
      <c r="E267" s="67">
        <f t="shared" si="61"/>
        <v>3.2828825357512312E-4</v>
      </c>
      <c r="F267" s="42">
        <f t="shared" si="54"/>
        <v>4.6529784813902357E-4</v>
      </c>
      <c r="G267" s="42">
        <f t="shared" si="62"/>
        <v>0.46529784813902358</v>
      </c>
      <c r="H267" s="31">
        <f t="shared" si="55"/>
        <v>1.2425238163089343E-5</v>
      </c>
      <c r="I267" s="31">
        <f t="shared" si="56"/>
        <v>7.4142980050208257E-6</v>
      </c>
      <c r="L267" s="13">
        <f t="shared" si="57"/>
        <v>0.66912367645720272</v>
      </c>
      <c r="M267" s="13">
        <f t="shared" si="58"/>
        <v>-1</v>
      </c>
      <c r="N267" s="13">
        <f t="shared" si="63"/>
        <v>5.6140616307223832</v>
      </c>
      <c r="O267" s="13">
        <f t="shared" si="59"/>
        <v>4.3749506299755231E-5</v>
      </c>
      <c r="P267" s="13">
        <f t="shared" si="60"/>
        <v>0.69044651580863747</v>
      </c>
      <c r="Q267" s="13">
        <f t="shared" si="64"/>
        <v>0.40844031996975505</v>
      </c>
    </row>
    <row r="268" spans="1:17" x14ac:dyDescent="0.35">
      <c r="A268">
        <v>266</v>
      </c>
      <c r="B268" s="3">
        <f t="shared" si="52"/>
        <v>0.26600000000000001</v>
      </c>
      <c r="C268" s="3">
        <f>MOD($T$7*(1+SIN($T$6*B268))+$T$20,2*$T$7)</f>
        <v>0.52479379428916229</v>
      </c>
      <c r="D268" s="31">
        <f t="shared" si="53"/>
        <v>1.4734921140934408E-5</v>
      </c>
      <c r="E268" s="67">
        <f t="shared" si="61"/>
        <v>3.3447741526183015E-4</v>
      </c>
      <c r="F268" s="42">
        <f t="shared" si="54"/>
        <v>4.7407002802437632E-4</v>
      </c>
      <c r="G268" s="42">
        <f t="shared" si="62"/>
        <v>0.47407002802437631</v>
      </c>
      <c r="H268" s="31">
        <f t="shared" si="55"/>
        <v>1.2752002668153095E-5</v>
      </c>
      <c r="I268" s="31">
        <f t="shared" si="56"/>
        <v>7.3827047198822809E-6</v>
      </c>
      <c r="L268" s="13">
        <f t="shared" si="57"/>
        <v>0.66508260076904668</v>
      </c>
      <c r="M268" s="13">
        <f t="shared" si="58"/>
        <v>-1</v>
      </c>
      <c r="N268" s="13">
        <f t="shared" si="63"/>
        <v>5.6181027064105393</v>
      </c>
      <c r="O268" s="13">
        <f t="shared" si="59"/>
        <v>4.4025765875640766E-5</v>
      </c>
      <c r="P268" s="13">
        <f t="shared" si="60"/>
        <v>0.69480639270237987</v>
      </c>
      <c r="Q268" s="13">
        <f t="shared" si="64"/>
        <v>0.40996210286562973</v>
      </c>
    </row>
    <row r="269" spans="1:17" x14ac:dyDescent="0.35">
      <c r="A269">
        <v>267</v>
      </c>
      <c r="B269" s="3">
        <f t="shared" si="52"/>
        <v>0.26700000000000002</v>
      </c>
      <c r="C269" s="3">
        <f>MOD($T$7*(1+SIN($T$6*B269))+$T$20,2*$T$7)</f>
        <v>0.51141804354972109</v>
      </c>
      <c r="D269" s="31">
        <f t="shared" si="53"/>
        <v>1.5003848746916395E-5</v>
      </c>
      <c r="E269" s="67">
        <f t="shared" si="61"/>
        <v>3.4077419049283035E-4</v>
      </c>
      <c r="F269" s="42">
        <f t="shared" si="54"/>
        <v>4.8299473347238601E-4</v>
      </c>
      <c r="G269" s="42">
        <f t="shared" si="62"/>
        <v>0.48299473347238603</v>
      </c>
      <c r="H269" s="31">
        <f t="shared" si="55"/>
        <v>1.3084126912092559E-5</v>
      </c>
      <c r="I269" s="31">
        <f t="shared" si="56"/>
        <v>7.3430988123952082E-6</v>
      </c>
      <c r="L269" s="13">
        <f t="shared" si="57"/>
        <v>0.66116045226158038</v>
      </c>
      <c r="M269" s="13">
        <f t="shared" si="58"/>
        <v>-1</v>
      </c>
      <c r="N269" s="13">
        <f t="shared" si="63"/>
        <v>5.6220248549180063</v>
      </c>
      <c r="O269" s="13">
        <f t="shared" si="59"/>
        <v>4.4311885679996529E-5</v>
      </c>
      <c r="P269" s="13">
        <f t="shared" si="60"/>
        <v>0.69932188187539468</v>
      </c>
      <c r="Q269" s="13">
        <f t="shared" si="64"/>
        <v>0.41152996929787872</v>
      </c>
    </row>
    <row r="270" spans="1:17" x14ac:dyDescent="0.35">
      <c r="A270">
        <v>268</v>
      </c>
      <c r="B270" s="3">
        <f t="shared" si="52"/>
        <v>0.26800000000000002</v>
      </c>
      <c r="C270" s="3">
        <f>MOD($T$7*(1+SIN($T$6*B270))+$T$20,2*$T$7)</f>
        <v>0.49787250103122194</v>
      </c>
      <c r="D270" s="31">
        <f t="shared" si="53"/>
        <v>1.5276013888595529E-5</v>
      </c>
      <c r="E270" s="67">
        <f t="shared" si="61"/>
        <v>3.4717974217033965E-4</v>
      </c>
      <c r="F270" s="42">
        <f t="shared" si="54"/>
        <v>4.9207361271716638E-4</v>
      </c>
      <c r="G270" s="42">
        <f t="shared" si="62"/>
        <v>0.49207361271716638</v>
      </c>
      <c r="H270" s="31">
        <f t="shared" si="55"/>
        <v>1.3421514240696958E-5</v>
      </c>
      <c r="I270" s="31">
        <f t="shared" si="56"/>
        <v>7.2951734599892977E-6</v>
      </c>
      <c r="L270" s="13">
        <f t="shared" si="57"/>
        <v>0.65736424609469257</v>
      </c>
      <c r="M270" s="13">
        <f t="shared" si="58"/>
        <v>-1</v>
      </c>
      <c r="N270" s="13">
        <f t="shared" si="63"/>
        <v>5.6258210610848938</v>
      </c>
      <c r="O270" s="13">
        <f t="shared" si="59"/>
        <v>4.4607928003490447E-5</v>
      </c>
      <c r="P270" s="13">
        <f t="shared" si="60"/>
        <v>0.70399396638733835</v>
      </c>
      <c r="Q270" s="13">
        <f t="shared" si="64"/>
        <v>0.4131434619336628</v>
      </c>
    </row>
    <row r="271" spans="1:17" x14ac:dyDescent="0.35">
      <c r="A271">
        <v>269</v>
      </c>
      <c r="B271" s="3">
        <f t="shared" si="52"/>
        <v>0.26900000000000002</v>
      </c>
      <c r="C271" s="3">
        <f>MOD($T$7*(1+SIN($T$6*B271))+$T$20,2*$T$7)</f>
        <v>0.4841580336437632</v>
      </c>
      <c r="D271" s="31">
        <f t="shared" si="53"/>
        <v>1.5551426129190383E-5</v>
      </c>
      <c r="E271" s="67">
        <f t="shared" si="61"/>
        <v>3.5369520583991435E-4</v>
      </c>
      <c r="F271" s="42">
        <f t="shared" si="54"/>
        <v>5.0130827521899539E-4</v>
      </c>
      <c r="G271" s="42">
        <f t="shared" si="62"/>
        <v>0.50130827521899535</v>
      </c>
      <c r="H271" s="31">
        <f t="shared" si="55"/>
        <v>1.3764056670697437E-5</v>
      </c>
      <c r="I271" s="31">
        <f t="shared" si="56"/>
        <v>7.2386185572590268E-6</v>
      </c>
      <c r="L271" s="13">
        <f t="shared" si="57"/>
        <v>0.65370089045925694</v>
      </c>
      <c r="M271" s="13">
        <f t="shared" si="58"/>
        <v>-1</v>
      </c>
      <c r="N271" s="13">
        <f t="shared" si="63"/>
        <v>5.6294844167203291</v>
      </c>
      <c r="O271" s="13">
        <f t="shared" si="59"/>
        <v>4.4913944738438157E-5</v>
      </c>
      <c r="P271" s="13">
        <f t="shared" si="60"/>
        <v>0.70882346519301886</v>
      </c>
      <c r="Q271" s="13">
        <f t="shared" si="64"/>
        <v>0.41480204341233939</v>
      </c>
    </row>
    <row r="272" spans="1:17" x14ac:dyDescent="0.35">
      <c r="A272">
        <v>270</v>
      </c>
      <c r="B272" s="3">
        <f t="shared" si="52"/>
        <v>0.27</v>
      </c>
      <c r="C272" s="3">
        <f>MOD($T$7*(1+SIN($T$6*B272))+$T$20,2*$T$7)</f>
        <v>0.47027551910857479</v>
      </c>
      <c r="D272" s="31">
        <f t="shared" si="53"/>
        <v>1.5830094586856677E-5</v>
      </c>
      <c r="E272" s="67">
        <f t="shared" si="61"/>
        <v>3.6032168851715473E-4</v>
      </c>
      <c r="F272" s="42">
        <f t="shared" si="54"/>
        <v>5.1070029000134856E-4</v>
      </c>
      <c r="G272" s="42">
        <f t="shared" si="62"/>
        <v>0.51070029000134853</v>
      </c>
      <c r="H272" s="31">
        <f t="shared" si="55"/>
        <v>1.4111634536499153E-5</v>
      </c>
      <c r="I272" s="31">
        <f t="shared" si="56"/>
        <v>7.1731210318182581E-6</v>
      </c>
      <c r="L272" s="13">
        <f t="shared" si="57"/>
        <v>0.65017716855494456</v>
      </c>
      <c r="M272" s="13">
        <f t="shared" si="58"/>
        <v>-1</v>
      </c>
      <c r="N272" s="13">
        <f t="shared" si="63"/>
        <v>5.6330081386246418</v>
      </c>
      <c r="O272" s="13">
        <f t="shared" si="59"/>
        <v>4.5229977184401874E-5</v>
      </c>
      <c r="P272" s="13">
        <f t="shared" si="60"/>
        <v>0.71381103007439339</v>
      </c>
      <c r="Q272" s="13">
        <f t="shared" si="64"/>
        <v>0.41650509743971492</v>
      </c>
    </row>
    <row r="273" spans="1:17" x14ac:dyDescent="0.35">
      <c r="A273">
        <v>271</v>
      </c>
      <c r="B273" s="3">
        <f t="shared" si="52"/>
        <v>0.27100000000000002</v>
      </c>
      <c r="C273" s="3">
        <f>MOD($T$7*(1+SIN($T$6*B273))+$T$20,2*$T$7)</f>
        <v>0.45622584590185067</v>
      </c>
      <c r="D273" s="31">
        <f t="shared" si="53"/>
        <v>1.6112027929050641E-5</v>
      </c>
      <c r="E273" s="67">
        <f t="shared" si="61"/>
        <v>3.6706026753778744E-4</v>
      </c>
      <c r="F273" s="42">
        <f t="shared" si="54"/>
        <v>5.2025118402106911E-4</v>
      </c>
      <c r="G273" s="42">
        <f t="shared" si="62"/>
        <v>0.52025118402106907</v>
      </c>
      <c r="H273" s="31">
        <f t="shared" si="55"/>
        <v>1.4464116141503115E-5</v>
      </c>
      <c r="I273" s="31">
        <f t="shared" si="56"/>
        <v>7.0983651802099439E-6</v>
      </c>
      <c r="L273" s="13">
        <f t="shared" si="57"/>
        <v>0.64679972136106068</v>
      </c>
      <c r="M273" s="13">
        <f t="shared" si="58"/>
        <v>-1</v>
      </c>
      <c r="N273" s="13">
        <f t="shared" si="63"/>
        <v>5.6363855858185259</v>
      </c>
      <c r="O273" s="13">
        <f t="shared" si="59"/>
        <v>4.5556055882148242E-5</v>
      </c>
      <c r="P273" s="13">
        <f t="shared" si="60"/>
        <v>0.71895714302012181</v>
      </c>
      <c r="Q273" s="13">
        <f t="shared" si="64"/>
        <v>0.41825193021214596</v>
      </c>
    </row>
    <row r="274" spans="1:17" x14ac:dyDescent="0.35">
      <c r="A274">
        <v>272</v>
      </c>
      <c r="B274" s="3">
        <f t="shared" si="52"/>
        <v>0.27200000000000002</v>
      </c>
      <c r="C274" s="3">
        <f>MOD($T$7*(1+SIN($T$6*B274))+$T$20,2*$T$7)</f>
        <v>0.44200991319787875</v>
      </c>
      <c r="D274" s="31">
        <f t="shared" si="53"/>
        <v>1.6397234366961462E-5</v>
      </c>
      <c r="E274" s="67">
        <f t="shared" si="61"/>
        <v>3.7391198943126385E-4</v>
      </c>
      <c r="F274" s="42">
        <f t="shared" si="54"/>
        <v>5.2996244057186765E-4</v>
      </c>
      <c r="G274" s="42">
        <f t="shared" si="62"/>
        <v>0.5299624405718677</v>
      </c>
      <c r="H274" s="31">
        <f t="shared" si="55"/>
        <v>1.4821357414949302E-5</v>
      </c>
      <c r="I274" s="31">
        <f t="shared" si="56"/>
        <v>7.0140330241159686E-6</v>
      </c>
      <c r="L274" s="13">
        <f t="shared" si="57"/>
        <v>0.64357503130588367</v>
      </c>
      <c r="M274" s="13">
        <f t="shared" si="58"/>
        <v>-1</v>
      </c>
      <c r="N274" s="13">
        <f t="shared" si="63"/>
        <v>5.6396102758737028</v>
      </c>
      <c r="O274" s="13">
        <f t="shared" si="59"/>
        <v>4.5892200475987611E-5</v>
      </c>
      <c r="P274" s="13">
        <f t="shared" si="60"/>
        <v>0.72426211405303154</v>
      </c>
      <c r="Q274" s="13">
        <f t="shared" si="64"/>
        <v>0.42004177215875205</v>
      </c>
    </row>
    <row r="275" spans="1:17" x14ac:dyDescent="0.35">
      <c r="A275">
        <v>273</v>
      </c>
      <c r="B275" s="3">
        <f t="shared" si="52"/>
        <v>0.27300000000000002</v>
      </c>
      <c r="C275" s="3">
        <f>MOD($T$7*(1+SIN($T$6*B275))+$T$20,2*$T$7)</f>
        <v>0.42762863081150027</v>
      </c>
      <c r="D275" s="31">
        <f t="shared" si="53"/>
        <v>1.6685721650014537E-5</v>
      </c>
      <c r="E275" s="67">
        <f t="shared" si="61"/>
        <v>3.8087786881865862E-4</v>
      </c>
      <c r="F275" s="42">
        <f t="shared" si="54"/>
        <v>5.3983549772226326E-4</v>
      </c>
      <c r="G275" s="42">
        <f t="shared" si="62"/>
        <v>0.53983549772226325</v>
      </c>
      <c r="H275" s="31">
        <f t="shared" si="55"/>
        <v>1.5183201575243698E-5</v>
      </c>
      <c r="I275" s="31">
        <f t="shared" si="56"/>
        <v>6.9198046870761542E-6</v>
      </c>
      <c r="L275" s="13">
        <f t="shared" si="57"/>
        <v>0.64050940692901781</v>
      </c>
      <c r="M275" s="13">
        <f t="shared" si="58"/>
        <v>-1</v>
      </c>
      <c r="N275" s="13">
        <f t="shared" si="63"/>
        <v>5.642675900250568</v>
      </c>
      <c r="O275" s="13">
        <f t="shared" si="59"/>
        <v>4.623841960430499E-5</v>
      </c>
      <c r="P275" s="13">
        <f t="shared" si="60"/>
        <v>0.72972607950249702</v>
      </c>
      <c r="Q275" s="13">
        <f t="shared" si="64"/>
        <v>0.42187377998739578</v>
      </c>
    </row>
    <row r="276" spans="1:17" x14ac:dyDescent="0.35">
      <c r="A276">
        <v>274</v>
      </c>
      <c r="B276" s="3">
        <f t="shared" si="52"/>
        <v>0.27400000000000002</v>
      </c>
      <c r="C276" s="3">
        <f>MOD($T$7*(1+SIN($T$6*B276))+$T$20,2*$T$7)</f>
        <v>0.41308291913987993</v>
      </c>
      <c r="D276" s="31">
        <f t="shared" si="53"/>
        <v>1.6977497060447175E-5</v>
      </c>
      <c r="E276" s="67">
        <f t="shared" si="61"/>
        <v>3.8795888733464683E-4</v>
      </c>
      <c r="F276" s="42">
        <f t="shared" si="54"/>
        <v>5.4987174678765337E-4</v>
      </c>
      <c r="G276" s="42">
        <f t="shared" si="62"/>
        <v>0.54987174678765338</v>
      </c>
      <c r="H276" s="31">
        <f t="shared" si="55"/>
        <v>1.5549478800762418E-5</v>
      </c>
      <c r="I276" s="31">
        <f t="shared" si="56"/>
        <v>6.8153587918856188E-6</v>
      </c>
      <c r="L276" s="13">
        <f t="shared" si="57"/>
        <v>0.63760896861942351</v>
      </c>
      <c r="M276" s="13">
        <f t="shared" si="58"/>
        <v>-1</v>
      </c>
      <c r="N276" s="13">
        <f t="shared" si="63"/>
        <v>5.6455763385601632</v>
      </c>
      <c r="O276" s="13">
        <f t="shared" si="59"/>
        <v>4.6594710817892178E-5</v>
      </c>
      <c r="P276" s="13">
        <f t="shared" si="60"/>
        <v>0.7353490007155733</v>
      </c>
      <c r="Q276" s="13">
        <f t="shared" si="64"/>
        <v>0.42374703901771416</v>
      </c>
    </row>
    <row r="277" spans="1:17" x14ac:dyDescent="0.35">
      <c r="A277">
        <v>275</v>
      </c>
      <c r="B277" s="3">
        <f t="shared" si="52"/>
        <v>0.27500000000000002</v>
      </c>
      <c r="C277" s="3">
        <f>MOD($T$7*(1+SIN($T$6*B277))+$T$20,2*$T$7)</f>
        <v>0.39837370910359748</v>
      </c>
      <c r="D277" s="31">
        <f t="shared" si="53"/>
        <v>1.7272567407958058E-5</v>
      </c>
      <c r="E277" s="67">
        <f t="shared" si="61"/>
        <v>3.951559925741803E-4</v>
      </c>
      <c r="F277" s="42">
        <f t="shared" si="54"/>
        <v>5.600725308373901E-4</v>
      </c>
      <c r="G277" s="42">
        <f t="shared" si="62"/>
        <v>0.56007253083739006</v>
      </c>
      <c r="H277" s="31">
        <f t="shared" si="55"/>
        <v>1.5920005909154578E-5</v>
      </c>
      <c r="I277" s="31">
        <f t="shared" si="56"/>
        <v>6.7003728787984856E-6</v>
      </c>
      <c r="L277" s="13">
        <f t="shared" si="57"/>
        <v>0.63487963549924054</v>
      </c>
      <c r="M277" s="13">
        <f t="shared" si="58"/>
        <v>-1</v>
      </c>
      <c r="N277" s="13">
        <f t="shared" si="63"/>
        <v>5.6483056716803457</v>
      </c>
      <c r="O277" s="13">
        <f t="shared" si="59"/>
        <v>4.6961060525501494E-5</v>
      </c>
      <c r="P277" s="13">
        <f t="shared" si="60"/>
        <v>0.74113066319773435</v>
      </c>
      <c r="Q277" s="13">
        <f t="shared" si="64"/>
        <v>0.4256605657823434</v>
      </c>
    </row>
    <row r="278" spans="1:17" x14ac:dyDescent="0.35">
      <c r="A278">
        <v>276</v>
      </c>
      <c r="B278" s="3">
        <f t="shared" si="52"/>
        <v>0.27600000000000002</v>
      </c>
      <c r="C278" s="3">
        <f>MOD($T$7*(1+SIN($T$6*B278))+$T$20,2*$T$7)</f>
        <v>0.38350194208707666</v>
      </c>
      <c r="D278" s="31">
        <f t="shared" si="53"/>
        <v>1.7570939024432416E-5</v>
      </c>
      <c r="E278" s="67">
        <f t="shared" si="61"/>
        <v>4.0247009706396503E-4</v>
      </c>
      <c r="F278" s="42">
        <f t="shared" si="54"/>
        <v>5.7043914323700803E-4</v>
      </c>
      <c r="G278" s="42">
        <f t="shared" si="62"/>
        <v>0.57043914323700806</v>
      </c>
      <c r="H278" s="31">
        <f t="shared" si="55"/>
        <v>1.6294586046193731E-5</v>
      </c>
      <c r="I278" s="31">
        <f t="shared" si="56"/>
        <v>6.574523844622554E-6</v>
      </c>
      <c r="L278" s="13">
        <f t="shared" si="57"/>
        <v>0.63232711351051818</v>
      </c>
      <c r="M278" s="13">
        <f t="shared" si="58"/>
        <v>-1</v>
      </c>
      <c r="N278" s="13">
        <f t="shared" si="63"/>
        <v>5.6508581936690678</v>
      </c>
      <c r="O278" s="13">
        <f t="shared" si="59"/>
        <v>4.7337443965867485E-5</v>
      </c>
      <c r="P278" s="13">
        <f t="shared" si="60"/>
        <v>0.74707067617132583</v>
      </c>
      <c r="Q278" s="13">
        <f t="shared" si="64"/>
        <v>0.42761331087561827</v>
      </c>
    </row>
    <row r="279" spans="1:17" x14ac:dyDescent="0.35">
      <c r="A279">
        <v>277</v>
      </c>
      <c r="B279" s="3">
        <f t="shared" si="52"/>
        <v>0.27700000000000002</v>
      </c>
      <c r="C279" s="3">
        <f>MOD($T$7*(1+SIN($T$6*B279))+$T$20,2*$T$7)</f>
        <v>0.36846856987832943</v>
      </c>
      <c r="D279" s="31">
        <f t="shared" si="53"/>
        <v>1.7872617758744201E-5</v>
      </c>
      <c r="E279" s="67">
        <f t="shared" si="61"/>
        <v>4.0990207725839583E-4</v>
      </c>
      <c r="F279" s="42">
        <f t="shared" si="54"/>
        <v>5.8097282622511764E-4</v>
      </c>
      <c r="G279" s="42">
        <f t="shared" si="62"/>
        <v>0.58097282622511759</v>
      </c>
      <c r="H279" s="31">
        <f t="shared" si="55"/>
        <v>1.6673008385253478E-5</v>
      </c>
      <c r="I279" s="31">
        <f t="shared" si="56"/>
        <v>6.4374884027426241E-6</v>
      </c>
      <c r="L279" s="13">
        <f t="shared" si="57"/>
        <v>0.62995688474875067</v>
      </c>
      <c r="M279" s="13">
        <f t="shared" si="58"/>
        <v>-1</v>
      </c>
      <c r="N279" s="13">
        <f t="shared" si="63"/>
        <v>5.6532284224308356</v>
      </c>
      <c r="O279" s="13">
        <f t="shared" si="59"/>
        <v>4.7723825205285774E-5</v>
      </c>
      <c r="P279" s="13">
        <f t="shared" si="60"/>
        <v>0.75316847253735408</v>
      </c>
      <c r="Q279" s="13">
        <f t="shared" si="64"/>
        <v>0.42960416202744972</v>
      </c>
    </row>
    <row r="280" spans="1:17" x14ac:dyDescent="0.35">
      <c r="A280">
        <v>278</v>
      </c>
      <c r="B280" s="3">
        <f t="shared" si="52"/>
        <v>0.27800000000000002</v>
      </c>
      <c r="C280" s="3">
        <f>MOD($T$7*(1+SIN($T$6*B280))+$T$20,2*$T$7)</f>
        <v>0.35327455460804646</v>
      </c>
      <c r="D280" s="31">
        <f t="shared" si="53"/>
        <v>1.8177608971636802E-5</v>
      </c>
      <c r="E280" s="67">
        <f t="shared" si="61"/>
        <v>4.1745277256068894E-4</v>
      </c>
      <c r="F280" s="42">
        <f t="shared" si="54"/>
        <v>5.9167476952601153E-4</v>
      </c>
      <c r="G280" s="42">
        <f t="shared" si="62"/>
        <v>0.5916747695260115</v>
      </c>
      <c r="H280" s="31">
        <f t="shared" si="55"/>
        <v>1.7055047838507077E-5</v>
      </c>
      <c r="I280" s="31">
        <f t="shared" si="56"/>
        <v>6.2889435640627187E-6</v>
      </c>
      <c r="L280" s="13">
        <f t="shared" si="57"/>
        <v>0.62777419807388035</v>
      </c>
      <c r="M280" s="13">
        <f t="shared" si="58"/>
        <v>-1</v>
      </c>
      <c r="N280" s="13">
        <f t="shared" si="63"/>
        <v>5.6554111091057058</v>
      </c>
      <c r="O280" s="13">
        <f t="shared" si="59"/>
        <v>4.8120157159698246E-5</v>
      </c>
      <c r="P280" s="13">
        <f t="shared" si="60"/>
        <v>0.75942330922403123</v>
      </c>
      <c r="Q280" s="13">
        <f t="shared" si="64"/>
        <v>0.43163194737880567</v>
      </c>
    </row>
    <row r="281" spans="1:17" x14ac:dyDescent="0.35">
      <c r="A281">
        <v>279</v>
      </c>
      <c r="B281" s="3">
        <f t="shared" si="52"/>
        <v>0.27900000000000003</v>
      </c>
      <c r="C281" s="3">
        <f>MOD($T$7*(1+SIN($T$6*B281))+$T$20,2*$T$7)</f>
        <v>0.33792086868801796</v>
      </c>
      <c r="D281" s="31">
        <f t="shared" si="53"/>
        <v>1.8485917530684056E-5</v>
      </c>
      <c r="E281" s="67">
        <f t="shared" si="61"/>
        <v>4.2512298436841214E-4</v>
      </c>
      <c r="F281" s="42">
        <f t="shared" si="54"/>
        <v>6.0254610899685074E-4</v>
      </c>
      <c r="G281" s="42">
        <f t="shared" si="62"/>
        <v>0.60254610899685079</v>
      </c>
      <c r="H281" s="31">
        <f t="shared" si="55"/>
        <v>1.7440464780974035E-5</v>
      </c>
      <c r="I281" s="31">
        <f t="shared" si="56"/>
        <v>6.1285671388063009E-6</v>
      </c>
      <c r="L281" s="13">
        <f t="shared" si="57"/>
        <v>0.62578406101639872</v>
      </c>
      <c r="M281" s="13">
        <f t="shared" si="58"/>
        <v>-1</v>
      </c>
      <c r="N281" s="13">
        <f t="shared" si="63"/>
        <v>5.6574012461631877</v>
      </c>
      <c r="O281" s="13">
        <f t="shared" si="59"/>
        <v>4.8526381640113998E-5</v>
      </c>
      <c r="P281" s="13">
        <f t="shared" si="60"/>
        <v>0.76583426790359921</v>
      </c>
      <c r="Q281" s="13">
        <f t="shared" si="64"/>
        <v>0.43369543893425438</v>
      </c>
    </row>
    <row r="282" spans="1:17" x14ac:dyDescent="0.35">
      <c r="A282">
        <v>280</v>
      </c>
      <c r="B282" s="3">
        <f t="shared" si="52"/>
        <v>0.28000000000000003</v>
      </c>
      <c r="C282" s="3">
        <f>MOD($T$7*(1+SIN($T$6*B282))+$T$20,2*$T$7)</f>
        <v>0.32240849474890254</v>
      </c>
      <c r="D282" s="31">
        <f t="shared" si="53"/>
        <v>1.8797547805332715E-5</v>
      </c>
      <c r="E282" s="67">
        <f t="shared" si="61"/>
        <v>4.3291347514407116E-4</v>
      </c>
      <c r="F282" s="42">
        <f t="shared" si="54"/>
        <v>6.1358792531036551E-4</v>
      </c>
      <c r="G282" s="42">
        <f t="shared" si="62"/>
        <v>0.61358792531036555</v>
      </c>
      <c r="H282" s="31">
        <f t="shared" si="55"/>
        <v>1.7829004788556472E-5</v>
      </c>
      <c r="I282" s="31">
        <f t="shared" si="56"/>
        <v>5.9560382590610671E-6</v>
      </c>
      <c r="L282" s="13">
        <f t="shared" si="57"/>
        <v>0.62399123298357484</v>
      </c>
      <c r="M282" s="13">
        <f t="shared" si="58"/>
        <v>-1</v>
      </c>
      <c r="N282" s="13">
        <f t="shared" si="63"/>
        <v>5.6591940741960114</v>
      </c>
      <c r="O282" s="13">
        <f t="shared" si="59"/>
        <v>4.8942429420094095E-5</v>
      </c>
      <c r="P282" s="13">
        <f t="shared" si="60"/>
        <v>0.77240025605736229</v>
      </c>
      <c r="Q282" s="13">
        <f t="shared" si="64"/>
        <v>0.43579335616636483</v>
      </c>
    </row>
    <row r="283" spans="1:17" x14ac:dyDescent="0.35">
      <c r="A283">
        <v>281</v>
      </c>
      <c r="B283" s="3">
        <f t="shared" si="52"/>
        <v>0.28100000000000003</v>
      </c>
      <c r="C283" s="3">
        <f>MOD($T$7*(1+SIN($T$6*B283))+$T$20,2*$T$7)</f>
        <v>0.30673842557733799</v>
      </c>
      <c r="D283" s="31">
        <f t="shared" si="53"/>
        <v>1.9112503662028224E-5</v>
      </c>
      <c r="E283" s="67">
        <f t="shared" si="61"/>
        <v>4.4082496750990995E-4</v>
      </c>
      <c r="F283" s="42">
        <f t="shared" si="54"/>
        <v>6.2480124267187361E-4</v>
      </c>
      <c r="G283" s="42">
        <f t="shared" si="62"/>
        <v>0.62480124267187365</v>
      </c>
      <c r="H283" s="31">
        <f t="shared" si="55"/>
        <v>1.8220398391227212E-5</v>
      </c>
      <c r="I283" s="31">
        <f t="shared" si="56"/>
        <v>5.7710379218999286E-6</v>
      </c>
      <c r="L283" s="13">
        <f t="shared" si="57"/>
        <v>0.6224002197587527</v>
      </c>
      <c r="M283" s="13">
        <f t="shared" si="58"/>
        <v>-1</v>
      </c>
      <c r="N283" s="13">
        <f t="shared" si="63"/>
        <v>5.6607850874208339</v>
      </c>
      <c r="O283" s="13">
        <f t="shared" si="59"/>
        <v>4.9368220323948111E-5</v>
      </c>
      <c r="P283" s="13">
        <f t="shared" si="60"/>
        <v>0.77912000836758799</v>
      </c>
      <c r="Q283" s="13">
        <f t="shared" si="64"/>
        <v>0.4379243697464012</v>
      </c>
    </row>
    <row r="284" spans="1:17" x14ac:dyDescent="0.35">
      <c r="A284">
        <v>282</v>
      </c>
      <c r="B284" s="3">
        <f t="shared" si="52"/>
        <v>0.28199999999999997</v>
      </c>
      <c r="C284" s="3">
        <f>MOD($T$7*(1+SIN($T$6*B284))+$T$20,2*$T$7)</f>
        <v>0.29091166405240276</v>
      </c>
      <c r="D284" s="31">
        <f t="shared" si="53"/>
        <v>1.9430788459424796E-5</v>
      </c>
      <c r="E284" s="67">
        <f t="shared" si="61"/>
        <v>4.4885814336769473E-4</v>
      </c>
      <c r="F284" s="42">
        <f t="shared" si="54"/>
        <v>6.3618702757171095E-4</v>
      </c>
      <c r="G284" s="42">
        <f t="shared" si="62"/>
        <v>0.63618702757171097</v>
      </c>
      <c r="H284" s="31">
        <f t="shared" si="55"/>
        <v>1.8614360842546864E-5</v>
      </c>
      <c r="I284" s="31">
        <f t="shared" si="56"/>
        <v>5.5732495528527975E-6</v>
      </c>
      <c r="L284" s="13">
        <f t="shared" si="57"/>
        <v>0.6210152692753832</v>
      </c>
      <c r="M284" s="13">
        <f t="shared" si="58"/>
        <v>-1</v>
      </c>
      <c r="N284" s="13">
        <f t="shared" si="63"/>
        <v>5.662170037904203</v>
      </c>
      <c r="O284" s="13">
        <f t="shared" si="59"/>
        <v>4.980366333422875E-5</v>
      </c>
      <c r="P284" s="13">
        <f t="shared" si="60"/>
        <v>0.78599208841396728</v>
      </c>
      <c r="Q284" s="13">
        <f t="shared" si="64"/>
        <v>0.44008710537567935</v>
      </c>
    </row>
    <row r="285" spans="1:17" x14ac:dyDescent="0.35">
      <c r="A285">
        <v>283</v>
      </c>
      <c r="B285" s="3">
        <f t="shared" si="52"/>
        <v>0.28299999999999997</v>
      </c>
      <c r="C285" s="3">
        <f>MOD($T$7*(1+SIN($T$6*B285))+$T$20,2*$T$7)</f>
        <v>0.27492922308142997</v>
      </c>
      <c r="D285" s="31">
        <f t="shared" si="53"/>
        <v>1.9752405043681948E-5</v>
      </c>
      <c r="E285" s="67">
        <f t="shared" si="61"/>
        <v>4.5701364304198954E-4</v>
      </c>
      <c r="F285" s="42">
        <f t="shared" si="54"/>
        <v>6.4774618757095696E-4</v>
      </c>
      <c r="G285" s="42">
        <f t="shared" si="62"/>
        <v>0.64774618757095692</v>
      </c>
      <c r="H285" s="31">
        <f t="shared" si="55"/>
        <v>1.9010591906701857E-5</v>
      </c>
      <c r="I285" s="31">
        <f t="shared" si="56"/>
        <v>5.3623595894451103E-6</v>
      </c>
      <c r="L285" s="13">
        <f t="shared" si="57"/>
        <v>0.61984036863694825</v>
      </c>
      <c r="M285" s="13">
        <f t="shared" si="58"/>
        <v>-1</v>
      </c>
      <c r="N285" s="13">
        <f t="shared" si="63"/>
        <v>5.6633449385426378</v>
      </c>
      <c r="O285" s="13">
        <f t="shared" si="59"/>
        <v>5.0248656717070526E-5</v>
      </c>
      <c r="P285" s="13">
        <f t="shared" si="60"/>
        <v>0.79301489065168584</v>
      </c>
      <c r="Q285" s="13">
        <f t="shared" si="64"/>
        <v>0.442280147692169</v>
      </c>
    </row>
    <row r="286" spans="1:17" x14ac:dyDescent="0.35">
      <c r="A286">
        <v>284</v>
      </c>
      <c r="B286" s="3">
        <f t="shared" si="52"/>
        <v>0.28399999999999997</v>
      </c>
      <c r="C286" s="3">
        <f>MOD($T$7*(1+SIN($T$6*B286))+$T$20,2*$T$7)</f>
        <v>0.25879212553518816</v>
      </c>
      <c r="D286" s="31">
        <f t="shared" si="53"/>
        <v>2.0077355743847938E-5</v>
      </c>
      <c r="E286" s="67">
        <f t="shared" si="61"/>
        <v>4.6529206444856884E-4</v>
      </c>
      <c r="F286" s="42">
        <f t="shared" si="54"/>
        <v>6.5947957012278777E-4</v>
      </c>
      <c r="G286" s="42">
        <f t="shared" si="62"/>
        <v>0.65947957012278779</v>
      </c>
      <c r="H286" s="31">
        <f t="shared" si="55"/>
        <v>1.9408775664264868E-5</v>
      </c>
      <c r="I286" s="31">
        <f t="shared" si="56"/>
        <v>5.1380580844579339E-6</v>
      </c>
      <c r="L286" s="13">
        <f t="shared" si="57"/>
        <v>0.61887924234447178</v>
      </c>
      <c r="M286" s="13">
        <f t="shared" si="58"/>
        <v>-1</v>
      </c>
      <c r="N286" s="13">
        <f t="shared" si="63"/>
        <v>5.6643060648351149</v>
      </c>
      <c r="O286" s="13">
        <f t="shared" si="59"/>
        <v>5.070308816389397E-5</v>
      </c>
      <c r="P286" s="13">
        <f t="shared" si="60"/>
        <v>0.80018664264777362</v>
      </c>
      <c r="Q286" s="13">
        <f t="shared" si="64"/>
        <v>0.44450204422738787</v>
      </c>
    </row>
    <row r="287" spans="1:17" x14ac:dyDescent="0.35">
      <c r="A287">
        <v>285</v>
      </c>
      <c r="B287" s="3">
        <f t="shared" si="52"/>
        <v>0.28499999999999998</v>
      </c>
      <c r="C287" s="3">
        <f>MOD($T$7*(1+SIN($T$6*B287))+$T$20,2*$T$7)</f>
        <v>0.24250140418241095</v>
      </c>
      <c r="D287" s="31">
        <f t="shared" si="53"/>
        <v>2.0405642367332648E-5</v>
      </c>
      <c r="E287" s="67">
        <f t="shared" si="61"/>
        <v>4.7369396228557926E-4</v>
      </c>
      <c r="F287" s="42">
        <f t="shared" si="54"/>
        <v>6.7138796142607359E-4</v>
      </c>
      <c r="G287" s="42">
        <f t="shared" si="62"/>
        <v>0.6713879614260736</v>
      </c>
      <c r="H287" s="31">
        <f t="shared" si="55"/>
        <v>1.9808580337889328E-5</v>
      </c>
      <c r="I287" s="31">
        <f t="shared" si="56"/>
        <v>4.9000393285019153E-6</v>
      </c>
      <c r="L287" s="13">
        <f t="shared" si="57"/>
        <v>0.61813535168482725</v>
      </c>
      <c r="M287" s="13">
        <f t="shared" si="58"/>
        <v>-1</v>
      </c>
      <c r="N287" s="13">
        <f t="shared" si="63"/>
        <v>5.6650499554947586</v>
      </c>
      <c r="O287" s="13">
        <f t="shared" si="59"/>
        <v>5.1166834947993968E-5</v>
      </c>
      <c r="P287" s="13">
        <f t="shared" si="60"/>
        <v>0.80750540755235256</v>
      </c>
      <c r="Q287" s="13">
        <f t="shared" si="64"/>
        <v>0.44675130938935459</v>
      </c>
    </row>
    <row r="288" spans="1:17" x14ac:dyDescent="0.35">
      <c r="A288">
        <v>286</v>
      </c>
      <c r="B288" s="3">
        <f t="shared" si="52"/>
        <v>0.28599999999999998</v>
      </c>
      <c r="C288" s="3">
        <f>MOD($T$7*(1+SIN($T$6*B288))+$T$20,2*$T$7)</f>
        <v>0.22605810162370688</v>
      </c>
      <c r="D288" s="31">
        <f t="shared" si="53"/>
        <v>2.0737266195470172E-5</v>
      </c>
      <c r="E288" s="67">
        <f t="shared" si="61"/>
        <v>4.8221984724962645E-4</v>
      </c>
      <c r="F288" s="42">
        <f t="shared" si="54"/>
        <v>6.8347208531430224E-4</v>
      </c>
      <c r="G288" s="42">
        <f t="shared" si="62"/>
        <v>0.68347208531430226</v>
      </c>
      <c r="H288" s="31">
        <f t="shared" si="55"/>
        <v>2.0209658139152679E-5</v>
      </c>
      <c r="I288" s="31">
        <f t="shared" si="56"/>
        <v>4.6480024914332693E-6</v>
      </c>
      <c r="L288" s="13">
        <f t="shared" si="57"/>
        <v>0.61761189522569848</v>
      </c>
      <c r="M288" s="13">
        <f t="shared" si="58"/>
        <v>-1</v>
      </c>
      <c r="N288" s="13">
        <f t="shared" si="63"/>
        <v>5.6655734119538881</v>
      </c>
      <c r="O288" s="13">
        <f t="shared" si="59"/>
        <v>5.1639764094539653E-5</v>
      </c>
      <c r="P288" s="13">
        <f t="shared" si="60"/>
        <v>0.81496908678154301</v>
      </c>
      <c r="Q288" s="13">
        <f t="shared" si="64"/>
        <v>0.44902642844827473</v>
      </c>
    </row>
    <row r="289" spans="1:17" x14ac:dyDescent="0.35">
      <c r="A289">
        <v>287</v>
      </c>
      <c r="B289" s="3">
        <f t="shared" si="52"/>
        <v>0.28699999999999998</v>
      </c>
      <c r="C289" s="3">
        <f>MOD($T$7*(1+SIN($T$6*B289))+$T$20,2*$T$7)</f>
        <v>0.20946327022482425</v>
      </c>
      <c r="D289" s="31">
        <f t="shared" si="53"/>
        <v>2.1072227979173653E-5</v>
      </c>
      <c r="E289" s="67">
        <f t="shared" si="61"/>
        <v>4.9087018527376727E-4</v>
      </c>
      <c r="F289" s="42">
        <f t="shared" si="54"/>
        <v>6.9573260217555162E-4</v>
      </c>
      <c r="G289" s="42">
        <f t="shared" si="62"/>
        <v>0.69573260217555166</v>
      </c>
      <c r="H289" s="31">
        <f t="shared" si="55"/>
        <v>2.0611645137767799E-5</v>
      </c>
      <c r="I289" s="31">
        <f t="shared" si="56"/>
        <v>4.381652282073748E-6</v>
      </c>
      <c r="L289" s="13">
        <f t="shared" si="57"/>
        <v>0.61731181035679339</v>
      </c>
      <c r="M289" s="13">
        <f t="shared" si="58"/>
        <v>-1</v>
      </c>
      <c r="N289" s="13">
        <f t="shared" si="63"/>
        <v>5.6658734968227931</v>
      </c>
      <c r="O289" s="13">
        <f t="shared" si="59"/>
        <v>5.212173256254218E-5</v>
      </c>
      <c r="P289" s="13">
        <f t="shared" si="60"/>
        <v>0.82257542288924523</v>
      </c>
      <c r="Q289" s="13">
        <f t="shared" si="64"/>
        <v>0.45132586150275972</v>
      </c>
    </row>
    <row r="290" spans="1:17" x14ac:dyDescent="0.35">
      <c r="A290">
        <v>288</v>
      </c>
      <c r="B290" s="3">
        <f t="shared" si="52"/>
        <v>0.28799999999999998</v>
      </c>
      <c r="C290" s="3">
        <f>MOD($T$7*(1+SIN($T$6*B290))+$T$20,2*$T$7)</f>
        <v>0.1927179720493104</v>
      </c>
      <c r="D290" s="31">
        <f t="shared" si="53"/>
        <v>2.1410527934682319E-5</v>
      </c>
      <c r="E290" s="67">
        <f t="shared" si="61"/>
        <v>4.9964539679039877E-4</v>
      </c>
      <c r="F290" s="42">
        <f t="shared" si="54"/>
        <v>7.0817010790774821E-4</v>
      </c>
      <c r="G290" s="42">
        <f t="shared" si="62"/>
        <v>0.70817010790774826</v>
      </c>
      <c r="H290" s="31">
        <f t="shared" si="55"/>
        <v>2.1014161154378053E-5</v>
      </c>
      <c r="I290" s="31">
        <f t="shared" si="56"/>
        <v>4.1006996256297904E-6</v>
      </c>
      <c r="L290" s="13">
        <f t="shared" si="57"/>
        <v>0.61723777581180661</v>
      </c>
      <c r="M290" s="13">
        <f t="shared" si="58"/>
        <v>-1</v>
      </c>
      <c r="N290" s="13">
        <f t="shared" si="63"/>
        <v>5.6659475313677792</v>
      </c>
      <c r="O290" s="13">
        <f t="shared" si="59"/>
        <v>5.2612587437383775E-5</v>
      </c>
      <c r="P290" s="13">
        <f t="shared" si="60"/>
        <v>0.83032200260559641</v>
      </c>
      <c r="Q290" s="13">
        <f t="shared" si="64"/>
        <v>0.4536480474056328</v>
      </c>
    </row>
    <row r="291" spans="1:17" x14ac:dyDescent="0.35">
      <c r="A291">
        <v>289</v>
      </c>
      <c r="B291" s="3">
        <f t="shared" si="52"/>
        <v>0.28899999999999998</v>
      </c>
      <c r="C291" s="3">
        <f>MOD($T$7*(1+SIN($T$6*B291))+$T$20,2*$T$7)</f>
        <v>0.17582327879053139</v>
      </c>
      <c r="D291" s="31">
        <f t="shared" si="53"/>
        <v>2.1752165739403621E-5</v>
      </c>
      <c r="E291" s="67">
        <f t="shared" si="61"/>
        <v>5.0854585601551065E-4</v>
      </c>
      <c r="F291" s="42">
        <f t="shared" si="54"/>
        <v>7.2078513290420613E-4</v>
      </c>
      <c r="G291" s="42">
        <f t="shared" si="62"/>
        <v>0.72078513290420609</v>
      </c>
      <c r="H291" s="31">
        <f t="shared" si="55"/>
        <v>2.1416809678150447E-5</v>
      </c>
      <c r="I291" s="31">
        <f t="shared" si="56"/>
        <v>3.8048623581367533E-6</v>
      </c>
      <c r="L291" s="13">
        <f t="shared" si="57"/>
        <v>0.61739221510159514</v>
      </c>
      <c r="M291" s="13">
        <f t="shared" si="58"/>
        <v>-1</v>
      </c>
      <c r="N291" s="13">
        <f t="shared" si="63"/>
        <v>5.6657930920779913</v>
      </c>
      <c r="O291" s="13">
        <f t="shared" si="59"/>
        <v>5.3112166132556194E-5</v>
      </c>
      <c r="P291" s="13">
        <f t="shared" si="60"/>
        <v>0.83820626002076992</v>
      </c>
      <c r="Q291" s="13">
        <f t="shared" si="64"/>
        <v>0.45599140762979401</v>
      </c>
    </row>
    <row r="292" spans="1:17" x14ac:dyDescent="0.35">
      <c r="A292">
        <v>290</v>
      </c>
      <c r="B292" s="3">
        <f t="shared" si="52"/>
        <v>0.28999999999999998</v>
      </c>
      <c r="C292" s="3">
        <f>MOD($T$7*(1+SIN($T$6*B292))+$T$20,2*$T$7)</f>
        <v>0.15878027170309039</v>
      </c>
      <c r="D292" s="31">
        <f t="shared" si="53"/>
        <v>2.2097140527850304E-5</v>
      </c>
      <c r="E292" s="67">
        <f t="shared" si="61"/>
        <v>5.1757189025698161E-4</v>
      </c>
      <c r="F292" s="42">
        <f t="shared" si="54"/>
        <v>7.335781410732435E-4</v>
      </c>
      <c r="G292" s="42">
        <f t="shared" si="62"/>
        <v>0.73357814107324348</v>
      </c>
      <c r="H292" s="31">
        <f t="shared" si="55"/>
        <v>2.1819177810369983E-5</v>
      </c>
      <c r="I292" s="31">
        <f t="shared" si="56"/>
        <v>3.4938659371851446E-6</v>
      </c>
      <c r="L292" s="13">
        <f t="shared" si="57"/>
        <v>0.61777730078612891</v>
      </c>
      <c r="M292" s="13">
        <f t="shared" si="58"/>
        <v>-1</v>
      </c>
      <c r="N292" s="13">
        <f t="shared" si="63"/>
        <v>5.6654080063934575</v>
      </c>
      <c r="O292" s="13">
        <f t="shared" si="59"/>
        <v>5.3620296599315602E-5</v>
      </c>
      <c r="P292" s="13">
        <f t="shared" si="60"/>
        <v>0.84622547989370844</v>
      </c>
      <c r="Q292" s="13">
        <f t="shared" si="64"/>
        <v>0.45835435005610892</v>
      </c>
    </row>
    <row r="293" spans="1:17" x14ac:dyDescent="0.35">
      <c r="A293">
        <v>291</v>
      </c>
      <c r="B293" s="3">
        <f t="shared" si="52"/>
        <v>0.29099999999999998</v>
      </c>
      <c r="C293" s="3">
        <f>MOD($T$7*(1+SIN($T$6*B293))+$T$20,2*$T$7)</f>
        <v>0.14159004153362265</v>
      </c>
      <c r="D293" s="31">
        <f t="shared" si="53"/>
        <v>2.244545088767494E-5</v>
      </c>
      <c r="E293" s="67">
        <f t="shared" si="61"/>
        <v>5.2672377924425137E-4</v>
      </c>
      <c r="F293" s="42">
        <f t="shared" si="54"/>
        <v>7.4654952888809684E-4</v>
      </c>
      <c r="G293" s="42">
        <f t="shared" si="62"/>
        <v>0.74654952888809678</v>
      </c>
      <c r="H293" s="31">
        <f t="shared" si="55"/>
        <v>2.2220836235229887E-5</v>
      </c>
      <c r="I293" s="31">
        <f t="shared" si="56"/>
        <v>3.1674441681144431E-6</v>
      </c>
      <c r="L293" s="13">
        <f t="shared" si="57"/>
        <v>0.61839495951084367</v>
      </c>
      <c r="M293" s="13">
        <f t="shared" si="58"/>
        <v>-1</v>
      </c>
      <c r="N293" s="13">
        <f t="shared" si="63"/>
        <v>5.6647903476687427</v>
      </c>
      <c r="O293" s="13">
        <f t="shared" si="59"/>
        <v>5.4136797543033885E-5</v>
      </c>
      <c r="P293" s="13">
        <f t="shared" si="60"/>
        <v>0.8543768010665409</v>
      </c>
      <c r="Q293" s="13">
        <f t="shared" si="64"/>
        <v>0.46073527266688619</v>
      </c>
    </row>
    <row r="294" spans="1:17" x14ac:dyDescent="0.35">
      <c r="A294">
        <v>292</v>
      </c>
      <c r="B294" s="3">
        <f t="shared" si="52"/>
        <v>0.29199999999999998</v>
      </c>
      <c r="C294" s="3">
        <f>MOD($T$7*(1+SIN($T$6*B294))+$T$20,2*$T$7)</f>
        <v>0.12425368845099172</v>
      </c>
      <c r="D294" s="31">
        <f t="shared" si="53"/>
        <v>2.2797094855802069E-5</v>
      </c>
      <c r="E294" s="67">
        <f t="shared" si="61"/>
        <v>5.3600175448124151E-4</v>
      </c>
      <c r="F294" s="42">
        <f t="shared" si="54"/>
        <v>7.5969962446978596E-4</v>
      </c>
      <c r="G294" s="42">
        <f t="shared" si="62"/>
        <v>0.75969962446978601</v>
      </c>
      <c r="H294" s="31">
        <f t="shared" si="55"/>
        <v>2.2621339218994446E-5</v>
      </c>
      <c r="I294" s="31">
        <f t="shared" si="56"/>
        <v>2.825339944789106E-6</v>
      </c>
      <c r="L294" s="13">
        <f t="shared" si="57"/>
        <v>0.61924687773211395</v>
      </c>
      <c r="M294" s="13">
        <f t="shared" si="58"/>
        <v>-1</v>
      </c>
      <c r="N294" s="13">
        <f t="shared" si="63"/>
        <v>5.6639384294474722</v>
      </c>
      <c r="O294" s="13">
        <f t="shared" si="59"/>
        <v>5.4661478645101551E-5</v>
      </c>
      <c r="P294" s="13">
        <f t="shared" si="60"/>
        <v>0.86265721996661171</v>
      </c>
      <c r="Q294" s="13">
        <f t="shared" si="64"/>
        <v>0.46313256713013196</v>
      </c>
    </row>
    <row r="295" spans="1:17" x14ac:dyDescent="0.35">
      <c r="A295">
        <v>293</v>
      </c>
      <c r="B295" s="3">
        <f t="shared" si="52"/>
        <v>0.29299999999999998</v>
      </c>
      <c r="C295" s="3">
        <f>MOD($T$7*(1+SIN($T$6*B295))+$T$20,2*$T$7)</f>
        <v>0.10677232197587649</v>
      </c>
      <c r="D295" s="31">
        <f t="shared" si="53"/>
        <v>2.3152069914660383E-5</v>
      </c>
      <c r="E295" s="67">
        <f t="shared" si="61"/>
        <v>5.4540599862023251E-4</v>
      </c>
      <c r="F295" s="42">
        <f t="shared" si="54"/>
        <v>7.7302868669968153E-4</v>
      </c>
      <c r="G295" s="42">
        <f t="shared" si="62"/>
        <v>0.7730286866996815</v>
      </c>
      <c r="H295" s="31">
        <f t="shared" si="55"/>
        <v>2.3020224638694412E-5</v>
      </c>
      <c r="I295" s="31">
        <f t="shared" si="56"/>
        <v>2.4673060039989194E-6</v>
      </c>
      <c r="L295" s="13">
        <f t="shared" si="57"/>
        <v>0.62033450805647883</v>
      </c>
      <c r="M295" s="13">
        <f t="shared" si="58"/>
        <v>-1</v>
      </c>
      <c r="N295" s="13">
        <f t="shared" si="63"/>
        <v>5.6628507991231078</v>
      </c>
      <c r="O295" s="13">
        <f t="shared" si="59"/>
        <v>5.5194140789321391E-5</v>
      </c>
      <c r="P295" s="13">
        <f t="shared" si="60"/>
        <v>0.87106359417938317</v>
      </c>
      <c r="Q295" s="13">
        <f t="shared" si="64"/>
        <v>0.46554462226144533</v>
      </c>
    </row>
    <row r="296" spans="1:17" x14ac:dyDescent="0.35">
      <c r="A296">
        <v>294</v>
      </c>
      <c r="B296" s="3">
        <f t="shared" si="52"/>
        <v>0.29399999999999998</v>
      </c>
      <c r="C296" s="3">
        <f>MOD($T$7*(1+SIN($T$6*B296))+$T$20,2*$T$7)</f>
        <v>8.9147060909766651E-2</v>
      </c>
      <c r="D296" s="31">
        <f t="shared" si="53"/>
        <v>2.3510372988514786E-5</v>
      </c>
      <c r="E296" s="67">
        <f t="shared" si="61"/>
        <v>5.5493664485885491E-4</v>
      </c>
      <c r="F296" s="42">
        <f t="shared" si="54"/>
        <v>7.8653690436483324E-4</v>
      </c>
      <c r="G296" s="42">
        <f t="shared" si="62"/>
        <v>0.78653690436483326</v>
      </c>
      <c r="H296" s="31">
        <f t="shared" si="55"/>
        <v>2.341701404148924E-5</v>
      </c>
      <c r="I296" s="31">
        <f t="shared" si="56"/>
        <v>2.0931056924535432E-6</v>
      </c>
      <c r="L296" s="13">
        <f t="shared" si="57"/>
        <v>0.62165907611904969</v>
      </c>
      <c r="M296" s="13">
        <f t="shared" si="58"/>
        <v>-1</v>
      </c>
      <c r="N296" s="13">
        <f t="shared" si="63"/>
        <v>5.6615262310605363</v>
      </c>
      <c r="O296" s="13">
        <f t="shared" si="59"/>
        <v>5.5734576291816655E-5</v>
      </c>
      <c r="P296" s="13">
        <f t="shared" si="60"/>
        <v>0.87959264607680387</v>
      </c>
      <c r="Q296" s="13">
        <f t="shared" si="64"/>
        <v>0.46796982735208148</v>
      </c>
    </row>
    <row r="297" spans="1:17" x14ac:dyDescent="0.35">
      <c r="A297">
        <v>295</v>
      </c>
      <c r="B297" s="3">
        <f t="shared" si="52"/>
        <v>0.29499999999999998</v>
      </c>
      <c r="C297" s="3">
        <f>MOD($T$7*(1+SIN($T$6*B297))+$T$20,2*$T$7)</f>
        <v>7.1379033263353264E-2</v>
      </c>
      <c r="D297" s="31">
        <f t="shared" si="53"/>
        <v>2.3872000439901121E-5</v>
      </c>
      <c r="E297" s="67">
        <f t="shared" si="61"/>
        <v>5.6459377635724028E-4</v>
      </c>
      <c r="F297" s="42">
        <f t="shared" si="54"/>
        <v>8.0022439533187161E-4</v>
      </c>
      <c r="G297" s="42">
        <f t="shared" si="62"/>
        <v>0.80022439533187162</v>
      </c>
      <c r="H297" s="31">
        <f t="shared" si="55"/>
        <v>2.3811212735806055E-5</v>
      </c>
      <c r="I297" s="31">
        <f t="shared" si="56"/>
        <v>1.7025137452680935E-6</v>
      </c>
      <c r="L297" s="13">
        <f t="shared" si="57"/>
        <v>0.623221587927969</v>
      </c>
      <c r="M297" s="13">
        <f t="shared" si="58"/>
        <v>-1</v>
      </c>
      <c r="N297" s="13">
        <f t="shared" si="63"/>
        <v>5.6599637192516177</v>
      </c>
      <c r="O297" s="13">
        <f t="shared" si="59"/>
        <v>5.628256913356783E-5</v>
      </c>
      <c r="P297" s="13">
        <f t="shared" si="60"/>
        <v>0.88824096648715989</v>
      </c>
      <c r="Q297" s="13">
        <f t="shared" si="64"/>
        <v>0.47040657535336872</v>
      </c>
    </row>
    <row r="298" spans="1:17" x14ac:dyDescent="0.35">
      <c r="A298">
        <v>296</v>
      </c>
      <c r="B298" s="3">
        <f t="shared" si="52"/>
        <v>0.29599999999999999</v>
      </c>
      <c r="C298" s="3">
        <f>MOD($T$7*(1+SIN($T$6*B298))+$T$20,2*$T$7)</f>
        <v>5.3469376184339446E-2</v>
      </c>
      <c r="D298" s="31">
        <f t="shared" si="53"/>
        <v>2.423694806616299E-5</v>
      </c>
      <c r="E298" s="67">
        <f t="shared" si="61"/>
        <v>5.7437742567795257E-4</v>
      </c>
      <c r="F298" s="42">
        <f t="shared" si="54"/>
        <v>8.14091205753197E-4</v>
      </c>
      <c r="G298" s="42">
        <f t="shared" si="62"/>
        <v>0.81409120575319704</v>
      </c>
      <c r="H298" s="31">
        <f t="shared" si="55"/>
        <v>2.4202309915330516E-5</v>
      </c>
      <c r="I298" s="31">
        <f t="shared" si="56"/>
        <v>1.295317074764342E-6</v>
      </c>
      <c r="L298" s="13">
        <f t="shared" si="57"/>
        <v>0.62502283760394062</v>
      </c>
      <c r="M298" s="13">
        <f t="shared" si="58"/>
        <v>-1</v>
      </c>
      <c r="N298" s="13">
        <f t="shared" si="63"/>
        <v>5.6581624695756458</v>
      </c>
      <c r="O298" s="13">
        <f t="shared" si="59"/>
        <v>5.6837895194778763E-5</v>
      </c>
      <c r="P298" s="13">
        <f t="shared" si="60"/>
        <v>0.89700501839379743</v>
      </c>
      <c r="Q298" s="13">
        <f t="shared" si="64"/>
        <v>0.47285326590927818</v>
      </c>
    </row>
    <row r="299" spans="1:17" x14ac:dyDescent="0.35">
      <c r="A299">
        <v>297</v>
      </c>
      <c r="B299" s="3">
        <f t="shared" si="52"/>
        <v>0.29699999999999999</v>
      </c>
      <c r="C299" s="3">
        <f>MOD($T$7*(1+SIN($T$6*B299))+$T$20,2*$T$7)</f>
        <v>3.5419235884667444E-2</v>
      </c>
      <c r="D299" s="31">
        <f t="shared" si="53"/>
        <v>2.4605211096093722E-5</v>
      </c>
      <c r="E299" s="67">
        <f t="shared" si="61"/>
        <v>5.8428757424611698E-4</v>
      </c>
      <c r="F299" s="42">
        <f t="shared" si="54"/>
        <v>8.2813730930179604E-4</v>
      </c>
      <c r="G299" s="42">
        <f t="shared" si="62"/>
        <v>0.82813730930179608</v>
      </c>
      <c r="H299" s="31">
        <f t="shared" si="55"/>
        <v>2.4589778816892665E-5</v>
      </c>
      <c r="I299" s="31">
        <f t="shared" si="56"/>
        <v>8.7131556833936E-7</v>
      </c>
      <c r="L299" s="13">
        <f t="shared" si="57"/>
        <v>0.62706341544645938</v>
      </c>
      <c r="M299" s="13">
        <f t="shared" si="58"/>
        <v>-1</v>
      </c>
      <c r="N299" s="13">
        <f t="shared" si="63"/>
        <v>5.6561218917331271</v>
      </c>
      <c r="O299" s="13">
        <f t="shared" si="59"/>
        <v>5.7400322490364707E-5</v>
      </c>
      <c r="P299" s="13">
        <f t="shared" si="60"/>
        <v>0.90588114065155112</v>
      </c>
      <c r="Q299" s="13">
        <f t="shared" si="64"/>
        <v>0.4753083082305245</v>
      </c>
    </row>
    <row r="300" spans="1:17" x14ac:dyDescent="0.35">
      <c r="A300">
        <v>298</v>
      </c>
      <c r="B300" s="3">
        <f t="shared" si="52"/>
        <v>0.29799999999999999</v>
      </c>
      <c r="C300" s="3">
        <f>MOD($T$7*(1+SIN($T$6*B300))+$T$20,2*$T$7)</f>
        <v>1.7229767567153331E-2</v>
      </c>
      <c r="D300" s="31">
        <f t="shared" si="53"/>
        <v>2.4976784186682586E-5</v>
      </c>
      <c r="E300" s="67">
        <f t="shared" si="61"/>
        <v>5.9432415183152589E-4</v>
      </c>
      <c r="F300" s="42">
        <f t="shared" si="54"/>
        <v>8.4236260643720659E-4</v>
      </c>
      <c r="G300" s="42">
        <f t="shared" si="62"/>
        <v>0.84236260643720662</v>
      </c>
      <c r="H300" s="31">
        <f t="shared" si="55"/>
        <v>2.4973076913246937E-5</v>
      </c>
      <c r="I300" s="31">
        <f t="shared" si="56"/>
        <v>4.3032289408092835E-7</v>
      </c>
      <c r="L300" s="13">
        <f t="shared" si="57"/>
        <v>0.62934371626153207</v>
      </c>
      <c r="M300" s="13">
        <f t="shared" si="58"/>
        <v>-1</v>
      </c>
      <c r="N300" s="13">
        <f t="shared" si="63"/>
        <v>5.6538415909180539</v>
      </c>
      <c r="O300" s="13">
        <f t="shared" si="59"/>
        <v>5.796961140593984E-5</v>
      </c>
      <c r="P300" s="13">
        <f t="shared" si="60"/>
        <v>0.91486555171105433</v>
      </c>
      <c r="Q300" s="13">
        <f t="shared" si="64"/>
        <v>0.47777012380507011</v>
      </c>
    </row>
    <row r="301" spans="1:17" x14ac:dyDescent="0.35">
      <c r="A301">
        <v>299</v>
      </c>
      <c r="B301" s="3">
        <f t="shared" si="52"/>
        <v>0.29899999999999999</v>
      </c>
      <c r="C301" s="3">
        <f>MOD($T$7*(1+SIN($T$6*B301))+$T$20,2*$T$7)</f>
        <v>6.2820874425311484</v>
      </c>
      <c r="D301" s="31">
        <f t="shared" si="53"/>
        <v>2.5351661419968463E-5</v>
      </c>
      <c r="E301" s="67">
        <f t="shared" si="61"/>
        <v>6.0448703605081567E-4</v>
      </c>
      <c r="F301" s="42">
        <f t="shared" si="54"/>
        <v>8.5676692369993036E-4</v>
      </c>
      <c r="G301" s="42">
        <f t="shared" si="62"/>
        <v>0.85676692369993035</v>
      </c>
      <c r="H301" s="31">
        <f t="shared" si="55"/>
        <v>2.5351646141705223E-5</v>
      </c>
      <c r="I301" s="31">
        <f t="shared" si="56"/>
        <v>-2.7832687261000363E-8</v>
      </c>
      <c r="L301" s="13">
        <f t="shared" si="57"/>
        <v>0.63186394788907951</v>
      </c>
      <c r="M301" s="13">
        <f t="shared" si="58"/>
        <v>-1</v>
      </c>
      <c r="N301" s="13">
        <f t="shared" si="63"/>
        <v>5.6513213592905069</v>
      </c>
      <c r="O301" s="13">
        <f t="shared" si="59"/>
        <v>5.854551493376953E-5</v>
      </c>
      <c r="P301" s="13">
        <f t="shared" si="60"/>
        <v>0.92395435334249432</v>
      </c>
      <c r="Q301" s="13">
        <f t="shared" si="64"/>
        <v>0.480237148941348</v>
      </c>
    </row>
    <row r="302" spans="1:17" x14ac:dyDescent="0.35">
      <c r="A302">
        <v>300</v>
      </c>
      <c r="B302" s="3">
        <f t="shared" si="52"/>
        <v>0.3</v>
      </c>
      <c r="C302" s="3">
        <f>MOD($T$7*(1+SIN($T$6*B302))+$T$20,2*$T$7)</f>
        <v>6.2636228193796857</v>
      </c>
      <c r="D302" s="31">
        <f t="shared" si="53"/>
        <v>2.5729836299999985E-5</v>
      </c>
      <c r="E302" s="67">
        <f t="shared" si="61"/>
        <v>6.1477605189151391E-4</v>
      </c>
      <c r="F302" s="42">
        <f t="shared" si="54"/>
        <v>8.7135001303684353E-4</v>
      </c>
      <c r="G302" s="42">
        <f t="shared" si="62"/>
        <v>0.87135001303684356</v>
      </c>
      <c r="H302" s="31">
        <f t="shared" si="55"/>
        <v>2.5724913169528783E-5</v>
      </c>
      <c r="I302" s="31">
        <f t="shared" si="56"/>
        <v>-5.0330750540941255E-7</v>
      </c>
      <c r="L302" s="13">
        <f t="shared" si="57"/>
        <v>0.63462413987204624</v>
      </c>
      <c r="M302" s="13">
        <f t="shared" si="58"/>
        <v>-1</v>
      </c>
      <c r="N302" s="13">
        <f t="shared" si="63"/>
        <v>5.6485611673075402</v>
      </c>
      <c r="O302" s="13">
        <f t="shared" si="59"/>
        <v>5.9127778908232589E-5</v>
      </c>
      <c r="P302" s="13">
        <f t="shared" si="60"/>
        <v>0.93314353435163311</v>
      </c>
      <c r="Q302" s="13">
        <f t="shared" si="64"/>
        <v>0.48270783714185245</v>
      </c>
    </row>
    <row r="303" spans="1:17" x14ac:dyDescent="0.35">
      <c r="A303">
        <v>301</v>
      </c>
      <c r="B303" s="3">
        <f t="shared" si="52"/>
        <v>0.30099999999999999</v>
      </c>
      <c r="C303" s="3">
        <f>MOD($T$7*(1+SIN($T$6*B303))+$T$20,2*$T$7)</f>
        <v>6.2450223870219297</v>
      </c>
      <c r="D303" s="31">
        <f t="shared" si="53"/>
        <v>2.6111301749905154E-5</v>
      </c>
      <c r="E303" s="67">
        <f t="shared" si="61"/>
        <v>6.2519097125560261E-4</v>
      </c>
      <c r="F303" s="42">
        <f t="shared" si="54"/>
        <v>8.8611155115426803E-4</v>
      </c>
      <c r="G303" s="42">
        <f t="shared" si="62"/>
        <v>0.88611155115426798</v>
      </c>
      <c r="H303" s="31">
        <f t="shared" si="55"/>
        <v>2.6092289696935718E-5</v>
      </c>
      <c r="I303" s="31">
        <f t="shared" si="56"/>
        <v>-9.9624166033250047E-7</v>
      </c>
      <c r="L303" s="13">
        <f t="shared" si="57"/>
        <v>0.63762415221312785</v>
      </c>
      <c r="M303" s="13">
        <f t="shared" si="58"/>
        <v>-1</v>
      </c>
      <c r="N303" s="13">
        <f t="shared" si="63"/>
        <v>5.6455611549664582</v>
      </c>
      <c r="O303" s="13">
        <f t="shared" si="59"/>
        <v>5.9716142240419715E-5</v>
      </c>
      <c r="P303" s="13">
        <f t="shared" si="60"/>
        <v>0.94242897428219607</v>
      </c>
      <c r="Q303" s="13">
        <f t="shared" si="64"/>
        <v>0.48518066130601284</v>
      </c>
    </row>
    <row r="304" spans="1:17" x14ac:dyDescent="0.35">
      <c r="A304">
        <v>302</v>
      </c>
      <c r="B304" s="3">
        <f t="shared" si="52"/>
        <v>0.30199999999999999</v>
      </c>
      <c r="C304" s="3">
        <f>MOD($T$7*(1+SIN($T$6*B304))+$T$20,2*$T$7)</f>
        <v>6.2262873358792037</v>
      </c>
      <c r="D304" s="31">
        <f t="shared" si="53"/>
        <v>2.6496050109069683E-5</v>
      </c>
      <c r="E304" s="67">
        <f t="shared" si="61"/>
        <v>6.3573151252506151E-4</v>
      </c>
      <c r="F304" s="42">
        <f t="shared" si="54"/>
        <v>9.0105113890219675E-4</v>
      </c>
      <c r="G304" s="42">
        <f t="shared" si="62"/>
        <v>0.90105113890219679</v>
      </c>
      <c r="H304" s="31">
        <f t="shared" si="55"/>
        <v>2.6453172798519003E-5</v>
      </c>
      <c r="I304" s="31">
        <f t="shared" si="56"/>
        <v>-1.5067582002517792E-6</v>
      </c>
      <c r="L304" s="13">
        <f t="shared" si="57"/>
        <v>0.64086368416918715</v>
      </c>
      <c r="M304" s="13">
        <f t="shared" si="58"/>
        <v>-1</v>
      </c>
      <c r="N304" s="13">
        <f t="shared" si="63"/>
        <v>5.6423216230103987</v>
      </c>
      <c r="O304" s="13">
        <f t="shared" si="59"/>
        <v>6.0310337151565987E-5</v>
      </c>
      <c r="P304" s="13">
        <f t="shared" si="60"/>
        <v>0.95180644709985995</v>
      </c>
      <c r="Q304" s="13">
        <f t="shared" si="64"/>
        <v>0.48765411576241341</v>
      </c>
    </row>
    <row r="305" spans="1:17" x14ac:dyDescent="0.35">
      <c r="A305">
        <v>303</v>
      </c>
      <c r="B305" s="3">
        <f t="shared" si="52"/>
        <v>0.30299999999999999</v>
      </c>
      <c r="C305" s="3">
        <f>MOD($T$7*(1+SIN($T$6*B305))+$T$20,2*$T$7)</f>
        <v>6.2074188649883855</v>
      </c>
      <c r="D305" s="31">
        <f t="shared" si="53"/>
        <v>2.6884073130426762E-5</v>
      </c>
      <c r="E305" s="67">
        <f t="shared" si="61"/>
        <v>6.4639734014662121E-4</v>
      </c>
      <c r="F305" s="42">
        <f t="shared" si="54"/>
        <v>9.1616830068574451E-4</v>
      </c>
      <c r="G305" s="42">
        <f t="shared" si="62"/>
        <v>0.91616830068574451</v>
      </c>
      <c r="H305" s="31">
        <f t="shared" si="55"/>
        <v>2.6806945303811479E-5</v>
      </c>
      <c r="I305" s="31">
        <f t="shared" si="56"/>
        <v>-2.0349622995509866E-6</v>
      </c>
      <c r="L305" s="13">
        <f t="shared" si="57"/>
        <v>0.6443422830375467</v>
      </c>
      <c r="M305" s="13">
        <f t="shared" si="58"/>
        <v>-1</v>
      </c>
      <c r="N305" s="13">
        <f t="shared" si="63"/>
        <v>5.6388430241420391</v>
      </c>
      <c r="O305" s="13">
        <f t="shared" si="59"/>
        <v>6.0910089405087552E-5</v>
      </c>
      <c r="P305" s="13">
        <f t="shared" si="60"/>
        <v>0.96127162485421225</v>
      </c>
      <c r="Q305" s="13">
        <f t="shared" si="64"/>
        <v>0.49012671813149117</v>
      </c>
    </row>
    <row r="306" spans="1:17" x14ac:dyDescent="0.35">
      <c r="A306">
        <v>304</v>
      </c>
      <c r="B306" s="3">
        <f t="shared" si="52"/>
        <v>0.30399999999999999</v>
      </c>
      <c r="C306" s="3">
        <f>MOD($T$7*(1+SIN($T$6*B306))+$T$20,2*$T$7)</f>
        <v>6.1884181819251722</v>
      </c>
      <c r="D306" s="31">
        <f t="shared" si="53"/>
        <v>2.7275361977857538E-5</v>
      </c>
      <c r="E306" s="67">
        <f t="shared" si="61"/>
        <v>6.5718806423837705E-4</v>
      </c>
      <c r="F306" s="42">
        <f t="shared" si="54"/>
        <v>9.3146248390758477E-4</v>
      </c>
      <c r="G306" s="42">
        <f t="shared" si="62"/>
        <v>0.93146248390758479</v>
      </c>
      <c r="H306" s="31">
        <f t="shared" si="55"/>
        <v>2.7152976217664117E-5</v>
      </c>
      <c r="I306" s="31">
        <f t="shared" si="56"/>
        <v>-2.5809404383138271E-6</v>
      </c>
      <c r="L306" s="13">
        <f t="shared" si="57"/>
        <v>0.648059352892563</v>
      </c>
      <c r="M306" s="13">
        <f t="shared" si="58"/>
        <v>-1</v>
      </c>
      <c r="N306" s="13">
        <f t="shared" si="63"/>
        <v>5.6351259542870231</v>
      </c>
      <c r="O306" s="13">
        <f t="shared" si="59"/>
        <v>6.1515118537054368E-5</v>
      </c>
      <c r="P306" s="13">
        <f t="shared" si="60"/>
        <v>0.97082008131602959</v>
      </c>
      <c r="Q306" s="13">
        <f t="shared" si="64"/>
        <v>0.49259701102079156</v>
      </c>
    </row>
    <row r="307" spans="1:17" x14ac:dyDescent="0.35">
      <c r="A307">
        <v>305</v>
      </c>
      <c r="B307" s="3">
        <f t="shared" si="52"/>
        <v>0.30499999999999999</v>
      </c>
      <c r="C307" s="3">
        <f>MOD($T$7*(1+SIN($T$6*B307))+$T$20,2*$T$7)</f>
        <v>6.1692865027267922</v>
      </c>
      <c r="D307" s="31">
        <f t="shared" si="53"/>
        <v>2.7669907223705091E-5</v>
      </c>
      <c r="E307" s="67">
        <f t="shared" si="61"/>
        <v>6.6810324021536287E-4</v>
      </c>
      <c r="F307" s="42">
        <f t="shared" si="54"/>
        <v>9.4693305843725824E-4</v>
      </c>
      <c r="G307" s="42">
        <f t="shared" si="62"/>
        <v>0.94693305843725828</v>
      </c>
      <c r="H307" s="31">
        <f t="shared" si="55"/>
        <v>2.7490621181036082E-5</v>
      </c>
      <c r="I307" s="31">
        <f t="shared" si="56"/>
        <v>-3.1447595852811228E-6</v>
      </c>
      <c r="L307" s="13">
        <f t="shared" si="57"/>
        <v>0.65201416323500105</v>
      </c>
      <c r="M307" s="13">
        <f t="shared" si="58"/>
        <v>-1</v>
      </c>
      <c r="N307" s="13">
        <f t="shared" si="63"/>
        <v>5.6311711439445853</v>
      </c>
      <c r="O307" s="13">
        <f t="shared" si="59"/>
        <v>6.2125138084993315E-5</v>
      </c>
      <c r="P307" s="13">
        <f t="shared" si="60"/>
        <v>0.98044729558820443</v>
      </c>
      <c r="Q307" s="13">
        <f t="shared" si="64"/>
        <v>0.49506356355572989</v>
      </c>
    </row>
    <row r="308" spans="1:17" x14ac:dyDescent="0.35">
      <c r="A308">
        <v>306</v>
      </c>
      <c r="B308" s="3">
        <f t="shared" si="52"/>
        <v>0.30599999999999999</v>
      </c>
      <c r="C308" s="3">
        <f>MOD($T$7*(1+SIN($T$6*B308))+$T$20,2*$T$7)</f>
        <v>6.150025051814187</v>
      </c>
      <c r="D308" s="31">
        <f t="shared" si="53"/>
        <v>2.8067698846400946E-5</v>
      </c>
      <c r="E308" s="67">
        <f t="shared" si="61"/>
        <v>6.791423684372772E-4</v>
      </c>
      <c r="F308" s="42">
        <f t="shared" si="54"/>
        <v>9.6257931611187862E-4</v>
      </c>
      <c r="G308" s="42">
        <f t="shared" si="62"/>
        <v>0.96257931611187864</v>
      </c>
      <c r="H308" s="31">
        <f t="shared" si="55"/>
        <v>2.7819222972716255E-5</v>
      </c>
      <c r="I308" s="31">
        <f t="shared" si="56"/>
        <v>-3.7264663860758595E-6</v>
      </c>
      <c r="L308" s="13">
        <f t="shared" si="57"/>
        <v>0.65620585752080418</v>
      </c>
      <c r="M308" s="13">
        <f t="shared" si="58"/>
        <v>-1</v>
      </c>
      <c r="N308" s="13">
        <f t="shared" si="63"/>
        <v>5.6269794496587817</v>
      </c>
      <c r="O308" s="13">
        <f t="shared" si="59"/>
        <v>6.2739855814966552E-5</v>
      </c>
      <c r="P308" s="13">
        <f t="shared" si="60"/>
        <v>0.99014865568945409</v>
      </c>
      <c r="Q308" s="13">
        <f t="shared" si="64"/>
        <v>0.49752497274955243</v>
      </c>
    </row>
    <row r="309" spans="1:17" x14ac:dyDescent="0.35">
      <c r="A309">
        <v>307</v>
      </c>
      <c r="B309" s="3">
        <f t="shared" si="52"/>
        <v>0.307</v>
      </c>
      <c r="C309" s="3">
        <f>MOD($T$7*(1+SIN($T$6*B309))+$T$20,2*$T$7)</f>
        <v>6.1306350619136385</v>
      </c>
      <c r="D309" s="31">
        <f t="shared" si="53"/>
        <v>2.8468726228206839E-5</v>
      </c>
      <c r="E309" s="67">
        <f t="shared" si="61"/>
        <v>6.9030489387491721E-4</v>
      </c>
      <c r="F309" s="42">
        <f t="shared" si="54"/>
        <v>9.784004702633551E-4</v>
      </c>
      <c r="G309" s="42">
        <f t="shared" si="62"/>
        <v>0.97840047026335508</v>
      </c>
      <c r="H309" s="31">
        <f t="shared" si="55"/>
        <v>2.8138112052419339E-5</v>
      </c>
      <c r="I309" s="31">
        <f t="shared" si="56"/>
        <v>-4.3260863586023876E-6</v>
      </c>
      <c r="L309" s="13">
        <f t="shared" si="57"/>
        <v>0.66063346153978464</v>
      </c>
      <c r="M309" s="13">
        <f t="shared" si="58"/>
        <v>-1</v>
      </c>
      <c r="N309" s="13">
        <f t="shared" si="63"/>
        <v>5.6225518456398014</v>
      </c>
      <c r="O309" s="13">
        <f t="shared" si="59"/>
        <v>6.3358973946922554E-5</v>
      </c>
      <c r="P309" s="13">
        <f t="shared" si="60"/>
        <v>0.99991946211076821</v>
      </c>
      <c r="Q309" s="13">
        <f t="shared" si="64"/>
        <v>0.49997986471686545</v>
      </c>
    </row>
    <row r="310" spans="1:17" x14ac:dyDescent="0.35">
      <c r="A310">
        <v>308</v>
      </c>
      <c r="B310" s="3">
        <f t="shared" si="52"/>
        <v>0.308</v>
      </c>
      <c r="C310" s="3">
        <f>MOD($T$7*(1+SIN($T$6*B310))+$T$20,2*$T$7)</f>
        <v>6.1111177739778819</v>
      </c>
      <c r="D310" s="31">
        <f t="shared" si="53"/>
        <v>2.8872978153071026E-5</v>
      </c>
      <c r="E310" s="67">
        <f t="shared" si="61"/>
        <v>7.015902057984695E-4</v>
      </c>
      <c r="F310" s="42">
        <f t="shared" si="54"/>
        <v>9.9439565527659202E-4</v>
      </c>
      <c r="G310" s="42">
        <f t="shared" si="62"/>
        <v>0.99439565527659202</v>
      </c>
      <c r="H310" s="31">
        <f t="shared" si="55"/>
        <v>2.844660714561265E-5</v>
      </c>
      <c r="I310" s="31">
        <f t="shared" si="56"/>
        <v>-4.9436230975769292E-6</v>
      </c>
      <c r="L310" s="13">
        <f t="shared" si="57"/>
        <v>0.66529589161855551</v>
      </c>
      <c r="M310" s="13">
        <f t="shared" si="58"/>
        <v>-1</v>
      </c>
      <c r="N310" s="13">
        <f t="shared" si="63"/>
        <v>5.6178894155610308</v>
      </c>
      <c r="O310" s="13">
        <f t="shared" si="59"/>
        <v>6.3982189378357029E-5</v>
      </c>
      <c r="P310" s="13">
        <f t="shared" si="60"/>
        <v>1.0097549313451837</v>
      </c>
      <c r="Q310" s="13">
        <f t="shared" si="64"/>
        <v>0.50242689573565436</v>
      </c>
    </row>
    <row r="311" spans="1:17" x14ac:dyDescent="0.35">
      <c r="A311">
        <v>309</v>
      </c>
      <c r="B311" s="3">
        <f t="shared" si="52"/>
        <v>0.309</v>
      </c>
      <c r="C311" s="3">
        <f>MOD($T$7*(1+SIN($T$6*B311))+$T$20,2*$T$7)</f>
        <v>6.0914744371066831</v>
      </c>
      <c r="D311" s="31">
        <f t="shared" si="53"/>
        <v>2.9280442804601445E-5</v>
      </c>
      <c r="E311" s="67">
        <f t="shared" si="61"/>
        <v>7.1299763748514989E-4</v>
      </c>
      <c r="F311" s="42">
        <f t="shared" si="54"/>
        <v>1.0105639261751142E-3</v>
      </c>
      <c r="G311" s="42">
        <f t="shared" si="62"/>
        <v>1.0105639261751143</v>
      </c>
      <c r="H311" s="31">
        <f t="shared" si="55"/>
        <v>2.8744015870344225E-5</v>
      </c>
      <c r="I311" s="31">
        <f t="shared" si="56"/>
        <v>-5.5790574901981323E-6</v>
      </c>
      <c r="L311" s="13">
        <f t="shared" si="57"/>
        <v>0.67019196262562331</v>
      </c>
      <c r="M311" s="13">
        <f t="shared" si="58"/>
        <v>-1</v>
      </c>
      <c r="N311" s="13">
        <f t="shared" si="63"/>
        <v>5.6129933445539626</v>
      </c>
      <c r="O311" s="13">
        <f t="shared" si="59"/>
        <v>6.4609193906362122E-5</v>
      </c>
      <c r="P311" s="13">
        <f t="shared" si="60"/>
        <v>1.0196501993921234</v>
      </c>
      <c r="Q311" s="13">
        <f t="shared" si="64"/>
        <v>0.50486475316320556</v>
      </c>
    </row>
    <row r="312" spans="1:17" x14ac:dyDescent="0.35">
      <c r="A312">
        <v>310</v>
      </c>
      <c r="B312" s="3">
        <f t="shared" si="52"/>
        <v>0.31</v>
      </c>
      <c r="C312" s="3">
        <f>MOD($T$7*(1+SIN($T$6*B312))+$T$20,2*$T$7)</f>
        <v>6.0717063084668981</v>
      </c>
      <c r="D312" s="31">
        <f t="shared" si="53"/>
        <v>2.9691107764155185E-5</v>
      </c>
      <c r="E312" s="67">
        <f t="shared" si="61"/>
        <v>7.2452646594832557E-4</v>
      </c>
      <c r="F312" s="42">
        <f t="shared" si="54"/>
        <v>1.0269042582371384E-3</v>
      </c>
      <c r="G312" s="42">
        <f t="shared" si="62"/>
        <v>1.0269042582371384</v>
      </c>
      <c r="H312" s="31">
        <f t="shared" si="55"/>
        <v>2.902963540624805E-5</v>
      </c>
      <c r="I312" s="31">
        <f t="shared" si="56"/>
        <v>-6.2323469450108428E-6</v>
      </c>
      <c r="L312" s="13">
        <f t="shared" si="57"/>
        <v>0.67532039576000791</v>
      </c>
      <c r="M312" s="13">
        <f t="shared" si="58"/>
        <v>-1</v>
      </c>
      <c r="N312" s="13">
        <f t="shared" si="63"/>
        <v>5.6078649114195782</v>
      </c>
      <c r="O312" s="13">
        <f t="shared" si="59"/>
        <v>6.5239674448173258E-5</v>
      </c>
      <c r="P312" s="13">
        <f t="shared" si="60"/>
        <v>1.0296003252380252</v>
      </c>
      <c r="Q312" s="13">
        <f t="shared" si="64"/>
        <v>0.50729215621172952</v>
      </c>
    </row>
    <row r="313" spans="1:17" x14ac:dyDescent="0.35">
      <c r="A313">
        <v>311</v>
      </c>
      <c r="B313" s="3">
        <f t="shared" si="52"/>
        <v>0.311</v>
      </c>
      <c r="C313" s="3">
        <f>MOD($T$7*(1+SIN($T$6*B313))+$T$20,2*$T$7)</f>
        <v>6.0518146532120118</v>
      </c>
      <c r="D313" s="31">
        <f t="shared" si="53"/>
        <v>3.0104960009046472E-5</v>
      </c>
      <c r="E313" s="67">
        <f t="shared" si="61"/>
        <v>7.3617591168610686E-4</v>
      </c>
      <c r="F313" s="42">
        <f t="shared" si="54"/>
        <v>1.0434155466392426E-3</v>
      </c>
      <c r="G313" s="42">
        <f t="shared" si="62"/>
        <v>1.0434155466392425</v>
      </c>
      <c r="H313" s="31">
        <f t="shared" si="55"/>
        <v>2.9302753205808835E-5</v>
      </c>
      <c r="I313" s="31">
        <f t="shared" si="56"/>
        <v>-6.9034246360590889E-6</v>
      </c>
      <c r="L313" s="13">
        <f t="shared" si="57"/>
        <v>0.68067982610793787</v>
      </c>
      <c r="M313" s="13">
        <f t="shared" si="58"/>
        <v>-1</v>
      </c>
      <c r="N313" s="13">
        <f t="shared" si="63"/>
        <v>5.6025054810716481</v>
      </c>
      <c r="O313" s="13">
        <f t="shared" si="59"/>
        <v>6.5873313260353459E-5</v>
      </c>
      <c r="P313" s="13">
        <f t="shared" si="60"/>
        <v>1.0396002943154681</v>
      </c>
      <c r="Q313" s="13">
        <f t="shared" si="64"/>
        <v>0.50970785658980278</v>
      </c>
    </row>
    <row r="314" spans="1:17" x14ac:dyDescent="0.35">
      <c r="A314">
        <v>312</v>
      </c>
      <c r="B314" s="3">
        <f t="shared" si="52"/>
        <v>0.312</v>
      </c>
      <c r="C314" s="3">
        <f>MOD($T$7*(1+SIN($T$6*B314))+$T$20,2*$T$7)</f>
        <v>6.0318007444011705</v>
      </c>
      <c r="D314" s="31">
        <f t="shared" si="53"/>
        <v>3.0521985910872475E-5</v>
      </c>
      <c r="E314" s="67">
        <f t="shared" si="61"/>
        <v>7.4794513845149297E-4</v>
      </c>
      <c r="F314" s="42">
        <f t="shared" si="54"/>
        <v>1.0600966061305814E-3</v>
      </c>
      <c r="G314" s="42">
        <f t="shared" si="62"/>
        <v>1.0600966061305814</v>
      </c>
      <c r="H314" s="31">
        <f t="shared" si="55"/>
        <v>2.9562647747866161E-5</v>
      </c>
      <c r="I314" s="31">
        <f t="shared" si="56"/>
        <v>-7.5921987644609063E-6</v>
      </c>
      <c r="L314" s="13">
        <f t="shared" si="57"/>
        <v>0.68626880995519102</v>
      </c>
      <c r="M314" s="13">
        <f t="shared" si="58"/>
        <v>-1</v>
      </c>
      <c r="N314" s="13">
        <f t="shared" si="63"/>
        <v>5.5969164972243952</v>
      </c>
      <c r="O314" s="13">
        <f t="shared" si="59"/>
        <v>6.6509788156776466E-5</v>
      </c>
      <c r="P314" s="13">
        <f t="shared" si="60"/>
        <v>1.0496450219433406</v>
      </c>
      <c r="Q314" s="13">
        <f t="shared" si="64"/>
        <v>0.51211063901598697</v>
      </c>
    </row>
    <row r="315" spans="1:17" x14ac:dyDescent="0.35">
      <c r="A315">
        <v>313</v>
      </c>
      <c r="B315" s="3">
        <f t="shared" si="52"/>
        <v>0.313</v>
      </c>
      <c r="C315" s="3">
        <f>MOD($T$7*(1+SIN($T$6*B315))+$T$20,2*$T$7)</f>
        <v>6.0116658629177078</v>
      </c>
      <c r="D315" s="31">
        <f t="shared" si="53"/>
        <v>3.0942171233959273E-5</v>
      </c>
      <c r="E315" s="67">
        <f t="shared" si="61"/>
        <v>7.5983325304241961E-4</v>
      </c>
      <c r="F315" s="42">
        <f t="shared" si="54"/>
        <v>1.0769461707353122E-3</v>
      </c>
      <c r="G315" s="42">
        <f t="shared" si="62"/>
        <v>1.0769461707353123</v>
      </c>
      <c r="H315" s="31">
        <f t="shared" si="55"/>
        <v>2.9808589333237498E-5</v>
      </c>
      <c r="I315" s="31">
        <f t="shared" si="56"/>
        <v>-8.2985518395715456E-6</v>
      </c>
      <c r="L315" s="13">
        <f t="shared" si="57"/>
        <v>0.69208583184539152</v>
      </c>
      <c r="M315" s="13">
        <f t="shared" si="58"/>
        <v>-1</v>
      </c>
      <c r="N315" s="13">
        <f t="shared" si="63"/>
        <v>5.5910994753341949</v>
      </c>
      <c r="O315" s="13">
        <f t="shared" si="59"/>
        <v>6.7148772725591699E-5</v>
      </c>
      <c r="P315" s="13">
        <f t="shared" si="60"/>
        <v>1.0597293567509412</v>
      </c>
      <c r="Q315" s="13">
        <f t="shared" si="64"/>
        <v>0.51449932161115564</v>
      </c>
    </row>
    <row r="316" spans="1:17" x14ac:dyDescent="0.35">
      <c r="A316">
        <v>314</v>
      </c>
      <c r="B316" s="3">
        <f t="shared" si="52"/>
        <v>0.314</v>
      </c>
      <c r="C316" s="3">
        <f>MOD($T$7*(1+SIN($T$6*B316))+$T$20,2*$T$7)</f>
        <v>5.991411297387164</v>
      </c>
      <c r="D316" s="31">
        <f t="shared" si="53"/>
        <v>3.1365501133927082E-5</v>
      </c>
      <c r="E316" s="67">
        <f t="shared" si="61"/>
        <v>7.7183930511303853E-4</v>
      </c>
      <c r="F316" s="42">
        <f t="shared" si="54"/>
        <v>1.0939628934851127E-3</v>
      </c>
      <c r="G316" s="42">
        <f t="shared" si="62"/>
        <v>1.0939628934851127</v>
      </c>
      <c r="H316" s="31">
        <f t="shared" si="55"/>
        <v>3.0039840922229628E-5</v>
      </c>
      <c r="I316" s="31">
        <f t="shared" si="56"/>
        <v>-9.0223399819292664E-6</v>
      </c>
      <c r="L316" s="13">
        <f t="shared" si="57"/>
        <v>0.69812931137716894</v>
      </c>
      <c r="M316" s="13">
        <f t="shared" si="58"/>
        <v>-1</v>
      </c>
      <c r="N316" s="13">
        <f t="shared" si="63"/>
        <v>5.5850559958024171</v>
      </c>
      <c r="O316" s="13">
        <f t="shared" si="59"/>
        <v>6.7789936545367447E-5</v>
      </c>
      <c r="P316" s="13">
        <f t="shared" si="60"/>
        <v>1.06984808408911</v>
      </c>
      <c r="Q316" s="13">
        <f t="shared" si="64"/>
        <v>0.51687275617617323</v>
      </c>
    </row>
    <row r="317" spans="1:17" x14ac:dyDescent="0.35">
      <c r="A317">
        <v>315</v>
      </c>
      <c r="B317" s="3">
        <f t="shared" si="52"/>
        <v>0.315</v>
      </c>
      <c r="C317" s="3">
        <f>MOD($T$7*(1+SIN($T$6*B317))+$T$20,2*$T$7)</f>
        <v>5.9710383440948211</v>
      </c>
      <c r="D317" s="31">
        <f t="shared" si="53"/>
        <v>3.179196015637717E-5</v>
      </c>
      <c r="E317" s="67">
        <f t="shared" si="61"/>
        <v>7.8396228700535495E-4</v>
      </c>
      <c r="F317" s="42">
        <f t="shared" si="54"/>
        <v>1.1111453461805528E-3</v>
      </c>
      <c r="G317" s="42">
        <f t="shared" si="62"/>
        <v>1.1111453461805527</v>
      </c>
      <c r="H317" s="31">
        <f t="shared" si="55"/>
        <v>3.025565901370168E-5</v>
      </c>
      <c r="I317" s="31">
        <f t="shared" si="56"/>
        <v>-9.7633922502010391E-6</v>
      </c>
      <c r="L317" s="13">
        <f t="shared" si="57"/>
        <v>0.70439760973535226</v>
      </c>
      <c r="M317" s="13">
        <f t="shared" si="58"/>
        <v>-1</v>
      </c>
      <c r="N317" s="13">
        <f t="shared" si="63"/>
        <v>5.5787876974442341</v>
      </c>
      <c r="O317" s="13">
        <f t="shared" si="59"/>
        <v>6.8432945400622003E-5</v>
      </c>
      <c r="P317" s="13">
        <f t="shared" si="60"/>
        <v>1.0799959294317005</v>
      </c>
      <c r="Q317" s="13">
        <f t="shared" si="64"/>
        <v>0.5192298283616249</v>
      </c>
    </row>
    <row r="318" spans="1:17" x14ac:dyDescent="0.35">
      <c r="A318">
        <v>316</v>
      </c>
      <c r="B318" s="3">
        <f t="shared" si="52"/>
        <v>0.316</v>
      </c>
      <c r="C318" s="3">
        <f>MOD($T$7*(1+SIN($T$6*B318))+$T$20,2*$T$7)</f>
        <v>5.9505483069027347</v>
      </c>
      <c r="D318" s="31">
        <f t="shared" si="53"/>
        <v>3.2221532235699241E-5</v>
      </c>
      <c r="E318" s="67">
        <f t="shared" si="61"/>
        <v>7.9620113360225129E-4</v>
      </c>
      <c r="F318" s="42">
        <f t="shared" si="54"/>
        <v>1.1284920191827787E-3</v>
      </c>
      <c r="G318" s="42">
        <f t="shared" si="62"/>
        <v>1.1284920191827787</v>
      </c>
      <c r="H318" s="31">
        <f t="shared" si="55"/>
        <v>3.0455294565226471E-5</v>
      </c>
      <c r="I318" s="31">
        <f t="shared" si="56"/>
        <v>-1.0521509994363553E-5</v>
      </c>
      <c r="L318" s="13">
        <f t="shared" si="57"/>
        <v>0.71088903595354136</v>
      </c>
      <c r="M318" s="13">
        <f t="shared" si="58"/>
        <v>-1</v>
      </c>
      <c r="N318" s="13">
        <f t="shared" si="63"/>
        <v>5.5722962712260449</v>
      </c>
      <c r="O318" s="13">
        <f t="shared" si="59"/>
        <v>6.9077461496958544E-5</v>
      </c>
      <c r="P318" s="13">
        <f t="shared" si="60"/>
        <v>1.0901675617707982</v>
      </c>
      <c r="Q318" s="13">
        <f t="shared" si="64"/>
        <v>0.52156945773629937</v>
      </c>
    </row>
    <row r="319" spans="1:17" x14ac:dyDescent="0.35">
      <c r="A319">
        <v>317</v>
      </c>
      <c r="B319" s="3">
        <f t="shared" si="52"/>
        <v>0.317</v>
      </c>
      <c r="C319" s="3">
        <f>MOD($T$7*(1+SIN($T$6*B319))+$T$20,2*$T$7)</f>
        <v>5.9299424971662935</v>
      </c>
      <c r="D319" s="31">
        <f t="shared" si="53"/>
        <v>3.2654200694002022E-5</v>
      </c>
      <c r="E319" s="67">
        <f t="shared" si="61"/>
        <v>8.085547222010384E-4</v>
      </c>
      <c r="F319" s="42">
        <f t="shared" si="54"/>
        <v>1.1460013212342913E-3</v>
      </c>
      <c r="G319" s="42">
        <f t="shared" si="62"/>
        <v>1.1460013212342914</v>
      </c>
      <c r="H319" s="31">
        <f t="shared" si="55"/>
        <v>3.0637993953785466E-5</v>
      </c>
      <c r="I319" s="31">
        <f t="shared" si="56"/>
        <v>-1.1296466237366782E-5</v>
      </c>
      <c r="L319" s="13">
        <f t="shared" si="57"/>
        <v>0.71760185290723699</v>
      </c>
      <c r="M319" s="13">
        <f t="shared" si="58"/>
        <v>-1</v>
      </c>
      <c r="N319" s="13">
        <f t="shared" si="63"/>
        <v>5.5655834542723497</v>
      </c>
      <c r="O319" s="13">
        <f t="shared" si="59"/>
        <v>6.9723143676026964E-5</v>
      </c>
      <c r="P319" s="13">
        <f t="shared" si="60"/>
        <v>1.1003575970092077</v>
      </c>
      <c r="Q319" s="13">
        <f t="shared" si="64"/>
        <v>0.52389059776109348</v>
      </c>
    </row>
    <row r="320" spans="1:17" x14ac:dyDescent="0.35">
      <c r="A320">
        <v>318</v>
      </c>
      <c r="B320" s="3">
        <f t="shared" si="52"/>
        <v>0.318</v>
      </c>
      <c r="C320" s="3">
        <f>MOD($T$7*(1+SIN($T$6*B320))+$T$20,2*$T$7)</f>
        <v>5.9092222336502847</v>
      </c>
      <c r="D320" s="31">
        <f t="shared" si="53"/>
        <v>3.3089948240165527E-5</v>
      </c>
      <c r="E320" s="67">
        <f t="shared" si="61"/>
        <v>8.2102187240850255E-4</v>
      </c>
      <c r="F320" s="42">
        <f t="shared" si="54"/>
        <v>1.1636715793101916E-3</v>
      </c>
      <c r="G320" s="42">
        <f t="shared" si="62"/>
        <v>1.1636715793101917</v>
      </c>
      <c r="H320" s="31">
        <f t="shared" si="55"/>
        <v>3.0802999976310511E-5</v>
      </c>
      <c r="I320" s="31">
        <f t="shared" si="56"/>
        <v>-1.2088005087534013E-5</v>
      </c>
      <c r="L320" s="13">
        <f t="shared" si="57"/>
        <v>0.72453428303846013</v>
      </c>
      <c r="M320" s="13">
        <f t="shared" si="58"/>
        <v>-1</v>
      </c>
      <c r="N320" s="13">
        <f t="shared" si="63"/>
        <v>5.5586510241411258</v>
      </c>
      <c r="O320" s="13">
        <f t="shared" si="59"/>
        <v>7.0369647630534653E-5</v>
      </c>
      <c r="P320" s="13">
        <f t="shared" si="60"/>
        <v>1.1105606013537124</v>
      </c>
      <c r="Q320" s="13">
        <f t="shared" si="64"/>
        <v>0.52619223567491957</v>
      </c>
    </row>
    <row r="321" spans="1:17" x14ac:dyDescent="0.35">
      <c r="A321">
        <v>319</v>
      </c>
      <c r="B321" s="3">
        <f t="shared" si="52"/>
        <v>0.31900000000000001</v>
      </c>
      <c r="C321" s="3">
        <f>MOD($T$7*(1+SIN($T$6*B321))+$T$20,2*$T$7)</f>
        <v>5.8883888424445008</v>
      </c>
      <c r="D321" s="31">
        <f t="shared" si="53"/>
        <v>3.3528756969017756E-5</v>
      </c>
      <c r="E321" s="67">
        <f t="shared" si="61"/>
        <v>8.3360134605658725E-4</v>
      </c>
      <c r="F321" s="42">
        <f t="shared" si="54"/>
        <v>1.1815010384986727E-3</v>
      </c>
      <c r="G321" s="42">
        <f t="shared" si="62"/>
        <v>1.1815010384986728</v>
      </c>
      <c r="H321" s="31">
        <f t="shared" si="55"/>
        <v>3.0949552889270294E-5</v>
      </c>
      <c r="I321" s="31">
        <f t="shared" si="56"/>
        <v>-1.2895841183952195E-5</v>
      </c>
      <c r="L321" s="13">
        <f t="shared" si="57"/>
        <v>0.73168451381422484</v>
      </c>
      <c r="M321" s="13">
        <f t="shared" si="58"/>
        <v>-1</v>
      </c>
      <c r="N321" s="13">
        <f t="shared" si="63"/>
        <v>5.5515007933653617</v>
      </c>
      <c r="O321" s="13">
        <f t="shared" si="59"/>
        <v>7.1016626119530841E-5</v>
      </c>
      <c r="P321" s="13">
        <f t="shared" si="60"/>
        <v>1.1207710947126523</v>
      </c>
      <c r="Q321" s="13">
        <f t="shared" si="64"/>
        <v>0.52847339229909107</v>
      </c>
    </row>
    <row r="322" spans="1:17" x14ac:dyDescent="0.35">
      <c r="A322">
        <v>320</v>
      </c>
      <c r="B322" s="3">
        <f t="shared" ref="B322:B385" si="65">A322/1000</f>
        <v>0.32</v>
      </c>
      <c r="C322" s="3">
        <f>MOD($T$7*(1+SIN($T$6*B322))+$T$20,2*$T$7)</f>
        <v>5.8674436568788693</v>
      </c>
      <c r="D322" s="31">
        <f t="shared" ref="D322:D385" si="66">(B322^$T$4)*((1-B322)^$T$5)</f>
        <v>3.397060836063425E-5</v>
      </c>
      <c r="E322" s="67">
        <f t="shared" si="61"/>
        <v>8.4629184714046248E-4</v>
      </c>
      <c r="F322" s="42">
        <f t="shared" ref="F322:F385" si="67">E322/$T$11</f>
        <v>1.1994878619132421E-3</v>
      </c>
      <c r="G322" s="42">
        <f t="shared" si="62"/>
        <v>1.1994878619132421</v>
      </c>
      <c r="H322" s="31">
        <f t="shared" ref="H322:H385" si="68">D322*COS(C322)</f>
        <v>3.1076891486372772E-5</v>
      </c>
      <c r="I322" s="31">
        <f t="shared" ref="I322:I385" si="69">D322*SIN(C322)</f>
        <v>-1.3719659177100759E-5</v>
      </c>
      <c r="L322" s="13">
        <f t="shared" ref="L322:L385" si="70">ACOS((H322-$T$14)/O322)</f>
        <v>0.73905070292260988</v>
      </c>
      <c r="M322" s="13">
        <f t="shared" ref="M322:M385" si="71">IF(I322&gt;$T$15,1,-1)</f>
        <v>-1</v>
      </c>
      <c r="N322" s="13">
        <f t="shared" si="63"/>
        <v>5.5441346042569766</v>
      </c>
      <c r="O322" s="13">
        <f t="shared" ref="O322:O385" si="72">SQRT((H322-$T$14)^2+(I322-$T$15)^2)</f>
        <v>7.1663729184182729E-5</v>
      </c>
      <c r="P322" s="13">
        <f t="shared" ref="P322:P385" si="73">O322/$T$10</f>
        <v>1.1309835541012623</v>
      </c>
      <c r="Q322" s="13">
        <f t="shared" si="64"/>
        <v>0.53073312176651322</v>
      </c>
    </row>
    <row r="323" spans="1:17" x14ac:dyDescent="0.35">
      <c r="A323">
        <v>321</v>
      </c>
      <c r="B323" s="3">
        <f t="shared" si="65"/>
        <v>0.32100000000000001</v>
      </c>
      <c r="C323" s="3">
        <f>MOD($T$7*(1+SIN($T$6*B323))+$T$20,2*$T$7)</f>
        <v>5.846388017438116</v>
      </c>
      <c r="D323" s="31">
        <f t="shared" si="66"/>
        <v>3.4415483279763174E-5</v>
      </c>
      <c r="E323" s="67">
        <f t="shared" ref="E323:E386" si="74">1000*SQRT((H323-H324)^2+(I323-I324)^2)</f>
        <v>8.5909202177657034E-4</v>
      </c>
      <c r="F323" s="42">
        <f t="shared" si="67"/>
        <v>1.2176301306332583E-3</v>
      </c>
      <c r="G323" s="42">
        <f t="shared" ref="G323:G386" si="75">1000*F323</f>
        <v>1.2176301306332582</v>
      </c>
      <c r="H323" s="31">
        <f t="shared" si="68"/>
        <v>3.1184254213336408E-5</v>
      </c>
      <c r="I323" s="31">
        <f t="shared" si="69"/>
        <v>-1.4559113246955297E-5</v>
      </c>
      <c r="L323" s="13">
        <f t="shared" si="70"/>
        <v>0.74663098321125809</v>
      </c>
      <c r="M323" s="13">
        <f t="shared" si="71"/>
        <v>-1</v>
      </c>
      <c r="N323" s="13">
        <f t="shared" ref="N323:N386" si="76">IF(M323&lt;0,2*$T$7-L323,L323)</f>
        <v>5.5365543239683284</v>
      </c>
      <c r="O323" s="13">
        <f t="shared" si="72"/>
        <v>7.2310604364259922E-5</v>
      </c>
      <c r="P323" s="13">
        <f t="shared" si="73"/>
        <v>1.1411924170581886</v>
      </c>
      <c r="Q323" s="13">
        <f t="shared" ref="Q323:Q386" si="77">P323/(1+P323)</f>
        <v>0.53297051118184291</v>
      </c>
    </row>
    <row r="324" spans="1:17" x14ac:dyDescent="0.35">
      <c r="A324">
        <v>322</v>
      </c>
      <c r="B324" s="3">
        <f t="shared" si="65"/>
        <v>0.32200000000000001</v>
      </c>
      <c r="C324" s="3">
        <f>MOD($T$7*(1+SIN($T$6*B324))+$T$20,2*$T$7)</f>
        <v>5.8252232716759789</v>
      </c>
      <c r="D324" s="31">
        <f t="shared" si="66"/>
        <v>3.4863361975374365E-5</v>
      </c>
      <c r="E324" s="67">
        <f t="shared" si="74"/>
        <v>8.7200045818378816E-4</v>
      </c>
      <c r="F324" s="42">
        <f t="shared" si="67"/>
        <v>1.2359258436772324E-3</v>
      </c>
      <c r="G324" s="42">
        <f t="shared" si="75"/>
        <v>1.2359258436772325</v>
      </c>
      <c r="H324" s="31">
        <f t="shared" si="68"/>
        <v>3.1270880318554385E-5</v>
      </c>
      <c r="I324" s="31">
        <f t="shared" si="69"/>
        <v>-1.5413826660781779E-5</v>
      </c>
      <c r="L324" s="13">
        <f t="shared" si="70"/>
        <v>0.75442346737414645</v>
      </c>
      <c r="M324" s="13">
        <f t="shared" si="71"/>
        <v>-1</v>
      </c>
      <c r="N324" s="13">
        <f t="shared" si="76"/>
        <v>5.5287618398054397</v>
      </c>
      <c r="O324" s="13">
        <f t="shared" si="72"/>
        <v>7.2956896915532686E-5</v>
      </c>
      <c r="P324" s="13">
        <f t="shared" si="73"/>
        <v>1.1513920850764277</v>
      </c>
      <c r="Q324" s="13">
        <f t="shared" si="77"/>
        <v>0.53518468021858723</v>
      </c>
    </row>
    <row r="325" spans="1:17" x14ac:dyDescent="0.35">
      <c r="A325">
        <v>323</v>
      </c>
      <c r="B325" s="3">
        <f t="shared" si="65"/>
        <v>0.32300000000000001</v>
      </c>
      <c r="C325" s="3">
        <f>MOD($T$7*(1+SIN($T$6*B325))+$T$20,2*$T$7)</f>
        <v>5.8039507741289622</v>
      </c>
      <c r="D325" s="31">
        <f t="shared" si="66"/>
        <v>3.5314224080334868E-5</v>
      </c>
      <c r="E325" s="67">
        <f t="shared" si="74"/>
        <v>8.8501568668494085E-4</v>
      </c>
      <c r="F325" s="42">
        <f t="shared" si="67"/>
        <v>1.2543729180049716E-3</v>
      </c>
      <c r="G325" s="42">
        <f t="shared" si="75"/>
        <v>1.2543729180049716</v>
      </c>
      <c r="H325" s="31">
        <f t="shared" si="68"/>
        <v>3.1336011038354603E-5</v>
      </c>
      <c r="I325" s="31">
        <f t="shared" si="69"/>
        <v>-1.6283391372813633E-5</v>
      </c>
      <c r="L325" s="13">
        <f t="shared" si="70"/>
        <v>0.76242625239328499</v>
      </c>
      <c r="M325" s="13">
        <f t="shared" si="71"/>
        <v>-1</v>
      </c>
      <c r="N325" s="13">
        <f t="shared" si="76"/>
        <v>5.5207590547863017</v>
      </c>
      <c r="O325" s="13">
        <f t="shared" si="72"/>
        <v>7.3602250028285556E-5</v>
      </c>
      <c r="P325" s="13">
        <f t="shared" si="73"/>
        <v>1.1615769270518665</v>
      </c>
      <c r="Q325" s="13">
        <f t="shared" si="77"/>
        <v>0.5373747806589142</v>
      </c>
    </row>
    <row r="326" spans="1:17" x14ac:dyDescent="0.35">
      <c r="A326">
        <v>324</v>
      </c>
      <c r="B326" s="3">
        <f t="shared" si="65"/>
        <v>0.32400000000000001</v>
      </c>
      <c r="C326" s="3">
        <f>MOD($T$7*(1+SIN($T$6*B326))+$T$20,2*$T$7)</f>
        <v>5.7825718862296487</v>
      </c>
      <c r="D326" s="31">
        <f t="shared" si="66"/>
        <v>3.5768048611209547E-5</v>
      </c>
      <c r="E326" s="67">
        <f t="shared" si="74"/>
        <v>8.9813617973121841E-4</v>
      </c>
      <c r="F326" s="42">
        <f t="shared" si="67"/>
        <v>1.2729691885521874E-3</v>
      </c>
      <c r="G326" s="42">
        <f t="shared" si="75"/>
        <v>1.2729691885521874</v>
      </c>
      <c r="H326" s="31">
        <f t="shared" si="68"/>
        <v>3.1378890815429163E-5</v>
      </c>
      <c r="I326" s="31">
        <f t="shared" si="69"/>
        <v>-1.7167367667968912E-5</v>
      </c>
      <c r="L326" s="13">
        <f t="shared" si="70"/>
        <v>0.77063742374269673</v>
      </c>
      <c r="M326" s="13">
        <f t="shared" si="71"/>
        <v>-1</v>
      </c>
      <c r="N326" s="13">
        <f t="shared" si="76"/>
        <v>5.5125478834368895</v>
      </c>
      <c r="O326" s="13">
        <f t="shared" si="72"/>
        <v>7.4246305047132919E-5</v>
      </c>
      <c r="P326" s="13">
        <f t="shared" si="73"/>
        <v>1.1717412827523721</v>
      </c>
      <c r="Q326" s="13">
        <f t="shared" si="77"/>
        <v>0.53953999588171808</v>
      </c>
    </row>
    <row r="327" spans="1:17" x14ac:dyDescent="0.35">
      <c r="A327">
        <v>325</v>
      </c>
      <c r="B327" s="3">
        <f t="shared" si="65"/>
        <v>0.32500000000000001</v>
      </c>
      <c r="C327" s="3">
        <f>MOD($T$7*(1+SIN($T$6*B327))+$T$20,2*$T$7)</f>
        <v>5.7610879762195655</v>
      </c>
      <c r="D327" s="31">
        <f t="shared" si="66"/>
        <v>3.6224813968188815E-5</v>
      </c>
      <c r="E327" s="67">
        <f t="shared" si="74"/>
        <v>9.1136035194752619E-4</v>
      </c>
      <c r="F327" s="42">
        <f t="shared" si="67"/>
        <v>1.2917124082947721E-3</v>
      </c>
      <c r="G327" s="42">
        <f t="shared" si="75"/>
        <v>1.2917124082947722</v>
      </c>
      <c r="H327" s="31">
        <f t="shared" si="68"/>
        <v>3.1398768548884452E-5</v>
      </c>
      <c r="I327" s="31">
        <f t="shared" si="69"/>
        <v>-1.80652838517271E-5</v>
      </c>
      <c r="L327" s="13">
        <f t="shared" si="70"/>
        <v>0.77905505936259201</v>
      </c>
      <c r="M327" s="13">
        <f t="shared" si="71"/>
        <v>-1</v>
      </c>
      <c r="N327" s="13">
        <f t="shared" si="76"/>
        <v>5.5041302478169944</v>
      </c>
      <c r="O327" s="13">
        <f t="shared" si="72"/>
        <v>7.488870169231625E-5</v>
      </c>
      <c r="P327" s="13">
        <f t="shared" si="73"/>
        <v>1.1818794663102623</v>
      </c>
      <c r="Q327" s="13">
        <f t="shared" si="77"/>
        <v>0.54167954030426702</v>
      </c>
    </row>
    <row r="328" spans="1:17" x14ac:dyDescent="0.35">
      <c r="A328">
        <v>326</v>
      </c>
      <c r="B328" s="3">
        <f t="shared" si="65"/>
        <v>0.32600000000000001</v>
      </c>
      <c r="C328" s="3">
        <f>MOD($T$7*(1+SIN($T$6*B328))+$T$20,2*$T$7)</f>
        <v>5.7395004190616197</v>
      </c>
      <c r="D328" s="31">
        <f t="shared" si="66"/>
        <v>3.6684497935142367E-5</v>
      </c>
      <c r="E328" s="67">
        <f t="shared" si="74"/>
        <v>9.2468656020095147E-4</v>
      </c>
      <c r="F328" s="42">
        <f t="shared" si="67"/>
        <v>1.3106002483458399E-3</v>
      </c>
      <c r="G328" s="42">
        <f t="shared" si="75"/>
        <v>1.3106002483458399</v>
      </c>
      <c r="H328" s="31">
        <f t="shared" si="68"/>
        <v>3.139489887423491E-5</v>
      </c>
      <c r="I328" s="31">
        <f t="shared" si="69"/>
        <v>-1.8976635988236378E-5</v>
      </c>
      <c r="L328" s="13">
        <f t="shared" si="70"/>
        <v>0.78767723341211482</v>
      </c>
      <c r="M328" s="13">
        <f t="shared" si="71"/>
        <v>-1</v>
      </c>
      <c r="N328" s="13">
        <f t="shared" si="76"/>
        <v>5.4955080737674713</v>
      </c>
      <c r="O328" s="13">
        <f t="shared" si="72"/>
        <v>7.5529078282647293E-5</v>
      </c>
      <c r="P328" s="13">
        <f t="shared" si="73"/>
        <v>1.1919857697407528</v>
      </c>
      <c r="Q328" s="13">
        <f t="shared" si="77"/>
        <v>0.54379265878251093</v>
      </c>
    </row>
    <row r="329" spans="1:17" x14ac:dyDescent="0.35">
      <c r="A329">
        <v>327</v>
      </c>
      <c r="B329" s="3">
        <f t="shared" si="65"/>
        <v>0.32700000000000001</v>
      </c>
      <c r="C329" s="3">
        <f>MOD($T$7*(1+SIN($T$6*B329))+$T$20,2*$T$7)</f>
        <v>5.7178105963521029</v>
      </c>
      <c r="D329" s="31">
        <f t="shared" si="66"/>
        <v>3.7147077679801172E-5</v>
      </c>
      <c r="E329" s="67">
        <f t="shared" si="74"/>
        <v>9.3811310369047512E-4</v>
      </c>
      <c r="F329" s="42">
        <f t="shared" si="67"/>
        <v>1.3296302980828792E-3</v>
      </c>
      <c r="G329" s="42">
        <f t="shared" si="75"/>
        <v>1.3296302980828791</v>
      </c>
      <c r="H329" s="31">
        <f t="shared" si="68"/>
        <v>3.1366543471541876E-5</v>
      </c>
      <c r="I329" s="31">
        <f t="shared" si="69"/>
        <v>-1.9900887688669969E-5</v>
      </c>
      <c r="L329" s="13">
        <f t="shared" si="70"/>
        <v>0.79650201980935897</v>
      </c>
      <c r="M329" s="13">
        <f t="shared" si="71"/>
        <v>-1</v>
      </c>
      <c r="N329" s="13">
        <f t="shared" si="76"/>
        <v>5.4866832873702274</v>
      </c>
      <c r="O329" s="13">
        <f t="shared" si="72"/>
        <v>7.6167071960251456E-5</v>
      </c>
      <c r="P329" s="13">
        <f t="shared" si="73"/>
        <v>1.2020544664888164</v>
      </c>
      <c r="Q329" s="13">
        <f t="shared" si="77"/>
        <v>0.54587862597490444</v>
      </c>
    </row>
    <row r="330" spans="1:17" x14ac:dyDescent="0.35">
      <c r="A330">
        <v>328</v>
      </c>
      <c r="B330" s="3">
        <f t="shared" si="65"/>
        <v>0.32800000000000001</v>
      </c>
      <c r="C330" s="3">
        <f>MOD($T$7*(1+SIN($T$6*B330))+$T$20,2*$T$7)</f>
        <v>5.6960198962322641</v>
      </c>
      <c r="D330" s="31">
        <f t="shared" si="66"/>
        <v>3.7612529754065645E-5</v>
      </c>
      <c r="E330" s="67">
        <f t="shared" si="74"/>
        <v>9.516382240598091E-4</v>
      </c>
      <c r="F330" s="42">
        <f t="shared" si="67"/>
        <v>1.3488000653076827E-3</v>
      </c>
      <c r="G330" s="42">
        <f t="shared" si="75"/>
        <v>1.3488000653076826</v>
      </c>
      <c r="H330" s="31">
        <f t="shared" si="68"/>
        <v>3.1312972399771524E-5</v>
      </c>
      <c r="I330" s="31">
        <f t="shared" si="69"/>
        <v>-2.0837469951786857E-5</v>
      </c>
      <c r="L330" s="13">
        <f t="shared" si="70"/>
        <v>0.80552749556763736</v>
      </c>
      <c r="M330" s="13">
        <f t="shared" si="71"/>
        <v>-1</v>
      </c>
      <c r="N330" s="13">
        <f t="shared" si="76"/>
        <v>5.477657811611949</v>
      </c>
      <c r="O330" s="13">
        <f t="shared" si="72"/>
        <v>7.6802318917248202E-5</v>
      </c>
      <c r="P330" s="13">
        <f t="shared" si="73"/>
        <v>1.2120798150066099</v>
      </c>
      <c r="Q330" s="13">
        <f t="shared" si="77"/>
        <v>0.54793674567433637</v>
      </c>
    </row>
    <row r="331" spans="1:17" x14ac:dyDescent="0.35">
      <c r="A331">
        <v>329</v>
      </c>
      <c r="B331" s="3">
        <f t="shared" si="65"/>
        <v>0.32900000000000001</v>
      </c>
      <c r="C331" s="3">
        <f>MOD($T$7*(1+SIN($T$6*B331))+$T$20,2*$T$7)</f>
        <v>5.6741297132994726</v>
      </c>
      <c r="D331" s="31">
        <f t="shared" si="66"/>
        <v>3.8080830094443095E-5</v>
      </c>
      <c r="E331" s="67">
        <f t="shared" si="74"/>
        <v>9.6526010553173289E-4</v>
      </c>
      <c r="F331" s="42">
        <f t="shared" si="67"/>
        <v>1.3681069764367481E-3</v>
      </c>
      <c r="G331" s="42">
        <f t="shared" si="75"/>
        <v>1.3681069764367482</v>
      </c>
      <c r="H331" s="31">
        <f t="shared" si="68"/>
        <v>3.1233465455329042E-5</v>
      </c>
      <c r="I331" s="31">
        <f t="shared" si="69"/>
        <v>-2.1785781058585215E-5</v>
      </c>
      <c r="L331" s="13">
        <f t="shared" si="70"/>
        <v>0.81475174393712357</v>
      </c>
      <c r="M331" s="13">
        <f t="shared" si="71"/>
        <v>-1</v>
      </c>
      <c r="N331" s="13">
        <f t="shared" si="76"/>
        <v>5.4684335632424625</v>
      </c>
      <c r="O331" s="13">
        <f t="shared" si="72"/>
        <v>7.7434454624496134E-5</v>
      </c>
      <c r="P331" s="13">
        <f t="shared" si="73"/>
        <v>1.222056062363486</v>
      </c>
      <c r="Q331" s="13">
        <f t="shared" si="77"/>
        <v>0.54996635011253858</v>
      </c>
    </row>
    <row r="332" spans="1:17" x14ac:dyDescent="0.35">
      <c r="A332">
        <v>330</v>
      </c>
      <c r="B332" s="3">
        <f t="shared" si="65"/>
        <v>0.33</v>
      </c>
      <c r="C332" s="3">
        <f>MOD($T$7*(1+SIN($T$6*B332))+$T$20,2*$T$7)</f>
        <v>5.6521414485179644</v>
      </c>
      <c r="D332" s="31">
        <f t="shared" si="66"/>
        <v>3.8551954022611985E-5</v>
      </c>
      <c r="E332" s="67">
        <f t="shared" si="74"/>
        <v>9.7897687506616287E-4</v>
      </c>
      <c r="F332" s="42">
        <f t="shared" si="67"/>
        <v>1.3875483767253169E-3</v>
      </c>
      <c r="G332" s="42">
        <f t="shared" si="75"/>
        <v>1.3875483767253169</v>
      </c>
      <c r="H332" s="31">
        <f t="shared" si="68"/>
        <v>3.1127313552601074E-5</v>
      </c>
      <c r="I332" s="31">
        <f t="shared" si="69"/>
        <v>-2.2745186522858983E-5</v>
      </c>
      <c r="L332" s="13">
        <f t="shared" si="70"/>
        <v>0.82417285736111001</v>
      </c>
      <c r="M332" s="13">
        <f t="shared" si="71"/>
        <v>-1</v>
      </c>
      <c r="N332" s="13">
        <f t="shared" si="76"/>
        <v>5.4590124498184762</v>
      </c>
      <c r="O332" s="13">
        <f t="shared" si="72"/>
        <v>7.8063114062510564E-5</v>
      </c>
      <c r="P332" s="13">
        <f t="shared" si="73"/>
        <v>1.2319774478902914</v>
      </c>
      <c r="Q332" s="13">
        <f t="shared" si="77"/>
        <v>0.55196679924108571</v>
      </c>
    </row>
    <row r="333" spans="1:17" x14ac:dyDescent="0.35">
      <c r="A333">
        <v>331</v>
      </c>
      <c r="B333" s="3">
        <f t="shared" si="65"/>
        <v>0.33100000000000002</v>
      </c>
      <c r="C333" s="3">
        <f>MOD($T$7*(1+SIN($T$6*B333))+$T$20,2*$T$7)</f>
        <v>5.6300565091291794</v>
      </c>
      <c r="D333" s="31">
        <f t="shared" si="66"/>
        <v>3.9025876246115848E-5</v>
      </c>
      <c r="E333" s="67">
        <f t="shared" si="74"/>
        <v>9.9278660253948191E-4</v>
      </c>
      <c r="F333" s="42">
        <f t="shared" si="67"/>
        <v>1.4071215305215472E-3</v>
      </c>
      <c r="G333" s="42">
        <f t="shared" si="75"/>
        <v>1.4071215305215472</v>
      </c>
      <c r="H333" s="31">
        <f t="shared" si="68"/>
        <v>3.099382012422574E-5</v>
      </c>
      <c r="I333" s="31">
        <f t="shared" si="69"/>
        <v>-2.3715019099386968E-5</v>
      </c>
      <c r="L333" s="13">
        <f t="shared" si="70"/>
        <v>0.83378894025613381</v>
      </c>
      <c r="M333" s="13">
        <f t="shared" si="71"/>
        <v>-1</v>
      </c>
      <c r="N333" s="13">
        <f t="shared" si="76"/>
        <v>5.4493963669234526</v>
      </c>
      <c r="O333" s="13">
        <f t="shared" si="72"/>
        <v>7.8687931954651825E-5</v>
      </c>
      <c r="P333" s="13">
        <f t="shared" si="73"/>
        <v>1.2418382068595015</v>
      </c>
      <c r="Q333" s="13">
        <f t="shared" si="77"/>
        <v>0.55393747999287657</v>
      </c>
    </row>
    <row r="334" spans="1:17" x14ac:dyDescent="0.35">
      <c r="A334">
        <v>332</v>
      </c>
      <c r="B334" s="3">
        <f t="shared" si="65"/>
        <v>0.33200000000000002</v>
      </c>
      <c r="C334" s="3">
        <f>MOD($T$7*(1+SIN($T$6*B334))+$T$20,2*$T$7)</f>
        <v>5.6078763085617025</v>
      </c>
      <c r="D334" s="31">
        <f t="shared" si="66"/>
        <v>3.9502570859184666E-5</v>
      </c>
      <c r="E334" s="67">
        <f t="shared" si="74"/>
        <v>1.0066873009482878E-3</v>
      </c>
      <c r="F334" s="42">
        <f t="shared" si="67"/>
        <v>1.4268236215552942E-3</v>
      </c>
      <c r="G334" s="42">
        <f t="shared" si="75"/>
        <v>1.4268236215552943</v>
      </c>
      <c r="H334" s="31">
        <f t="shared" si="68"/>
        <v>3.0832302538690984E-5</v>
      </c>
      <c r="I334" s="31">
        <f t="shared" si="69"/>
        <v>-2.4694578851390341E-5</v>
      </c>
      <c r="L334" s="13">
        <f t="shared" si="70"/>
        <v>0.84359811162521214</v>
      </c>
      <c r="M334" s="13">
        <f t="shared" si="71"/>
        <v>-1</v>
      </c>
      <c r="N334" s="13">
        <f t="shared" si="76"/>
        <v>5.439587195554374</v>
      </c>
      <c r="O334" s="13">
        <f t="shared" si="72"/>
        <v>7.930854300266305E-5</v>
      </c>
      <c r="P334" s="13">
        <f t="shared" si="73"/>
        <v>1.251632574202433</v>
      </c>
      <c r="Q334" s="13">
        <f t="shared" si="77"/>
        <v>0.55587780552774368</v>
      </c>
    </row>
    <row r="335" spans="1:17" x14ac:dyDescent="0.35">
      <c r="A335">
        <v>333</v>
      </c>
      <c r="B335" s="3">
        <f t="shared" si="65"/>
        <v>0.33300000000000002</v>
      </c>
      <c r="C335" s="3">
        <f>MOD($T$7*(1+SIN($T$6*B335))+$T$20,2*$T$7)</f>
        <v>5.5856022663407972</v>
      </c>
      <c r="D335" s="31">
        <f t="shared" si="66"/>
        <v>3.9982011343686303E-5</v>
      </c>
      <c r="E335" s="67">
        <f t="shared" si="74"/>
        <v>1.0206769266340992E-3</v>
      </c>
      <c r="F335" s="42">
        <f t="shared" si="67"/>
        <v>1.4466517532565977E-3</v>
      </c>
      <c r="G335" s="42">
        <f t="shared" si="75"/>
        <v>1.4466517532565977</v>
      </c>
      <c r="H335" s="31">
        <f t="shared" si="68"/>
        <v>3.0642093532754251E-5</v>
      </c>
      <c r="I335" s="31">
        <f t="shared" si="69"/>
        <v>-2.5683133278799934E-5</v>
      </c>
      <c r="L335" s="13">
        <f t="shared" si="70"/>
        <v>0.85359850751334299</v>
      </c>
      <c r="M335" s="13">
        <f t="shared" si="71"/>
        <v>-1</v>
      </c>
      <c r="N335" s="13">
        <f t="shared" si="76"/>
        <v>5.429586799666243</v>
      </c>
      <c r="O335" s="13">
        <f t="shared" si="72"/>
        <v>7.9924582124625904E-5</v>
      </c>
      <c r="P335" s="13">
        <f t="shared" si="73"/>
        <v>1.2613547882646166</v>
      </c>
      <c r="Q335" s="13">
        <f t="shared" si="77"/>
        <v>0.55778721446562185</v>
      </c>
    </row>
    <row r="336" spans="1:17" x14ac:dyDescent="0.35">
      <c r="A336">
        <v>334</v>
      </c>
      <c r="B336" s="3">
        <f t="shared" si="65"/>
        <v>0.33400000000000002</v>
      </c>
      <c r="C336" s="3">
        <f>MOD($T$7*(1+SIN($T$6*B336))+$T$20,2*$T$7)</f>
        <v>5.5632358079975637</v>
      </c>
      <c r="D336" s="31">
        <f t="shared" si="66"/>
        <v>4.0464170570205859E-5</v>
      </c>
      <c r="E336" s="67">
        <f t="shared" si="74"/>
        <v>1.0347533795329389E-3</v>
      </c>
      <c r="F336" s="42">
        <f t="shared" si="67"/>
        <v>1.4666029491094267E-3</v>
      </c>
      <c r="G336" s="42">
        <f t="shared" si="75"/>
        <v>1.4666029491094268</v>
      </c>
      <c r="H336" s="31">
        <f t="shared" si="68"/>
        <v>3.0422542656066144E-5</v>
      </c>
      <c r="I336" s="31">
        <f t="shared" si="69"/>
        <v>-2.6679917508765835E-5</v>
      </c>
      <c r="L336" s="13">
        <f t="shared" si="70"/>
        <v>0.86378828331430901</v>
      </c>
      <c r="M336" s="13">
        <f t="shared" si="71"/>
        <v>-1</v>
      </c>
      <c r="N336" s="13">
        <f t="shared" si="76"/>
        <v>5.4193970238652769</v>
      </c>
      <c r="O336" s="13">
        <f t="shared" si="72"/>
        <v>8.0535684695383331E-5</v>
      </c>
      <c r="P336" s="13">
        <f t="shared" si="73"/>
        <v>1.2709990946001037</v>
      </c>
      <c r="Q336" s="13">
        <f t="shared" si="77"/>
        <v>0.5596651701104759</v>
      </c>
    </row>
    <row r="337" spans="1:17" x14ac:dyDescent="0.35">
      <c r="A337">
        <v>335</v>
      </c>
      <c r="B337" s="3">
        <f t="shared" si="65"/>
        <v>0.33500000000000002</v>
      </c>
      <c r="C337" s="3">
        <f>MOD($T$7*(1+SIN($T$6*B337))+$T$20,2*$T$7)</f>
        <v>5.5407783649777009</v>
      </c>
      <c r="D337" s="31">
        <f t="shared" si="66"/>
        <v>4.0949020799255354E-5</v>
      </c>
      <c r="E337" s="67">
        <f t="shared" si="74"/>
        <v>1.0489145034461964E-3</v>
      </c>
      <c r="F337" s="42">
        <f t="shared" si="67"/>
        <v>1.4866741530355852E-3</v>
      </c>
      <c r="G337" s="42">
        <f t="shared" si="75"/>
        <v>1.4866741530355851</v>
      </c>
      <c r="H337" s="31">
        <f t="shared" si="68"/>
        <v>3.017301772528009E-5</v>
      </c>
      <c r="I337" s="31">
        <f t="shared" si="69"/>
        <v>-2.7684134549734098E-5</v>
      </c>
      <c r="L337" s="13">
        <f t="shared" si="70"/>
        <v>0.8741656159376765</v>
      </c>
      <c r="M337" s="13">
        <f t="shared" si="71"/>
        <v>-1</v>
      </c>
      <c r="N337" s="13">
        <f t="shared" si="76"/>
        <v>5.4090196912419097</v>
      </c>
      <c r="O337" s="13">
        <f t="shared" si="72"/>
        <v>8.1141486789468762E-5</v>
      </c>
      <c r="P337" s="13">
        <f t="shared" si="73"/>
        <v>1.2805597498053307</v>
      </c>
      <c r="Q337" s="13">
        <f t="shared" si="77"/>
        <v>0.56151115966798926</v>
      </c>
    </row>
    <row r="338" spans="1:17" x14ac:dyDescent="0.35">
      <c r="A338">
        <v>336</v>
      </c>
      <c r="B338" s="3">
        <f t="shared" si="65"/>
        <v>0.33600000000000002</v>
      </c>
      <c r="C338" s="3">
        <f>MOD($T$7*(1+SIN($T$6*B338))+$T$20,2*$T$7)</f>
        <v>5.5182313745498979</v>
      </c>
      <c r="D338" s="31">
        <f t="shared" si="66"/>
        <v>4.1436533682611566E-5</v>
      </c>
      <c r="E338" s="67">
        <f t="shared" si="74"/>
        <v>1.0631580863364226E-3</v>
      </c>
      <c r="F338" s="42">
        <f t="shared" si="67"/>
        <v>1.5068622298139568E-3</v>
      </c>
      <c r="G338" s="42">
        <f t="shared" si="75"/>
        <v>1.5068622298139569</v>
      </c>
      <c r="H338" s="31">
        <f t="shared" si="68"/>
        <v>2.9892906284828774E-5</v>
      </c>
      <c r="I338" s="31">
        <f t="shared" si="69"/>
        <v>-2.869495561029233E-5</v>
      </c>
      <c r="L338" s="13">
        <f t="shared" si="70"/>
        <v>0.88472870584468777</v>
      </c>
      <c r="M338" s="13">
        <f t="shared" si="71"/>
        <v>-1</v>
      </c>
      <c r="N338" s="13">
        <f t="shared" si="76"/>
        <v>5.3984566013348987</v>
      </c>
      <c r="O338" s="13">
        <f t="shared" si="72"/>
        <v>8.1741625426561549E-5</v>
      </c>
      <c r="P338" s="13">
        <f t="shared" si="73"/>
        <v>1.2900310253928491</v>
      </c>
      <c r="Q338" s="13">
        <f t="shared" si="77"/>
        <v>0.56332469345979608</v>
      </c>
    </row>
    <row r="339" spans="1:17" x14ac:dyDescent="0.35">
      <c r="A339">
        <v>337</v>
      </c>
      <c r="B339" s="3">
        <f t="shared" si="65"/>
        <v>0.33700000000000002</v>
      </c>
      <c r="C339" s="3">
        <f>MOD($T$7*(1+SIN($T$6*B339))+$T$20,2*$T$7)</f>
        <v>5.4955962797138431</v>
      </c>
      <c r="D339" s="31">
        <f t="shared" si="66"/>
        <v>4.1926680264784625E-5</v>
      </c>
      <c r="E339" s="67">
        <f t="shared" si="74"/>
        <v>1.0774818606440885E-3</v>
      </c>
      <c r="F339" s="42">
        <f t="shared" si="67"/>
        <v>1.5271639655294591E-3</v>
      </c>
      <c r="G339" s="42">
        <f t="shared" si="75"/>
        <v>1.5271639655294591</v>
      </c>
      <c r="H339" s="31">
        <f t="shared" si="68"/>
        <v>2.9581617071457798E-5</v>
      </c>
      <c r="I339" s="31">
        <f t="shared" si="69"/>
        <v>-2.9711520483864796E-5</v>
      </c>
      <c r="L339" s="13">
        <f t="shared" si="70"/>
        <v>0.89547577896154251</v>
      </c>
      <c r="M339" s="13">
        <f t="shared" si="71"/>
        <v>-1</v>
      </c>
      <c r="N339" s="13">
        <f t="shared" si="76"/>
        <v>5.3877095282180436</v>
      </c>
      <c r="O339" s="13">
        <f t="shared" si="72"/>
        <v>8.2335738819480005E-5</v>
      </c>
      <c r="P339" s="13">
        <f t="shared" si="73"/>
        <v>1.2994072117051068</v>
      </c>
      <c r="Q339" s="13">
        <f t="shared" si="77"/>
        <v>0.56510530413686133</v>
      </c>
    </row>
    <row r="340" spans="1:17" x14ac:dyDescent="0.35">
      <c r="A340">
        <v>338</v>
      </c>
      <c r="B340" s="3">
        <f t="shared" si="65"/>
        <v>0.33800000000000002</v>
      </c>
      <c r="C340" s="3">
        <f>MOD($T$7*(1+SIN($T$6*B340))+$T$20,2*$T$7)</f>
        <v>5.4728745291078837</v>
      </c>
      <c r="D340" s="31">
        <f t="shared" si="66"/>
        <v>4.2419430984614616E-5</v>
      </c>
      <c r="E340" s="67">
        <f t="shared" si="74"/>
        <v>1.0918835036305703E-3</v>
      </c>
      <c r="F340" s="42">
        <f t="shared" si="67"/>
        <v>1.5475760680591739E-3</v>
      </c>
      <c r="G340" s="42">
        <f t="shared" si="75"/>
        <v>1.5475760680591739</v>
      </c>
      <c r="H340" s="31">
        <f t="shared" si="68"/>
        <v>2.9238581479515936E-5</v>
      </c>
      <c r="I340" s="31">
        <f t="shared" si="69"/>
        <v>-3.0732938000200864E-5</v>
      </c>
      <c r="L340" s="13">
        <f t="shared" si="70"/>
        <v>0.90640508847832713</v>
      </c>
      <c r="M340" s="13">
        <f t="shared" si="71"/>
        <v>-1</v>
      </c>
      <c r="N340" s="13">
        <f t="shared" si="76"/>
        <v>5.376780218701259</v>
      </c>
      <c r="O340" s="13">
        <f t="shared" si="72"/>
        <v>8.2923466624703672E-5</v>
      </c>
      <c r="P340" s="13">
        <f t="shared" si="73"/>
        <v>1.3086826218681424</v>
      </c>
      <c r="Q340" s="13">
        <f t="shared" si="77"/>
        <v>0.56685254589441192</v>
      </c>
    </row>
    <row r="341" spans="1:17" x14ac:dyDescent="0.35">
      <c r="A341">
        <v>339</v>
      </c>
      <c r="B341" s="3">
        <f t="shared" si="65"/>
        <v>0.33900000000000002</v>
      </c>
      <c r="C341" s="3">
        <f>MOD($T$7*(1+SIN($T$6*B341))+$T$20,2*$T$7)</f>
        <v>5.4500675769163003</v>
      </c>
      <c r="D341" s="31">
        <f t="shared" si="66"/>
        <v>4.2914755676999446E-5</v>
      </c>
      <c r="E341" s="67">
        <f t="shared" si="74"/>
        <v>1.1063606377410759E-3</v>
      </c>
      <c r="F341" s="42">
        <f t="shared" si="67"/>
        <v>1.5680951675867386E-3</v>
      </c>
      <c r="G341" s="42">
        <f t="shared" si="75"/>
        <v>1.5680951675867385</v>
      </c>
      <c r="H341" s="31">
        <f t="shared" si="68"/>
        <v>2.886325502392231E-5</v>
      </c>
      <c r="I341" s="31">
        <f t="shared" si="69"/>
        <v>-3.1758286544468664E-5</v>
      </c>
      <c r="L341" s="13">
        <f t="shared" si="70"/>
        <v>0.91751491654162332</v>
      </c>
      <c r="M341" s="13">
        <f t="shared" si="71"/>
        <v>-1</v>
      </c>
      <c r="N341" s="13">
        <f t="shared" si="76"/>
        <v>5.3656703906379626</v>
      </c>
      <c r="O341" s="13">
        <f t="shared" si="72"/>
        <v>8.3504450195409671E-5</v>
      </c>
      <c r="P341" s="13">
        <f t="shared" si="73"/>
        <v>1.3178515957849581</v>
      </c>
      <c r="Q341" s="13">
        <f t="shared" si="77"/>
        <v>0.56856599369066052</v>
      </c>
    </row>
    <row r="342" spans="1:17" x14ac:dyDescent="0.35">
      <c r="A342">
        <v>340</v>
      </c>
      <c r="B342" s="3">
        <f t="shared" si="65"/>
        <v>0.34</v>
      </c>
      <c r="C342" s="3">
        <f>MOD($T$7*(1+SIN($T$6*B342))+$T$20,2*$T$7)</f>
        <v>5.4271768827762497</v>
      </c>
      <c r="D342" s="31">
        <f t="shared" si="66"/>
        <v>4.3412623574750413E-5</v>
      </c>
      <c r="E342" s="67">
        <f t="shared" si="74"/>
        <v>1.1209108309940879E-3</v>
      </c>
      <c r="F342" s="42">
        <f t="shared" si="67"/>
        <v>1.5887178171543211E-3</v>
      </c>
      <c r="G342" s="42">
        <f t="shared" si="75"/>
        <v>1.588717817154321</v>
      </c>
      <c r="H342" s="31">
        <f t="shared" si="68"/>
        <v>2.8455118797652787E-5</v>
      </c>
      <c r="I342" s="31">
        <f t="shared" si="69"/>
        <v>-3.2786614644614388E-5</v>
      </c>
      <c r="L342" s="13">
        <f t="shared" si="70"/>
        <v>0.92880357584854001</v>
      </c>
      <c r="M342" s="13">
        <f t="shared" si="71"/>
        <v>-1</v>
      </c>
      <c r="N342" s="13">
        <f t="shared" si="76"/>
        <v>5.3543817313310464</v>
      </c>
      <c r="O342" s="13">
        <f t="shared" si="72"/>
        <v>8.4078332836988036E-5</v>
      </c>
      <c r="P342" s="13">
        <f t="shared" si="73"/>
        <v>1.3269085041680146</v>
      </c>
      <c r="Q342" s="13">
        <f t="shared" si="77"/>
        <v>0.57024524247138397</v>
      </c>
    </row>
    <row r="343" spans="1:17" x14ac:dyDescent="0.35">
      <c r="A343">
        <v>341</v>
      </c>
      <c r="B343" s="3">
        <f t="shared" si="65"/>
        <v>0.34100000000000003</v>
      </c>
      <c r="C343" s="3">
        <f>MOD($T$7*(1+SIN($T$6*B343))+$T$20,2*$T$7)</f>
        <v>5.404203911684343</v>
      </c>
      <c r="D343" s="31">
        <f t="shared" si="66"/>
        <v>4.3913003310579185E-5</v>
      </c>
      <c r="E343" s="67">
        <f t="shared" si="74"/>
        <v>1.1355315973918627E-3</v>
      </c>
      <c r="F343" s="42">
        <f t="shared" si="67"/>
        <v>1.6094404932444396E-3</v>
      </c>
      <c r="G343" s="42">
        <f t="shared" si="75"/>
        <v>1.6094404932444397</v>
      </c>
      <c r="H343" s="31">
        <f t="shared" si="68"/>
        <v>2.8013680920521832E-5</v>
      </c>
      <c r="I343" s="31">
        <f t="shared" si="69"/>
        <v>-3.3816941627505728E-5</v>
      </c>
      <c r="L343" s="13">
        <f t="shared" si="70"/>
        <v>0.94026941114968221</v>
      </c>
      <c r="M343" s="13">
        <f t="shared" si="71"/>
        <v>-1</v>
      </c>
      <c r="N343" s="13">
        <f t="shared" si="76"/>
        <v>5.3429158960299041</v>
      </c>
      <c r="O343" s="13">
        <f t="shared" si="72"/>
        <v>8.4644760064995803E-5</v>
      </c>
      <c r="P343" s="13">
        <f t="shared" si="73"/>
        <v>1.3358477526102146</v>
      </c>
      <c r="Q343" s="13">
        <f t="shared" si="77"/>
        <v>0.57188990640227277</v>
      </c>
    </row>
    <row r="344" spans="1:17" x14ac:dyDescent="0.35">
      <c r="A344">
        <v>342</v>
      </c>
      <c r="B344" s="3">
        <f t="shared" si="65"/>
        <v>0.34200000000000003</v>
      </c>
      <c r="C344" s="3">
        <f>MOD($T$7*(1+SIN($T$6*B344))+$T$20,2*$T$7)</f>
        <v>5.3811501339028878</v>
      </c>
      <c r="D344" s="31">
        <f t="shared" si="66"/>
        <v>4.441586291921254E-5</v>
      </c>
      <c r="E344" s="67">
        <f t="shared" si="74"/>
        <v>1.1502203973559496E-3</v>
      </c>
      <c r="F344" s="42">
        <f t="shared" si="67"/>
        <v>1.630259596397243E-3</v>
      </c>
      <c r="G344" s="42">
        <f t="shared" si="75"/>
        <v>1.630259596397243</v>
      </c>
      <c r="H344" s="31">
        <f t="shared" si="68"/>
        <v>2.7538477975971424E-5</v>
      </c>
      <c r="I344" s="31">
        <f t="shared" si="69"/>
        <v>-3.4848258344215943E-5</v>
      </c>
      <c r="L344" s="13">
        <f t="shared" si="70"/>
        <v>0.95191080066826705</v>
      </c>
      <c r="M344" s="13">
        <f t="shared" si="71"/>
        <v>-1</v>
      </c>
      <c r="N344" s="13">
        <f t="shared" si="76"/>
        <v>5.3312745065113187</v>
      </c>
      <c r="O344" s="13">
        <f t="shared" si="72"/>
        <v>8.5203379865490629E-5</v>
      </c>
      <c r="P344" s="13">
        <f t="shared" si="73"/>
        <v>1.3446637856934389</v>
      </c>
      <c r="Q344" s="13">
        <f t="shared" si="77"/>
        <v>0.5734996181108124</v>
      </c>
    </row>
    <row r="345" spans="1:17" x14ac:dyDescent="0.35">
      <c r="A345">
        <v>343</v>
      </c>
      <c r="B345" s="3">
        <f t="shared" si="65"/>
        <v>0.34300000000000003</v>
      </c>
      <c r="C345" s="3">
        <f>MOD($T$7*(1+SIN($T$6*B345))+$T$20,2*$T$7)</f>
        <v>5.358017024865795</v>
      </c>
      <c r="D345" s="31">
        <f t="shared" si="66"/>
        <v>4.4921169839638202E-5</v>
      </c>
      <c r="E345" s="67">
        <f t="shared" si="74"/>
        <v>1.1649746381851612E-3</v>
      </c>
      <c r="F345" s="42">
        <f t="shared" si="67"/>
        <v>1.6511714518596139E-3</v>
      </c>
      <c r="G345" s="42">
        <f t="shared" si="75"/>
        <v>1.6511714518596139</v>
      </c>
      <c r="H345" s="31">
        <f t="shared" si="68"/>
        <v>2.7029076432528524E-5</v>
      </c>
      <c r="I345" s="31">
        <f t="shared" si="69"/>
        <v>-3.5879527964650711E-5</v>
      </c>
      <c r="L345" s="13">
        <f t="shared" si="70"/>
        <v>0.9637261574423418</v>
      </c>
      <c r="M345" s="13">
        <f t="shared" si="71"/>
        <v>-1</v>
      </c>
      <c r="N345" s="13">
        <f t="shared" si="76"/>
        <v>5.3194591497372441</v>
      </c>
      <c r="O345" s="13">
        <f t="shared" si="72"/>
        <v>8.5753842957680225E-5</v>
      </c>
      <c r="P345" s="13">
        <f t="shared" si="73"/>
        <v>1.3533510911336304</v>
      </c>
      <c r="Q345" s="13">
        <f t="shared" si="77"/>
        <v>0.57507402793932838</v>
      </c>
    </row>
    <row r="346" spans="1:17" x14ac:dyDescent="0.35">
      <c r="A346">
        <v>344</v>
      </c>
      <c r="B346" s="3">
        <f t="shared" si="65"/>
        <v>0.34399999999999997</v>
      </c>
      <c r="C346" s="3">
        <f>MOD($T$7*(1+SIN($T$6*B346))+$T$20,2*$T$7)</f>
        <v>5.3348060650841465</v>
      </c>
      <c r="D346" s="31">
        <f t="shared" si="66"/>
        <v>4.5428890917478374E-5</v>
      </c>
      <c r="E346" s="67">
        <f t="shared" si="74"/>
        <v>1.1797916745379911E-3</v>
      </c>
      <c r="F346" s="42">
        <f t="shared" si="67"/>
        <v>1.6721723102689197E-3</v>
      </c>
      <c r="G346" s="42">
        <f t="shared" si="75"/>
        <v>1.6721723102689197</v>
      </c>
      <c r="H346" s="31">
        <f t="shared" si="68"/>
        <v>2.6485074046542042E-5</v>
      </c>
      <c r="I346" s="31">
        <f t="shared" si="69"/>
        <v>-3.690968684155061E-5</v>
      </c>
      <c r="L346" s="13">
        <f t="shared" si="70"/>
        <v>0.97571393059677636</v>
      </c>
      <c r="M346" s="13">
        <f t="shared" si="71"/>
        <v>-1</v>
      </c>
      <c r="N346" s="13">
        <f t="shared" si="76"/>
        <v>5.3074713765828099</v>
      </c>
      <c r="O346" s="13">
        <f t="shared" si="72"/>
        <v>8.6295803058806221E-5</v>
      </c>
      <c r="P346" s="13">
        <f t="shared" si="73"/>
        <v>1.3619042039611422</v>
      </c>
      <c r="Q346" s="13">
        <f t="shared" si="77"/>
        <v>0.57661280321068775</v>
      </c>
    </row>
    <row r="347" spans="1:17" x14ac:dyDescent="0.35">
      <c r="A347">
        <v>345</v>
      </c>
      <c r="B347" s="3">
        <f t="shared" si="65"/>
        <v>0.34499999999999997</v>
      </c>
      <c r="C347" s="3">
        <f>MOD($T$7*(1+SIN($T$6*B347))+$T$20,2*$T$7)</f>
        <v>5.3115187400514445</v>
      </c>
      <c r="D347" s="31">
        <f t="shared" si="66"/>
        <v>4.5938992407494046E-5</v>
      </c>
      <c r="E347" s="67">
        <f t="shared" si="74"/>
        <v>1.1946688089373683E-3</v>
      </c>
      <c r="F347" s="42">
        <f t="shared" si="67"/>
        <v>1.6932583483684255E-3</v>
      </c>
      <c r="G347" s="42">
        <f t="shared" si="75"/>
        <v>1.6932583483684254</v>
      </c>
      <c r="H347" s="31">
        <f t="shared" si="68"/>
        <v>2.5906101242777663E-5</v>
      </c>
      <c r="I347" s="31">
        <f t="shared" si="69"/>
        <v>-3.7937645443737668E-5</v>
      </c>
      <c r="L347" s="13">
        <f t="shared" si="70"/>
        <v>0.98787260655142051</v>
      </c>
      <c r="M347" s="13">
        <f t="shared" si="71"/>
        <v>-1</v>
      </c>
      <c r="N347" s="13">
        <f t="shared" si="76"/>
        <v>5.2953127006281662</v>
      </c>
      <c r="O347" s="13">
        <f t="shared" si="72"/>
        <v>8.6828917151177828E-5</v>
      </c>
      <c r="P347" s="13">
        <f t="shared" si="73"/>
        <v>1.3703177107350122</v>
      </c>
      <c r="Q347" s="13">
        <f t="shared" si="77"/>
        <v>0.57811562750804835</v>
      </c>
    </row>
    <row r="348" spans="1:17" x14ac:dyDescent="0.35">
      <c r="A348">
        <v>346</v>
      </c>
      <c r="B348" s="3">
        <f t="shared" si="65"/>
        <v>0.34599999999999997</v>
      </c>
      <c r="C348" s="3">
        <f>MOD($T$7*(1+SIN($T$6*B348))+$T$20,2*$T$7)</f>
        <v>5.2881565401485418</v>
      </c>
      <c r="D348" s="31">
        <f t="shared" si="66"/>
        <v>4.6451439976217053E-5</v>
      </c>
      <c r="E348" s="67">
        <f t="shared" si="74"/>
        <v>1.2096032922999094E-3</v>
      </c>
      <c r="F348" s="42">
        <f t="shared" si="67"/>
        <v>1.7144256697574261E-3</v>
      </c>
      <c r="G348" s="42">
        <f t="shared" si="75"/>
        <v>1.7144256697574261</v>
      </c>
      <c r="H348" s="31">
        <f t="shared" si="68"/>
        <v>2.5291822469415106E-5</v>
      </c>
      <c r="I348" s="31">
        <f t="shared" si="69"/>
        <v>-3.8962289358297269E-5</v>
      </c>
      <c r="L348" s="13">
        <f t="shared" si="70"/>
        <v>1.0002007101715493</v>
      </c>
      <c r="M348" s="13">
        <f t="shared" si="71"/>
        <v>-1</v>
      </c>
      <c r="N348" s="13">
        <f t="shared" si="76"/>
        <v>5.2829845970080367</v>
      </c>
      <c r="O348" s="13">
        <f t="shared" si="72"/>
        <v>8.7352845751254322E-5</v>
      </c>
      <c r="P348" s="13">
        <f t="shared" si="73"/>
        <v>1.3785862537895732</v>
      </c>
      <c r="Q348" s="13">
        <f t="shared" si="77"/>
        <v>0.57958219996992077</v>
      </c>
    </row>
    <row r="349" spans="1:17" x14ac:dyDescent="0.35">
      <c r="A349">
        <v>347</v>
      </c>
      <c r="B349" s="3">
        <f t="shared" si="65"/>
        <v>0.34699999999999998</v>
      </c>
      <c r="C349" s="3">
        <f>MOD($T$7*(1+SIN($T$6*B349))+$T$20,2*$T$7)</f>
        <v>5.2647209605482592</v>
      </c>
      <c r="D349" s="31">
        <f t="shared" si="66"/>
        <v>4.6966198704711828E-5</v>
      </c>
      <c r="E349" s="67">
        <f t="shared" si="74"/>
        <v>1.2245923244883236E-3</v>
      </c>
      <c r="F349" s="42">
        <f t="shared" si="67"/>
        <v>1.7356703056741959E-3</v>
      </c>
      <c r="G349" s="42">
        <f t="shared" si="75"/>
        <v>1.735670305674196</v>
      </c>
      <c r="H349" s="31">
        <f t="shared" si="68"/>
        <v>2.4641937523975913E-5</v>
      </c>
      <c r="I349" s="31">
        <f t="shared" si="69"/>
        <v>-3.9982480361214995E-5</v>
      </c>
      <c r="L349" s="13">
        <f t="shared" si="70"/>
        <v>1.0126968058664456</v>
      </c>
      <c r="M349" s="13">
        <f t="shared" si="71"/>
        <v>-1</v>
      </c>
      <c r="N349" s="13">
        <f t="shared" si="76"/>
        <v>5.2704885013131406</v>
      </c>
      <c r="O349" s="13">
        <f t="shared" si="72"/>
        <v>8.7867253180671921E-5</v>
      </c>
      <c r="P349" s="13">
        <f t="shared" si="73"/>
        <v>1.3867045355117475</v>
      </c>
      <c r="Q349" s="13">
        <f t="shared" si="77"/>
        <v>0.5810122346017228</v>
      </c>
    </row>
    <row r="350" spans="1:17" x14ac:dyDescent="0.35">
      <c r="A350">
        <v>348</v>
      </c>
      <c r="B350" s="3">
        <f t="shared" si="65"/>
        <v>0.34799999999999998</v>
      </c>
      <c r="C350" s="3">
        <f>MOD($T$7*(1+SIN($T$6*B350))+$T$20,2*$T$7)</f>
        <v>5.2412135011196916</v>
      </c>
      <c r="D350" s="31">
        <f t="shared" si="66"/>
        <v>4.748323309146544E-5</v>
      </c>
      <c r="E350" s="67">
        <f t="shared" si="74"/>
        <v>1.2396330548870781E-3</v>
      </c>
      <c r="F350" s="42">
        <f t="shared" si="67"/>
        <v>1.7569882158119043E-3</v>
      </c>
      <c r="G350" s="42">
        <f t="shared" si="75"/>
        <v>1.7569882158119043</v>
      </c>
      <c r="H350" s="31">
        <f t="shared" si="68"/>
        <v>2.3956182846696245E-5</v>
      </c>
      <c r="I350" s="31">
        <f t="shared" si="69"/>
        <v>-4.0997057555806306E-5</v>
      </c>
      <c r="L350" s="13">
        <f t="shared" si="70"/>
        <v>1.0253594986417061</v>
      </c>
      <c r="M350" s="13">
        <f t="shared" si="71"/>
        <v>-1</v>
      </c>
      <c r="N350" s="13">
        <f t="shared" si="76"/>
        <v>5.2578258085378806</v>
      </c>
      <c r="O350" s="13">
        <f t="shared" si="72"/>
        <v>8.8371807839098579E-5</v>
      </c>
      <c r="P350" s="13">
        <f t="shared" si="73"/>
        <v>1.3946673226471913</v>
      </c>
      <c r="Q350" s="13">
        <f t="shared" si="77"/>
        <v>0.58240545960490775</v>
      </c>
    </row>
    <row r="351" spans="1:17" x14ac:dyDescent="0.35">
      <c r="A351">
        <v>349</v>
      </c>
      <c r="B351" s="3">
        <f t="shared" si="65"/>
        <v>0.34899999999999998</v>
      </c>
      <c r="C351" s="3">
        <f>MOD($T$7*(1+SIN($T$6*B351))+$T$20,2*$T$7)</f>
        <v>5.2176356663322183</v>
      </c>
      <c r="D351" s="31">
        <f t="shared" si="66"/>
        <v>4.80025070554062E-5</v>
      </c>
      <c r="E351" s="67">
        <f t="shared" si="74"/>
        <v>1.2547225830014895E-3</v>
      </c>
      <c r="F351" s="42">
        <f t="shared" si="67"/>
        <v>1.7783752891677356E-3</v>
      </c>
      <c r="G351" s="42">
        <f t="shared" si="75"/>
        <v>1.7783752891677356</v>
      </c>
      <c r="H351" s="31">
        <f t="shared" si="68"/>
        <v>2.3234332777859771E-5</v>
      </c>
      <c r="I351" s="31">
        <f t="shared" si="69"/>
        <v>-4.2004838578097085E-5</v>
      </c>
      <c r="L351" s="13">
        <f t="shared" si="70"/>
        <v>1.0381874351105891</v>
      </c>
      <c r="M351" s="13">
        <f t="shared" si="71"/>
        <v>-1</v>
      </c>
      <c r="N351" s="13">
        <f t="shared" si="76"/>
        <v>5.2449978720689971</v>
      </c>
      <c r="O351" s="13">
        <f t="shared" si="72"/>
        <v>8.886618247879439E-5</v>
      </c>
      <c r="P351" s="13">
        <f t="shared" si="73"/>
        <v>1.4024694506333539</v>
      </c>
      <c r="Q351" s="13">
        <f t="shared" si="77"/>
        <v>0.58376161672466897</v>
      </c>
    </row>
    <row r="352" spans="1:17" x14ac:dyDescent="0.35">
      <c r="A352">
        <v>350</v>
      </c>
      <c r="B352" s="3">
        <f t="shared" si="65"/>
        <v>0.35</v>
      </c>
      <c r="C352" s="3">
        <f>MOD($T$7*(1+SIN($T$6*B352))+$T$20,2*$T$7)</f>
        <v>5.1939889651592193</v>
      </c>
      <c r="D352" s="31">
        <f t="shared" si="66"/>
        <v>4.8523983939050282E-5</v>
      </c>
      <c r="E352" s="67">
        <f t="shared" si="74"/>
        <v>1.2698579590806655E-3</v>
      </c>
      <c r="F352" s="42">
        <f t="shared" si="67"/>
        <v>1.7998273449258131E-3</v>
      </c>
      <c r="G352" s="42">
        <f t="shared" si="75"/>
        <v>1.7998273449258131</v>
      </c>
      <c r="H352" s="31">
        <f t="shared" si="68"/>
        <v>2.2476200775612556E-5</v>
      </c>
      <c r="I352" s="31">
        <f t="shared" si="69"/>
        <v>-4.3004620868129549E-5</v>
      </c>
      <c r="L352" s="13">
        <f t="shared" si="70"/>
        <v>1.0511793044694673</v>
      </c>
      <c r="M352" s="13">
        <f t="shared" si="71"/>
        <v>-1</v>
      </c>
      <c r="N352" s="13">
        <f t="shared" si="76"/>
        <v>5.2320060027101185</v>
      </c>
      <c r="O352" s="13">
        <f t="shared" si="72"/>
        <v>8.9350054480746876E-5</v>
      </c>
      <c r="P352" s="13">
        <f t="shared" si="73"/>
        <v>1.410105827957395</v>
      </c>
      <c r="Q352" s="13">
        <f t="shared" si="77"/>
        <v>0.58508046061715202</v>
      </c>
    </row>
    <row r="353" spans="1:17" x14ac:dyDescent="0.35">
      <c r="A353">
        <v>351</v>
      </c>
      <c r="B353" s="3">
        <f t="shared" si="65"/>
        <v>0.35099999999999998</v>
      </c>
      <c r="C353" s="3">
        <f>MOD($T$7*(1+SIN($T$6*B353))+$T$20,2*$T$7)</f>
        <v>5.1702749109814965</v>
      </c>
      <c r="D353" s="31">
        <f t="shared" si="66"/>
        <v>4.9047626511776276E-5</v>
      </c>
      <c r="E353" s="67">
        <f t="shared" si="74"/>
        <v>1.2850361847628689E-3</v>
      </c>
      <c r="F353" s="42">
        <f t="shared" si="67"/>
        <v>1.8213401333719023E-3</v>
      </c>
      <c r="G353" s="42">
        <f t="shared" si="75"/>
        <v>1.8213401333719024</v>
      </c>
      <c r="H353" s="31">
        <f t="shared" si="68"/>
        <v>2.1681640590800289E-5</v>
      </c>
      <c r="I353" s="31">
        <f t="shared" si="69"/>
        <v>-4.3995183005984419E-5</v>
      </c>
      <c r="L353" s="13">
        <f t="shared" si="70"/>
        <v>1.0643338394422157</v>
      </c>
      <c r="M353" s="13">
        <f t="shared" si="71"/>
        <v>-1</v>
      </c>
      <c r="N353" s="13">
        <f t="shared" si="76"/>
        <v>5.2188514677373705</v>
      </c>
      <c r="O353" s="13">
        <f t="shared" si="72"/>
        <v>8.9823106132245337E-5</v>
      </c>
      <c r="P353" s="13">
        <f t="shared" si="73"/>
        <v>1.4175714405368098</v>
      </c>
      <c r="Q353" s="13">
        <f t="shared" si="77"/>
        <v>0.58636175823703685</v>
      </c>
    </row>
    <row r="354" spans="1:17" x14ac:dyDescent="0.35">
      <c r="A354">
        <v>352</v>
      </c>
      <c r="B354" s="3">
        <f t="shared" si="65"/>
        <v>0.35199999999999998</v>
      </c>
      <c r="C354" s="3">
        <f>MOD($T$7*(1+SIN($T$6*B354))+$T$20,2*$T$7)</f>
        <v>5.1464950214904226</v>
      </c>
      <c r="D354" s="31">
        <f t="shared" si="66"/>
        <v>4.9573396973227153E-5</v>
      </c>
      <c r="E354" s="67">
        <f t="shared" si="74"/>
        <v>1.3002542137448738E-3</v>
      </c>
      <c r="F354" s="42">
        <f t="shared" si="67"/>
        <v>1.8429093368421197E-3</v>
      </c>
      <c r="G354" s="42">
        <f t="shared" si="75"/>
        <v>1.8429093368421197</v>
      </c>
      <c r="H354" s="31">
        <f t="shared" si="68"/>
        <v>2.0850547395397055E-5</v>
      </c>
      <c r="I354" s="31">
        <f t="shared" si="69"/>
        <v>-4.4975286111124053E-5</v>
      </c>
      <c r="L354" s="13">
        <f t="shared" si="70"/>
        <v>1.0776498171980864</v>
      </c>
      <c r="M354" s="13">
        <f t="shared" si="71"/>
        <v>-1</v>
      </c>
      <c r="N354" s="13">
        <f t="shared" si="76"/>
        <v>5.2055354899815001</v>
      </c>
      <c r="O354" s="13">
        <f t="shared" si="72"/>
        <v>9.0285024905750998E-5</v>
      </c>
      <c r="P354" s="13">
        <f t="shared" si="73"/>
        <v>1.4248613561205055</v>
      </c>
      <c r="Q354" s="13">
        <f t="shared" si="77"/>
        <v>0.58760528824630076</v>
      </c>
    </row>
    <row r="355" spans="1:17" x14ac:dyDescent="0.35">
      <c r="A355">
        <v>353</v>
      </c>
      <c r="B355" s="3">
        <f t="shared" si="65"/>
        <v>0.35299999999999998</v>
      </c>
      <c r="C355" s="3">
        <f>MOD($T$7*(1+SIN($T$6*B355))+$T$20,2*$T$7)</f>
        <v>5.1226508185908095</v>
      </c>
      <c r="D355" s="31">
        <f t="shared" si="66"/>
        <v>5.0101256956839704E-5</v>
      </c>
      <c r="E355" s="67">
        <f t="shared" si="74"/>
        <v>1.3155089524741774E-3</v>
      </c>
      <c r="F355" s="42">
        <f t="shared" si="67"/>
        <v>1.8645305707040366E-3</v>
      </c>
      <c r="G355" s="42">
        <f t="shared" si="75"/>
        <v>1.8645305707040367</v>
      </c>
      <c r="H355" s="31">
        <f t="shared" si="68"/>
        <v>1.998285886113218E-5</v>
      </c>
      <c r="I355" s="31">
        <f t="shared" si="69"/>
        <v>-4.5943675303477299E-5</v>
      </c>
      <c r="L355" s="13">
        <f t="shared" si="70"/>
        <v>1.0911260602474255</v>
      </c>
      <c r="M355" s="13">
        <f t="shared" si="71"/>
        <v>-1</v>
      </c>
      <c r="N355" s="13">
        <f t="shared" si="76"/>
        <v>5.1920592469321605</v>
      </c>
      <c r="O355" s="13">
        <f t="shared" si="72"/>
        <v>9.0735503738916429E-5</v>
      </c>
      <c r="P355" s="13">
        <f t="shared" si="73"/>
        <v>1.4319707287080163</v>
      </c>
      <c r="Q355" s="13">
        <f t="shared" si="77"/>
        <v>0.58881084044492193</v>
      </c>
    </row>
    <row r="356" spans="1:17" x14ac:dyDescent="0.35">
      <c r="A356">
        <v>354</v>
      </c>
      <c r="B356" s="3">
        <f t="shared" si="65"/>
        <v>0.35399999999999998</v>
      </c>
      <c r="C356" s="3">
        <f>MOD($T$7*(1+SIN($T$6*B356))+$T$20,2*$T$7)</f>
        <v>5.0987438283035038</v>
      </c>
      <c r="D356" s="31">
        <f t="shared" si="66"/>
        <v>5.0631167533500273E-5</v>
      </c>
      <c r="E356" s="67">
        <f t="shared" si="74"/>
        <v>1.3307972608641802E-3</v>
      </c>
      <c r="F356" s="42">
        <f t="shared" si="67"/>
        <v>1.8861993843703356E-3</v>
      </c>
      <c r="G356" s="42">
        <f t="shared" si="75"/>
        <v>1.8861993843703355</v>
      </c>
      <c r="H356" s="31">
        <f t="shared" si="68"/>
        <v>1.9078556184970376E-5</v>
      </c>
      <c r="I356" s="31">
        <f t="shared" si="69"/>
        <v>-4.6899081224500561E-5</v>
      </c>
      <c r="L356" s="13">
        <f t="shared" si="70"/>
        <v>1.10476143731933</v>
      </c>
      <c r="M356" s="13">
        <f t="shared" si="71"/>
        <v>-1</v>
      </c>
      <c r="N356" s="13">
        <f t="shared" si="76"/>
        <v>5.1784238698602563</v>
      </c>
      <c r="O356" s="13">
        <f t="shared" si="72"/>
        <v>9.1174241315600401E-5</v>
      </c>
      <c r="P356" s="13">
        <f t="shared" si="73"/>
        <v>1.4388948029844264</v>
      </c>
      <c r="Q356" s="13">
        <f t="shared" si="77"/>
        <v>0.58997821522423999</v>
      </c>
    </row>
    <row r="357" spans="1:17" x14ac:dyDescent="0.35">
      <c r="A357">
        <v>355</v>
      </c>
      <c r="B357" s="3">
        <f t="shared" si="65"/>
        <v>0.35499999999999998</v>
      </c>
      <c r="C357" s="3">
        <f>MOD($T$7*(1+SIN($T$6*B357))+$T$20,2*$T$7)</f>
        <v>5.0747755806677226</v>
      </c>
      <c r="D357" s="31">
        <f t="shared" si="66"/>
        <v>5.1163089215327269E-5</v>
      </c>
      <c r="E357" s="67">
        <f t="shared" si="74"/>
        <v>1.3461159530322243E-3</v>
      </c>
      <c r="F357" s="42">
        <f t="shared" si="67"/>
        <v>1.9079112623448667E-3</v>
      </c>
      <c r="G357" s="42">
        <f t="shared" si="75"/>
        <v>1.9079112623448666</v>
      </c>
      <c r="H357" s="31">
        <f t="shared" si="68"/>
        <v>1.8137665058160445E-5</v>
      </c>
      <c r="I357" s="31">
        <f t="shared" si="69"/>
        <v>-4.7840221616266817E-5</v>
      </c>
      <c r="L357" s="13">
        <f t="shared" si="70"/>
        <v>1.1185548642251273</v>
      </c>
      <c r="M357" s="13">
        <f t="shared" si="71"/>
        <v>-1</v>
      </c>
      <c r="N357" s="13">
        <f t="shared" si="76"/>
        <v>5.1646304429544587</v>
      </c>
      <c r="O357" s="13">
        <f t="shared" si="72"/>
        <v>9.1600942347723865E-5</v>
      </c>
      <c r="P357" s="13">
        <f t="shared" si="73"/>
        <v>1.4456289187685682</v>
      </c>
      <c r="Q357" s="13">
        <f t="shared" si="77"/>
        <v>0.59110722304366459</v>
      </c>
    </row>
    <row r="358" spans="1:17" x14ac:dyDescent="0.35">
      <c r="A358">
        <v>356</v>
      </c>
      <c r="B358" s="3">
        <f t="shared" si="65"/>
        <v>0.35599999999999998</v>
      </c>
      <c r="C358" s="3">
        <f>MOD($T$7*(1+SIN($T$6*B358))+$T$20,2*$T$7)</f>
        <v>5.0507476096431345</v>
      </c>
      <c r="D358" s="31">
        <f t="shared" si="66"/>
        <v>5.1696981959579385E-5</v>
      </c>
      <c r="E358" s="67">
        <f t="shared" si="74"/>
        <v>1.3614617980608431E-3</v>
      </c>
      <c r="F358" s="42">
        <f t="shared" si="67"/>
        <v>1.9296616253016009E-3</v>
      </c>
      <c r="G358" s="42">
        <f t="shared" si="75"/>
        <v>1.929661625301601</v>
      </c>
      <c r="H358" s="31">
        <f t="shared" si="68"/>
        <v>1.7160256575636109E-5</v>
      </c>
      <c r="I358" s="31">
        <f t="shared" si="69"/>
        <v>-4.8765802956451097E-5</v>
      </c>
      <c r="L358" s="13">
        <f t="shared" si="70"/>
        <v>1.1325053047113394</v>
      </c>
      <c r="M358" s="13">
        <f t="shared" si="71"/>
        <v>-1</v>
      </c>
      <c r="N358" s="13">
        <f t="shared" si="76"/>
        <v>5.1506800024682473</v>
      </c>
      <c r="O358" s="13">
        <f t="shared" si="72"/>
        <v>9.2015317857806325E-5</v>
      </c>
      <c r="P358" s="13">
        <f t="shared" si="73"/>
        <v>1.4521685154719592</v>
      </c>
      <c r="Q358" s="13">
        <f t="shared" si="77"/>
        <v>0.59219768393138594</v>
      </c>
    </row>
    <row r="359" spans="1:17" x14ac:dyDescent="0.35">
      <c r="A359">
        <v>357</v>
      </c>
      <c r="B359" s="3">
        <f t="shared" si="65"/>
        <v>0.35699999999999998</v>
      </c>
      <c r="C359" s="3">
        <f>MOD($T$7*(1+SIN($T$6*B359))+$T$20,2*$T$7)</f>
        <v>5.0266614530116831</v>
      </c>
      <c r="D359" s="31">
        <f t="shared" si="66"/>
        <v>5.2232805172689431E-5</v>
      </c>
      <c r="E359" s="67">
        <f t="shared" si="74"/>
        <v>1.3768315207812708E-3</v>
      </c>
      <c r="F359" s="42">
        <f t="shared" si="67"/>
        <v>1.9514458311951327E-3</v>
      </c>
      <c r="G359" s="42">
        <f t="shared" si="75"/>
        <v>1.9514458311951326</v>
      </c>
      <c r="H359" s="31">
        <f t="shared" si="68"/>
        <v>1.6146448082632346E-5</v>
      </c>
      <c r="I359" s="31">
        <f t="shared" si="69"/>
        <v>-4.9674522146901317E-5</v>
      </c>
      <c r="L359" s="13">
        <f t="shared" si="70"/>
        <v>1.146611771305587</v>
      </c>
      <c r="M359" s="13">
        <f t="shared" si="71"/>
        <v>-1</v>
      </c>
      <c r="N359" s="13">
        <f t="shared" si="76"/>
        <v>5.1365735358739997</v>
      </c>
      <c r="O359" s="13">
        <f t="shared" si="72"/>
        <v>9.2417085462021188E-5</v>
      </c>
      <c r="P359" s="13">
        <f t="shared" si="73"/>
        <v>1.4585091365659277</v>
      </c>
      <c r="Q359" s="13">
        <f t="shared" si="77"/>
        <v>0.59324942700973204</v>
      </c>
    </row>
    <row r="360" spans="1:17" x14ac:dyDescent="0.35">
      <c r="A360">
        <v>358</v>
      </c>
      <c r="B360" s="3">
        <f t="shared" si="65"/>
        <v>0.35799999999999998</v>
      </c>
      <c r="C360" s="3">
        <f>MOD($T$7*(1+SIN($T$6*B360))+$T$20,2*$T$7)</f>
        <v>5.0025186522791723</v>
      </c>
      <c r="D360" s="31">
        <f t="shared" si="66"/>
        <v>5.2770517714423169E-5</v>
      </c>
      <c r="E360" s="67">
        <f t="shared" si="74"/>
        <v>1.392221802579637E-3</v>
      </c>
      <c r="F360" s="42">
        <f t="shared" si="67"/>
        <v>1.9732591764033379E-3</v>
      </c>
      <c r="G360" s="42">
        <f t="shared" si="75"/>
        <v>1.9732591764033378</v>
      </c>
      <c r="H360" s="31">
        <f t="shared" si="68"/>
        <v>1.5096403955471614E-5</v>
      </c>
      <c r="I360" s="31">
        <f t="shared" si="69"/>
        <v>-5.0565068253305766E-5</v>
      </c>
      <c r="L360" s="13">
        <f t="shared" si="70"/>
        <v>1.1608733261586728</v>
      </c>
      <c r="M360" s="13">
        <f t="shared" si="71"/>
        <v>-1</v>
      </c>
      <c r="N360" s="13">
        <f t="shared" si="76"/>
        <v>5.1223119810209132</v>
      </c>
      <c r="O360" s="13">
        <f t="shared" si="72"/>
        <v>9.2805969653606083E-5</v>
      </c>
      <c r="P360" s="13">
        <f t="shared" si="73"/>
        <v>1.4646464340543419</v>
      </c>
      <c r="Q360" s="13">
        <f t="shared" si="77"/>
        <v>0.59426229004579756</v>
      </c>
    </row>
    <row r="361" spans="1:17" x14ac:dyDescent="0.35">
      <c r="A361">
        <v>359</v>
      </c>
      <c r="B361" s="3">
        <f t="shared" si="65"/>
        <v>0.35899999999999999</v>
      </c>
      <c r="C361" s="3">
        <f>MOD($T$7*(1+SIN($T$6*B361))+$T$20,2*$T$7)</f>
        <v>4.9783207525766064</v>
      </c>
      <c r="D361" s="31">
        <f t="shared" si="66"/>
        <v>5.3310077902162229E-5</v>
      </c>
      <c r="E361" s="67">
        <f t="shared" si="74"/>
        <v>1.4076292822255009E-3</v>
      </c>
      <c r="F361" s="42">
        <f t="shared" si="67"/>
        <v>1.9950968969016918E-3</v>
      </c>
      <c r="G361" s="42">
        <f t="shared" si="75"/>
        <v>1.9950968969016918</v>
      </c>
      <c r="H361" s="31">
        <f t="shared" si="68"/>
        <v>1.401033631357338E-5</v>
      </c>
      <c r="I361" s="31">
        <f t="shared" si="69"/>
        <v>-5.1436124293293838E-5</v>
      </c>
      <c r="L361" s="13">
        <f t="shared" si="70"/>
        <v>1.1752890818858837</v>
      </c>
      <c r="M361" s="13">
        <f t="shared" si="71"/>
        <v>-1</v>
      </c>
      <c r="N361" s="13">
        <f t="shared" si="76"/>
        <v>5.1078962252937021</v>
      </c>
      <c r="O361" s="13">
        <f t="shared" si="72"/>
        <v>9.3181702086462062E-5</v>
      </c>
      <c r="P361" s="13">
        <f t="shared" si="73"/>
        <v>1.4705761729493192</v>
      </c>
      <c r="Q361" s="13">
        <f t="shared" si="77"/>
        <v>0.59523611902796658</v>
      </c>
    </row>
    <row r="362" spans="1:17" x14ac:dyDescent="0.35">
      <c r="A362">
        <v>360</v>
      </c>
      <c r="B362" s="3">
        <f t="shared" si="65"/>
        <v>0.36</v>
      </c>
      <c r="C362" s="3">
        <f>MOD($T$7*(1+SIN($T$6*B362))+$T$20,2*$T$7)</f>
        <v>4.954069302561309</v>
      </c>
      <c r="D362" s="31">
        <f t="shared" si="66"/>
        <v>5.385144351531157E-5</v>
      </c>
      <c r="E362" s="67">
        <f t="shared" si="74"/>
        <v>1.4230505567228624E-3</v>
      </c>
      <c r="F362" s="42">
        <f t="shared" si="67"/>
        <v>2.0169541694694463E-3</v>
      </c>
      <c r="G362" s="42">
        <f t="shared" si="75"/>
        <v>2.0169541694694462</v>
      </c>
      <c r="H362" s="31">
        <f t="shared" si="68"/>
        <v>1.2888505659852831E-5</v>
      </c>
      <c r="I362" s="31">
        <f t="shared" si="69"/>
        <v>-5.2286369070138485E-5</v>
      </c>
      <c r="L362" s="13">
        <f t="shared" si="70"/>
        <v>1.1898582024103521</v>
      </c>
      <c r="M362" s="13">
        <f t="shared" si="71"/>
        <v>-1</v>
      </c>
      <c r="N362" s="13">
        <f t="shared" si="76"/>
        <v>5.0933271047692337</v>
      </c>
      <c r="O362" s="13">
        <f t="shared" si="72"/>
        <v>9.3544021858776668E-5</v>
      </c>
      <c r="P362" s="13">
        <f t="shared" si="73"/>
        <v>1.4762942357473123</v>
      </c>
      <c r="Q362" s="13">
        <f t="shared" si="77"/>
        <v>0.59617076776895472</v>
      </c>
    </row>
    <row r="363" spans="1:17" x14ac:dyDescent="0.35">
      <c r="A363">
        <v>361</v>
      </c>
      <c r="B363" s="3">
        <f t="shared" si="65"/>
        <v>0.36099999999999999</v>
      </c>
      <c r="C363" s="3">
        <f>MOD($T$7*(1+SIN($T$6*B363))+$T$20,2*$T$7)</f>
        <v>4.929765854317802</v>
      </c>
      <c r="D363" s="31">
        <f t="shared" si="66"/>
        <v>5.4394571799829715E-5</v>
      </c>
      <c r="E363" s="67">
        <f t="shared" si="74"/>
        <v>1.4384821821827984E-3</v>
      </c>
      <c r="F363" s="42">
        <f t="shared" si="67"/>
        <v>2.038826112926456E-3</v>
      </c>
      <c r="G363" s="42">
        <f t="shared" si="75"/>
        <v>2.038826112926456</v>
      </c>
      <c r="H363" s="31">
        <f t="shared" si="68"/>
        <v>1.1731221446792706E-5</v>
      </c>
      <c r="I363" s="31">
        <f t="shared" si="69"/>
        <v>-5.3114479049061006E-5</v>
      </c>
      <c r="L363" s="13">
        <f t="shared" si="70"/>
        <v>1.2045799038111205</v>
      </c>
      <c r="M363" s="13">
        <f t="shared" si="71"/>
        <v>-1</v>
      </c>
      <c r="N363" s="13">
        <f t="shared" si="76"/>
        <v>5.0786054033684653</v>
      </c>
      <c r="O363" s="13">
        <f t="shared" si="72"/>
        <v>9.3892675796503151E-5</v>
      </c>
      <c r="P363" s="13">
        <f t="shared" si="73"/>
        <v>1.4817966269029255</v>
      </c>
      <c r="Q363" s="13">
        <f t="shared" si="77"/>
        <v>0.59706609753599504</v>
      </c>
    </row>
    <row r="364" spans="1:17" x14ac:dyDescent="0.35">
      <c r="A364">
        <v>362</v>
      </c>
      <c r="B364" s="3">
        <f t="shared" si="65"/>
        <v>0.36199999999999999</v>
      </c>
      <c r="C364" s="3">
        <f>MOD($T$7*(1+SIN($T$6*B364))+$T$20,2*$T$7)</f>
        <v>4.9054119632584765</v>
      </c>
      <c r="D364" s="31">
        <f t="shared" si="66"/>
        <v>5.493941947288197E-5</v>
      </c>
      <c r="E364" s="67">
        <f t="shared" si="74"/>
        <v>1.4539206747179122E-3</v>
      </c>
      <c r="F364" s="42">
        <f t="shared" si="67"/>
        <v>2.0607077894009237E-3</v>
      </c>
      <c r="G364" s="42">
        <f t="shared" si="75"/>
        <v>2.0607077894009236</v>
      </c>
      <c r="H364" s="31">
        <f t="shared" si="68"/>
        <v>1.0538842565605256E-5</v>
      </c>
      <c r="I364" s="31">
        <f t="shared" si="69"/>
        <v>-5.3919130272980754E-5</v>
      </c>
      <c r="L364" s="13">
        <f t="shared" si="70"/>
        <v>1.2194534551783529</v>
      </c>
      <c r="M364" s="13">
        <f t="shared" si="71"/>
        <v>-1</v>
      </c>
      <c r="N364" s="13">
        <f t="shared" si="76"/>
        <v>5.0637318520012329</v>
      </c>
      <c r="O364" s="13">
        <f t="shared" si="72"/>
        <v>9.4227418736530873E-5</v>
      </c>
      <c r="P364" s="13">
        <f t="shared" si="73"/>
        <v>1.4870794772978562</v>
      </c>
      <c r="Q364" s="13">
        <f t="shared" si="77"/>
        <v>0.59792197670881331</v>
      </c>
    </row>
    <row r="365" spans="1:17" x14ac:dyDescent="0.35">
      <c r="A365">
        <v>363</v>
      </c>
      <c r="B365" s="3">
        <f t="shared" si="65"/>
        <v>0.36299999999999999</v>
      </c>
      <c r="C365" s="3">
        <f>MOD($T$7*(1+SIN($T$6*B365))+$T$20,2*$T$7)</f>
        <v>4.8810091880240503</v>
      </c>
      <c r="D365" s="31">
        <f t="shared" si="66"/>
        <v>5.5485942727615733E-5</v>
      </c>
      <c r="E365" s="67">
        <f t="shared" si="74"/>
        <v>1.469362511359443E-3</v>
      </c>
      <c r="F365" s="42">
        <f t="shared" si="67"/>
        <v>2.0825942056292594E-3</v>
      </c>
      <c r="G365" s="42">
        <f t="shared" si="75"/>
        <v>2.0825942056292592</v>
      </c>
      <c r="H365" s="31">
        <f t="shared" si="68"/>
        <v>9.3117777560397654E-6</v>
      </c>
      <c r="I365" s="31">
        <f t="shared" si="69"/>
        <v>-5.4699000314396755E-5</v>
      </c>
      <c r="L365" s="13">
        <f t="shared" si="70"/>
        <v>1.2344781794779474</v>
      </c>
      <c r="M365" s="13">
        <f t="shared" si="71"/>
        <v>-1</v>
      </c>
      <c r="N365" s="13">
        <f t="shared" si="76"/>
        <v>5.0487071277016389</v>
      </c>
      <c r="O365" s="13">
        <f t="shared" si="72"/>
        <v>9.4548013809381566E-5</v>
      </c>
      <c r="P365" s="13">
        <f t="shared" si="73"/>
        <v>1.4921390487023547</v>
      </c>
      <c r="Q365" s="13">
        <f t="shared" si="77"/>
        <v>0.5987382804660536</v>
      </c>
    </row>
    <row r="366" spans="1:17" x14ac:dyDescent="0.35">
      <c r="A366">
        <v>364</v>
      </c>
      <c r="B366" s="3">
        <f t="shared" si="65"/>
        <v>0.36399999999999999</v>
      </c>
      <c r="C366" s="3">
        <f>MOD($T$7*(1+SIN($T$6*B366))+$T$20,2*$T$7)</f>
        <v>4.8565590903838061</v>
      </c>
      <c r="D366" s="31">
        <f t="shared" si="66"/>
        <v>5.6034097238057246E-5</v>
      </c>
      <c r="E366" s="67">
        <f t="shared" si="74"/>
        <v>1.4848041309939513E-3</v>
      </c>
      <c r="F366" s="42">
        <f t="shared" si="67"/>
        <v>2.1044803142836886E-3</v>
      </c>
      <c r="G366" s="42">
        <f t="shared" si="75"/>
        <v>2.1044803142836885</v>
      </c>
      <c r="H366" s="31">
        <f t="shared" si="68"/>
        <v>8.0504859345399507E-6</v>
      </c>
      <c r="I366" s="31">
        <f t="shared" si="69"/>
        <v>-5.5452770259941289E-5</v>
      </c>
      <c r="L366" s="13">
        <f t="shared" si="70"/>
        <v>1.2496534544276161</v>
      </c>
      <c r="M366" s="13">
        <f t="shared" si="71"/>
        <v>-1</v>
      </c>
      <c r="N366" s="13">
        <f t="shared" si="76"/>
        <v>5.0335318527519703</v>
      </c>
      <c r="O366" s="13">
        <f t="shared" si="72"/>
        <v>9.4854232721267885E-5</v>
      </c>
      <c r="P366" s="13">
        <f t="shared" si="73"/>
        <v>1.4969717382266206</v>
      </c>
      <c r="Q366" s="13">
        <f t="shared" si="77"/>
        <v>0.59951489050083839</v>
      </c>
    </row>
    <row r="367" spans="1:17" x14ac:dyDescent="0.35">
      <c r="A367">
        <v>365</v>
      </c>
      <c r="B367" s="3">
        <f t="shared" si="65"/>
        <v>0.36499999999999999</v>
      </c>
      <c r="C367" s="3">
        <f>MOD($T$7*(1+SIN($T$6*B367))+$T$20,2*$T$7)</f>
        <v>4.8320632351356476</v>
      </c>
      <c r="D367" s="31">
        <f t="shared" si="66"/>
        <v>5.658383816412896E-5</v>
      </c>
      <c r="E367" s="67">
        <f t="shared" si="74"/>
        <v>1.5002419353229417E-3</v>
      </c>
      <c r="F367" s="42">
        <f t="shared" si="67"/>
        <v>2.1263610153323688E-3</v>
      </c>
      <c r="G367" s="42">
        <f t="shared" si="75"/>
        <v>2.1263610153323689</v>
      </c>
      <c r="H367" s="31">
        <f t="shared" si="68"/>
        <v>6.7554764386165115E-6</v>
      </c>
      <c r="I367" s="31">
        <f t="shared" si="69"/>
        <v>-5.6179126724003407E-5</v>
      </c>
      <c r="L367" s="13">
        <f t="shared" si="70"/>
        <v>1.2649787133862804</v>
      </c>
      <c r="M367" s="13">
        <f t="shared" si="71"/>
        <v>-1</v>
      </c>
      <c r="N367" s="13">
        <f t="shared" si="76"/>
        <v>5.0182065937933054</v>
      </c>
      <c r="O367" s="13">
        <f t="shared" si="72"/>
        <v>9.5145856035353278E-5</v>
      </c>
      <c r="P367" s="13">
        <f t="shared" si="73"/>
        <v>1.5015740827595907</v>
      </c>
      <c r="Q367" s="13">
        <f t="shared" si="77"/>
        <v>0.60025169476617757</v>
      </c>
    </row>
    <row r="368" spans="1:17" x14ac:dyDescent="0.35">
      <c r="A368">
        <v>366</v>
      </c>
      <c r="B368" s="3">
        <f t="shared" si="65"/>
        <v>0.36599999999999999</v>
      </c>
      <c r="C368" s="3">
        <f>MOD($T$7*(1+SIN($T$6*B368))+$T$20,2*$T$7)</f>
        <v>4.8075231900059521</v>
      </c>
      <c r="D368" s="31">
        <f t="shared" si="66"/>
        <v>5.7135120156787373E-5</v>
      </c>
      <c r="E368" s="67">
        <f t="shared" si="74"/>
        <v>1.5156722898427627E-3</v>
      </c>
      <c r="F368" s="42">
        <f t="shared" si="67"/>
        <v>2.1482311574282449E-3</v>
      </c>
      <c r="G368" s="42">
        <f t="shared" si="75"/>
        <v>2.1482311574282451</v>
      </c>
      <c r="H368" s="31">
        <f t="shared" si="68"/>
        <v>5.4273091854640947E-6</v>
      </c>
      <c r="I368" s="31">
        <f t="shared" si="69"/>
        <v>-5.6876763887688865E-5</v>
      </c>
      <c r="L368" s="13">
        <f t="shared" si="70"/>
        <v>1.2804534462584596</v>
      </c>
      <c r="M368" s="13">
        <f t="shared" si="71"/>
        <v>-1</v>
      </c>
      <c r="N368" s="13">
        <f t="shared" si="76"/>
        <v>5.0027318609211271</v>
      </c>
      <c r="O368" s="13">
        <f t="shared" si="72"/>
        <v>9.5422673452054399E-5</v>
      </c>
      <c r="P368" s="13">
        <f t="shared" si="73"/>
        <v>1.5059427633926223</v>
      </c>
      <c r="Q368" s="13">
        <f t="shared" si="77"/>
        <v>0.60094858725098366</v>
      </c>
    </row>
    <row r="369" spans="1:17" x14ac:dyDescent="0.35">
      <c r="A369">
        <v>367</v>
      </c>
      <c r="B369" s="3">
        <f t="shared" si="65"/>
        <v>0.36699999999999999</v>
      </c>
      <c r="C369" s="3">
        <f>MOD($T$7*(1+SIN($T$6*B369))+$T$20,2*$T$7)</f>
        <v>4.782940525549229</v>
      </c>
      <c r="D369" s="31">
        <f t="shared" si="66"/>
        <v>5.7687897363279453E-5</v>
      </c>
      <c r="E369" s="67">
        <f t="shared" si="74"/>
        <v>1.5310915248447367E-3</v>
      </c>
      <c r="F369" s="42">
        <f t="shared" si="67"/>
        <v>2.1700855393265808E-3</v>
      </c>
      <c r="G369" s="42">
        <f t="shared" si="75"/>
        <v>2.170085539326581</v>
      </c>
      <c r="H369" s="31">
        <f t="shared" si="68"/>
        <v>4.0665947430288036E-6</v>
      </c>
      <c r="I369" s="31">
        <f t="shared" si="69"/>
        <v>-5.7544385559255343E-5</v>
      </c>
      <c r="L369" s="13">
        <f t="shared" si="70"/>
        <v>1.2960772004151178</v>
      </c>
      <c r="M369" s="13">
        <f t="shared" si="71"/>
        <v>-1</v>
      </c>
      <c r="N369" s="13">
        <f t="shared" si="76"/>
        <v>4.9871081067644685</v>
      </c>
      <c r="O369" s="13">
        <f t="shared" si="72"/>
        <v>9.568448408822983E-5</v>
      </c>
      <c r="P369" s="13">
        <f t="shared" si="73"/>
        <v>1.5100746098255953</v>
      </c>
      <c r="Q369" s="13">
        <f t="shared" si="77"/>
        <v>0.6016054677874767</v>
      </c>
    </row>
    <row r="370" spans="1:17" x14ac:dyDescent="0.35">
      <c r="A370">
        <v>368</v>
      </c>
      <c r="B370" s="3">
        <f t="shared" si="65"/>
        <v>0.36799999999999999</v>
      </c>
      <c r="C370" s="3">
        <f>MOD($T$7*(1+SIN($T$6*B370))+$T$20,2*$T$7)</f>
        <v>4.7583168150476141</v>
      </c>
      <c r="D370" s="31">
        <f t="shared" si="66"/>
        <v>5.82421234325184E-5</v>
      </c>
      <c r="E370" s="67">
        <f t="shared" si="74"/>
        <v>1.5464959364368059E-3</v>
      </c>
      <c r="F370" s="42">
        <f t="shared" si="67"/>
        <v>2.1919189113329823E-3</v>
      </c>
      <c r="G370" s="42">
        <f t="shared" si="75"/>
        <v>2.1919189113329822</v>
      </c>
      <c r="H370" s="31">
        <f t="shared" si="68"/>
        <v>2.6739943119171012E-6</v>
      </c>
      <c r="I370" s="31">
        <f t="shared" si="69"/>
        <v>-5.818070725204829E-5</v>
      </c>
      <c r="L370" s="13">
        <f t="shared" si="70"/>
        <v>1.311849581632208</v>
      </c>
      <c r="M370" s="13">
        <f t="shared" si="71"/>
        <v>-1</v>
      </c>
      <c r="N370" s="13">
        <f t="shared" si="76"/>
        <v>4.9713357255473785</v>
      </c>
      <c r="O370" s="13">
        <f t="shared" si="72"/>
        <v>9.5931096755104336E-5</v>
      </c>
      <c r="P370" s="13">
        <f t="shared" si="73"/>
        <v>1.5139666047530611</v>
      </c>
      <c r="Q370" s="13">
        <f t="shared" si="77"/>
        <v>0.60222224189082785</v>
      </c>
    </row>
    <row r="371" spans="1:17" x14ac:dyDescent="0.35">
      <c r="A371">
        <v>369</v>
      </c>
      <c r="B371" s="3">
        <f t="shared" si="65"/>
        <v>0.36899999999999999</v>
      </c>
      <c r="C371" s="3">
        <f>MOD($T$7*(1+SIN($T$6*B371))+$T$20,2*$T$7)</f>
        <v>4.7336536344101727</v>
      </c>
      <c r="D371" s="31">
        <f t="shared" si="66"/>
        <v>5.8797751520576774E-5</v>
      </c>
      <c r="E371" s="67">
        <f t="shared" si="74"/>
        <v>1.5618817875840498E-3</v>
      </c>
      <c r="F371" s="42">
        <f t="shared" si="67"/>
        <v>2.2137259767781728E-3</v>
      </c>
      <c r="G371" s="42">
        <f t="shared" si="75"/>
        <v>2.2137259767781727</v>
      </c>
      <c r="H371" s="31">
        <f t="shared" si="68"/>
        <v>1.2502196167244602E-6</v>
      </c>
      <c r="I371" s="31">
        <f t="shared" si="69"/>
        <v>-5.878445827585252E-5</v>
      </c>
      <c r="L371" s="13">
        <f t="shared" si="70"/>
        <v>1.327770255047976</v>
      </c>
      <c r="M371" s="13">
        <f t="shared" si="71"/>
        <v>-1</v>
      </c>
      <c r="N371" s="13">
        <f t="shared" si="76"/>
        <v>4.9554150521316105</v>
      </c>
      <c r="O371" s="13">
        <f t="shared" si="72"/>
        <v>9.6162330234779523E-5</v>
      </c>
      <c r="P371" s="13">
        <f t="shared" si="73"/>
        <v>1.5176158882280824</v>
      </c>
      <c r="Q371" s="13">
        <f t="shared" si="77"/>
        <v>0.60279882063192425</v>
      </c>
    </row>
    <row r="372" spans="1:17" x14ac:dyDescent="0.35">
      <c r="A372">
        <v>370</v>
      </c>
      <c r="B372" s="3">
        <f t="shared" si="65"/>
        <v>0.37</v>
      </c>
      <c r="C372" s="3">
        <f>MOD($T$7*(1+SIN($T$6*B372))+$T$20,2*$T$7)</f>
        <v>4.7089525620720494</v>
      </c>
      <c r="D372" s="31">
        <f t="shared" si="66"/>
        <v>5.9354734296296417E-5</v>
      </c>
      <c r="E372" s="67">
        <f t="shared" si="74"/>
        <v>1.5772453091706141E-3</v>
      </c>
      <c r="F372" s="42">
        <f t="shared" si="67"/>
        <v>2.2355013935231095E-3</v>
      </c>
      <c r="G372" s="42">
        <f t="shared" si="75"/>
        <v>2.2355013935231094</v>
      </c>
      <c r="H372" s="31">
        <f t="shared" si="68"/>
        <v>-2.0396729443651205E-7</v>
      </c>
      <c r="I372" s="31">
        <f t="shared" si="69"/>
        <v>-5.9354383837478648E-5</v>
      </c>
      <c r="L372" s="13">
        <f t="shared" si="70"/>
        <v>1.3438389461398235</v>
      </c>
      <c r="M372" s="13">
        <f t="shared" si="71"/>
        <v>-1</v>
      </c>
      <c r="N372" s="13">
        <f t="shared" si="76"/>
        <v>4.939346361039763</v>
      </c>
      <c r="O372" s="13">
        <f t="shared" si="72"/>
        <v>9.6378013555187671E-5</v>
      </c>
      <c r="P372" s="13">
        <f t="shared" si="73"/>
        <v>1.5210197620015031</v>
      </c>
      <c r="Q372" s="13">
        <f t="shared" si="77"/>
        <v>0.60333512054420624</v>
      </c>
    </row>
    <row r="373" spans="1:17" x14ac:dyDescent="0.35">
      <c r="A373">
        <v>371</v>
      </c>
      <c r="B373" s="3">
        <f t="shared" si="65"/>
        <v>0.371</v>
      </c>
      <c r="C373" s="3">
        <f>MOD($T$7*(1+SIN($T$6*B373))+$T$20,2*$T$7)</f>
        <v>4.6842151788934414</v>
      </c>
      <c r="D373" s="31">
        <f t="shared" si="66"/>
        <v>5.9913023947014931E-5</v>
      </c>
      <c r="E373" s="67">
        <f t="shared" si="74"/>
        <v>1.5925827010797044E-3</v>
      </c>
      <c r="F373" s="42">
        <f t="shared" si="67"/>
        <v>2.2572397754897114E-3</v>
      </c>
      <c r="G373" s="42">
        <f t="shared" si="75"/>
        <v>2.2572397754897113</v>
      </c>
      <c r="H373" s="31">
        <f t="shared" si="68"/>
        <v>-1.6877543432276893E-6</v>
      </c>
      <c r="I373" s="31">
        <f t="shared" si="69"/>
        <v>-5.9889247146315846E-5</v>
      </c>
      <c r="L373" s="13">
        <f t="shared" si="70"/>
        <v>1.3600554417213333</v>
      </c>
      <c r="M373" s="13">
        <f t="shared" si="71"/>
        <v>-1</v>
      </c>
      <c r="N373" s="13">
        <f t="shared" si="76"/>
        <v>4.9231298654582529</v>
      </c>
      <c r="O373" s="13">
        <f t="shared" si="72"/>
        <v>9.6577986263350103E-5</v>
      </c>
      <c r="P373" s="13">
        <f t="shared" si="73"/>
        <v>1.5241756938344606</v>
      </c>
      <c r="Q373" s="13">
        <f t="shared" si="77"/>
        <v>0.60383106356558491</v>
      </c>
    </row>
    <row r="374" spans="1:17" x14ac:dyDescent="0.35">
      <c r="A374">
        <v>372</v>
      </c>
      <c r="B374" s="3">
        <f t="shared" si="65"/>
        <v>0.372</v>
      </c>
      <c r="C374" s="3">
        <f>MOD($T$7*(1+SIN($T$6*B374))+$T$20,2*$T$7)</f>
        <v>4.6594430680584296</v>
      </c>
      <c r="D374" s="31">
        <f t="shared" si="66"/>
        <v>6.0472572184407019E-5</v>
      </c>
      <c r="E374" s="67">
        <f t="shared" si="74"/>
        <v>1.6078901332941549E-3</v>
      </c>
      <c r="F374" s="42">
        <f t="shared" si="67"/>
        <v>2.2789356942207414E-3</v>
      </c>
      <c r="G374" s="42">
        <f t="shared" si="75"/>
        <v>2.2789356942207415</v>
      </c>
      <c r="H374" s="31">
        <f t="shared" si="68"/>
        <v>-3.2002798080029059E-6</v>
      </c>
      <c r="I374" s="31">
        <f t="shared" si="69"/>
        <v>-6.0387831520504249E-5</v>
      </c>
      <c r="L374" s="13">
        <f t="shared" si="70"/>
        <v>1.3764195909597778</v>
      </c>
      <c r="M374" s="13">
        <f t="shared" si="71"/>
        <v>-1</v>
      </c>
      <c r="N374" s="13">
        <f t="shared" si="76"/>
        <v>4.9067657162198088</v>
      </c>
      <c r="O374" s="13">
        <f t="shared" si="72"/>
        <v>9.6762098696806281E-5</v>
      </c>
      <c r="P374" s="13">
        <f t="shared" si="73"/>
        <v>1.5270813217820285</v>
      </c>
      <c r="Q374" s="13">
        <f t="shared" si="77"/>
        <v>0.60428657701651345</v>
      </c>
    </row>
    <row r="375" spans="1:17" x14ac:dyDescent="0.35">
      <c r="A375">
        <v>373</v>
      </c>
      <c r="B375" s="3">
        <f t="shared" si="65"/>
        <v>0.373</v>
      </c>
      <c r="C375" s="3">
        <f>MOD($T$7*(1+SIN($T$6*B375))+$T$20,2*$T$7)</f>
        <v>4.6346378149736491</v>
      </c>
      <c r="D375" s="31">
        <f t="shared" si="66"/>
        <v>6.1033330250440272E-5</v>
      </c>
      <c r="E375" s="67">
        <f t="shared" si="74"/>
        <v>1.6231637470145873E-3</v>
      </c>
      <c r="F375" s="42">
        <f t="shared" si="67"/>
        <v>2.3005836804646284E-3</v>
      </c>
      <c r="G375" s="42">
        <f t="shared" si="75"/>
        <v>2.3005836804646282</v>
      </c>
      <c r="H375" s="31">
        <f t="shared" si="68"/>
        <v>-4.7406328049444824E-6</v>
      </c>
      <c r="I375" s="31">
        <f t="shared" si="69"/>
        <v>-6.0848942489315227E-5</v>
      </c>
      <c r="L375" s="13">
        <f t="shared" si="70"/>
        <v>1.3929313064142066</v>
      </c>
      <c r="M375" s="13">
        <f t="shared" si="71"/>
        <v>-1</v>
      </c>
      <c r="N375" s="13">
        <f t="shared" si="76"/>
        <v>4.8902540007653794</v>
      </c>
      <c r="O375" s="13">
        <f t="shared" si="72"/>
        <v>9.6930212253084692E-5</v>
      </c>
      <c r="P375" s="13">
        <f t="shared" si="73"/>
        <v>1.5297344584459565</v>
      </c>
      <c r="Q375" s="13">
        <f t="shared" si="77"/>
        <v>0.6047015936153588</v>
      </c>
    </row>
    <row r="376" spans="1:17" x14ac:dyDescent="0.35">
      <c r="A376">
        <v>374</v>
      </c>
      <c r="B376" s="3">
        <f t="shared" si="65"/>
        <v>0.374</v>
      </c>
      <c r="C376" s="3">
        <f>MOD($T$7*(1+SIN($T$6*B376))+$T$20,2*$T$7)</f>
        <v>4.6098010071668343</v>
      </c>
      <c r="D376" s="31">
        <f t="shared" si="66"/>
        <v>6.1595248923444542E-5</v>
      </c>
      <c r="E376" s="67">
        <f t="shared" si="74"/>
        <v>1.6383996557981853E-3</v>
      </c>
      <c r="F376" s="42">
        <f t="shared" si="67"/>
        <v>2.3221782257894989E-3</v>
      </c>
      <c r="G376" s="42">
        <f t="shared" si="75"/>
        <v>2.3221782257894987</v>
      </c>
      <c r="H376" s="31">
        <f t="shared" si="68"/>
        <v>-6.3078538637889191E-6</v>
      </c>
      <c r="I376" s="31">
        <f t="shared" si="69"/>
        <v>-6.12714098872727E-5</v>
      </c>
      <c r="L376" s="13">
        <f t="shared" si="70"/>
        <v>1.4095905650938947</v>
      </c>
      <c r="M376" s="13">
        <f t="shared" si="71"/>
        <v>-1</v>
      </c>
      <c r="N376" s="13">
        <f t="shared" si="76"/>
        <v>4.8735947420856913</v>
      </c>
      <c r="O376" s="13">
        <f t="shared" si="72"/>
        <v>9.7082199657094043E-5</v>
      </c>
      <c r="P376" s="13">
        <f t="shared" si="73"/>
        <v>1.5321330951945875</v>
      </c>
      <c r="Q376" s="13">
        <f t="shared" si="77"/>
        <v>0.60507605153229416</v>
      </c>
    </row>
    <row r="377" spans="1:17" x14ac:dyDescent="0.35">
      <c r="A377">
        <v>375</v>
      </c>
      <c r="B377" s="3">
        <f t="shared" si="65"/>
        <v>0.375</v>
      </c>
      <c r="C377" s="3">
        <f>MOD($T$7*(1+SIN($T$6*B377))+$T$20,2*$T$7)</f>
        <v>4.5849342341852042</v>
      </c>
      <c r="D377" s="31">
        <f t="shared" si="66"/>
        <v>6.2158278524293564E-5</v>
      </c>
      <c r="E377" s="67">
        <f t="shared" si="74"/>
        <v>1.6535939467132688E-3</v>
      </c>
      <c r="F377" s="42">
        <f t="shared" si="67"/>
        <v>2.3437137842196114E-3</v>
      </c>
      <c r="G377" s="42">
        <f t="shared" si="75"/>
        <v>2.3437137842196116</v>
      </c>
      <c r="H377" s="31">
        <f t="shared" si="68"/>
        <v>-7.900935598291175E-6</v>
      </c>
      <c r="I377" s="31">
        <f t="shared" si="69"/>
        <v>-6.1654089935504766E-5</v>
      </c>
      <c r="L377" s="13">
        <f t="shared" si="70"/>
        <v>1.4263974095366847</v>
      </c>
      <c r="M377" s="13">
        <f t="shared" si="71"/>
        <v>-1</v>
      </c>
      <c r="N377" s="13">
        <f t="shared" si="76"/>
        <v>4.8567878976429011</v>
      </c>
      <c r="O377" s="13">
        <f t="shared" si="72"/>
        <v>9.7217945226316232E-5</v>
      </c>
      <c r="P377" s="13">
        <f t="shared" si="73"/>
        <v>1.5342754063480837</v>
      </c>
      <c r="Q377" s="13">
        <f t="shared" si="77"/>
        <v>0.60540989448301119</v>
      </c>
    </row>
    <row r="378" spans="1:17" x14ac:dyDescent="0.35">
      <c r="A378">
        <v>376</v>
      </c>
      <c r="B378" s="3">
        <f t="shared" si="65"/>
        <v>0.376</v>
      </c>
      <c r="C378" s="3">
        <f>MOD($T$7*(1+SIN($T$6*B378))+$T$20,2*$T$7)</f>
        <v>4.5600390874937435</v>
      </c>
      <c r="D378" s="31">
        <f t="shared" si="66"/>
        <v>6.2722368922698258E-5</v>
      </c>
      <c r="E378" s="67">
        <f t="shared" si="74"/>
        <v>1.6687426815141389E-3</v>
      </c>
      <c r="F378" s="42">
        <f t="shared" si="67"/>
        <v>2.3651847739005159E-3</v>
      </c>
      <c r="G378" s="42">
        <f t="shared" si="75"/>
        <v>2.3651847739005158</v>
      </c>
      <c r="H378" s="31">
        <f t="shared" si="68"/>
        <v>-9.5188234713439864E-6</v>
      </c>
      <c r="I378" s="31">
        <f t="shared" si="69"/>
        <v>-6.1995867305784624E-5</v>
      </c>
      <c r="L378" s="13">
        <f t="shared" si="70"/>
        <v>1.4433519489063784</v>
      </c>
      <c r="M378" s="13">
        <f t="shared" si="71"/>
        <v>-1</v>
      </c>
      <c r="N378" s="13">
        <f t="shared" si="76"/>
        <v>4.839833358273208</v>
      </c>
      <c r="O378" s="13">
        <f t="shared" si="72"/>
        <v>9.7337345133690975E-5</v>
      </c>
      <c r="P378" s="13">
        <f t="shared" si="73"/>
        <v>1.5361597533272227</v>
      </c>
      <c r="Q378" s="13">
        <f t="shared" si="77"/>
        <v>0.60570307186363703</v>
      </c>
    </row>
    <row r="379" spans="1:17" x14ac:dyDescent="0.35">
      <c r="A379">
        <v>377</v>
      </c>
      <c r="B379" s="3">
        <f t="shared" si="65"/>
        <v>0.377</v>
      </c>
      <c r="C379" s="3">
        <f>MOD($T$7*(1+SIN($T$6*B379))+$T$20,2*$T$7)</f>
        <v>4.5351171603733427</v>
      </c>
      <c r="D379" s="31">
        <f t="shared" si="66"/>
        <v>6.3287469543610515E-5</v>
      </c>
      <c r="E379" s="67">
        <f t="shared" si="74"/>
        <v>1.683841897831922E-3</v>
      </c>
      <c r="F379" s="42">
        <f t="shared" si="67"/>
        <v>2.3865855787868913E-3</v>
      </c>
      <c r="G379" s="42">
        <f t="shared" si="75"/>
        <v>2.3865855787868915</v>
      </c>
      <c r="H379" s="31">
        <f t="shared" si="68"/>
        <v>-1.1160416654443154E-5</v>
      </c>
      <c r="I379" s="31">
        <f t="shared" si="69"/>
        <v>-6.2295657162700002E-5</v>
      </c>
      <c r="L379" s="13">
        <f t="shared" si="70"/>
        <v>1.4604543601080506</v>
      </c>
      <c r="M379" s="13">
        <f t="shared" si="71"/>
        <v>-1</v>
      </c>
      <c r="N379" s="13">
        <f t="shared" si="76"/>
        <v>4.8227309470715358</v>
      </c>
      <c r="O379" s="13">
        <f t="shared" si="72"/>
        <v>9.7440307668086499E-5</v>
      </c>
      <c r="P379" s="13">
        <f t="shared" si="73"/>
        <v>1.5377846887640967</v>
      </c>
      <c r="Q379" s="13">
        <f t="shared" si="77"/>
        <v>0.60595553892832377</v>
      </c>
    </row>
    <row r="380" spans="1:17" x14ac:dyDescent="0.35">
      <c r="A380">
        <v>378</v>
      </c>
      <c r="B380" s="3">
        <f t="shared" si="65"/>
        <v>0.378</v>
      </c>
      <c r="C380" s="3">
        <f>MOD($T$7*(1+SIN($T$6*B380))+$T$20,2*$T$7)</f>
        <v>4.5101700478188302</v>
      </c>
      <c r="D380" s="31">
        <f t="shared" si="66"/>
        <v>6.3853529373736388E-5</v>
      </c>
      <c r="E380" s="67">
        <f t="shared" si="74"/>
        <v>1.6988876103833813E-3</v>
      </c>
      <c r="F380" s="42">
        <f t="shared" si="67"/>
        <v>2.4079105503558491E-3</v>
      </c>
      <c r="G380" s="42">
        <f t="shared" si="75"/>
        <v>2.4079105503558491</v>
      </c>
      <c r="H380" s="31">
        <f t="shared" si="68"/>
        <v>-1.2824568980952714E-5</v>
      </c>
      <c r="I380" s="31">
        <f t="shared" si="69"/>
        <v>-6.2552407179383601E-5</v>
      </c>
      <c r="L380" s="13">
        <f t="shared" si="70"/>
        <v>1.4777048889197439</v>
      </c>
      <c r="M380" s="13">
        <f t="shared" si="71"/>
        <v>-1</v>
      </c>
      <c r="N380" s="13">
        <f t="shared" si="76"/>
        <v>4.8054804182598421</v>
      </c>
      <c r="O380" s="13">
        <f t="shared" si="72"/>
        <v>9.7526753492256369E-5</v>
      </c>
      <c r="P380" s="13">
        <f t="shared" si="73"/>
        <v>1.5391489605731394</v>
      </c>
      <c r="Q380" s="13">
        <f t="shared" si="77"/>
        <v>0.60616725701107399</v>
      </c>
    </row>
    <row r="381" spans="1:17" x14ac:dyDescent="0.35">
      <c r="A381">
        <v>379</v>
      </c>
      <c r="B381" s="3">
        <f t="shared" si="65"/>
        <v>0.379</v>
      </c>
      <c r="C381" s="3">
        <f>MOD($T$7*(1+SIN($T$6*B381))+$T$20,2*$T$7)</f>
        <v>4.4851993464368931</v>
      </c>
      <c r="D381" s="31">
        <f t="shared" si="66"/>
        <v>6.4420496968157852E-5</v>
      </c>
      <c r="E381" s="67">
        <f t="shared" si="74"/>
        <v>1.7138758121960384E-3</v>
      </c>
      <c r="F381" s="42">
        <f t="shared" si="67"/>
        <v>2.429154009343354E-3</v>
      </c>
      <c r="G381" s="42">
        <f t="shared" si="75"/>
        <v>2.4291540093433541</v>
      </c>
      <c r="H381" s="31">
        <f t="shared" si="68"/>
        <v>-1.451008999239189E-5</v>
      </c>
      <c r="I381" s="31">
        <f t="shared" si="69"/>
        <v>-6.2765099522243446E-5</v>
      </c>
      <c r="L381" s="13">
        <f t="shared" si="70"/>
        <v>1.4951038511386265</v>
      </c>
      <c r="M381" s="13">
        <f t="shared" si="71"/>
        <v>-1</v>
      </c>
      <c r="N381" s="13">
        <f t="shared" si="76"/>
        <v>4.7880814560409597</v>
      </c>
      <c r="O381" s="13">
        <f t="shared" si="72"/>
        <v>9.7596615898189252E-5</v>
      </c>
      <c r="P381" s="13">
        <f t="shared" si="73"/>
        <v>1.540251515981008</v>
      </c>
      <c r="Q381" s="13">
        <f t="shared" si="77"/>
        <v>0.60633819379345411</v>
      </c>
    </row>
    <row r="382" spans="1:17" x14ac:dyDescent="0.35">
      <c r="A382">
        <v>380</v>
      </c>
      <c r="B382" s="3">
        <f t="shared" si="65"/>
        <v>0.38</v>
      </c>
      <c r="C382" s="3">
        <f>MOD($T$7*(1+SIN($T$6*B382))+$T$20,2*$T$7)</f>
        <v>4.4602066543438994</v>
      </c>
      <c r="D382" s="31">
        <f t="shared" si="66"/>
        <v>6.4988320457062113E-5</v>
      </c>
      <c r="E382" s="67">
        <f t="shared" si="74"/>
        <v>1.7288024758507071E-3</v>
      </c>
      <c r="F382" s="42">
        <f t="shared" si="67"/>
        <v>2.4503102475053233E-3</v>
      </c>
      <c r="G382" s="42">
        <f t="shared" si="75"/>
        <v>2.4503102475053233</v>
      </c>
      <c r="H382" s="31">
        <f t="shared" si="68"/>
        <v>-1.6215746076729439E-5</v>
      </c>
      <c r="I382" s="31">
        <f t="shared" si="69"/>
        <v>-6.2932752800150355E-5</v>
      </c>
      <c r="L382" s="13">
        <f t="shared" si="70"/>
        <v>1.512651633739249</v>
      </c>
      <c r="M382" s="13">
        <f t="shared" si="71"/>
        <v>-1</v>
      </c>
      <c r="N382" s="13">
        <f t="shared" si="76"/>
        <v>4.7705336734403367</v>
      </c>
      <c r="O382" s="13">
        <f t="shared" si="72"/>
        <v>9.7649841059762891E-5</v>
      </c>
      <c r="P382" s="13">
        <f t="shared" si="73"/>
        <v>1.54109150551392</v>
      </c>
      <c r="Q382" s="13">
        <f t="shared" si="77"/>
        <v>0.60646832361994918</v>
      </c>
    </row>
    <row r="383" spans="1:17" x14ac:dyDescent="0.35">
      <c r="A383">
        <v>381</v>
      </c>
      <c r="B383" s="3">
        <f t="shared" si="65"/>
        <v>0.38100000000000001</v>
      </c>
      <c r="C383" s="3">
        <f>MOD($T$7*(1+SIN($T$6*B383))+$T$20,2*$T$7)</f>
        <v>4.4351935710636106</v>
      </c>
      <c r="D383" s="31">
        <f t="shared" si="66"/>
        <v>6.555694755257672E-5</v>
      </c>
      <c r="E383" s="67">
        <f t="shared" si="74"/>
        <v>1.7436635547386421E-3</v>
      </c>
      <c r="F383" s="42">
        <f t="shared" si="67"/>
        <v>2.4713735293994412E-3</v>
      </c>
      <c r="G383" s="42">
        <f t="shared" si="75"/>
        <v>2.471373529399441</v>
      </c>
      <c r="H383" s="31">
        <f t="shared" si="68"/>
        <v>-1.7940261697437515E-5</v>
      </c>
      <c r="I383" s="31">
        <f t="shared" si="69"/>
        <v>-6.3054423973570251E-5</v>
      </c>
      <c r="L383" s="13">
        <f t="shared" si="70"/>
        <v>1.5303486960410806</v>
      </c>
      <c r="M383" s="13">
        <f t="shared" si="71"/>
        <v>-1</v>
      </c>
      <c r="N383" s="13">
        <f t="shared" si="76"/>
        <v>4.7528366111385054</v>
      </c>
      <c r="O383" s="13">
        <f t="shared" si="72"/>
        <v>9.7686388282618053E-5</v>
      </c>
      <c r="P383" s="13">
        <f t="shared" si="73"/>
        <v>1.5416682869411191</v>
      </c>
      <c r="Q383" s="13">
        <f t="shared" si="77"/>
        <v>0.60655762786280287</v>
      </c>
    </row>
    <row r="384" spans="1:17" x14ac:dyDescent="0.35">
      <c r="A384">
        <v>382</v>
      </c>
      <c r="B384" s="3">
        <f t="shared" si="65"/>
        <v>0.38200000000000001</v>
      </c>
      <c r="C384" s="3">
        <f>MOD($T$7*(1+SIN($T$6*B384))+$T$20,2*$T$7)</f>
        <v>4.4101616974248188</v>
      </c>
      <c r="D384" s="31">
        <f t="shared" si="66"/>
        <v>6.6126325555710465E-5</v>
      </c>
      <c r="E384" s="67">
        <f t="shared" si="74"/>
        <v>1.7584549843353292E-3</v>
      </c>
      <c r="F384" s="42">
        <f t="shared" si="67"/>
        <v>2.4923380941905583E-3</v>
      </c>
      <c r="G384" s="42">
        <f t="shared" si="75"/>
        <v>2.4923380941905582</v>
      </c>
      <c r="H384" s="31">
        <f t="shared" si="68"/>
        <v>-1.9682320711820225E-5</v>
      </c>
      <c r="I384" s="31">
        <f t="shared" si="69"/>
        <v>-6.3129210219175561E-5</v>
      </c>
      <c r="L384" s="13">
        <f t="shared" si="70"/>
        <v>1.5481955708819639</v>
      </c>
      <c r="M384" s="13">
        <f t="shared" si="71"/>
        <v>-1</v>
      </c>
      <c r="N384" s="13">
        <f t="shared" si="76"/>
        <v>4.7349897362976225</v>
      </c>
      <c r="O384" s="13">
        <f t="shared" si="72"/>
        <v>9.7706230251175279E-5</v>
      </c>
      <c r="P384" s="13">
        <f t="shared" si="73"/>
        <v>1.5419814291732454</v>
      </c>
      <c r="Q384" s="13">
        <f t="shared" si="77"/>
        <v>0.60660609533829679</v>
      </c>
    </row>
    <row r="385" spans="1:17" x14ac:dyDescent="0.35">
      <c r="A385">
        <v>383</v>
      </c>
      <c r="B385" s="3">
        <f t="shared" si="65"/>
        <v>0.38300000000000001</v>
      </c>
      <c r="C385" s="3">
        <f>MOD($T$7*(1+SIN($T$6*B385))+$T$20,2*$T$7)</f>
        <v>4.3851126354588938</v>
      </c>
      <c r="D385" s="31">
        <f t="shared" si="66"/>
        <v>6.6696401363397961E-5</v>
      </c>
      <c r="E385" s="67">
        <f t="shared" si="74"/>
        <v>1.7731726834893202E-3</v>
      </c>
      <c r="F385" s="42">
        <f t="shared" si="67"/>
        <v>2.5131981574774173E-3</v>
      </c>
      <c r="G385" s="42">
        <f t="shared" si="75"/>
        <v>2.5131981574774174</v>
      </c>
      <c r="H385" s="31">
        <f t="shared" si="68"/>
        <v>-2.1440567776901962E-5</v>
      </c>
      <c r="I385" s="31">
        <f t="shared" si="69"/>
        <v>-6.3156250745524363E-5</v>
      </c>
      <c r="L385" s="13">
        <f t="shared" si="70"/>
        <v>1.5661928657935964</v>
      </c>
      <c r="M385" s="13">
        <f t="shared" si="71"/>
        <v>-1</v>
      </c>
      <c r="N385" s="13">
        <f t="shared" si="76"/>
        <v>4.7169924413859903</v>
      </c>
      <c r="O385" s="13">
        <f t="shared" si="72"/>
        <v>9.7709353272717417E-5</v>
      </c>
      <c r="P385" s="13">
        <f t="shared" si="73"/>
        <v>1.5420307161144005</v>
      </c>
      <c r="Q385" s="13">
        <f t="shared" si="77"/>
        <v>0.6066137227765126</v>
      </c>
    </row>
    <row r="386" spans="1:17" x14ac:dyDescent="0.35">
      <c r="A386">
        <v>384</v>
      </c>
      <c r="B386" s="3">
        <f t="shared" ref="B386:B449" si="78">A386/1000</f>
        <v>0.38400000000000001</v>
      </c>
      <c r="C386" s="3">
        <f>MOD($T$7*(1+SIN($T$6*B386))+$T$20,2*$T$7)</f>
        <v>4.36004798829725</v>
      </c>
      <c r="D386" s="31">
        <f t="shared" ref="D386:D449" si="79">(B386^$T$4)*((1-B386)^$T$5)</f>
        <v>6.7267121475647078E-5</v>
      </c>
      <c r="E386" s="67">
        <f t="shared" si="74"/>
        <v>1.7878125557252475E-3</v>
      </c>
      <c r="F386" s="42">
        <f t="shared" ref="F386:F449" si="80">E386/$T$11</f>
        <v>2.5339479131394746E-3</v>
      </c>
      <c r="G386" s="42">
        <f t="shared" si="75"/>
        <v>2.5339479131394747</v>
      </c>
      <c r="H386" s="31">
        <f t="shared" ref="H386:H449" si="81">D386*COS(C386)</f>
        <v>-2.3213609840928613E-5</v>
      </c>
      <c r="I386" s="31">
        <f t="shared" ref="I386:I449" si="82">D386*SIN(C386)</f>
        <v>-6.3134728555467809E-5</v>
      </c>
      <c r="L386" s="13">
        <f t="shared" ref="L386:L449" si="83">ACOS((H386-$T$14)/O386)</f>
        <v>1.584341264174528</v>
      </c>
      <c r="M386" s="13">
        <f t="shared" ref="M386:M449" si="84">IF(I386&gt;$T$15,1,-1)</f>
        <v>-1</v>
      </c>
      <c r="N386" s="13">
        <f t="shared" si="76"/>
        <v>4.6988440430050584</v>
      </c>
      <c r="O386" s="13">
        <f t="shared" ref="O386:O449" si="85">SQRT((H386-$T$14)^2+(I386-$T$15)^2)</f>
        <v>9.7695757518467623E-5</v>
      </c>
      <c r="P386" s="13">
        <f t="shared" ref="P386:P449" si="86">O386/$T$10</f>
        <v>1.5418161504667967</v>
      </c>
      <c r="Q386" s="13">
        <f t="shared" si="77"/>
        <v>0.6065805153467323</v>
      </c>
    </row>
    <row r="387" spans="1:17" x14ac:dyDescent="0.35">
      <c r="A387">
        <v>385</v>
      </c>
      <c r="B387" s="3">
        <f t="shared" si="78"/>
        <v>0.38500000000000001</v>
      </c>
      <c r="C387" s="3">
        <f>MOD($T$7*(1+SIN($T$6*B387))+$T$20,2*$T$7)</f>
        <v>4.3349693600687509</v>
      </c>
      <c r="D387" s="31">
        <f t="shared" si="79"/>
        <v>6.7838432002788343E-5</v>
      </c>
      <c r="E387" s="67">
        <f t="shared" ref="E387:E450" si="87">1000*SQRT((H387-H388)^2+(I387-I388)^2)</f>
        <v>1.8023704905620463E-3</v>
      </c>
      <c r="F387" s="42">
        <f t="shared" si="80"/>
        <v>2.5545815352052744E-3</v>
      </c>
      <c r="G387" s="42">
        <f t="shared" ref="G387:G450" si="88">1000*F387</f>
        <v>2.5545815352052745</v>
      </c>
      <c r="H387" s="31">
        <f t="shared" si="81"/>
        <v>-2.5000017718306786E-5</v>
      </c>
      <c r="I387" s="31">
        <f t="shared" si="82"/>
        <v>-6.3063872151028618E-5</v>
      </c>
      <c r="L387" s="13">
        <f t="shared" si="83"/>
        <v>1.6026415264554887</v>
      </c>
      <c r="M387" s="13">
        <f t="shared" si="84"/>
        <v>-1</v>
      </c>
      <c r="N387" s="13">
        <f t="shared" ref="N387:N450" si="89">IF(M387&lt;0,2*$T$7-L387,L387)</f>
        <v>4.680543780724097</v>
      </c>
      <c r="O387" s="13">
        <f t="shared" si="85"/>
        <v>9.7665457261592246E-5</v>
      </c>
      <c r="P387" s="13">
        <f t="shared" si="86"/>
        <v>1.541337957486872</v>
      </c>
      <c r="Q387" s="13">
        <f t="shared" ref="Q387:Q450" si="90">P387/(1+P387)</f>
        <v>0.6065064872407212</v>
      </c>
    </row>
    <row r="388" spans="1:17" x14ac:dyDescent="0.35">
      <c r="A388">
        <v>386</v>
      </c>
      <c r="B388" s="3">
        <f t="shared" si="78"/>
        <v>0.38600000000000001</v>
      </c>
      <c r="C388" s="3">
        <f>MOD($T$7*(1+SIN($T$6*B388))+$T$20,2*$T$7)</f>
        <v>4.3098783557970419</v>
      </c>
      <c r="D388" s="31">
        <f t="shared" si="79"/>
        <v>6.8410278672824783E-5</v>
      </c>
      <c r="E388" s="67">
        <f t="shared" si="87"/>
        <v>1.816842364843853E-3</v>
      </c>
      <c r="F388" s="42">
        <f t="shared" si="80"/>
        <v>2.5750931797387947E-3</v>
      </c>
      <c r="G388" s="42">
        <f t="shared" si="88"/>
        <v>2.5750931797387948</v>
      </c>
      <c r="H388" s="31">
        <f t="shared" si="81"/>
        <v>-2.6798327745583772E-5</v>
      </c>
      <c r="I388" s="31">
        <f t="shared" si="82"/>
        <v>-6.2942957176588229E-5</v>
      </c>
      <c r="L388" s="13">
        <f t="shared" si="83"/>
        <v>1.6210944912511642</v>
      </c>
      <c r="M388" s="13">
        <f t="shared" si="84"/>
        <v>-1</v>
      </c>
      <c r="N388" s="13">
        <f t="shared" si="89"/>
        <v>4.6620908159284218</v>
      </c>
      <c r="O388" s="13">
        <f t="shared" si="85"/>
        <v>9.7618481112060767E-5</v>
      </c>
      <c r="P388" s="13">
        <f t="shared" si="86"/>
        <v>1.5405965886918074</v>
      </c>
      <c r="Q388" s="13">
        <f t="shared" si="90"/>
        <v>0.60639166231624542</v>
      </c>
    </row>
    <row r="389" spans="1:17" x14ac:dyDescent="0.35">
      <c r="A389">
        <v>387</v>
      </c>
      <c r="B389" s="3">
        <f t="shared" si="78"/>
        <v>0.38700000000000001</v>
      </c>
      <c r="C389" s="3">
        <f>MOD($T$7*(1+SIN($T$6*B389))+$T$20,2*$T$7)</f>
        <v>4.2847765812978338</v>
      </c>
      <c r="D389" s="31">
        <f t="shared" si="79"/>
        <v>6.8982606838880481E-5</v>
      </c>
      <c r="E389" s="67">
        <f t="shared" si="87"/>
        <v>1.8312240440859534E-3</v>
      </c>
      <c r="F389" s="42">
        <f t="shared" si="80"/>
        <v>2.5954769867471187E-3</v>
      </c>
      <c r="G389" s="42">
        <f t="shared" si="88"/>
        <v>2.5954769867471188</v>
      </c>
      <c r="H389" s="31">
        <f t="shared" si="81"/>
        <v>-2.860704351584934E-5</v>
      </c>
      <c r="I389" s="31">
        <f t="shared" si="82"/>
        <v>-6.2771307996327917E-5</v>
      </c>
      <c r="L389" s="13">
        <f t="shared" si="83"/>
        <v>1.639701076491719</v>
      </c>
      <c r="M389" s="13">
        <f t="shared" si="84"/>
        <v>-1</v>
      </c>
      <c r="N389" s="13">
        <f t="shared" si="89"/>
        <v>4.643484230687867</v>
      </c>
      <c r="O389" s="13">
        <f t="shared" si="85"/>
        <v>9.7554872248292659E-5</v>
      </c>
      <c r="P389" s="13">
        <f t="shared" si="86"/>
        <v>1.5395927255153337</v>
      </c>
      <c r="Q389" s="13">
        <f t="shared" si="90"/>
        <v>0.60623607480326192</v>
      </c>
    </row>
    <row r="390" spans="1:17" x14ac:dyDescent="0.35">
      <c r="A390">
        <v>388</v>
      </c>
      <c r="B390" s="3">
        <f t="shared" si="78"/>
        <v>0.38800000000000001</v>
      </c>
      <c r="C390" s="3">
        <f>MOD($T$7*(1+SIN($T$6*B390))+$T$20,2*$T$7)</f>
        <v>4.2596656430761257</v>
      </c>
      <c r="D390" s="31">
        <f t="shared" si="79"/>
        <v>6.9555361486748176E-5</v>
      </c>
      <c r="E390" s="67">
        <f t="shared" si="87"/>
        <v>1.8455113838318129E-3</v>
      </c>
      <c r="F390" s="42">
        <f t="shared" si="80"/>
        <v>2.615727082103815E-3</v>
      </c>
      <c r="G390" s="42">
        <f t="shared" si="88"/>
        <v>2.615727082103815</v>
      </c>
      <c r="H390" s="31">
        <f t="shared" si="81"/>
        <v>-3.0424637688729206E-5</v>
      </c>
      <c r="I390" s="31">
        <f t="shared" si="82"/>
        <v>-6.2548299201990859E-5</v>
      </c>
      <c r="L390" s="13">
        <f t="shared" si="83"/>
        <v>1.6584622805265454</v>
      </c>
      <c r="M390" s="13">
        <f t="shared" si="84"/>
        <v>-1</v>
      </c>
      <c r="N390" s="13">
        <f t="shared" si="89"/>
        <v>4.624723026653041</v>
      </c>
      <c r="O390" s="13">
        <f t="shared" si="85"/>
        <v>9.747468864552237E-5</v>
      </c>
      <c r="P390" s="13">
        <f t="shared" si="86"/>
        <v>1.5383272829117438</v>
      </c>
      <c r="Q390" s="13">
        <f t="shared" si="90"/>
        <v>0.60603977007531962</v>
      </c>
    </row>
    <row r="391" spans="1:17" x14ac:dyDescent="0.35">
      <c r="A391">
        <v>389</v>
      </c>
      <c r="B391" s="3">
        <f t="shared" si="78"/>
        <v>0.38900000000000001</v>
      </c>
      <c r="C391" s="3">
        <f>MOD($T$7*(1+SIN($T$6*B391))+$T$20,2*$T$7)</f>
        <v>4.2345471482233927</v>
      </c>
      <c r="D391" s="31">
        <f t="shared" si="79"/>
        <v>7.0128487242532579E-5</v>
      </c>
      <c r="E391" s="67">
        <f t="shared" si="87"/>
        <v>1.8597002310239735E-3</v>
      </c>
      <c r="F391" s="42">
        <f t="shared" si="80"/>
        <v>2.6358375794919742E-3</v>
      </c>
      <c r="G391" s="42">
        <f t="shared" si="88"/>
        <v>2.6358375794919744</v>
      </c>
      <c r="H391" s="31">
        <f t="shared" si="81"/>
        <v>-3.2249553872927878E-5</v>
      </c>
      <c r="I391" s="31">
        <f t="shared" si="82"/>
        <v>-6.2273357047160844E-5</v>
      </c>
      <c r="L391" s="13">
        <f t="shared" si="83"/>
        <v>1.6773791831917482</v>
      </c>
      <c r="M391" s="13">
        <f t="shared" si="84"/>
        <v>-1</v>
      </c>
      <c r="N391" s="13">
        <f t="shared" si="89"/>
        <v>4.6058061239878381</v>
      </c>
      <c r="O391" s="13">
        <f t="shared" si="85"/>
        <v>9.7378003300806272E-5</v>
      </c>
      <c r="P391" s="13">
        <f t="shared" si="86"/>
        <v>1.5368014129069123</v>
      </c>
      <c r="Q391" s="13">
        <f t="shared" si="90"/>
        <v>0.60580280548878152</v>
      </c>
    </row>
    <row r="392" spans="1:17" x14ac:dyDescent="0.35">
      <c r="A392">
        <v>390</v>
      </c>
      <c r="B392" s="3">
        <f t="shared" si="78"/>
        <v>0.39</v>
      </c>
      <c r="C392" s="3">
        <f>MOD($T$7*(1+SIN($T$6*B392))+$T$20,2*$T$7)</f>
        <v>4.209422704314731</v>
      </c>
      <c r="D392" s="31">
        <f t="shared" si="79"/>
        <v>7.0701928380389721E-5</v>
      </c>
      <c r="E392" s="67">
        <f t="shared" si="87"/>
        <v>1.8737864253859057E-3</v>
      </c>
      <c r="F392" s="42">
        <f t="shared" si="80"/>
        <v>2.6558025823627675E-3</v>
      </c>
      <c r="G392" s="42">
        <f t="shared" si="88"/>
        <v>2.6558025823627673</v>
      </c>
      <c r="H392" s="31">
        <f t="shared" si="81"/>
        <v>-3.408020857808035E-5</v>
      </c>
      <c r="I392" s="31">
        <f t="shared" si="82"/>
        <v>-6.1945960804400278E-5</v>
      </c>
      <c r="L392" s="13">
        <f t="shared" si="83"/>
        <v>1.6964529468318903</v>
      </c>
      <c r="M392" s="13">
        <f t="shared" si="84"/>
        <v>-1</v>
      </c>
      <c r="N392" s="13">
        <f t="shared" si="89"/>
        <v>4.5867323603476962</v>
      </c>
      <c r="O392" s="13">
        <f t="shared" si="85"/>
        <v>9.7264904454593166E-5</v>
      </c>
      <c r="P392" s="13">
        <f t="shared" si="86"/>
        <v>1.5350165080950777</v>
      </c>
      <c r="Q392" s="13">
        <f t="shared" si="90"/>
        <v>0.60552525129256707</v>
      </c>
    </row>
    <row r="393" spans="1:17" x14ac:dyDescent="0.35">
      <c r="A393">
        <v>391</v>
      </c>
      <c r="B393" s="3">
        <f t="shared" si="78"/>
        <v>0.39100000000000001</v>
      </c>
      <c r="C393" s="3">
        <f>MOD($T$7*(1+SIN($T$6*B393))+$T$20,2*$T$7)</f>
        <v>4.1842939193059765</v>
      </c>
      <c r="D393" s="31">
        <f t="shared" si="79"/>
        <v>7.127562883036015E-5</v>
      </c>
      <c r="E393" s="67">
        <f t="shared" si="87"/>
        <v>1.8877658008165433E-3</v>
      </c>
      <c r="F393" s="42">
        <f t="shared" si="80"/>
        <v>2.6756161859119872E-3</v>
      </c>
      <c r="G393" s="42">
        <f t="shared" si="88"/>
        <v>2.6756161859119874</v>
      </c>
      <c r="H393" s="31">
        <f t="shared" si="81"/>
        <v>-3.5914993232474974E-5</v>
      </c>
      <c r="I393" s="31">
        <f t="shared" si="82"/>
        <v>-6.1565644041742501E-5</v>
      </c>
      <c r="L393" s="13">
        <f t="shared" si="83"/>
        <v>1.7156848172654096</v>
      </c>
      <c r="M393" s="13">
        <f t="shared" si="84"/>
        <v>-1</v>
      </c>
      <c r="N393" s="13">
        <f t="shared" si="89"/>
        <v>4.5675004899141767</v>
      </c>
      <c r="O393" s="13">
        <f t="shared" si="85"/>
        <v>9.7135495808769797E-5</v>
      </c>
      <c r="P393" s="13">
        <f t="shared" si="86"/>
        <v>1.5329742050799975</v>
      </c>
      <c r="Q393" s="13">
        <f t="shared" si="90"/>
        <v>0.60520719161116854</v>
      </c>
    </row>
    <row r="394" spans="1:17" x14ac:dyDescent="0.35">
      <c r="A394">
        <v>392</v>
      </c>
      <c r="B394" s="3">
        <f t="shared" si="78"/>
        <v>0.39200000000000002</v>
      </c>
      <c r="C394" s="3">
        <f>MOD($T$7*(1+SIN($T$6*B394))+$T$20,2*$T$7)</f>
        <v>4.1591624014307911</v>
      </c>
      <c r="D394" s="31">
        <f t="shared" si="79"/>
        <v>7.1849532186295015E-5</v>
      </c>
      <c r="E394" s="67">
        <f t="shared" si="87"/>
        <v>1.9016341867942133E-3</v>
      </c>
      <c r="F394" s="42">
        <f t="shared" si="80"/>
        <v>2.6952724790698982E-3</v>
      </c>
      <c r="G394" s="42">
        <f t="shared" si="88"/>
        <v>2.6952724790698981</v>
      </c>
      <c r="H394" s="31">
        <f t="shared" si="81"/>
        <v>-3.7752276263025559E-5</v>
      </c>
      <c r="I394" s="31">
        <f t="shared" si="82"/>
        <v>-6.1131995815200083E-5</v>
      </c>
      <c r="L394" s="13">
        <f t="shared" si="83"/>
        <v>1.7350761246819362</v>
      </c>
      <c r="M394" s="13">
        <f t="shared" si="84"/>
        <v>-1</v>
      </c>
      <c r="N394" s="13">
        <f t="shared" si="89"/>
        <v>4.5481091824976501</v>
      </c>
      <c r="O394" s="13">
        <f t="shared" si="85"/>
        <v>9.6989896741082665E-5</v>
      </c>
      <c r="P394" s="13">
        <f t="shared" si="86"/>
        <v>1.530676387858912</v>
      </c>
      <c r="Q394" s="13">
        <f t="shared" si="90"/>
        <v>0.60484872550375612</v>
      </c>
    </row>
    <row r="395" spans="1:17" x14ac:dyDescent="0.35">
      <c r="A395">
        <v>393</v>
      </c>
      <c r="B395" s="3">
        <f t="shared" si="78"/>
        <v>0.39300000000000002</v>
      </c>
      <c r="C395" s="3">
        <f>MOD($T$7*(1+SIN($T$6*B395))+$T$20,2*$T$7)</f>
        <v>4.1340297590977411</v>
      </c>
      <c r="D395" s="31">
        <f t="shared" si="79"/>
        <v>7.2423581713873463E-5</v>
      </c>
      <c r="E395" s="67">
        <f t="shared" si="87"/>
        <v>1.9153874097924707E-3</v>
      </c>
      <c r="F395" s="42">
        <f t="shared" si="80"/>
        <v>2.7147655465079657E-3</v>
      </c>
      <c r="G395" s="42">
        <f t="shared" si="88"/>
        <v>2.7147655465079659</v>
      </c>
      <c r="H395" s="31">
        <f t="shared" si="81"/>
        <v>-3.9590405233690095E-5</v>
      </c>
      <c r="I395" s="31">
        <f t="shared" si="82"/>
        <v>-6.0644661774127411E-5</v>
      </c>
      <c r="L395" s="13">
        <f t="shared" si="83"/>
        <v>1.7546282844584249</v>
      </c>
      <c r="M395" s="13">
        <f t="shared" si="84"/>
        <v>-1</v>
      </c>
      <c r="N395" s="13">
        <f t="shared" si="89"/>
        <v>4.5285570227211611</v>
      </c>
      <c r="O395" s="13">
        <f t="shared" si="85"/>
        <v>9.6828242515825024E-5</v>
      </c>
      <c r="P395" s="13">
        <f t="shared" si="86"/>
        <v>1.5281251911475675</v>
      </c>
      <c r="Q395" s="13">
        <f t="shared" si="90"/>
        <v>0.60444996810222062</v>
      </c>
    </row>
    <row r="396" spans="1:17" x14ac:dyDescent="0.35">
      <c r="A396">
        <v>394</v>
      </c>
      <c r="B396" s="3">
        <f t="shared" si="78"/>
        <v>0.39400000000000002</v>
      </c>
      <c r="C396" s="3">
        <f>MOD($T$7*(1+SIN($T$6*B396))+$T$20,2*$T$7)</f>
        <v>4.1088976007873566</v>
      </c>
      <c r="D396" s="31">
        <f t="shared" si="79"/>
        <v>7.2997720358710351E-5</v>
      </c>
      <c r="E396" s="67">
        <f t="shared" si="87"/>
        <v>1.9290212947047213E-3</v>
      </c>
      <c r="F396" s="42">
        <f t="shared" si="80"/>
        <v>2.7340894706580376E-3</v>
      </c>
      <c r="G396" s="42">
        <f t="shared" si="88"/>
        <v>2.7340894706580374</v>
      </c>
      <c r="H396" s="31">
        <f t="shared" si="81"/>
        <v>-4.1427709038367612E-5</v>
      </c>
      <c r="I396" s="31">
        <f t="shared" si="82"/>
        <v>-6.0103345176461101E-5</v>
      </c>
      <c r="L396" s="13">
        <f t="shared" si="83"/>
        <v>1.7743427978796515</v>
      </c>
      <c r="M396" s="13">
        <f t="shared" si="84"/>
        <v>-1</v>
      </c>
      <c r="N396" s="13">
        <f t="shared" si="89"/>
        <v>4.5088425092999351</v>
      </c>
      <c r="O396" s="13">
        <f t="shared" si="85"/>
        <v>9.6650684490659185E-5</v>
      </c>
      <c r="P396" s="13">
        <f t="shared" si="86"/>
        <v>1.5253230036442471</v>
      </c>
      <c r="Q396" s="13">
        <f t="shared" si="90"/>
        <v>0.60401105183102588</v>
      </c>
    </row>
    <row r="397" spans="1:17" x14ac:dyDescent="0.35">
      <c r="A397">
        <v>395</v>
      </c>
      <c r="B397" s="3">
        <f t="shared" si="78"/>
        <v>0.39500000000000002</v>
      </c>
      <c r="C397" s="3">
        <f>MOD($T$7*(1+SIN($T$6*B397))+$T$20,2*$T$7)</f>
        <v>4.0837675349491924</v>
      </c>
      <c r="D397" s="31">
        <f t="shared" si="79"/>
        <v>7.3571890754551815E-5</v>
      </c>
      <c r="E397" s="67">
        <f t="shared" si="87"/>
        <v>1.9425316662794886E-3</v>
      </c>
      <c r="F397" s="42">
        <f t="shared" si="80"/>
        <v>2.753238333746614E-3</v>
      </c>
      <c r="G397" s="42">
        <f t="shared" si="88"/>
        <v>2.753238333746614</v>
      </c>
      <c r="H397" s="31">
        <f t="shared" si="81"/>
        <v>-4.3262500144142939E-5</v>
      </c>
      <c r="I397" s="31">
        <f t="shared" si="82"/>
        <v>-5.9507807811057356E-5</v>
      </c>
      <c r="L397" s="13">
        <f t="shared" si="83"/>
        <v>1.7942212527470807</v>
      </c>
      <c r="M397" s="13">
        <f t="shared" si="84"/>
        <v>-1</v>
      </c>
      <c r="N397" s="13">
        <f t="shared" si="89"/>
        <v>4.4889640544325058</v>
      </c>
      <c r="O397" s="13">
        <f t="shared" si="85"/>
        <v>9.6457390319423824E-5</v>
      </c>
      <c r="P397" s="13">
        <f t="shared" si="86"/>
        <v>1.5222724712304374</v>
      </c>
      <c r="Q397" s="13">
        <f t="shared" si="90"/>
        <v>0.60353212771173326</v>
      </c>
    </row>
    <row r="398" spans="1:17" x14ac:dyDescent="0.35">
      <c r="A398">
        <v>396</v>
      </c>
      <c r="B398" s="3">
        <f t="shared" si="78"/>
        <v>0.39600000000000002</v>
      </c>
      <c r="C398" s="3">
        <f>MOD($T$7*(1+SIN($T$6*B398))+$T$20,2*$T$7)</f>
        <v>4.0586411698988831</v>
      </c>
      <c r="D398" s="31">
        <f t="shared" si="79"/>
        <v>7.4146035231558994E-5</v>
      </c>
      <c r="E398" s="67">
        <f t="shared" si="87"/>
        <v>1.955914350563167E-3</v>
      </c>
      <c r="F398" s="42">
        <f t="shared" si="80"/>
        <v>2.772206219839726E-3</v>
      </c>
      <c r="G398" s="42">
        <f t="shared" si="88"/>
        <v>2.7722062198397261</v>
      </c>
      <c r="H398" s="31">
        <f t="shared" si="81"/>
        <v>-4.5093076880603375E-5</v>
      </c>
      <c r="I398" s="31">
        <f t="shared" si="82"/>
        <v>-5.8857870824551414E-5</v>
      </c>
      <c r="L398" s="13">
        <f t="shared" si="83"/>
        <v>1.8142653238585154</v>
      </c>
      <c r="M398" s="13">
        <f t="shared" si="84"/>
        <v>-1</v>
      </c>
      <c r="N398" s="13">
        <f t="shared" si="89"/>
        <v>4.4689199833210704</v>
      </c>
      <c r="O398" s="13">
        <f t="shared" si="85"/>
        <v>9.6248544150752944E-5</v>
      </c>
      <c r="P398" s="13">
        <f t="shared" si="86"/>
        <v>1.5189765001053963</v>
      </c>
      <c r="Q398" s="13">
        <f t="shared" si="90"/>
        <v>0.60301336675504547</v>
      </c>
    </row>
    <row r="399" spans="1:17" x14ac:dyDescent="0.35">
      <c r="A399">
        <v>397</v>
      </c>
      <c r="B399" s="3">
        <f t="shared" si="78"/>
        <v>0.39700000000000002</v>
      </c>
      <c r="C399" s="3">
        <f>MOD($T$7*(1+SIN($T$6*B399))+$T$20,2*$T$7)</f>
        <v>4.0335201137152161</v>
      </c>
      <c r="D399" s="31">
        <f t="shared" si="79"/>
        <v>7.4720095824676959E-5</v>
      </c>
      <c r="E399" s="67">
        <f t="shared" si="87"/>
        <v>1.9691651763521834E-3</v>
      </c>
      <c r="F399" s="42">
        <f t="shared" si="80"/>
        <v>2.7909872169011498E-3</v>
      </c>
      <c r="G399" s="42">
        <f t="shared" si="88"/>
        <v>2.7909872169011498</v>
      </c>
      <c r="H399" s="31">
        <f t="shared" si="81"/>
        <v>-4.6917725770810297E-5</v>
      </c>
      <c r="I399" s="31">
        <f t="shared" si="82"/>
        <v>-5.8153415450375318E-5</v>
      </c>
      <c r="L399" s="13">
        <f t="shared" si="83"/>
        <v>1.8344767733391634</v>
      </c>
      <c r="M399" s="13">
        <f t="shared" si="84"/>
        <v>-1</v>
      </c>
      <c r="N399" s="13">
        <f t="shared" si="89"/>
        <v>4.4487085338404224</v>
      </c>
      <c r="O399" s="13">
        <f t="shared" si="85"/>
        <v>9.6024346822300955E-5</v>
      </c>
      <c r="P399" s="13">
        <f t="shared" si="86"/>
        <v>1.5154382598513767</v>
      </c>
      <c r="Q399" s="13">
        <f t="shared" si="90"/>
        <v>0.60245496144314659</v>
      </c>
    </row>
    <row r="400" spans="1:17" x14ac:dyDescent="0.35">
      <c r="A400">
        <v>398</v>
      </c>
      <c r="B400" s="3">
        <f t="shared" si="78"/>
        <v>0.39800000000000002</v>
      </c>
      <c r="C400" s="3">
        <f>MOD($T$7*(1+SIN($T$6*B400))+$T$20,2*$T$7)</f>
        <v>4.0084059741372124</v>
      </c>
      <c r="D400" s="31">
        <f t="shared" si="79"/>
        <v>7.5294014282087775E-5</v>
      </c>
      <c r="E400" s="67">
        <f t="shared" si="87"/>
        <v>1.9822799766525999E-3</v>
      </c>
      <c r="F400" s="42">
        <f t="shared" si="80"/>
        <v>2.8095754188611705E-3</v>
      </c>
      <c r="G400" s="42">
        <f t="shared" si="88"/>
        <v>2.8095754188611703</v>
      </c>
      <c r="H400" s="31">
        <f t="shared" si="81"/>
        <v>-4.8734723899384871E-5</v>
      </c>
      <c r="I400" s="31">
        <f t="shared" si="82"/>
        <v>-5.7394383637791273E-5</v>
      </c>
      <c r="L400" s="13">
        <f t="shared" si="83"/>
        <v>1.8548574508028977</v>
      </c>
      <c r="M400" s="13">
        <f t="shared" si="84"/>
        <v>-1</v>
      </c>
      <c r="N400" s="13">
        <f t="shared" si="89"/>
        <v>4.4283278563766881</v>
      </c>
      <c r="O400" s="13">
        <f t="shared" si="85"/>
        <v>9.5785016050334298E-5</v>
      </c>
      <c r="P400" s="13">
        <f t="shared" si="86"/>
        <v>1.5116611864257254</v>
      </c>
      <c r="Q400" s="13">
        <f t="shared" si="90"/>
        <v>0.60185712730502794</v>
      </c>
    </row>
    <row r="401" spans="1:17" x14ac:dyDescent="0.35">
      <c r="A401">
        <v>399</v>
      </c>
      <c r="B401" s="3">
        <f t="shared" si="78"/>
        <v>0.39900000000000002</v>
      </c>
      <c r="C401" s="3">
        <f>MOD($T$7*(1+SIN($T$6*B401))+$T$20,2*$T$7)</f>
        <v>3.9833003584612325</v>
      </c>
      <c r="D401" s="31">
        <f t="shared" si="79"/>
        <v>7.5867732073746821E-5</v>
      </c>
      <c r="E401" s="67">
        <f t="shared" si="87"/>
        <v>1.9952545901467844E-3</v>
      </c>
      <c r="F401" s="42">
        <f t="shared" si="80"/>
        <v>2.8279649276953577E-3</v>
      </c>
      <c r="G401" s="42">
        <f t="shared" si="88"/>
        <v>2.8279649276953576</v>
      </c>
      <c r="H401" s="31">
        <f t="shared" si="81"/>
        <v>-5.0542341313051422E-5</v>
      </c>
      <c r="I401" s="31">
        <f t="shared" si="82"/>
        <v>-5.6580778579026714E-5</v>
      </c>
      <c r="L401" s="13">
        <f t="shared" si="83"/>
        <v>1.8754092933204736</v>
      </c>
      <c r="M401" s="13">
        <f t="shared" si="84"/>
        <v>-1</v>
      </c>
      <c r="N401" s="13">
        <f t="shared" si="89"/>
        <v>4.4077760138591131</v>
      </c>
      <c r="O401" s="13">
        <f t="shared" si="85"/>
        <v>9.5530786614410885E-5</v>
      </c>
      <c r="P401" s="13">
        <f t="shared" si="86"/>
        <v>1.5076489850754602</v>
      </c>
      <c r="Q401" s="13">
        <f t="shared" si="90"/>
        <v>0.60122010458736197</v>
      </c>
    </row>
    <row r="402" spans="1:17" x14ac:dyDescent="0.35">
      <c r="A402">
        <v>400</v>
      </c>
      <c r="B402" s="3">
        <f t="shared" si="78"/>
        <v>0.4</v>
      </c>
      <c r="C402" s="3">
        <f>MOD($T$7*(1+SIN($T$6*B402))+$T$20,2*$T$7)</f>
        <v>3.9582048734381106</v>
      </c>
      <c r="D402" s="31">
        <f t="shared" si="79"/>
        <v>7.6441190400000056E-5</v>
      </c>
      <c r="E402" s="67">
        <f t="shared" si="87"/>
        <v>2.0080848626670331E-3</v>
      </c>
      <c r="F402" s="42">
        <f t="shared" si="80"/>
        <v>2.8461498555131994E-3</v>
      </c>
      <c r="G402" s="42">
        <f t="shared" si="88"/>
        <v>2.8461498555131994</v>
      </c>
      <c r="H402" s="31">
        <f t="shared" si="81"/>
        <v>-5.2338843448879071E-5</v>
      </c>
      <c r="I402" s="31">
        <f t="shared" si="82"/>
        <v>-5.571266513282944E-5</v>
      </c>
      <c r="L402" s="13">
        <f t="shared" si="83"/>
        <v>1.8961343251693168</v>
      </c>
      <c r="M402" s="13">
        <f t="shared" si="84"/>
        <v>-1</v>
      </c>
      <c r="N402" s="13">
        <f t="shared" si="89"/>
        <v>4.387050982010269</v>
      </c>
      <c r="O402" s="13">
        <f t="shared" si="85"/>
        <v>9.5261910536819915E-5</v>
      </c>
      <c r="P402" s="13">
        <f t="shared" si="86"/>
        <v>1.503405633169155</v>
      </c>
      <c r="Q402" s="13">
        <f t="shared" si="90"/>
        <v>0.60054416002329492</v>
      </c>
    </row>
    <row r="403" spans="1:17" x14ac:dyDescent="0.35">
      <c r="A403">
        <v>401</v>
      </c>
      <c r="B403" s="3">
        <f t="shared" si="78"/>
        <v>0.40100000000000002</v>
      </c>
      <c r="C403" s="3">
        <f>MOD($T$7*(1+SIN($T$6*B403))+$T$20,2*$T$7)</f>
        <v>3.9331211251703224</v>
      </c>
      <c r="D403" s="31">
        <f t="shared" si="79"/>
        <v>7.7014330200280955E-5</v>
      </c>
      <c r="E403" s="67">
        <f t="shared" si="87"/>
        <v>2.0207666486754738E-3</v>
      </c>
      <c r="F403" s="42">
        <f t="shared" si="80"/>
        <v>2.8641243266556361E-3</v>
      </c>
      <c r="G403" s="42">
        <f t="shared" si="88"/>
        <v>2.8641243266556362</v>
      </c>
      <c r="H403" s="31">
        <f t="shared" si="81"/>
        <v>-5.4122493585373353E-5</v>
      </c>
      <c r="I403" s="31">
        <f t="shared" si="82"/>
        <v>-5.4790170143002174E-5</v>
      </c>
      <c r="L403" s="13">
        <f t="shared" si="83"/>
        <v>1.9170346573372243</v>
      </c>
      <c r="M403" s="13">
        <f t="shared" si="84"/>
        <v>-1</v>
      </c>
      <c r="N403" s="13">
        <f t="shared" si="89"/>
        <v>4.3661506498423623</v>
      </c>
      <c r="O403" s="13">
        <f t="shared" si="85"/>
        <v>9.4978657256401659E-5</v>
      </c>
      <c r="P403" s="13">
        <f t="shared" si="86"/>
        <v>1.4989353829401313</v>
      </c>
      <c r="Q403" s="13">
        <f t="shared" si="90"/>
        <v>0.59982958870131065</v>
      </c>
    </row>
    <row r="404" spans="1:17" x14ac:dyDescent="0.35">
      <c r="A404">
        <v>402</v>
      </c>
      <c r="B404" s="3">
        <f t="shared" si="78"/>
        <v>0.40200000000000002</v>
      </c>
      <c r="C404" s="3">
        <f>MOD($T$7*(1+SIN($T$6*B404))+$T$20,2*$T$7)</f>
        <v>3.9080507190091947</v>
      </c>
      <c r="D404" s="31">
        <f t="shared" si="79"/>
        <v>7.758709216188621E-5</v>
      </c>
      <c r="E404" s="67">
        <f t="shared" si="87"/>
        <v>2.033295812748798E-3</v>
      </c>
      <c r="F404" s="42">
        <f t="shared" si="80"/>
        <v>2.8818824797994386E-3</v>
      </c>
      <c r="G404" s="42">
        <f t="shared" si="88"/>
        <v>2.8818824797994385</v>
      </c>
      <c r="H404" s="31">
        <f t="shared" si="81"/>
        <v>-5.5891555311492506E-5</v>
      </c>
      <c r="I404" s="31">
        <f t="shared" si="82"/>
        <v>-5.3813482650720519E-5</v>
      </c>
      <c r="L404" s="13">
        <f t="shared" si="83"/>
        <v>1.9381124867499011</v>
      </c>
      <c r="M404" s="13">
        <f t="shared" si="84"/>
        <v>-1</v>
      </c>
      <c r="N404" s="13">
        <f t="shared" si="89"/>
        <v>4.3450728204296851</v>
      </c>
      <c r="O404" s="13">
        <f t="shared" si="85"/>
        <v>9.4681313796306482E-5</v>
      </c>
      <c r="P404" s="13">
        <f t="shared" si="86"/>
        <v>1.4942427641339997</v>
      </c>
      <c r="Q404" s="13">
        <f t="shared" si="90"/>
        <v>0.5990767160360192</v>
      </c>
    </row>
    <row r="405" spans="1:17" x14ac:dyDescent="0.35">
      <c r="A405">
        <v>403</v>
      </c>
      <c r="B405" s="3">
        <f t="shared" si="78"/>
        <v>0.40300000000000002</v>
      </c>
      <c r="C405" s="3">
        <f>MOD($T$7*(1+SIN($T$6*B405))+$T$20,2*$T$7)</f>
        <v>3.8829952594521644</v>
      </c>
      <c r="D405" s="31">
        <f t="shared" si="79"/>
        <v>7.8159416728827439E-5</v>
      </c>
      <c r="E405" s="67">
        <f t="shared" si="87"/>
        <v>2.0456682310688581E-3</v>
      </c>
      <c r="F405" s="42">
        <f t="shared" si="80"/>
        <v>2.8994184700698992E-3</v>
      </c>
      <c r="G405" s="42">
        <f t="shared" si="88"/>
        <v>2.8994184700698993</v>
      </c>
      <c r="H405" s="31">
        <f t="shared" si="81"/>
        <v>-5.7644295008598068E-5</v>
      </c>
      <c r="I405" s="31">
        <f t="shared" si="82"/>
        <v>-5.278285399968655E-5</v>
      </c>
      <c r="L405" s="13">
        <f t="shared" si="83"/>
        <v>1.9593700951896851</v>
      </c>
      <c r="M405" s="13">
        <f t="shared" si="84"/>
        <v>-1</v>
      </c>
      <c r="N405" s="13">
        <f t="shared" si="89"/>
        <v>4.3238152119899009</v>
      </c>
      <c r="O405" s="13">
        <f t="shared" si="85"/>
        <v>9.437018492518105E-5</v>
      </c>
      <c r="P405" s="13">
        <f t="shared" si="86"/>
        <v>1.4893325865524707</v>
      </c>
      <c r="Q405" s="13">
        <f t="shared" si="90"/>
        <v>0.59828589984236658</v>
      </c>
    </row>
    <row r="406" spans="1:17" x14ac:dyDescent="0.35">
      <c r="A406">
        <v>404</v>
      </c>
      <c r="B406" s="3">
        <f t="shared" si="78"/>
        <v>0.40400000000000003</v>
      </c>
      <c r="C406" s="3">
        <f>MOD($T$7*(1+SIN($T$6*B406))+$T$20,2*$T$7)</f>
        <v>3.8579563500400917</v>
      </c>
      <c r="D406" s="31">
        <f t="shared" si="79"/>
        <v>7.8731244110758316E-5</v>
      </c>
      <c r="E406" s="67">
        <f t="shared" si="87"/>
        <v>2.0578797929173376E-3</v>
      </c>
      <c r="F406" s="42">
        <f t="shared" si="80"/>
        <v>2.9167264711592949E-3</v>
      </c>
      <c r="G406" s="42">
        <f t="shared" si="88"/>
        <v>2.9167264711592948</v>
      </c>
      <c r="H406" s="31">
        <f t="shared" si="81"/>
        <v>-5.9378984340301319E-5</v>
      </c>
      <c r="I406" s="31">
        <f t="shared" si="82"/>
        <v>-5.1698597833423559E-5</v>
      </c>
      <c r="L406" s="13">
        <f t="shared" si="83"/>
        <v>1.9808098478701592</v>
      </c>
      <c r="M406" s="13">
        <f t="shared" si="84"/>
        <v>-1</v>
      </c>
      <c r="N406" s="13">
        <f t="shared" si="89"/>
        <v>4.3023754593094274</v>
      </c>
      <c r="O406" s="13">
        <f t="shared" si="85"/>
        <v>9.4045593311193075E-5</v>
      </c>
      <c r="P406" s="13">
        <f t="shared" si="86"/>
        <v>1.4842099424841431</v>
      </c>
      <c r="Q406" s="13">
        <f t="shared" si="90"/>
        <v>0.59745753251433054</v>
      </c>
    </row>
    <row r="407" spans="1:17" x14ac:dyDescent="0.35">
      <c r="A407">
        <v>405</v>
      </c>
      <c r="B407" s="3">
        <f t="shared" si="78"/>
        <v>0.40500000000000003</v>
      </c>
      <c r="C407" s="3">
        <f>MOD($T$7*(1+SIN($T$6*B407))+$T$20,2*$T$7)</f>
        <v>3.8329355932546316</v>
      </c>
      <c r="D407" s="31">
        <f t="shared" si="79"/>
        <v>7.9302514291975103E-5</v>
      </c>
      <c r="E407" s="67">
        <f t="shared" si="87"/>
        <v>2.0699264021738287E-3</v>
      </c>
      <c r="F407" s="42">
        <f t="shared" si="80"/>
        <v>2.9338006774501826E-3</v>
      </c>
      <c r="G407" s="42">
        <f t="shared" si="88"/>
        <v>2.9338006774501828</v>
      </c>
      <c r="H407" s="31">
        <f t="shared" si="81"/>
        <v>-6.1093902745128846E-5</v>
      </c>
      <c r="I407" s="31">
        <f t="shared" si="82"/>
        <v>-5.056108998427204E-5</v>
      </c>
      <c r="L407" s="13">
        <f t="shared" si="83"/>
        <v>2.0024341916285069</v>
      </c>
      <c r="M407" s="13">
        <f t="shared" si="84"/>
        <v>-1</v>
      </c>
      <c r="N407" s="13">
        <f t="shared" si="89"/>
        <v>4.2807511155510793</v>
      </c>
      <c r="O407" s="13">
        <f t="shared" si="85"/>
        <v>9.3707879668217354E-5</v>
      </c>
      <c r="P407" s="13">
        <f t="shared" si="86"/>
        <v>1.4788802090115865</v>
      </c>
      <c r="Q407" s="13">
        <f t="shared" si="90"/>
        <v>0.59659204330864624</v>
      </c>
    </row>
    <row r="408" spans="1:17" x14ac:dyDescent="0.35">
      <c r="A408">
        <v>406</v>
      </c>
      <c r="B408" s="3">
        <f t="shared" si="78"/>
        <v>0.40600000000000003</v>
      </c>
      <c r="C408" s="3">
        <f>MOD($T$7*(1+SIN($T$6*B408))+$T$20,2*$T$7)</f>
        <v>3.8079345904156785</v>
      </c>
      <c r="D408" s="31">
        <f t="shared" si="79"/>
        <v>7.9873167040489052E-5</v>
      </c>
      <c r="E408" s="67">
        <f t="shared" si="87"/>
        <v>2.0818039788180077E-3</v>
      </c>
      <c r="F408" s="42">
        <f t="shared" si="80"/>
        <v>2.9506353061444991E-3</v>
      </c>
      <c r="G408" s="42">
        <f t="shared" si="88"/>
        <v>2.9506353061444992</v>
      </c>
      <c r="H408" s="31">
        <f t="shared" si="81"/>
        <v>-6.2787339926907945E-5</v>
      </c>
      <c r="I408" s="31">
        <f t="shared" si="82"/>
        <v>-4.9370768253904845E-5</v>
      </c>
      <c r="L408" s="13">
        <f t="shared" si="83"/>
        <v>2.0242456526945563</v>
      </c>
      <c r="M408" s="13">
        <f t="shared" si="84"/>
        <v>-1</v>
      </c>
      <c r="N408" s="13">
        <f t="shared" si="89"/>
        <v>4.2589396544850295</v>
      </c>
      <c r="O408" s="13">
        <f t="shared" si="85"/>
        <v>9.3357402893407581E-5</v>
      </c>
      <c r="P408" s="13">
        <f t="shared" si="86"/>
        <v>1.4733490501824729</v>
      </c>
      <c r="Q408" s="13">
        <f t="shared" si="90"/>
        <v>0.59568990073349148</v>
      </c>
    </row>
    <row r="409" spans="1:17" x14ac:dyDescent="0.35">
      <c r="A409">
        <v>407</v>
      </c>
      <c r="B409" s="3">
        <f t="shared" si="78"/>
        <v>0.40699999999999997</v>
      </c>
      <c r="C409" s="3">
        <f>MOD($T$7*(1+SIN($T$6*B409))+$T$20,2*$T$7)</f>
        <v>3.7829549415788808</v>
      </c>
      <c r="D409" s="31">
        <f t="shared" si="79"/>
        <v>8.0443141917169045E-5</v>
      </c>
      <c r="E409" s="67">
        <f t="shared" si="87"/>
        <v>2.0935084604338191E-3</v>
      </c>
      <c r="F409" s="42">
        <f t="shared" si="80"/>
        <v>2.9672245993955099E-3</v>
      </c>
      <c r="G409" s="42">
        <f t="shared" si="88"/>
        <v>2.96722459939551</v>
      </c>
      <c r="H409" s="31">
        <f t="shared" si="81"/>
        <v>-6.4457598337764449E-5</v>
      </c>
      <c r="I409" s="31">
        <f t="shared" si="82"/>
        <v>-4.8128132085436539E-5</v>
      </c>
      <c r="L409" s="13">
        <f t="shared" si="83"/>
        <v>2.0462468339924387</v>
      </c>
      <c r="M409" s="13">
        <f t="shared" si="84"/>
        <v>-1</v>
      </c>
      <c r="N409" s="13">
        <f t="shared" si="89"/>
        <v>4.2369384731871476</v>
      </c>
      <c r="O409" s="13">
        <f t="shared" si="85"/>
        <v>9.2994540195269441E-5</v>
      </c>
      <c r="P409" s="13">
        <f t="shared" si="86"/>
        <v>1.4676224190308018</v>
      </c>
      <c r="Q409" s="13">
        <f t="shared" si="90"/>
        <v>0.59475161504134577</v>
      </c>
    </row>
    <row r="410" spans="1:17" x14ac:dyDescent="0.35">
      <c r="A410">
        <v>408</v>
      </c>
      <c r="B410" s="3">
        <f t="shared" si="78"/>
        <v>0.40799999999999997</v>
      </c>
      <c r="C410" s="3">
        <f>MOD($T$7*(1+SIN($T$6*B410))+$T$20,2*$T$7)</f>
        <v>3.7579982454332366</v>
      </c>
      <c r="D410" s="31">
        <f t="shared" si="79"/>
        <v>8.1012378284952912E-5</v>
      </c>
      <c r="E410" s="67">
        <f t="shared" si="87"/>
        <v>2.1050358037155528E-3</v>
      </c>
      <c r="F410" s="42">
        <f t="shared" si="80"/>
        <v>2.9835628264424396E-3</v>
      </c>
      <c r="G410" s="42">
        <f t="shared" si="88"/>
        <v>2.9835628264424394</v>
      </c>
      <c r="H410" s="31">
        <f t="shared" si="81"/>
        <v>-6.6102995648629486E-5</v>
      </c>
      <c r="I410" s="31">
        <f t="shared" si="82"/>
        <v>-4.6833742127461708E-5</v>
      </c>
      <c r="L410" s="13">
        <f t="shared" si="83"/>
        <v>2.0684404119276678</v>
      </c>
      <c r="M410" s="13">
        <f t="shared" si="84"/>
        <v>-1</v>
      </c>
      <c r="N410" s="13">
        <f t="shared" si="89"/>
        <v>4.2147448952519184</v>
      </c>
      <c r="O410" s="13">
        <f t="shared" si="85"/>
        <v>9.2619687211229425E-5</v>
      </c>
      <c r="P410" s="13">
        <f t="shared" si="86"/>
        <v>1.4617065594323508</v>
      </c>
      <c r="Q410" s="13">
        <f t="shared" si="90"/>
        <v>0.59377774082440127</v>
      </c>
    </row>
    <row r="411" spans="1:17" x14ac:dyDescent="0.35">
      <c r="A411">
        <v>409</v>
      </c>
      <c r="B411" s="3">
        <f t="shared" si="78"/>
        <v>0.40899999999999997</v>
      </c>
      <c r="C411" s="3">
        <f>MOD($T$7*(1+SIN($T$6*B411))+$T$20,2*$T$7)</f>
        <v>3.7330660991987807</v>
      </c>
      <c r="D411" s="31">
        <f t="shared" si="79"/>
        <v>8.1580815318124973E-5</v>
      </c>
      <c r="E411" s="67">
        <f t="shared" si="87"/>
        <v>2.116381985976387E-3</v>
      </c>
      <c r="F411" s="42">
        <f t="shared" si="80"/>
        <v>2.9996442857486015E-3</v>
      </c>
      <c r="G411" s="42">
        <f t="shared" si="88"/>
        <v>2.9996442857486016</v>
      </c>
      <c r="H411" s="31">
        <f t="shared" si="81"/>
        <v>-6.7721867202170572E-5</v>
      </c>
      <c r="I411" s="31">
        <f t="shared" si="82"/>
        <v>-4.5488219690614274E-5</v>
      </c>
      <c r="L411" s="13">
        <f t="shared" si="83"/>
        <v>2.0908291326092909</v>
      </c>
      <c r="M411" s="13">
        <f t="shared" si="84"/>
        <v>-1</v>
      </c>
      <c r="N411" s="13">
        <f t="shared" si="89"/>
        <v>4.1923561745702953</v>
      </c>
      <c r="O411" s="13">
        <f t="shared" si="85"/>
        <v>9.2233258113559724E-5</v>
      </c>
      <c r="P411" s="13">
        <f t="shared" si="86"/>
        <v>1.4556080077763609</v>
      </c>
      <c r="Q411" s="13">
        <f t="shared" si="90"/>
        <v>0.59276887970994407</v>
      </c>
    </row>
    <row r="412" spans="1:17" x14ac:dyDescent="0.35">
      <c r="A412">
        <v>410</v>
      </c>
      <c r="B412" s="3">
        <f t="shared" si="78"/>
        <v>0.41</v>
      </c>
      <c r="C412" s="3">
        <f>MOD($T$7*(1+SIN($T$6*B412))+$T$20,2*$T$7)</f>
        <v>3.7081600985243623</v>
      </c>
      <c r="D412" s="31">
        <f t="shared" si="79"/>
        <v>8.2148392011660492E-5</v>
      </c>
      <c r="E412" s="67">
        <f t="shared" si="87"/>
        <v>2.127543006656451E-3</v>
      </c>
      <c r="F412" s="42">
        <f t="shared" si="80"/>
        <v>3.0154633071388403E-3</v>
      </c>
      <c r="G412" s="42">
        <f t="shared" si="88"/>
        <v>3.0154633071388401</v>
      </c>
      <c r="H412" s="31">
        <f t="shared" si="81"/>
        <v>-6.9312568443097799E-5</v>
      </c>
      <c r="I412" s="31">
        <f t="shared" si="82"/>
        <v>-4.4092246097498009E-5</v>
      </c>
      <c r="L412" s="13">
        <f t="shared" si="83"/>
        <v>2.1134158074535945</v>
      </c>
      <c r="M412" s="13">
        <f t="shared" si="84"/>
        <v>-1</v>
      </c>
      <c r="N412" s="13">
        <f t="shared" si="89"/>
        <v>4.1697694997259918</v>
      </c>
      <c r="O412" s="13">
        <f t="shared" si="85"/>
        <v>9.1835685702375784E-5</v>
      </c>
      <c r="P412" s="13">
        <f t="shared" si="86"/>
        <v>1.4493335944332066</v>
      </c>
      <c r="Q412" s="13">
        <f t="shared" si="90"/>
        <v>0.59172568315203</v>
      </c>
    </row>
    <row r="413" spans="1:17" x14ac:dyDescent="0.35">
      <c r="A413">
        <v>411</v>
      </c>
      <c r="B413" s="3">
        <f t="shared" si="78"/>
        <v>0.41099999999999998</v>
      </c>
      <c r="C413" s="3">
        <f>MOD($T$7*(1+SIN($T$6*B413))+$T$20,2*$T$7)</f>
        <v>3.6832818373855236</v>
      </c>
      <c r="D413" s="31">
        <f t="shared" si="79"/>
        <v>8.2715047190631092E-5</v>
      </c>
      <c r="E413" s="67">
        <f t="shared" si="87"/>
        <v>2.1385148888325022E-3</v>
      </c>
      <c r="F413" s="42">
        <f t="shared" si="80"/>
        <v>3.0310142539392662E-3</v>
      </c>
      <c r="G413" s="42">
        <f t="shared" si="88"/>
        <v>3.0310142539392664</v>
      </c>
      <c r="H413" s="31">
        <f t="shared" si="81"/>
        <v>-7.0873477320836973E-5</v>
      </c>
      <c r="I413" s="31">
        <f t="shared" si="82"/>
        <v>-4.2646561927090171E-5</v>
      </c>
      <c r="L413" s="13">
        <f t="shared" si="83"/>
        <v>2.1362033081126421</v>
      </c>
      <c r="M413" s="13">
        <f t="shared" si="84"/>
        <v>-1</v>
      </c>
      <c r="N413" s="13">
        <f t="shared" si="89"/>
        <v>4.1469819990669441</v>
      </c>
      <c r="O413" s="13">
        <f t="shared" si="85"/>
        <v>9.1427421484256612E-5</v>
      </c>
      <c r="P413" s="13">
        <f t="shared" si="86"/>
        <v>1.4428904449951685</v>
      </c>
      <c r="Q413" s="13">
        <f t="shared" si="90"/>
        <v>0.5906488553145175</v>
      </c>
    </row>
    <row r="414" spans="1:17" x14ac:dyDescent="0.35">
      <c r="A414">
        <v>412</v>
      </c>
      <c r="B414" s="3">
        <f t="shared" si="78"/>
        <v>0.41199999999999998</v>
      </c>
      <c r="C414" s="3">
        <f>MOD($T$7*(1+SIN($T$6*B414))+$T$20,2*$T$7)</f>
        <v>3.6584329079824855</v>
      </c>
      <c r="D414" s="31">
        <f t="shared" si="79"/>
        <v>8.3280719519674868E-5</v>
      </c>
      <c r="E414" s="67">
        <f t="shared" si="87"/>
        <v>2.149293680725931E-3</v>
      </c>
      <c r="F414" s="42">
        <f t="shared" si="80"/>
        <v>3.0462915251146211E-3</v>
      </c>
      <c r="G414" s="42">
        <f t="shared" si="88"/>
        <v>3.0462915251146212</v>
      </c>
      <c r="H414" s="31">
        <f t="shared" si="81"/>
        <v>-7.2402996659629693E-5</v>
      </c>
      <c r="I414" s="31">
        <f t="shared" si="82"/>
        <v>-4.1151966154977399E-5</v>
      </c>
      <c r="L414" s="13">
        <f t="shared" si="83"/>
        <v>2.1591945606678777</v>
      </c>
      <c r="M414" s="13">
        <f t="shared" si="84"/>
        <v>-1</v>
      </c>
      <c r="N414" s="13">
        <f t="shared" si="89"/>
        <v>4.1239907465117085</v>
      </c>
      <c r="O414" s="13">
        <f t="shared" si="85"/>
        <v>9.1008935734873301E-5</v>
      </c>
      <c r="P414" s="13">
        <f t="shared" si="86"/>
        <v>1.4362859812648225</v>
      </c>
      <c r="Q414" s="13">
        <f t="shared" si="90"/>
        <v>0.5895391560391281</v>
      </c>
    </row>
    <row r="415" spans="1:17" x14ac:dyDescent="0.35">
      <c r="A415">
        <v>413</v>
      </c>
      <c r="B415" s="3">
        <f t="shared" si="78"/>
        <v>0.41299999999999998</v>
      </c>
      <c r="C415" s="3">
        <f>MOD($T$7*(1+SIN($T$6*B415))+$T$20,2*$T$7)</f>
        <v>3.6336149006382481</v>
      </c>
      <c r="D415" s="31">
        <f t="shared" si="79"/>
        <v>8.3845347512523756E-5</v>
      </c>
      <c r="E415" s="67">
        <f t="shared" si="87"/>
        <v>2.1598754572111079E-3</v>
      </c>
      <c r="F415" s="42">
        <f t="shared" si="80"/>
        <v>3.0612895574061243E-3</v>
      </c>
      <c r="G415" s="42">
        <f t="shared" si="88"/>
        <v>3.0612895574061243</v>
      </c>
      <c r="H415" s="31">
        <f t="shared" si="81"/>
        <v>-7.3899556491185332E-5</v>
      </c>
      <c r="I415" s="31">
        <f t="shared" si="82"/>
        <v>-3.9609315191025223E-5</v>
      </c>
      <c r="L415" s="13">
        <f t="shared" si="83"/>
        <v>2.1823925390259769</v>
      </c>
      <c r="M415" s="13">
        <f t="shared" si="84"/>
        <v>-1</v>
      </c>
      <c r="N415" s="13">
        <f t="shared" si="89"/>
        <v>4.1007927681536094</v>
      </c>
      <c r="O415" s="13">
        <f t="shared" si="85"/>
        <v>9.058071754381098E-5</v>
      </c>
      <c r="P415" s="13">
        <f t="shared" si="86"/>
        <v>1.4295279219624135</v>
      </c>
      <c r="Q415" s="13">
        <f t="shared" si="90"/>
        <v>0.58839740389060213</v>
      </c>
    </row>
    <row r="416" spans="1:17" x14ac:dyDescent="0.35">
      <c r="A416">
        <v>414</v>
      </c>
      <c r="B416" s="3">
        <f t="shared" si="78"/>
        <v>0.41399999999999998</v>
      </c>
      <c r="C416" s="3">
        <f>MOD($T$7*(1+SIN($T$6*B416))+$T$20,2*$T$7)</f>
        <v>3.6088294036968103</v>
      </c>
      <c r="D416" s="31">
        <f t="shared" si="79"/>
        <v>8.4408869541592181E-5</v>
      </c>
      <c r="E416" s="67">
        <f t="shared" si="87"/>
        <v>2.1702563213208052E-3</v>
      </c>
      <c r="F416" s="42">
        <f t="shared" si="80"/>
        <v>3.076002827465178E-3</v>
      </c>
      <c r="G416" s="42">
        <f t="shared" si="88"/>
        <v>3.0760028274651781</v>
      </c>
      <c r="H416" s="31">
        <f t="shared" si="81"/>
        <v>-7.5361616345105933E-5</v>
      </c>
      <c r="I416" s="31">
        <f t="shared" si="82"/>
        <v>-3.8019521816332599E-5</v>
      </c>
      <c r="L416" s="13">
        <f t="shared" si="83"/>
        <v>2.2058002574514175</v>
      </c>
      <c r="M416" s="13">
        <f t="shared" si="84"/>
        <v>-1</v>
      </c>
      <c r="N416" s="13">
        <f t="shared" si="89"/>
        <v>4.0773850497281687</v>
      </c>
      <c r="O416" s="13">
        <f t="shared" si="85"/>
        <v>9.0143274839577008E-5</v>
      </c>
      <c r="P416" s="13">
        <f t="shared" si="86"/>
        <v>1.4226242831205294</v>
      </c>
      <c r="Q416" s="13">
        <f t="shared" si="90"/>
        <v>0.58722447926926502</v>
      </c>
    </row>
    <row r="417" spans="1:17" x14ac:dyDescent="0.35">
      <c r="A417">
        <v>415</v>
      </c>
      <c r="B417" s="3">
        <f t="shared" si="78"/>
        <v>0.41499999999999998</v>
      </c>
      <c r="C417" s="3">
        <f>MOD($T$7*(1+SIN($T$6*B417))+$T$20,2*$T$7)</f>
        <v>3.5840780034215158</v>
      </c>
      <c r="D417" s="31">
        <f t="shared" si="79"/>
        <v>8.4971223847618877E-5</v>
      </c>
      <c r="E417" s="67">
        <f t="shared" si="87"/>
        <v>2.1804324057509224E-3</v>
      </c>
      <c r="F417" s="42">
        <f t="shared" si="80"/>
        <v>3.0904258539860797E-3</v>
      </c>
      <c r="G417" s="42">
        <f t="shared" si="88"/>
        <v>3.0904258539860798</v>
      </c>
      <c r="H417" s="31">
        <f t="shared" si="81"/>
        <v>-7.6787667492395485E-5</v>
      </c>
      <c r="I417" s="31">
        <f t="shared" si="82"/>
        <v>-3.6383554021555738E-5</v>
      </c>
      <c r="L417" s="13">
        <f t="shared" si="83"/>
        <v>2.2294207621676509</v>
      </c>
      <c r="M417" s="13">
        <f t="shared" si="84"/>
        <v>-1</v>
      </c>
      <c r="N417" s="13">
        <f t="shared" si="89"/>
        <v>4.0537645450119353</v>
      </c>
      <c r="O417" s="13">
        <f t="shared" si="85"/>
        <v>8.9697134392558665E-5</v>
      </c>
      <c r="P417" s="13">
        <f t="shared" si="86"/>
        <v>1.4155833781307774</v>
      </c>
      <c r="Q417" s="13">
        <f t="shared" si="90"/>
        <v>0.58602132757933689</v>
      </c>
    </row>
    <row r="418" spans="1:17" x14ac:dyDescent="0.35">
      <c r="A418">
        <v>416</v>
      </c>
      <c r="B418" s="3">
        <f t="shared" si="78"/>
        <v>0.41599999999999998</v>
      </c>
      <c r="C418" s="3">
        <f>MOD($T$7*(1+SIN($T$6*B418))+$T$20,2*$T$7)</f>
        <v>3.5593622838935346</v>
      </c>
      <c r="D418" s="31">
        <f t="shared" si="79"/>
        <v>8.5532348549367313E-5</v>
      </c>
      <c r="E418" s="67">
        <f t="shared" si="87"/>
        <v>2.1903998743610154E-3</v>
      </c>
      <c r="F418" s="42">
        <f t="shared" si="80"/>
        <v>3.1045531998327939E-3</v>
      </c>
      <c r="G418" s="42">
        <f t="shared" si="88"/>
        <v>3.104553199832794</v>
      </c>
      <c r="H418" s="31">
        <f t="shared" si="81"/>
        <v>-7.8176235137488627E-5</v>
      </c>
      <c r="I418" s="31">
        <f t="shared" si="82"/>
        <v>-3.470243374892524E-5</v>
      </c>
      <c r="L418" s="13">
        <f t="shared" si="83"/>
        <v>2.2532571219566764</v>
      </c>
      <c r="M418" s="13">
        <f t="shared" si="84"/>
        <v>-1</v>
      </c>
      <c r="N418" s="13">
        <f t="shared" si="89"/>
        <v>4.0299281852229099</v>
      </c>
      <c r="O418" s="13">
        <f t="shared" si="85"/>
        <v>8.9242841793472504E-5</v>
      </c>
      <c r="P418" s="13">
        <f t="shared" si="86"/>
        <v>1.4084138174036787</v>
      </c>
      <c r="Q418" s="13">
        <f t="shared" si="90"/>
        <v>0.58478896243917866</v>
      </c>
    </row>
    <row r="419" spans="1:17" x14ac:dyDescent="0.35">
      <c r="A419">
        <v>417</v>
      </c>
      <c r="B419" s="3">
        <f t="shared" si="78"/>
        <v>0.41699999999999998</v>
      </c>
      <c r="C419" s="3">
        <f>MOD($T$7*(1+SIN($T$6*B419))+$T$20,2*$T$7)</f>
        <v>3.5346838269104794</v>
      </c>
      <c r="D419" s="31">
        <f t="shared" si="79"/>
        <v>8.6092181653375246E-5</v>
      </c>
      <c r="E419" s="67">
        <f t="shared" si="87"/>
        <v>2.2001549236726195E-3</v>
      </c>
      <c r="F419" s="42">
        <f t="shared" si="80"/>
        <v>3.1183794741625904E-3</v>
      </c>
      <c r="G419" s="42">
        <f t="shared" si="88"/>
        <v>3.1183794741625905</v>
      </c>
      <c r="H419" s="31">
        <f t="shared" si="81"/>
        <v>-7.9525880554346447E-5</v>
      </c>
      <c r="I419" s="31">
        <f t="shared" si="82"/>
        <v>-3.2977235540499485E-5</v>
      </c>
      <c r="L419" s="13">
        <f t="shared" si="83"/>
        <v>2.2773124176850938</v>
      </c>
      <c r="M419" s="13">
        <f t="shared" si="84"/>
        <v>-1</v>
      </c>
      <c r="N419" s="13">
        <f t="shared" si="89"/>
        <v>4.0058728894944924</v>
      </c>
      <c r="O419" s="13">
        <f t="shared" si="85"/>
        <v>8.8780961404587723E-5</v>
      </c>
      <c r="P419" s="13">
        <f t="shared" si="86"/>
        <v>1.4011245075988816</v>
      </c>
      <c r="Q419" s="13">
        <f t="shared" si="90"/>
        <v>0.58352846891725851</v>
      </c>
    </row>
    <row r="420" spans="1:17" x14ac:dyDescent="0.35">
      <c r="A420">
        <v>418</v>
      </c>
      <c r="B420" s="3">
        <f t="shared" si="78"/>
        <v>0.41799999999999998</v>
      </c>
      <c r="C420" s="3">
        <f>MOD($T$7*(1+SIN($T$6*B420))+$T$20,2*$T$7)</f>
        <v>3.5100442118851745</v>
      </c>
      <c r="D420" s="31">
        <f t="shared" si="79"/>
        <v>8.6650661063759294E-5</v>
      </c>
      <c r="E420" s="67">
        <f t="shared" si="87"/>
        <v>2.2096937843624669E-3</v>
      </c>
      <c r="F420" s="42">
        <f t="shared" si="80"/>
        <v>3.1318993345424507E-3</v>
      </c>
      <c r="G420" s="42">
        <f t="shared" si="88"/>
        <v>3.1318993345424508</v>
      </c>
      <c r="H420" s="31">
        <f t="shared" si="81"/>
        <v>-8.0835203162316839E-5</v>
      </c>
      <c r="I420" s="31">
        <f t="shared" si="82"/>
        <v>-3.1209085095424609E-5</v>
      </c>
      <c r="L420" s="13">
        <f t="shared" si="83"/>
        <v>2.301589730683681</v>
      </c>
      <c r="M420" s="13">
        <f t="shared" si="84"/>
        <v>-1</v>
      </c>
      <c r="N420" s="13">
        <f t="shared" si="89"/>
        <v>3.9815955764959052</v>
      </c>
      <c r="O420" s="13">
        <f t="shared" si="85"/>
        <v>8.8312076280759667E-5</v>
      </c>
      <c r="P420" s="13">
        <f t="shared" si="86"/>
        <v>1.3937246503789296</v>
      </c>
      <c r="Q420" s="13">
        <f t="shared" si="90"/>
        <v>0.58224100677506962</v>
      </c>
    </row>
    <row r="421" spans="1:17" x14ac:dyDescent="0.35">
      <c r="A421">
        <v>419</v>
      </c>
      <c r="B421" s="3">
        <f t="shared" si="78"/>
        <v>0.41899999999999998</v>
      </c>
      <c r="C421" s="3">
        <f>MOD($T$7*(1+SIN($T$6*B421))+$T$20,2*$T$7)</f>
        <v>3.48544501574457</v>
      </c>
      <c r="D421" s="31">
        <f t="shared" si="79"/>
        <v>8.7207724592065081E-5</v>
      </c>
      <c r="E421" s="67">
        <f t="shared" si="87"/>
        <v>2.2190127227521791E-3</v>
      </c>
      <c r="F421" s="42">
        <f t="shared" si="80"/>
        <v>3.1451074890604769E-3</v>
      </c>
      <c r="G421" s="42">
        <f t="shared" si="88"/>
        <v>3.1451074890604769</v>
      </c>
      <c r="H421" s="31">
        <f t="shared" si="81"/>
        <v>-8.210284253759188E-5</v>
      </c>
      <c r="I421" s="31">
        <f t="shared" si="82"/>
        <v>-2.9399157739174523E-5</v>
      </c>
      <c r="L421" s="13">
        <f t="shared" si="83"/>
        <v>2.3260921299071664</v>
      </c>
      <c r="M421" s="13">
        <f t="shared" si="84"/>
        <v>-1</v>
      </c>
      <c r="N421" s="13">
        <f t="shared" si="89"/>
        <v>3.9570931772724198</v>
      </c>
      <c r="O421" s="13">
        <f t="shared" si="85"/>
        <v>8.7836788057023626E-5</v>
      </c>
      <c r="P421" s="13">
        <f t="shared" si="86"/>
        <v>1.386223740635286</v>
      </c>
      <c r="Q421" s="13">
        <f t="shared" si="90"/>
        <v>0.58092781369538748</v>
      </c>
    </row>
    <row r="422" spans="1:17" x14ac:dyDescent="0.35">
      <c r="A422">
        <v>420</v>
      </c>
      <c r="B422" s="3">
        <f t="shared" si="78"/>
        <v>0.42</v>
      </c>
      <c r="C422" s="3">
        <f>MOD($T$7*(1+SIN($T$6*B422))+$T$20,2*$T$7)</f>
        <v>3.4608878128288234</v>
      </c>
      <c r="D422" s="31">
        <f t="shared" si="79"/>
        <v>8.7763309967168733E-5</v>
      </c>
      <c r="E422" s="67">
        <f t="shared" si="87"/>
        <v>2.2281080422916376E-3</v>
      </c>
      <c r="F422" s="42">
        <f t="shared" si="80"/>
        <v>3.1579986984283394E-3</v>
      </c>
      <c r="G422" s="42">
        <f t="shared" si="88"/>
        <v>3.1579986984283392</v>
      </c>
      <c r="H422" s="31">
        <f t="shared" si="81"/>
        <v>-8.332748035626755E-5</v>
      </c>
      <c r="I422" s="31">
        <f t="shared" si="82"/>
        <v>-2.7548676807955469E-5</v>
      </c>
      <c r="L422" s="13">
        <f t="shared" si="83"/>
        <v>2.3508226578014924</v>
      </c>
      <c r="M422" s="13">
        <f t="shared" si="84"/>
        <v>-1</v>
      </c>
      <c r="N422" s="13">
        <f t="shared" si="89"/>
        <v>3.9323626493780939</v>
      </c>
      <c r="O422" s="13">
        <f t="shared" si="85"/>
        <v>8.735571679923224E-5</v>
      </c>
      <c r="P422" s="13">
        <f t="shared" si="86"/>
        <v>1.3786315641311229</v>
      </c>
      <c r="Q422" s="13">
        <f t="shared" si="90"/>
        <v>0.5795902084712794</v>
      </c>
    </row>
    <row r="423" spans="1:17" x14ac:dyDescent="0.35">
      <c r="A423">
        <v>421</v>
      </c>
      <c r="B423" s="3">
        <f t="shared" si="78"/>
        <v>0.42099999999999999</v>
      </c>
      <c r="C423" s="3">
        <f>MOD($T$7*(1+SIN($T$6*B423))+$T$20,2*$T$7)</f>
        <v>3.4363741747905387</v>
      </c>
      <c r="D423" s="31">
        <f t="shared" si="79"/>
        <v>8.831735484522051E-5</v>
      </c>
      <c r="E423" s="67">
        <f t="shared" si="87"/>
        <v>2.2369760850376183E-3</v>
      </c>
      <c r="F423" s="42">
        <f t="shared" si="80"/>
        <v>3.1705677780770134E-3</v>
      </c>
      <c r="G423" s="42">
        <f t="shared" si="88"/>
        <v>3.1705677780770136</v>
      </c>
      <c r="H423" s="31">
        <f t="shared" si="81"/>
        <v>-8.4507842265166746E-5</v>
      </c>
      <c r="I423" s="31">
        <f t="shared" si="82"/>
        <v>-2.5658911951645425E-5</v>
      </c>
      <c r="L423" s="13">
        <f t="shared" si="83"/>
        <v>2.375784314807432</v>
      </c>
      <c r="M423" s="13">
        <f t="shared" si="84"/>
        <v>-1</v>
      </c>
      <c r="N423" s="13">
        <f t="shared" si="89"/>
        <v>3.9074009923721542</v>
      </c>
      <c r="O423" s="13">
        <f t="shared" si="85"/>
        <v>8.6869500813916472E-5</v>
      </c>
      <c r="P423" s="13">
        <f t="shared" si="86"/>
        <v>1.3709581945005811</v>
      </c>
      <c r="Q423" s="13">
        <f t="shared" si="90"/>
        <v>0.57822959412802299</v>
      </c>
    </row>
    <row r="424" spans="1:17" x14ac:dyDescent="0.35">
      <c r="A424">
        <v>422</v>
      </c>
      <c r="B424" s="3">
        <f t="shared" si="78"/>
        <v>0.42199999999999999</v>
      </c>
      <c r="C424" s="3">
        <f>MOD($T$7*(1+SIN($T$6*B424))+$T$20,2*$T$7)</f>
        <v>3.4119056704941828</v>
      </c>
      <c r="D424" s="31">
        <f t="shared" si="79"/>
        <v>8.886979681963571E-5</v>
      </c>
      <c r="E424" s="67">
        <f t="shared" si="87"/>
        <v>2.2456132331244681E-3</v>
      </c>
      <c r="F424" s="42">
        <f t="shared" si="80"/>
        <v>3.1828096002412343E-3</v>
      </c>
      <c r="G424" s="42">
        <f t="shared" si="88"/>
        <v>3.1828096002412343</v>
      </c>
      <c r="H424" s="31">
        <f t="shared" si="81"/>
        <v>-8.5642699676779735E-5</v>
      </c>
      <c r="I424" s="31">
        <f t="shared" si="82"/>
        <v>-2.3731177358829988E-5</v>
      </c>
      <c r="L424" s="13">
        <f t="shared" si="83"/>
        <v>2.4009800424323844</v>
      </c>
      <c r="M424" s="13">
        <f t="shared" si="84"/>
        <v>-1</v>
      </c>
      <c r="N424" s="13">
        <f t="shared" si="89"/>
        <v>3.8822052647472018</v>
      </c>
      <c r="O424" s="13">
        <f t="shared" si="85"/>
        <v>8.6378796413270624E-5</v>
      </c>
      <c r="P424" s="13">
        <f t="shared" si="86"/>
        <v>1.363213989539809</v>
      </c>
      <c r="Q424" s="13">
        <f t="shared" si="90"/>
        <v>0.57684746094672068</v>
      </c>
    </row>
    <row r="425" spans="1:17" x14ac:dyDescent="0.35">
      <c r="A425">
        <v>423</v>
      </c>
      <c r="B425" s="3">
        <f t="shared" si="78"/>
        <v>0.42299999999999999</v>
      </c>
      <c r="C425" s="3">
        <f>MOD($T$7*(1+SIN($T$6*B425))+$T$20,2*$T$7)</f>
        <v>3.3874838659156796</v>
      </c>
      <c r="D425" s="31">
        <f t="shared" si="79"/>
        <v>8.9420573431124017E-5</v>
      </c>
      <c r="E425" s="67">
        <f t="shared" si="87"/>
        <v>2.2540159102299399E-3</v>
      </c>
      <c r="F425" s="42">
        <f t="shared" si="80"/>
        <v>3.194719096037094E-3</v>
      </c>
      <c r="G425" s="42">
        <f t="shared" si="88"/>
        <v>3.1947190960370939</v>
      </c>
      <c r="H425" s="31">
        <f t="shared" si="81"/>
        <v>-8.6730871484851655E-5</v>
      </c>
      <c r="I425" s="31">
        <f t="shared" si="82"/>
        <v>-2.176682990766428E-5</v>
      </c>
      <c r="L425" s="13">
        <f t="shared" si="83"/>
        <v>2.4264127048264799</v>
      </c>
      <c r="M425" s="13">
        <f t="shared" si="84"/>
        <v>-1</v>
      </c>
      <c r="N425" s="13">
        <f t="shared" si="89"/>
        <v>3.8567726023531064</v>
      </c>
      <c r="O425" s="13">
        <f t="shared" si="85"/>
        <v>8.5884277630855798E-5</v>
      </c>
      <c r="P425" s="13">
        <f t="shared" si="86"/>
        <v>1.3554095867202474</v>
      </c>
      <c r="Q425" s="13">
        <f t="shared" si="90"/>
        <v>0.57544538935479406</v>
      </c>
    </row>
    <row r="426" spans="1:17" x14ac:dyDescent="0.35">
      <c r="A426">
        <v>424</v>
      </c>
      <c r="B426" s="3">
        <f t="shared" si="78"/>
        <v>0.42399999999999999</v>
      </c>
      <c r="C426" s="3">
        <f>MOD($T$7*(1+SIN($T$6*B426))+$T$20,2*$T$7)</f>
        <v>3.3631103240421849</v>
      </c>
      <c r="D426" s="31">
        <f t="shared" si="79"/>
        <v>8.9969622177762875E-5</v>
      </c>
      <c r="E426" s="67">
        <f t="shared" si="87"/>
        <v>2.2621805830302937E-3</v>
      </c>
      <c r="F426" s="42">
        <f t="shared" si="80"/>
        <v>3.2062912575244206E-3</v>
      </c>
      <c r="G426" s="42">
        <f t="shared" si="88"/>
        <v>3.2062912575244207</v>
      </c>
      <c r="H426" s="31">
        <f t="shared" si="81"/>
        <v>-8.7771225697357746E-5</v>
      </c>
      <c r="I426" s="31">
        <f t="shared" si="82"/>
        <v>-1.976726724645795E-5</v>
      </c>
      <c r="L426" s="13">
        <f t="shared" si="83"/>
        <v>2.4520850688052391</v>
      </c>
      <c r="M426" s="13">
        <f t="shared" si="84"/>
        <v>-1</v>
      </c>
      <c r="N426" s="13">
        <f t="shared" si="89"/>
        <v>3.8311002383743471</v>
      </c>
      <c r="O426" s="13">
        <f t="shared" si="85"/>
        <v>8.5386635883339228E-5</v>
      </c>
      <c r="P426" s="13">
        <f t="shared" si="86"/>
        <v>1.347555897850262</v>
      </c>
      <c r="Q426" s="13">
        <f t="shared" si="90"/>
        <v>0.57402505264486581</v>
      </c>
    </row>
    <row r="427" spans="1:17" x14ac:dyDescent="0.35">
      <c r="A427">
        <v>425</v>
      </c>
      <c r="B427" s="3">
        <f t="shared" si="78"/>
        <v>0.42499999999999999</v>
      </c>
      <c r="C427" s="3">
        <f>MOD($T$7*(1+SIN($T$6*B427))+$T$20,2*$T$7)</f>
        <v>3.3387866047720602</v>
      </c>
      <c r="D427" s="31">
        <f t="shared" si="79"/>
        <v>9.0516880525105071E-5</v>
      </c>
      <c r="E427" s="67">
        <f t="shared" si="87"/>
        <v>2.270103762650552E-3</v>
      </c>
      <c r="F427" s="42">
        <f t="shared" si="80"/>
        <v>3.2175211397622921E-3</v>
      </c>
      <c r="G427" s="42">
        <f t="shared" si="88"/>
        <v>3.217521139762292</v>
      </c>
      <c r="H427" s="31">
        <f t="shared" si="81"/>
        <v>-8.8762680983797714E-5</v>
      </c>
      <c r="I427" s="31">
        <f t="shared" si="82"/>
        <v>-1.7733925808029687E-5</v>
      </c>
      <c r="L427" s="13">
        <f t="shared" si="83"/>
        <v>2.4779997822689133</v>
      </c>
      <c r="M427" s="13">
        <f t="shared" si="84"/>
        <v>-1</v>
      </c>
      <c r="N427" s="13">
        <f t="shared" si="89"/>
        <v>3.805185524910673</v>
      </c>
      <c r="O427" s="13">
        <f t="shared" si="85"/>
        <v>8.4886579573296013E-5</v>
      </c>
      <c r="P427" s="13">
        <f t="shared" si="86"/>
        <v>1.3396641028066367</v>
      </c>
      <c r="Q427" s="13">
        <f t="shared" si="90"/>
        <v>0.57258821947970628</v>
      </c>
    </row>
    <row r="428" spans="1:17" x14ac:dyDescent="0.35">
      <c r="A428">
        <v>426</v>
      </c>
      <c r="B428" s="3">
        <f t="shared" si="78"/>
        <v>0.42599999999999999</v>
      </c>
      <c r="C428" s="3">
        <f>MOD($T$7*(1+SIN($T$6*B428))+$T$20,2*$T$7)</f>
        <v>3.3145142648150361</v>
      </c>
      <c r="D428" s="31">
        <f t="shared" si="79"/>
        <v>9.1062285916326466E-5</v>
      </c>
      <c r="E428" s="67">
        <f t="shared" si="87"/>
        <v>2.2777820061025611E-3</v>
      </c>
      <c r="F428" s="42">
        <f t="shared" si="80"/>
        <v>3.2284038628472649E-3</v>
      </c>
      <c r="G428" s="42">
        <f t="shared" si="88"/>
        <v>3.2284038628472649</v>
      </c>
      <c r="H428" s="31">
        <f t="shared" si="81"/>
        <v>-8.9704208133969038E-5</v>
      </c>
      <c r="I428" s="31">
        <f t="shared" si="82"/>
        <v>-1.5668278762019537E-5</v>
      </c>
      <c r="L428" s="13">
        <f t="shared" si="83"/>
        <v>2.5041593509788602</v>
      </c>
      <c r="M428" s="13">
        <f t="shared" si="84"/>
        <v>-1</v>
      </c>
      <c r="N428" s="13">
        <f t="shared" si="89"/>
        <v>3.779025956200726</v>
      </c>
      <c r="O428" s="13">
        <f t="shared" si="85"/>
        <v>8.43848336278495E-5</v>
      </c>
      <c r="P428" s="13">
        <f t="shared" si="86"/>
        <v>1.3317456422534808</v>
      </c>
      <c r="Q428" s="13">
        <f t="shared" si="90"/>
        <v>0.5711367561371038</v>
      </c>
    </row>
    <row r="429" spans="1:17" x14ac:dyDescent="0.35">
      <c r="A429">
        <v>427</v>
      </c>
      <c r="B429" s="3">
        <f t="shared" si="78"/>
        <v>0.42699999999999999</v>
      </c>
      <c r="C429" s="3">
        <f>MOD($T$7*(1+SIN($T$6*B429))+$T$20,2*$T$7)</f>
        <v>3.2902948575925848</v>
      </c>
      <c r="D429" s="31">
        <f t="shared" si="79"/>
        <v>9.1605775782404382E-5</v>
      </c>
      <c r="E429" s="67">
        <f t="shared" si="87"/>
        <v>2.2852119177164004E-3</v>
      </c>
      <c r="F429" s="42">
        <f t="shared" si="80"/>
        <v>3.2389346139421759E-3</v>
      </c>
      <c r="G429" s="42">
        <f t="shared" si="88"/>
        <v>3.2389346139421757</v>
      </c>
      <c r="H429" s="31">
        <f t="shared" si="81"/>
        <v>-9.0594831425582794E-5</v>
      </c>
      <c r="I429" s="31">
        <f t="shared" si="82"/>
        <v>-1.3571833909475191E-5</v>
      </c>
      <c r="L429" s="13">
        <f t="shared" si="83"/>
        <v>2.5305661136637005</v>
      </c>
      <c r="M429" s="13">
        <f t="shared" si="84"/>
        <v>-1</v>
      </c>
      <c r="N429" s="13">
        <f t="shared" si="89"/>
        <v>3.7526191935158857</v>
      </c>
      <c r="O429" s="13">
        <f t="shared" si="85"/>
        <v>8.3882138967677447E-5</v>
      </c>
      <c r="P429" s="13">
        <f t="shared" si="86"/>
        <v>1.3238122092621847</v>
      </c>
      <c r="Q429" s="13">
        <f t="shared" si="90"/>
        <v>0.5696726284446616</v>
      </c>
    </row>
    <row r="430" spans="1:17" x14ac:dyDescent="0.35">
      <c r="A430">
        <v>428</v>
      </c>
      <c r="B430" s="3">
        <f t="shared" si="78"/>
        <v>0.42799999999999999</v>
      </c>
      <c r="C430" s="3">
        <f>MOD($T$7*(1+SIN($T$6*B430))+$T$20,2*$T$7)</f>
        <v>3.2661299331385014</v>
      </c>
      <c r="D430" s="31">
        <f t="shared" si="79"/>
        <v>9.2147287552332555E-5</v>
      </c>
      <c r="E430" s="67">
        <f t="shared" si="87"/>
        <v>2.2923901505591321E-3</v>
      </c>
      <c r="F430" s="42">
        <f t="shared" si="80"/>
        <v>3.2491086492870002E-3</v>
      </c>
      <c r="G430" s="42">
        <f t="shared" si="88"/>
        <v>3.2491086492870003</v>
      </c>
      <c r="H430" s="31">
        <f t="shared" si="81"/>
        <v>-9.1433629898326902E-5</v>
      </c>
      <c r="I430" s="31">
        <f t="shared" si="82"/>
        <v>-1.1446131524145763E-5</v>
      </c>
      <c r="L430" s="13">
        <f t="shared" si="83"/>
        <v>2.5572222154432551</v>
      </c>
      <c r="M430" s="13">
        <f t="shared" si="84"/>
        <v>-1</v>
      </c>
      <c r="N430" s="13">
        <f t="shared" si="89"/>
        <v>3.7259630917363311</v>
      </c>
      <c r="O430" s="13">
        <f t="shared" si="85"/>
        <v>8.3379251900719619E-5</v>
      </c>
      <c r="P430" s="13">
        <f t="shared" si="86"/>
        <v>1.3158757397430256</v>
      </c>
      <c r="Q430" s="13">
        <f t="shared" si="90"/>
        <v>0.56819790335082399</v>
      </c>
    </row>
    <row r="431" spans="1:17" x14ac:dyDescent="0.35">
      <c r="A431">
        <v>429</v>
      </c>
      <c r="B431" s="3">
        <f t="shared" si="78"/>
        <v>0.42899999999999999</v>
      </c>
      <c r="C431" s="3">
        <f>MOD($T$7*(1+SIN($T$6*B431))+$T$20,2*$T$7)</f>
        <v>3.2420210379997028</v>
      </c>
      <c r="D431" s="31">
        <f t="shared" si="79"/>
        <v>9.2686758663362371E-5</v>
      </c>
      <c r="E431" s="67">
        <f t="shared" si="87"/>
        <v>2.2993134078451174E-3</v>
      </c>
      <c r="F431" s="42">
        <f t="shared" si="80"/>
        <v>3.258921296197757E-3</v>
      </c>
      <c r="G431" s="42">
        <f t="shared" si="88"/>
        <v>3.2589212961977569</v>
      </c>
      <c r="H431" s="31">
        <f t="shared" si="81"/>
        <v>-9.2219738532195881E-5</v>
      </c>
      <c r="I431" s="31">
        <f t="shared" si="82"/>
        <v>-9.2927421450187168E-6</v>
      </c>
      <c r="L431" s="13">
        <f t="shared" si="83"/>
        <v>2.5841295795761443</v>
      </c>
      <c r="M431" s="13">
        <f t="shared" si="84"/>
        <v>-1</v>
      </c>
      <c r="N431" s="13">
        <f t="shared" si="89"/>
        <v>3.6990557276034419</v>
      </c>
      <c r="O431" s="13">
        <f t="shared" si="85"/>
        <v>8.2876943434748588E-5</v>
      </c>
      <c r="P431" s="13">
        <f t="shared" si="86"/>
        <v>1.3079484015962906</v>
      </c>
      <c r="Q431" s="13">
        <f t="shared" si="90"/>
        <v>0.56671475007484962</v>
      </c>
    </row>
    <row r="432" spans="1:17" x14ac:dyDescent="0.35">
      <c r="A432">
        <v>430</v>
      </c>
      <c r="B432" s="3">
        <f t="shared" si="78"/>
        <v>0.43</v>
      </c>
      <c r="C432" s="3">
        <f>MOD($T$7*(1+SIN($T$6*B432))+$T$20,2*$T$7)</f>
        <v>3.2179697151372491</v>
      </c>
      <c r="D432" s="31">
        <f t="shared" si="79"/>
        <v>9.3224126571276748E-5</v>
      </c>
      <c r="E432" s="67">
        <f t="shared" si="87"/>
        <v>2.3059784443332436E-3</v>
      </c>
      <c r="F432" s="42">
        <f t="shared" si="80"/>
        <v>3.2683679550468635E-3</v>
      </c>
      <c r="G432" s="42">
        <f t="shared" si="88"/>
        <v>3.2683679550468634</v>
      </c>
      <c r="H432" s="31">
        <f t="shared" si="81"/>
        <v>-9.2952349328158292E-5</v>
      </c>
      <c r="I432" s="31">
        <f t="shared" si="82"/>
        <v>-7.1132643247288091E-6</v>
      </c>
      <c r="L432" s="13">
        <f t="shared" si="83"/>
        <v>2.6112898775580513</v>
      </c>
      <c r="M432" s="13">
        <f t="shared" si="84"/>
        <v>-1</v>
      </c>
      <c r="N432" s="13">
        <f t="shared" si="89"/>
        <v>3.6718954296215349</v>
      </c>
      <c r="O432" s="13">
        <f t="shared" si="85"/>
        <v>8.23759985028752E-5</v>
      </c>
      <c r="P432" s="13">
        <f t="shared" si="86"/>
        <v>1.3000425824893465</v>
      </c>
      <c r="Q432" s="13">
        <f t="shared" si="90"/>
        <v>0.56522544077523318</v>
      </c>
    </row>
    <row r="433" spans="1:17" x14ac:dyDescent="0.35">
      <c r="A433">
        <v>431</v>
      </c>
      <c r="B433" s="3">
        <f t="shared" si="78"/>
        <v>0.43099999999999999</v>
      </c>
      <c r="C433" s="3">
        <f>MOD($T$7*(1+SIN($T$6*B433))+$T$20,2*$T$7)</f>
        <v>3.1939775038275937</v>
      </c>
      <c r="D433" s="31">
        <f t="shared" si="79"/>
        <v>9.3759328760687139E-5</v>
      </c>
      <c r="E433" s="67">
        <f t="shared" si="87"/>
        <v>2.3123820677135843E-3</v>
      </c>
      <c r="F433" s="42">
        <f t="shared" si="80"/>
        <v>3.2774441012285104E-3</v>
      </c>
      <c r="G433" s="42">
        <f t="shared" si="88"/>
        <v>3.2774441012285105</v>
      </c>
      <c r="H433" s="31">
        <f t="shared" si="81"/>
        <v>-9.3630712289456011E-5</v>
      </c>
      <c r="I433" s="31">
        <f t="shared" si="82"/>
        <v>-4.9093223385438376E-6</v>
      </c>
      <c r="L433" s="13">
        <f t="shared" si="83"/>
        <v>2.6387044976218093</v>
      </c>
      <c r="M433" s="13">
        <f t="shared" si="84"/>
        <v>-1</v>
      </c>
      <c r="N433" s="13">
        <f t="shared" si="89"/>
        <v>3.644480809557777</v>
      </c>
      <c r="O433" s="13">
        <f t="shared" si="85"/>
        <v>8.1877215096008159E-5</v>
      </c>
      <c r="P433" s="13">
        <f t="shared" si="86"/>
        <v>1.2921708761652813</v>
      </c>
      <c r="Q433" s="13">
        <f t="shared" si="90"/>
        <v>0.56373235067319072</v>
      </c>
    </row>
    <row r="434" spans="1:17" x14ac:dyDescent="0.35">
      <c r="A434">
        <v>432</v>
      </c>
      <c r="B434" s="3">
        <f t="shared" si="78"/>
        <v>0.432</v>
      </c>
      <c r="C434" s="3">
        <f>MOD($T$7*(1+SIN($T$6*B434))+$T$20,2*$T$7)</f>
        <v>3.1700459395640714</v>
      </c>
      <c r="D434" s="31">
        <f t="shared" si="79"/>
        <v>9.4292302755358555E-5</v>
      </c>
      <c r="E434" s="67">
        <f t="shared" si="87"/>
        <v>2.318521139980476E-3</v>
      </c>
      <c r="F434" s="42">
        <f t="shared" si="80"/>
        <v>3.2861452871047847E-3</v>
      </c>
      <c r="G434" s="42">
        <f t="shared" si="88"/>
        <v>3.2861452871047847</v>
      </c>
      <c r="H434" s="31">
        <f t="shared" si="81"/>
        <v>-9.425413630208596E-5</v>
      </c>
      <c r="I434" s="31">
        <f t="shared" si="82"/>
        <v>-2.6825638586992625E-6</v>
      </c>
      <c r="L434" s="13">
        <f t="shared" si="83"/>
        <v>2.6663745117180824</v>
      </c>
      <c r="M434" s="13">
        <f t="shared" si="84"/>
        <v>-1</v>
      </c>
      <c r="N434" s="13">
        <f t="shared" si="89"/>
        <v>3.6168107954615039</v>
      </c>
      <c r="O434" s="13">
        <f t="shared" si="85"/>
        <v>8.1381403296343694E-5</v>
      </c>
      <c r="P434" s="13">
        <f t="shared" si="86"/>
        <v>1.2843460671896185</v>
      </c>
      <c r="Q434" s="13">
        <f t="shared" si="90"/>
        <v>0.5622379575655635</v>
      </c>
    </row>
    <row r="435" spans="1:17" x14ac:dyDescent="0.35">
      <c r="A435">
        <v>433</v>
      </c>
      <c r="B435" s="3">
        <f t="shared" si="78"/>
        <v>0.433</v>
      </c>
      <c r="C435" s="3">
        <f>MOD($T$7*(1+SIN($T$6*B435))+$T$20,2*$T$7)</f>
        <v>3.1461765539586253</v>
      </c>
      <c r="D435" s="31">
        <f t="shared" si="79"/>
        <v>9.4822986128554107E-5</v>
      </c>
      <c r="E435" s="67">
        <f t="shared" si="87"/>
        <v>2.3243925787932666E-3</v>
      </c>
      <c r="F435" s="42">
        <f t="shared" si="80"/>
        <v>3.2944671439343234E-3</v>
      </c>
      <c r="G435" s="42">
        <f t="shared" si="88"/>
        <v>3.2944671439343232</v>
      </c>
      <c r="H435" s="31">
        <f t="shared" si="81"/>
        <v>-9.4821989913245754E-5</v>
      </c>
      <c r="I435" s="31">
        <f t="shared" si="82"/>
        <v>-4.3465759890346183E-7</v>
      </c>
      <c r="L435" s="13">
        <f t="shared" si="83"/>
        <v>2.6943006410862678</v>
      </c>
      <c r="M435" s="13">
        <f t="shared" si="84"/>
        <v>-1</v>
      </c>
      <c r="N435" s="13">
        <f t="shared" si="89"/>
        <v>3.5888846660933185</v>
      </c>
      <c r="O435" s="13">
        <f t="shared" si="85"/>
        <v>8.0889384206087346E-5</v>
      </c>
      <c r="P435" s="13">
        <f t="shared" si="86"/>
        <v>1.2765811140436047</v>
      </c>
      <c r="Q435" s="13">
        <f t="shared" si="90"/>
        <v>0.56074484065984986</v>
      </c>
    </row>
    <row r="436" spans="1:17" x14ac:dyDescent="0.35">
      <c r="A436">
        <v>434</v>
      </c>
      <c r="B436" s="3">
        <f t="shared" si="78"/>
        <v>0.434</v>
      </c>
      <c r="C436" s="3">
        <f>MOD($T$7*(1+SIN($T$6*B436))+$T$20,2*$T$7)</f>
        <v>3.1223708746437882</v>
      </c>
      <c r="D436" s="31">
        <f t="shared" si="79"/>
        <v>9.5351316513403461E-5</v>
      </c>
      <c r="E436" s="67">
        <f t="shared" si="87"/>
        <v>2.3299933588232704E-3</v>
      </c>
      <c r="F436" s="42">
        <f t="shared" si="80"/>
        <v>3.3024053837814107E-3</v>
      </c>
      <c r="G436" s="42">
        <f t="shared" si="88"/>
        <v>3.3024053837814109</v>
      </c>
      <c r="H436" s="31">
        <f t="shared" si="81"/>
        <v>-9.5333702006783491E-5</v>
      </c>
      <c r="I436" s="31">
        <f t="shared" si="82"/>
        <v>1.8327090661237095E-6</v>
      </c>
      <c r="L436" s="13">
        <f t="shared" si="83"/>
        <v>2.722483220559532</v>
      </c>
      <c r="M436" s="13">
        <f t="shared" si="84"/>
        <v>-1</v>
      </c>
      <c r="N436" s="13">
        <f t="shared" si="89"/>
        <v>3.5607020866200543</v>
      </c>
      <c r="O436" s="13">
        <f t="shared" si="85"/>
        <v>8.0401988765870454E-5</v>
      </c>
      <c r="P436" s="13">
        <f t="shared" si="86"/>
        <v>1.2688891304766805</v>
      </c>
      <c r="Q436" s="13">
        <f t="shared" si="90"/>
        <v>0.55925567866337045</v>
      </c>
    </row>
    <row r="437" spans="1:17" x14ac:dyDescent="0.35">
      <c r="A437">
        <v>435</v>
      </c>
      <c r="B437" s="3">
        <f t="shared" si="78"/>
        <v>0.435</v>
      </c>
      <c r="C437" s="3">
        <f>MOD($T$7*(1+SIN($T$6*B437))+$T$20,2*$T$7)</f>
        <v>3.0986304251749104</v>
      </c>
      <c r="D437" s="31">
        <f t="shared" si="79"/>
        <v>9.587723161328693E-5</v>
      </c>
      <c r="E437" s="67">
        <f t="shared" si="87"/>
        <v>2.3353205130867078E-3</v>
      </c>
      <c r="F437" s="42">
        <f t="shared" si="80"/>
        <v>3.3099558014052163E-3</v>
      </c>
      <c r="G437" s="42">
        <f t="shared" si="88"/>
        <v>3.3099558014052164</v>
      </c>
      <c r="H437" s="31">
        <f t="shared" si="81"/>
        <v>-9.5788762374925693E-5</v>
      </c>
      <c r="I437" s="31">
        <f t="shared" si="82"/>
        <v>4.1178325011938653E-6</v>
      </c>
      <c r="L437" s="13">
        <f t="shared" si="83"/>
        <v>2.7509221617852644</v>
      </c>
      <c r="M437" s="13">
        <f t="shared" si="84"/>
        <v>-1</v>
      </c>
      <c r="N437" s="13">
        <f t="shared" si="89"/>
        <v>3.5322631453943218</v>
      </c>
      <c r="O437" s="13">
        <f t="shared" si="85"/>
        <v>7.9920056457685634E-5</v>
      </c>
      <c r="P437" s="13">
        <f t="shared" si="86"/>
        <v>1.2612833650364501</v>
      </c>
      <c r="Q437" s="13">
        <f t="shared" si="90"/>
        <v>0.55777324705880871</v>
      </c>
    </row>
    <row r="438" spans="1:17" x14ac:dyDescent="0.35">
      <c r="A438">
        <v>436</v>
      </c>
      <c r="B438" s="3">
        <f t="shared" si="78"/>
        <v>0.436</v>
      </c>
      <c r="C438" s="3">
        <f>MOD($T$7*(1+SIN($T$6*B438))+$T$20,2*$T$7)</f>
        <v>3.0749567249326537</v>
      </c>
      <c r="D438" s="31">
        <f t="shared" si="79"/>
        <v>9.6400669212239753E-5</v>
      </c>
      <c r="E438" s="67">
        <f t="shared" si="87"/>
        <v>2.3403711342617709E-3</v>
      </c>
      <c r="F438" s="42">
        <f t="shared" si="80"/>
        <v>3.3171142761265317E-3</v>
      </c>
      <c r="G438" s="42">
        <f t="shared" si="88"/>
        <v>3.3171142761265315</v>
      </c>
      <c r="H438" s="31">
        <f t="shared" si="81"/>
        <v>-9.6186722185816564E-5</v>
      </c>
      <c r="I438" s="31">
        <f t="shared" si="82"/>
        <v>6.4189952263741744E-6</v>
      </c>
      <c r="L438" s="13">
        <f t="shared" si="83"/>
        <v>2.7796169155826047</v>
      </c>
      <c r="M438" s="13">
        <f t="shared" si="84"/>
        <v>-1</v>
      </c>
      <c r="N438" s="13">
        <f t="shared" si="89"/>
        <v>3.5035683915969815</v>
      </c>
      <c r="O438" s="13">
        <f t="shared" si="85"/>
        <v>7.9444433887692397E-5</v>
      </c>
      <c r="P438" s="13">
        <f t="shared" si="86"/>
        <v>1.2537771787027858</v>
      </c>
      <c r="Q438" s="13">
        <f t="shared" si="90"/>
        <v>0.55630041449990486</v>
      </c>
    </row>
    <row r="439" spans="1:17" x14ac:dyDescent="0.35">
      <c r="A439">
        <v>437</v>
      </c>
      <c r="B439" s="3">
        <f t="shared" si="78"/>
        <v>0.437</v>
      </c>
      <c r="C439" s="3">
        <f>MOD($T$7*(1+SIN($T$6*B439))+$T$20,2*$T$7)</f>
        <v>3.0513512890257535</v>
      </c>
      <c r="D439" s="31">
        <f t="shared" si="79"/>
        <v>9.692156718536774E-5</v>
      </c>
      <c r="E439" s="67">
        <f t="shared" si="87"/>
        <v>2.3451423759922158E-3</v>
      </c>
      <c r="F439" s="42">
        <f t="shared" si="80"/>
        <v>3.3238767736754097E-3</v>
      </c>
      <c r="G439" s="42">
        <f t="shared" si="88"/>
        <v>3.3238767736754098</v>
      </c>
      <c r="H439" s="31">
        <f t="shared" si="81"/>
        <v>-9.652719434663463E-5</v>
      </c>
      <c r="I439" s="31">
        <f t="shared" si="82"/>
        <v>8.7344683429949669E-6</v>
      </c>
      <c r="L439" s="13">
        <f t="shared" si="83"/>
        <v>2.8085664337015128</v>
      </c>
      <c r="M439" s="13">
        <f t="shared" si="84"/>
        <v>-1</v>
      </c>
      <c r="N439" s="13">
        <f t="shared" si="89"/>
        <v>3.4746188734780734</v>
      </c>
      <c r="O439" s="13">
        <f t="shared" si="85"/>
        <v>7.8975973244900722E-5</v>
      </c>
      <c r="P439" s="13">
        <f t="shared" si="86"/>
        <v>1.2463840205630607</v>
      </c>
      <c r="Q439" s="13">
        <f t="shared" si="90"/>
        <v>0.55484013826391632</v>
      </c>
    </row>
    <row r="440" spans="1:17" x14ac:dyDescent="0.35">
      <c r="A440">
        <v>438</v>
      </c>
      <c r="B440" s="3">
        <f t="shared" si="78"/>
        <v>0.438</v>
      </c>
      <c r="C440" s="3">
        <f>MOD($T$7*(1+SIN($T$6*B440))+$T$20,2*$T$7)</f>
        <v>3.0278156281940505</v>
      </c>
      <c r="D440" s="31">
        <f t="shared" si="79"/>
        <v>9.7439863509278757E-5</v>
      </c>
      <c r="E440" s="67">
        <f t="shared" si="87"/>
        <v>2.34963145417334E-3</v>
      </c>
      <c r="F440" s="42">
        <f t="shared" si="80"/>
        <v>3.3302393480138391E-3</v>
      </c>
      <c r="G440" s="42">
        <f t="shared" si="88"/>
        <v>3.3302393480138393</v>
      </c>
      <c r="H440" s="31">
        <f t="shared" si="81"/>
        <v>-9.6809853762309657E-5</v>
      </c>
      <c r="I440" s="31">
        <f t="shared" si="82"/>
        <v>1.1062513965057531E-5</v>
      </c>
      <c r="L440" s="13">
        <f t="shared" si="83"/>
        <v>2.8377691302927173</v>
      </c>
      <c r="M440" s="13">
        <f t="shared" si="84"/>
        <v>-1</v>
      </c>
      <c r="N440" s="13">
        <f t="shared" si="89"/>
        <v>3.445416176886869</v>
      </c>
      <c r="O440" s="13">
        <f t="shared" si="85"/>
        <v>7.8515530632589846E-5</v>
      </c>
      <c r="P440" s="13">
        <f t="shared" si="86"/>
        <v>1.2391174014789124</v>
      </c>
      <c r="Q440" s="13">
        <f t="shared" si="90"/>
        <v>0.55339545870193718</v>
      </c>
    </row>
    <row r="441" spans="1:17" x14ac:dyDescent="0.35">
      <c r="A441">
        <v>439</v>
      </c>
      <c r="B441" s="3">
        <f t="shared" si="78"/>
        <v>0.439</v>
      </c>
      <c r="C441" s="3">
        <f>MOD($T$7*(1+SIN($T$6*B441))+$T$20,2*$T$7)</f>
        <v>3.0043512487118038</v>
      </c>
      <c r="D441" s="31">
        <f t="shared" si="79"/>
        <v>9.7955496272522392E-5</v>
      </c>
      <c r="E441" s="67">
        <f t="shared" si="87"/>
        <v>2.3538356482225727E-3</v>
      </c>
      <c r="F441" s="42">
        <f t="shared" si="80"/>
        <v>3.3361981431366114E-3</v>
      </c>
      <c r="G441" s="42">
        <f t="shared" si="88"/>
        <v>3.3361981431366114</v>
      </c>
      <c r="H441" s="31">
        <f t="shared" si="81"/>
        <v>-9.7034437490093367E-5</v>
      </c>
      <c r="I441" s="31">
        <f t="shared" si="82"/>
        <v>1.3401387651184145E-5</v>
      </c>
      <c r="L441" s="13">
        <f t="shared" si="83"/>
        <v>2.8672228434438591</v>
      </c>
      <c r="M441" s="13">
        <f t="shared" si="84"/>
        <v>-1</v>
      </c>
      <c r="N441" s="13">
        <f t="shared" si="89"/>
        <v>3.4159624637357271</v>
      </c>
      <c r="O441" s="13">
        <f t="shared" si="85"/>
        <v>7.8063964270326755E-5</v>
      </c>
      <c r="P441" s="13">
        <f t="shared" si="86"/>
        <v>1.2319908657108349</v>
      </c>
      <c r="Q441" s="13">
        <f t="shared" si="90"/>
        <v>0.55196949263431494</v>
      </c>
    </row>
    <row r="442" spans="1:17" x14ac:dyDescent="0.35">
      <c r="A442">
        <v>440</v>
      </c>
      <c r="B442" s="3">
        <f t="shared" si="78"/>
        <v>0.44</v>
      </c>
      <c r="C442" s="3">
        <f>MOD($T$7*(1+SIN($T$6*B442))+$T$20,2*$T$7)</f>
        <v>2.9809596522912924</v>
      </c>
      <c r="D442" s="31">
        <f t="shared" si="79"/>
        <v>9.8468403686041063E-5</v>
      </c>
      <c r="E442" s="67">
        <f t="shared" si="87"/>
        <v>2.3577523023326948E-3</v>
      </c>
      <c r="F442" s="42">
        <f t="shared" si="80"/>
        <v>3.3417493948475641E-3</v>
      </c>
      <c r="G442" s="42">
        <f t="shared" si="88"/>
        <v>3.3417493948475641</v>
      </c>
      <c r="H442" s="31">
        <f t="shared" si="81"/>
        <v>-9.7200744790487155E-5</v>
      </c>
      <c r="I442" s="31">
        <f t="shared" si="82"/>
        <v>1.5749340832292983E-5</v>
      </c>
      <c r="L442" s="13">
        <f t="shared" si="83"/>
        <v>2.896924797183539</v>
      </c>
      <c r="M442" s="13">
        <f t="shared" si="84"/>
        <v>-1</v>
      </c>
      <c r="N442" s="13">
        <f t="shared" si="89"/>
        <v>3.3862605099960472</v>
      </c>
      <c r="O442" s="13">
        <f t="shared" si="85"/>
        <v>7.7622132565664239E-5</v>
      </c>
      <c r="P442" s="13">
        <f t="shared" si="86"/>
        <v>1.2250179604860798</v>
      </c>
      <c r="Q442" s="13">
        <f t="shared" si="90"/>
        <v>0.55056542564647926</v>
      </c>
    </row>
    <row r="443" spans="1:17" x14ac:dyDescent="0.35">
      <c r="A443">
        <v>441</v>
      </c>
      <c r="B443" s="3">
        <f t="shared" si="78"/>
        <v>0.441</v>
      </c>
      <c r="C443" s="3">
        <f>MOD($T$7*(1+SIN($T$6*B443))+$T$20,2*$T$7)</f>
        <v>2.9576423359867023</v>
      </c>
      <c r="D443" s="31">
        <f t="shared" si="79"/>
        <v>9.8978524093624849E-5</v>
      </c>
      <c r="E443" s="67">
        <f t="shared" si="87"/>
        <v>2.3613788267077707E-3</v>
      </c>
      <c r="F443" s="42">
        <f t="shared" si="80"/>
        <v>3.3468894325113258E-3</v>
      </c>
      <c r="G443" s="42">
        <f t="shared" si="88"/>
        <v>3.3468894325113259</v>
      </c>
      <c r="H443" s="31">
        <f t="shared" si="81"/>
        <v>-9.7308637075254568E-5</v>
      </c>
      <c r="I443" s="31">
        <f t="shared" si="82"/>
        <v>1.8104623230232302E-5</v>
      </c>
      <c r="L443" s="13">
        <f t="shared" si="83"/>
        <v>2.9268715644004883</v>
      </c>
      <c r="M443" s="13">
        <f t="shared" si="84"/>
        <v>-1</v>
      </c>
      <c r="N443" s="13">
        <f t="shared" si="89"/>
        <v>3.3563137427790979</v>
      </c>
      <c r="O443" s="13">
        <f t="shared" si="85"/>
        <v>7.7190892055987697E-5</v>
      </c>
      <c r="P443" s="13">
        <f t="shared" si="86"/>
        <v>1.2182122035172662</v>
      </c>
      <c r="Q443" s="13">
        <f t="shared" si="90"/>
        <v>0.54918650325051455</v>
      </c>
    </row>
    <row r="444" spans="1:17" x14ac:dyDescent="0.35">
      <c r="A444">
        <v>442</v>
      </c>
      <c r="B444" s="3">
        <f t="shared" si="78"/>
        <v>0.442</v>
      </c>
      <c r="C444" s="3">
        <f>MOD($T$7*(1+SIN($T$6*B444))+$T$20,2*$T$7)</f>
        <v>2.9344007920983177</v>
      </c>
      <c r="D444" s="31">
        <f t="shared" si="79"/>
        <v>9.948579598237432E-5</v>
      </c>
      <c r="E444" s="67">
        <f t="shared" si="87"/>
        <v>2.3647126987803167E-3</v>
      </c>
      <c r="F444" s="42">
        <f t="shared" si="80"/>
        <v>3.3516146807784602E-3</v>
      </c>
      <c r="G444" s="42">
        <f t="shared" si="88"/>
        <v>3.3516146807784604</v>
      </c>
      <c r="H444" s="31">
        <f t="shared" si="81"/>
        <v>-9.7358037753489949E-5</v>
      </c>
      <c r="I444" s="31">
        <f t="shared" si="82"/>
        <v>2.0465485262671651E-5</v>
      </c>
      <c r="L444" s="13">
        <f t="shared" si="83"/>
        <v>2.9570590311685327</v>
      </c>
      <c r="M444" s="13">
        <f t="shared" si="84"/>
        <v>-1</v>
      </c>
      <c r="N444" s="13">
        <f t="shared" si="89"/>
        <v>3.3261262760110535</v>
      </c>
      <c r="O444" s="13">
        <f t="shared" si="85"/>
        <v>7.6771095222585975E-5</v>
      </c>
      <c r="P444" s="13">
        <f t="shared" si="86"/>
        <v>1.2115870485044578</v>
      </c>
      <c r="Q444" s="13">
        <f t="shared" si="90"/>
        <v>0.54783602088996208</v>
      </c>
    </row>
    <row r="445" spans="1:17" x14ac:dyDescent="0.35">
      <c r="A445">
        <v>443</v>
      </c>
      <c r="B445" s="3">
        <f t="shared" si="78"/>
        <v>0.443</v>
      </c>
      <c r="C445" s="3">
        <f>MOD($T$7*(1+SIN($T$6*B445))+$T$20,2*$T$7)</f>
        <v>2.9112365080770148</v>
      </c>
      <c r="D445" s="31">
        <f t="shared" si="79"/>
        <v>9.9990157993162698E-5</v>
      </c>
      <c r="E445" s="67">
        <f t="shared" si="87"/>
        <v>2.3677514644116411E-3</v>
      </c>
      <c r="F445" s="42">
        <f t="shared" si="80"/>
        <v>3.3559216612867667E-3</v>
      </c>
      <c r="G445" s="42">
        <f t="shared" si="88"/>
        <v>3.3559216612867666</v>
      </c>
      <c r="H445" s="31">
        <f t="shared" si="81"/>
        <v>-9.7348931976927561E-5</v>
      </c>
      <c r="I445" s="31">
        <f t="shared" si="82"/>
        <v>2.2830180429623638E-5</v>
      </c>
      <c r="L445" s="13">
        <f t="shared" si="83"/>
        <v>2.9874823630079161</v>
      </c>
      <c r="M445" s="13">
        <f t="shared" si="84"/>
        <v>-1</v>
      </c>
      <c r="N445" s="13">
        <f t="shared" si="89"/>
        <v>3.2957029441716701</v>
      </c>
      <c r="O445" s="13">
        <f t="shared" si="85"/>
        <v>7.63635881807919E-5</v>
      </c>
      <c r="P445" s="13">
        <f t="shared" si="86"/>
        <v>1.205155848681392</v>
      </c>
      <c r="Q445" s="13">
        <f t="shared" si="90"/>
        <v>0.54651731277951809</v>
      </c>
    </row>
    <row r="446" spans="1:17" x14ac:dyDescent="0.35">
      <c r="A446">
        <v>444</v>
      </c>
      <c r="B446" s="3">
        <f t="shared" si="78"/>
        <v>0.44400000000000001</v>
      </c>
      <c r="C446" s="3">
        <f>MOD($T$7*(1+SIN($T$6*B446))+$T$20,2*$T$7)</f>
        <v>2.8881509664290634</v>
      </c>
      <c r="D446" s="31">
        <f t="shared" si="79"/>
        <v>1.0049154893110237E-4</v>
      </c>
      <c r="E446" s="67">
        <f t="shared" si="87"/>
        <v>2.3704927390704863E-3</v>
      </c>
      <c r="F446" s="42">
        <f t="shared" si="80"/>
        <v>3.3598069943318212E-3</v>
      </c>
      <c r="G446" s="42">
        <f t="shared" si="88"/>
        <v>3.3598069943318212</v>
      </c>
      <c r="H446" s="31">
        <f t="shared" si="81"/>
        <v>-9.7281366285910083E-5</v>
      </c>
      <c r="I446" s="31">
        <f t="shared" si="82"/>
        <v>2.5196967677058608E-5</v>
      </c>
      <c r="L446" s="13">
        <f t="shared" si="83"/>
        <v>3.0181359736481896</v>
      </c>
      <c r="M446" s="13">
        <f t="shared" si="84"/>
        <v>-1</v>
      </c>
      <c r="N446" s="13">
        <f t="shared" si="89"/>
        <v>3.2650493335313966</v>
      </c>
      <c r="O446" s="13">
        <f t="shared" si="85"/>
        <v>7.5969208252013836E-5</v>
      </c>
      <c r="P446" s="13">
        <f t="shared" si="86"/>
        <v>1.1989318184977371</v>
      </c>
      <c r="Q446" s="13">
        <f t="shared" si="90"/>
        <v>0.54523373958762467</v>
      </c>
    </row>
    <row r="447" spans="1:17" x14ac:dyDescent="0.35">
      <c r="A447">
        <v>445</v>
      </c>
      <c r="B447" s="3">
        <f t="shared" si="78"/>
        <v>0.44500000000000001</v>
      </c>
      <c r="C447" s="3">
        <f>MOD($T$7*(1+SIN($T$6*B447))+$T$20,2*$T$7)</f>
        <v>2.8651456446212507</v>
      </c>
      <c r="D447" s="31">
        <f t="shared" si="79"/>
        <v>1.0098990777600593E-4</v>
      </c>
      <c r="E447" s="67">
        <f t="shared" si="87"/>
        <v>2.3729342089954322E-3</v>
      </c>
      <c r="F447" s="42">
        <f t="shared" si="80"/>
        <v>3.363267400514504E-3</v>
      </c>
      <c r="G447" s="42">
        <f t="shared" si="88"/>
        <v>3.3632674005145042</v>
      </c>
      <c r="H447" s="31">
        <f t="shared" si="81"/>
        <v>-9.7155448157636111E-5</v>
      </c>
      <c r="I447" s="31">
        <f t="shared" si="82"/>
        <v>2.7564113733168766E-5</v>
      </c>
      <c r="L447" s="13">
        <f t="shared" si="83"/>
        <v>3.0490134968856148</v>
      </c>
      <c r="M447" s="13">
        <f t="shared" si="84"/>
        <v>-1</v>
      </c>
      <c r="N447" s="13">
        <f t="shared" si="89"/>
        <v>3.2341718102939714</v>
      </c>
      <c r="O447" s="13">
        <f t="shared" si="85"/>
        <v>7.5588781425589229E-5</v>
      </c>
      <c r="P447" s="13">
        <f t="shared" si="86"/>
        <v>1.1929279935625408</v>
      </c>
      <c r="Q447" s="13">
        <f t="shared" si="90"/>
        <v>0.5439886749881645</v>
      </c>
    </row>
    <row r="448" spans="1:17" x14ac:dyDescent="0.35">
      <c r="A448">
        <v>446</v>
      </c>
      <c r="B448" s="3">
        <f t="shared" si="78"/>
        <v>0.44600000000000001</v>
      </c>
      <c r="C448" s="3">
        <f>MOD($T$7*(1+SIN($T$6*B448))+$T$20,2*$T$7)</f>
        <v>2.8422220149863189</v>
      </c>
      <c r="D448" s="31">
        <f t="shared" si="79"/>
        <v>1.0148517369284805E-4</v>
      </c>
      <c r="E448" s="67">
        <f t="shared" si="87"/>
        <v>2.3750736323339666E-3</v>
      </c>
      <c r="F448" s="42">
        <f t="shared" si="80"/>
        <v>3.3662997023554552E-3</v>
      </c>
      <c r="G448" s="42">
        <f t="shared" si="88"/>
        <v>3.3662997023554553</v>
      </c>
      <c r="H448" s="31">
        <f t="shared" si="81"/>
        <v>-9.6971345458528324E-5</v>
      </c>
      <c r="I448" s="31">
        <f t="shared" si="82"/>
        <v>2.992989541295285E-5</v>
      </c>
      <c r="L448" s="13">
        <f t="shared" si="83"/>
        <v>3.0801077621470805</v>
      </c>
      <c r="M448" s="13">
        <f t="shared" si="84"/>
        <v>-1</v>
      </c>
      <c r="N448" s="13">
        <f t="shared" si="89"/>
        <v>3.2030775450325057</v>
      </c>
      <c r="O448" s="13">
        <f t="shared" si="85"/>
        <v>7.5223119720661276E-5</v>
      </c>
      <c r="P448" s="13">
        <f t="shared" si="86"/>
        <v>1.1871571890098602</v>
      </c>
      <c r="Q448" s="13">
        <f t="shared" si="90"/>
        <v>0.54278549112754615</v>
      </c>
    </row>
    <row r="449" spans="1:17" x14ac:dyDescent="0.35">
      <c r="A449">
        <v>447</v>
      </c>
      <c r="B449" s="3">
        <f t="shared" si="78"/>
        <v>0.44700000000000001</v>
      </c>
      <c r="C449" s="3">
        <f>MOD($T$7*(1+SIN($T$6*B449))+$T$20,2*$T$7)</f>
        <v>2.8193815446287394</v>
      </c>
      <c r="D449" s="31">
        <f t="shared" si="79"/>
        <v>1.0197728604221773E-4</v>
      </c>
      <c r="E449" s="67">
        <f t="shared" si="87"/>
        <v>2.3769088402633889E-3</v>
      </c>
      <c r="F449" s="42">
        <f t="shared" si="80"/>
        <v>3.3689008258837826E-3</v>
      </c>
      <c r="G449" s="42">
        <f t="shared" si="88"/>
        <v>3.3689008258837827</v>
      </c>
      <c r="H449" s="31">
        <f t="shared" si="81"/>
        <v>-9.6729285802750513E-5</v>
      </c>
      <c r="I449" s="31">
        <f t="shared" si="82"/>
        <v>3.2292601886904447E-5</v>
      </c>
      <c r="L449" s="13">
        <f t="shared" si="83"/>
        <v>3.1114107743807393</v>
      </c>
      <c r="M449" s="13">
        <f t="shared" si="84"/>
        <v>-1</v>
      </c>
      <c r="N449" s="13">
        <f t="shared" si="89"/>
        <v>3.1717745327988469</v>
      </c>
      <c r="O449" s="13">
        <f t="shared" si="85"/>
        <v>7.4873018460624942E-5</v>
      </c>
      <c r="P449" s="13">
        <f t="shared" si="86"/>
        <v>1.1816319564845812</v>
      </c>
      <c r="Q449" s="13">
        <f t="shared" si="90"/>
        <v>0.54162754307496885</v>
      </c>
    </row>
    <row r="450" spans="1:17" x14ac:dyDescent="0.35">
      <c r="A450">
        <v>448</v>
      </c>
      <c r="B450" s="3">
        <f t="shared" ref="B450:B513" si="91">A450/1000</f>
        <v>0.44800000000000001</v>
      </c>
      <c r="C450" s="3">
        <f>MOD($T$7*(1+SIN($T$6*B450))+$T$20,2*$T$7)</f>
        <v>2.7966256953308202</v>
      </c>
      <c r="D450" s="31">
        <f t="shared" ref="D450:D513" si="92">(B450^$T$4)*((1-B450)^$T$5)</f>
        <v>1.0246618439076717E-4</v>
      </c>
      <c r="E450" s="67">
        <f t="shared" si="87"/>
        <v>2.3784377380898451E-3</v>
      </c>
      <c r="F450" s="42">
        <f t="shared" ref="F450:F513" si="93">E450/$T$11</f>
        <v>3.3710678021947756E-3</v>
      </c>
      <c r="G450" s="42">
        <f t="shared" si="88"/>
        <v>3.3710678021947755</v>
      </c>
      <c r="H450" s="31">
        <f t="shared" ref="H450:H513" si="94">D450*COS(C450)</f>
        <v>-9.6429555819109238E-5</v>
      </c>
      <c r="I450" s="31">
        <f t="shared" ref="I450:I513" si="95">D450*SIN(C450)</f>
        <v>3.4650536909721796E-5</v>
      </c>
      <c r="L450" s="13">
        <f t="shared" ref="L450:L513" si="96">ACOS((H450-$T$14)/O450)</f>
        <v>3.1402716082896331</v>
      </c>
      <c r="M450" s="13">
        <f t="shared" ref="M450:M513" si="97">IF(I450&gt;$T$15,1,-1)</f>
        <v>1</v>
      </c>
      <c r="N450" s="13">
        <f t="shared" si="89"/>
        <v>3.1402716082896331</v>
      </c>
      <c r="O450" s="13">
        <f t="shared" ref="O450:O513" si="98">SQRT((H450-$T$14)^2+(I450-$T$15)^2)</f>
        <v>7.4539253475117061E-5</v>
      </c>
      <c r="P450" s="13">
        <f t="shared" ref="P450:P513" si="99">O450/$T$10</f>
        <v>1.1763645399847493</v>
      </c>
      <c r="Q450" s="13">
        <f t="shared" si="90"/>
        <v>0.54051815234638612</v>
      </c>
    </row>
    <row r="451" spans="1:17" x14ac:dyDescent="0.35">
      <c r="A451">
        <v>449</v>
      </c>
      <c r="B451" s="3">
        <f t="shared" si="91"/>
        <v>0.44900000000000001</v>
      </c>
      <c r="C451" s="3">
        <f>MOD($T$7*(1+SIN($T$6*B451))+$T$20,2*$T$7)</f>
        <v>2.7739559234591482</v>
      </c>
      <c r="D451" s="31">
        <f t="shared" si="92"/>
        <v>1.0295180852164708E-4</v>
      </c>
      <c r="E451" s="67">
        <f t="shared" ref="E451:E514" si="100">1000*SQRT((H451-H452)^2+(I451-I452)^2)</f>
        <v>2.3796583063260082E-3</v>
      </c>
      <c r="F451" s="42">
        <f t="shared" si="93"/>
        <v>3.3727977689773474E-3</v>
      </c>
      <c r="G451" s="42">
        <f t="shared" ref="G451:G514" si="101">1000*F451</f>
        <v>3.3727977689773474</v>
      </c>
      <c r="H451" s="31">
        <f t="shared" si="94"/>
        <v>-9.6072500328745175E-5</v>
      </c>
      <c r="I451" s="31">
        <f t="shared" si="95"/>
        <v>3.7002021005090255E-5</v>
      </c>
      <c r="L451" s="13">
        <f t="shared" si="96"/>
        <v>3.1085784554710099</v>
      </c>
      <c r="M451" s="13">
        <f t="shared" si="97"/>
        <v>1</v>
      </c>
      <c r="N451" s="13">
        <f t="shared" ref="N451:N514" si="102">IF(M451&lt;0,2*$T$7-L451,L451)</f>
        <v>3.1085784554710099</v>
      </c>
      <c r="O451" s="13">
        <f t="shared" si="98"/>
        <v>7.4222578246933594E-5</v>
      </c>
      <c r="P451" s="13">
        <f t="shared" si="99"/>
        <v>1.1713668308347513</v>
      </c>
      <c r="Q451" s="13">
        <f t="shared" ref="Q451:Q514" si="103">P451/(1+P451)</f>
        <v>0.53946058961600518</v>
      </c>
    </row>
    <row r="452" spans="1:17" x14ac:dyDescent="0.35">
      <c r="A452">
        <v>450</v>
      </c>
      <c r="B452" s="3">
        <f t="shared" si="91"/>
        <v>0.45</v>
      </c>
      <c r="C452" s="3">
        <f>MOD($T$7*(1+SIN($T$6*B452))+$T$20,2*$T$7)</f>
        <v>2.7513736798713859</v>
      </c>
      <c r="D452" s="31">
        <f t="shared" si="92"/>
        <v>1.0343409844493416E-4</v>
      </c>
      <c r="E452" s="67">
        <f t="shared" si="100"/>
        <v>2.3805686017467345E-3</v>
      </c>
      <c r="F452" s="42">
        <f t="shared" si="93"/>
        <v>3.3740879720102679E-3</v>
      </c>
      <c r="G452" s="42">
        <f t="shared" si="101"/>
        <v>3.3740879720102677</v>
      </c>
      <c r="H452" s="31">
        <f t="shared" si="94"/>
        <v>-9.5658521436210899E-5</v>
      </c>
      <c r="I452" s="31">
        <f t="shared" si="95"/>
        <v>3.9345393602737172E-5</v>
      </c>
      <c r="L452" s="13">
        <f t="shared" si="96"/>
        <v>3.0767056110953694</v>
      </c>
      <c r="M452" s="13">
        <f t="shared" si="97"/>
        <v>1</v>
      </c>
      <c r="N452" s="13">
        <f t="shared" si="102"/>
        <v>3.0767056110953694</v>
      </c>
      <c r="O452" s="13">
        <f t="shared" si="98"/>
        <v>7.3923721023643071E-5</v>
      </c>
      <c r="P452" s="13">
        <f t="shared" si="99"/>
        <v>1.1666503221013409</v>
      </c>
      <c r="Q452" s="13">
        <f t="shared" si="103"/>
        <v>0.53845805675271907</v>
      </c>
    </row>
    <row r="453" spans="1:17" x14ac:dyDescent="0.35">
      <c r="A453">
        <v>451</v>
      </c>
      <c r="B453" s="3">
        <f t="shared" si="91"/>
        <v>0.45100000000000001</v>
      </c>
      <c r="C453" s="3">
        <f>MOD($T$7*(1+SIN($T$6*B453))+$T$20,2*$T$7)</f>
        <v>2.7288804098234145</v>
      </c>
      <c r="D453" s="31">
        <f t="shared" si="92"/>
        <v>1.039129944080412E-4</v>
      </c>
      <c r="E453" s="67">
        <f t="shared" si="100"/>
        <v>2.3811667584231516E-3</v>
      </c>
      <c r="F453" s="42">
        <f t="shared" si="93"/>
        <v>3.374935766627821E-3</v>
      </c>
      <c r="G453" s="42">
        <f t="shared" si="101"/>
        <v>3.374935766627821</v>
      </c>
      <c r="H453" s="31">
        <f t="shared" si="94"/>
        <v>-9.5188077536683709E-5</v>
      </c>
      <c r="I453" s="31">
        <f t="shared" si="95"/>
        <v>4.1679015124111204E-5</v>
      </c>
      <c r="L453" s="13">
        <f t="shared" si="96"/>
        <v>3.0446644615961898</v>
      </c>
      <c r="M453" s="13">
        <f t="shared" si="97"/>
        <v>1</v>
      </c>
      <c r="N453" s="13">
        <f t="shared" si="102"/>
        <v>3.0446644615961898</v>
      </c>
      <c r="O453" s="13">
        <f t="shared" si="98"/>
        <v>7.3643381915905462E-5</v>
      </c>
      <c r="P453" s="13">
        <f t="shared" si="99"/>
        <v>1.16222606279985</v>
      </c>
      <c r="Q453" s="13">
        <f t="shared" si="103"/>
        <v>0.53751366834182557</v>
      </c>
    </row>
    <row r="454" spans="1:17" x14ac:dyDescent="0.35">
      <c r="A454">
        <v>452</v>
      </c>
      <c r="B454" s="3">
        <f t="shared" si="91"/>
        <v>0.45200000000000001</v>
      </c>
      <c r="C454" s="3">
        <f>MOD($T$7*(1+SIN($T$6*B454))+$T$20,2*$T$7)</f>
        <v>2.706477552876839</v>
      </c>
      <c r="D454" s="31">
        <f t="shared" si="92"/>
        <v>1.0438843690611555E-4</v>
      </c>
      <c r="E454" s="67">
        <f t="shared" si="100"/>
        <v>2.3814509887325696E-3</v>
      </c>
      <c r="F454" s="42">
        <f t="shared" si="93"/>
        <v>3.3753386191511989E-3</v>
      </c>
      <c r="G454" s="42">
        <f t="shared" si="101"/>
        <v>3.3753386191511989</v>
      </c>
      <c r="H454" s="31">
        <f t="shared" si="94"/>
        <v>-9.4661682242234732E-5</v>
      </c>
      <c r="I454" s="31">
        <f t="shared" si="95"/>
        <v>4.4001269013202876E-5</v>
      </c>
      <c r="L454" s="13">
        <f t="shared" si="96"/>
        <v>3.0124672329091693</v>
      </c>
      <c r="M454" s="13">
        <f t="shared" si="97"/>
        <v>1</v>
      </c>
      <c r="N454" s="13">
        <f t="shared" si="102"/>
        <v>3.0124672329091693</v>
      </c>
      <c r="O454" s="13">
        <f t="shared" si="98"/>
        <v>7.3382230006589305E-5</v>
      </c>
      <c r="P454" s="13">
        <f t="shared" si="99"/>
        <v>1.1581046122708156</v>
      </c>
      <c r="Q454" s="13">
        <f t="shared" si="103"/>
        <v>0.53663043287425571</v>
      </c>
    </row>
    <row r="455" spans="1:17" x14ac:dyDescent="0.35">
      <c r="A455">
        <v>453</v>
      </c>
      <c r="B455" s="3">
        <f t="shared" si="91"/>
        <v>0.45300000000000001</v>
      </c>
      <c r="C455" s="3">
        <f>MOD($T$7*(1+SIN($T$6*B455))+$T$20,2*$T$7)</f>
        <v>2.684166542806858</v>
      </c>
      <c r="D455" s="31">
        <f t="shared" si="92"/>
        <v>1.0486036669241527E-4</v>
      </c>
      <c r="E455" s="67">
        <f t="shared" si="100"/>
        <v>2.3814195843474997E-3</v>
      </c>
      <c r="F455" s="42">
        <f t="shared" si="93"/>
        <v>3.375294108290283E-3</v>
      </c>
      <c r="G455" s="42">
        <f t="shared" si="101"/>
        <v>3.3752941082902832</v>
      </c>
      <c r="H455" s="31">
        <f t="shared" si="94"/>
        <v>-9.4079903230207158E-5</v>
      </c>
      <c r="I455" s="31">
        <f t="shared" si="95"/>
        <v>4.6310563709186814E-5</v>
      </c>
      <c r="L455" s="13">
        <f t="shared" si="96"/>
        <v>2.9801269728541682</v>
      </c>
      <c r="M455" s="13">
        <f t="shared" si="97"/>
        <v>1</v>
      </c>
      <c r="N455" s="13">
        <f t="shared" si="102"/>
        <v>2.9801269728541682</v>
      </c>
      <c r="O455" s="13">
        <f t="shared" si="98"/>
        <v>7.3140900496573583E-5</v>
      </c>
      <c r="P455" s="13">
        <f t="shared" si="99"/>
        <v>1.1542959951355614</v>
      </c>
      <c r="Q455" s="13">
        <f t="shared" si="103"/>
        <v>0.5358112338053741</v>
      </c>
    </row>
    <row r="456" spans="1:17" x14ac:dyDescent="0.35">
      <c r="A456">
        <v>454</v>
      </c>
      <c r="B456" s="3">
        <f t="shared" si="91"/>
        <v>0.45400000000000001</v>
      </c>
      <c r="C456" s="3">
        <f>MOD($T$7*(1+SIN($T$6*B456))+$T$20,2*$T$7)</f>
        <v>2.6619488075105</v>
      </c>
      <c r="D456" s="31">
        <f t="shared" si="92"/>
        <v>1.0532872478867015E-4</v>
      </c>
      <c r="E456" s="67">
        <f t="shared" si="100"/>
        <v>2.3810709171987075E-3</v>
      </c>
      <c r="F456" s="42">
        <f t="shared" si="93"/>
        <v>3.3747999265086232E-3</v>
      </c>
      <c r="G456" s="42">
        <f t="shared" si="101"/>
        <v>3.374799926508623</v>
      </c>
      <c r="H456" s="31">
        <f t="shared" si="94"/>
        <v>-9.344336101691125E-5</v>
      </c>
      <c r="I456" s="31">
        <f t="shared" si="95"/>
        <v>4.8605334557747987E-5</v>
      </c>
      <c r="L456" s="13">
        <f t="shared" si="96"/>
        <v>2.9476575258100208</v>
      </c>
      <c r="M456" s="13">
        <f t="shared" si="97"/>
        <v>1</v>
      </c>
      <c r="N456" s="13">
        <f t="shared" si="102"/>
        <v>2.9476575258100208</v>
      </c>
      <c r="O456" s="13">
        <f t="shared" si="98"/>
        <v>7.2919991914616603E-5</v>
      </c>
      <c r="P456" s="13">
        <f t="shared" si="99"/>
        <v>1.1508096572628692</v>
      </c>
      <c r="Q456" s="13">
        <f t="shared" si="103"/>
        <v>0.53505881070266126</v>
      </c>
    </row>
    <row r="457" spans="1:17" x14ac:dyDescent="0.35">
      <c r="A457">
        <v>455</v>
      </c>
      <c r="B457" s="3">
        <f t="shared" si="91"/>
        <v>0.45500000000000002</v>
      </c>
      <c r="C457" s="3">
        <f>MOD($T$7*(1+SIN($T$6*B457))+$T$20,2*$T$7)</f>
        <v>2.63982576891524</v>
      </c>
      <c r="D457" s="31">
        <f t="shared" si="92"/>
        <v>1.0579345249541655E-4</v>
      </c>
      <c r="E457" s="67">
        <f t="shared" si="100"/>
        <v>2.3804034404162418E-3</v>
      </c>
      <c r="F457" s="42">
        <f t="shared" si="93"/>
        <v>3.3738538813571999E-3</v>
      </c>
      <c r="G457" s="42">
        <f t="shared" si="101"/>
        <v>3.3738538813572001</v>
      </c>
      <c r="H457" s="31">
        <f t="shared" si="94"/>
        <v>-9.2752727659954355E-5</v>
      </c>
      <c r="I457" s="31">
        <f t="shared" si="95"/>
        <v>5.0884045658126432E-5</v>
      </c>
      <c r="L457" s="13">
        <f t="shared" si="96"/>
        <v>2.9150734995288841</v>
      </c>
      <c r="M457" s="13">
        <f t="shared" si="97"/>
        <v>1</v>
      </c>
      <c r="N457" s="13">
        <f t="shared" si="102"/>
        <v>2.9150734995288841</v>
      </c>
      <c r="O457" s="13">
        <f t="shared" si="98"/>
        <v>7.2720063419732487E-5</v>
      </c>
      <c r="P457" s="13">
        <f t="shared" si="99"/>
        <v>1.1476544231955907</v>
      </c>
      <c r="Q457" s="13">
        <f t="shared" si="103"/>
        <v>0.53437574071527982</v>
      </c>
    </row>
    <row r="458" spans="1:17" x14ac:dyDescent="0.35">
      <c r="A458">
        <v>456</v>
      </c>
      <c r="B458" s="3">
        <f t="shared" si="91"/>
        <v>0.45600000000000002</v>
      </c>
      <c r="C458" s="3">
        <f>MOD($T$7*(1+SIN($T$6*B458))+$T$20,2*$T$7)</f>
        <v>2.6177988428879977</v>
      </c>
      <c r="D458" s="31">
        <f t="shared" si="92"/>
        <v>1.062544914023122E-4</v>
      </c>
      <c r="E458" s="67">
        <f t="shared" si="100"/>
        <v>2.3794156892453502E-3</v>
      </c>
      <c r="F458" s="42">
        <f t="shared" si="93"/>
        <v>3.3724538967725929E-3</v>
      </c>
      <c r="G458" s="42">
        <f t="shared" si="101"/>
        <v>3.3724538967725928</v>
      </c>
      <c r="H458" s="31">
        <f t="shared" si="94"/>
        <v>-9.2008725392656591E-5</v>
      </c>
      <c r="I458" s="31">
        <f t="shared" si="95"/>
        <v>5.3145191643108663E-5</v>
      </c>
      <c r="L458" s="13">
        <f t="shared" si="96"/>
        <v>2.8823902240636277</v>
      </c>
      <c r="M458" s="13">
        <f t="shared" si="97"/>
        <v>1</v>
      </c>
      <c r="N458" s="13">
        <f t="shared" si="102"/>
        <v>2.8823902240636277</v>
      </c>
      <c r="O458" s="13">
        <f t="shared" si="98"/>
        <v>7.2541632225141172E-5</v>
      </c>
      <c r="P458" s="13">
        <f t="shared" si="99"/>
        <v>1.1448384554959086</v>
      </c>
      <c r="Q458" s="13">
        <f t="shared" si="103"/>
        <v>0.53376442060817597</v>
      </c>
    </row>
    <row r="459" spans="1:17" x14ac:dyDescent="0.35">
      <c r="A459">
        <v>457</v>
      </c>
      <c r="B459" s="3">
        <f t="shared" si="91"/>
        <v>0.45700000000000002</v>
      </c>
      <c r="C459" s="3">
        <f>MOD($T$7*(1+SIN($T$6*B459))+$T$20,2*$T$7)</f>
        <v>2.5958694391445194</v>
      </c>
      <c r="D459" s="31">
        <f t="shared" si="92"/>
        <v>1.0671178339842125E-4</v>
      </c>
      <c r="E459" s="67">
        <f t="shared" si="100"/>
        <v>2.378106281938078E-3</v>
      </c>
      <c r="F459" s="42">
        <f t="shared" si="93"/>
        <v>3.3705980143406864E-3</v>
      </c>
      <c r="G459" s="42">
        <f t="shared" si="101"/>
        <v>3.3705980143406866</v>
      </c>
      <c r="H459" s="31">
        <f t="shared" si="94"/>
        <v>-9.1212125194094004E-5</v>
      </c>
      <c r="I459" s="31">
        <f t="shared" si="95"/>
        <v>5.538729938937711E-5</v>
      </c>
      <c r="L459" s="13">
        <f t="shared" si="96"/>
        <v>2.8496237029190636</v>
      </c>
      <c r="M459" s="13">
        <f t="shared" si="97"/>
        <v>1</v>
      </c>
      <c r="N459" s="13">
        <f t="shared" si="102"/>
        <v>2.8496237029190636</v>
      </c>
      <c r="O459" s="13">
        <f t="shared" si="98"/>
        <v>7.2385171172928363E-5</v>
      </c>
      <c r="P459" s="13">
        <f t="shared" si="99"/>
        <v>1.1423692164690744</v>
      </c>
      <c r="Q459" s="13">
        <f t="shared" si="103"/>
        <v>0.53322704960812473</v>
      </c>
    </row>
    <row r="460" spans="1:17" x14ac:dyDescent="0.35">
      <c r="A460">
        <v>458</v>
      </c>
      <c r="B460" s="3">
        <f t="shared" si="91"/>
        <v>0.45800000000000002</v>
      </c>
      <c r="C460" s="3">
        <f>MOD($T$7*(1+SIN($T$6*B460))+$T$20,2*$T$7)</f>
        <v>2.5740389611591601</v>
      </c>
      <c r="D460" s="31">
        <f t="shared" si="92"/>
        <v>1.0716527068247509E-4</v>
      </c>
      <c r="E460" s="67">
        <f t="shared" si="100"/>
        <v>2.3764739206196574E-3</v>
      </c>
      <c r="F460" s="42">
        <f t="shared" si="93"/>
        <v>3.3682843945246409E-3</v>
      </c>
      <c r="G460" s="42">
        <f t="shared" si="101"/>
        <v>3.368284394524641</v>
      </c>
      <c r="H460" s="31">
        <f t="shared" si="94"/>
        <v>-9.0363745298421437E-5</v>
      </c>
      <c r="I460" s="31">
        <f t="shared" si="95"/>
        <v>5.7608929655828293E-5</v>
      </c>
      <c r="L460" s="13">
        <f t="shared" si="96"/>
        <v>2.8167905566816893</v>
      </c>
      <c r="M460" s="13">
        <f t="shared" si="97"/>
        <v>1</v>
      </c>
      <c r="N460" s="13">
        <f t="shared" si="102"/>
        <v>2.8167905566816893</v>
      </c>
      <c r="O460" s="13">
        <f t="shared" si="98"/>
        <v>7.225110648808896E-5</v>
      </c>
      <c r="P460" s="13">
        <f t="shared" si="99"/>
        <v>1.1402534327181417</v>
      </c>
      <c r="Q460" s="13">
        <f t="shared" si="103"/>
        <v>0.53276561330870487</v>
      </c>
    </row>
    <row r="461" spans="1:17" x14ac:dyDescent="0.35">
      <c r="A461">
        <v>459</v>
      </c>
      <c r="B461" s="3">
        <f t="shared" si="91"/>
        <v>0.45900000000000002</v>
      </c>
      <c r="C461" s="3">
        <f>MOD($T$7*(1+SIN($T$6*B461))+$T$20,2*$T$7)</f>
        <v>2.5523088060750592</v>
      </c>
      <c r="D461" s="31">
        <f t="shared" si="92"/>
        <v>1.0761489577309938E-4</v>
      </c>
      <c r="E461" s="67">
        <f t="shared" si="100"/>
        <v>2.3745173921304345E-3</v>
      </c>
      <c r="F461" s="42">
        <f t="shared" si="93"/>
        <v>3.3655113178581927E-3</v>
      </c>
      <c r="G461" s="42">
        <f t="shared" si="101"/>
        <v>3.3655113178581928</v>
      </c>
      <c r="H461" s="31">
        <f t="shared" si="94"/>
        <v>-8.9464449647196439E-5</v>
      </c>
      <c r="I461" s="31">
        <f t="shared" si="95"/>
        <v>5.9808678647661946E-5</v>
      </c>
      <c r="L461" s="13">
        <f t="shared" si="96"/>
        <v>2.7839079595297802</v>
      </c>
      <c r="M461" s="13">
        <f t="shared" si="97"/>
        <v>1</v>
      </c>
      <c r="N461" s="13">
        <f t="shared" si="102"/>
        <v>2.7839079595297802</v>
      </c>
      <c r="O461" s="13">
        <f t="shared" si="98"/>
        <v>7.2139815739537098E-5</v>
      </c>
      <c r="P461" s="13">
        <f t="shared" si="99"/>
        <v>1.1384970629650093</v>
      </c>
      <c r="Q461" s="13">
        <f t="shared" si="103"/>
        <v>0.53238186887499961</v>
      </c>
    </row>
    <row r="462" spans="1:17" x14ac:dyDescent="0.35">
      <c r="A462">
        <v>460</v>
      </c>
      <c r="B462" s="3">
        <f t="shared" si="91"/>
        <v>0.46</v>
      </c>
      <c r="C462" s="3">
        <f>MOD($T$7*(1+SIN($T$6*B462))+$T$20,2*$T$7)</f>
        <v>2.5306803646147245</v>
      </c>
      <c r="D462" s="31">
        <f t="shared" si="92"/>
        <v>1.080606015190126E-4</v>
      </c>
      <c r="E462" s="67">
        <f t="shared" si="100"/>
        <v>2.3722355688408246E-3</v>
      </c>
      <c r="F462" s="42">
        <f t="shared" si="93"/>
        <v>3.3622771861007311E-3</v>
      </c>
      <c r="G462" s="42">
        <f t="shared" si="101"/>
        <v>3.362277186100731</v>
      </c>
      <c r="H462" s="31">
        <f t="shared" si="94"/>
        <v>-8.8515146288513233E-5</v>
      </c>
      <c r="I462" s="31">
        <f t="shared" si="95"/>
        <v>6.1985179504248661E-5</v>
      </c>
      <c r="L462" s="13">
        <f t="shared" si="96"/>
        <v>2.750993569171198</v>
      </c>
      <c r="M462" s="13">
        <f t="shared" si="97"/>
        <v>1</v>
      </c>
      <c r="N462" s="13">
        <f t="shared" si="102"/>
        <v>2.750993569171198</v>
      </c>
      <c r="O462" s="13">
        <f t="shared" si="98"/>
        <v>7.2051626034005701E-5</v>
      </c>
      <c r="P462" s="13">
        <f t="shared" si="99"/>
        <v>1.1371052695468813</v>
      </c>
      <c r="Q462" s="13">
        <f t="shared" si="103"/>
        <v>0.5320773317769113</v>
      </c>
    </row>
    <row r="463" spans="1:17" x14ac:dyDescent="0.35">
      <c r="A463">
        <v>461</v>
      </c>
      <c r="B463" s="3">
        <f t="shared" si="91"/>
        <v>0.46100000000000002</v>
      </c>
      <c r="C463" s="3">
        <f>MOD($T$7*(1+SIN($T$6*B463))+$T$20,2*$T$7)</f>
        <v>2.5091550209910274</v>
      </c>
      <c r="D463" s="31">
        <f t="shared" si="92"/>
        <v>1.085023311091867E-4</v>
      </c>
      <c r="E463" s="67">
        <f t="shared" si="100"/>
        <v>2.369627409442584E-3</v>
      </c>
      <c r="F463" s="42">
        <f t="shared" si="93"/>
        <v>3.3585805233587998E-3</v>
      </c>
      <c r="G463" s="42">
        <f t="shared" si="101"/>
        <v>3.3585805233587998</v>
      </c>
      <c r="H463" s="31">
        <f t="shared" si="94"/>
        <v>-8.7516785726804617E-5</v>
      </c>
      <c r="I463" s="31">
        <f t="shared" si="95"/>
        <v>6.413710370897763E-5</v>
      </c>
      <c r="L463" s="13">
        <f t="shared" si="96"/>
        <v>2.7180654508961863</v>
      </c>
      <c r="M463" s="13">
        <f t="shared" si="97"/>
        <v>1</v>
      </c>
      <c r="N463" s="13">
        <f t="shared" si="102"/>
        <v>2.7180654508961863</v>
      </c>
      <c r="O463" s="13">
        <f t="shared" si="98"/>
        <v>7.1986812466470212E-5</v>
      </c>
      <c r="P463" s="13">
        <f t="shared" si="99"/>
        <v>1.1360823939611457</v>
      </c>
      <c r="Q463" s="13">
        <f t="shared" si="103"/>
        <v>0.53185326426215118</v>
      </c>
    </row>
    <row r="464" spans="1:17" x14ac:dyDescent="0.35">
      <c r="A464">
        <v>462</v>
      </c>
      <c r="B464" s="3">
        <f t="shared" si="91"/>
        <v>0.46200000000000002</v>
      </c>
      <c r="C464" s="3">
        <f>MOD($T$7*(1+SIN($T$6*B464))+$T$20,2*$T$7)</f>
        <v>2.4877341528186125</v>
      </c>
      <c r="D464" s="31">
        <f t="shared" si="92"/>
        <v>1.0894002808297552E-4</v>
      </c>
      <c r="E464" s="67">
        <f t="shared" si="100"/>
        <v>2.3666919597115578E-3</v>
      </c>
      <c r="F464" s="42">
        <f t="shared" si="93"/>
        <v>3.3544199771671757E-3</v>
      </c>
      <c r="G464" s="42">
        <f t="shared" si="101"/>
        <v>3.3544199771671757</v>
      </c>
      <c r="H464" s="31">
        <f t="shared" si="94"/>
        <v>-8.6470359227233494E-5</v>
      </c>
      <c r="I464" s="31">
        <f t="shared" si="95"/>
        <v>6.6263162419497379E-5</v>
      </c>
      <c r="L464" s="13">
        <f t="shared" si="96"/>
        <v>2.6851419965616561</v>
      </c>
      <c r="M464" s="13">
        <f t="shared" si="97"/>
        <v>1</v>
      </c>
      <c r="N464" s="13">
        <f t="shared" si="102"/>
        <v>2.6851419965616561</v>
      </c>
      <c r="O464" s="13">
        <f t="shared" si="98"/>
        <v>7.1945596847910616E-5</v>
      </c>
      <c r="P464" s="13">
        <f t="shared" si="99"/>
        <v>1.1354319367871517</v>
      </c>
      <c r="Q464" s="13">
        <f t="shared" si="103"/>
        <v>0.53171066575667003</v>
      </c>
    </row>
    <row r="465" spans="1:17" x14ac:dyDescent="0.35">
      <c r="A465">
        <v>463</v>
      </c>
      <c r="B465" s="3">
        <f t="shared" si="91"/>
        <v>0.46300000000000002</v>
      </c>
      <c r="C465" s="3">
        <f>MOD($T$7*(1+SIN($T$6*B465))+$T$20,2*$T$7)</f>
        <v>2.4664191310257317</v>
      </c>
      <c r="D465" s="31">
        <f t="shared" si="92"/>
        <v>1.0937363634020068E-4</v>
      </c>
      <c r="E465" s="67">
        <f t="shared" si="100"/>
        <v>2.3634283532468271E-3</v>
      </c>
      <c r="F465" s="42">
        <f t="shared" si="93"/>
        <v>3.3497943195364976E-3</v>
      </c>
      <c r="G465" s="42">
        <f t="shared" si="101"/>
        <v>3.3497943195364979</v>
      </c>
      <c r="H465" s="31">
        <f t="shared" si="94"/>
        <v>-8.5376897078623507E-5</v>
      </c>
      <c r="I465" s="31">
        <f t="shared" si="95"/>
        <v>6.8362107716955263E-5</v>
      </c>
      <c r="L465" s="13">
        <f t="shared" si="96"/>
        <v>2.6522418394378704</v>
      </c>
      <c r="M465" s="13">
        <f t="shared" si="97"/>
        <v>1</v>
      </c>
      <c r="N465" s="13">
        <f t="shared" si="102"/>
        <v>2.6522418394378704</v>
      </c>
      <c r="O465" s="13">
        <f t="shared" si="98"/>
        <v>7.1928146727859809E-5</v>
      </c>
      <c r="P465" s="13">
        <f t="shared" si="99"/>
        <v>1.1351565422602519</v>
      </c>
      <c r="Q465" s="13">
        <f t="shared" si="103"/>
        <v>0.53165026535177995</v>
      </c>
    </row>
    <row r="466" spans="1:17" x14ac:dyDescent="0.35">
      <c r="A466">
        <v>464</v>
      </c>
      <c r="B466" s="3">
        <f t="shared" si="91"/>
        <v>0.46400000000000002</v>
      </c>
      <c r="C466" s="3">
        <f>MOD($T$7*(1+SIN($T$6*B466))+$T$20,2*$T$7)</f>
        <v>2.4452113197665026</v>
      </c>
      <c r="D466" s="31">
        <f t="shared" si="92"/>
        <v>1.098031001512017E-4</v>
      </c>
      <c r="E466" s="67">
        <f t="shared" si="100"/>
        <v>2.359835812180096E-3</v>
      </c>
      <c r="F466" s="42">
        <f t="shared" si="93"/>
        <v>3.3447024479587089E-3</v>
      </c>
      <c r="G466" s="42">
        <f t="shared" si="101"/>
        <v>3.3447024479587091</v>
      </c>
      <c r="H466" s="31">
        <f t="shared" si="94"/>
        <v>-8.423746681892004E-5</v>
      </c>
      <c r="I466" s="31">
        <f t="shared" si="95"/>
        <v>7.0432733773055954E-5</v>
      </c>
      <c r="L466" s="13">
        <f t="shared" si="96"/>
        <v>2.6193837659437245</v>
      </c>
      <c r="M466" s="13">
        <f t="shared" si="97"/>
        <v>1</v>
      </c>
      <c r="N466" s="13">
        <f t="shared" si="102"/>
        <v>2.6193837659437245</v>
      </c>
      <c r="O466" s="13">
        <f t="shared" si="98"/>
        <v>7.1934574725408452E-5</v>
      </c>
      <c r="P466" s="13">
        <f t="shared" si="99"/>
        <v>1.1352579877138458</v>
      </c>
      <c r="Q466" s="13">
        <f t="shared" si="103"/>
        <v>0.5316725165043551</v>
      </c>
    </row>
    <row r="467" spans="1:17" x14ac:dyDescent="0.35">
      <c r="A467">
        <v>465</v>
      </c>
      <c r="B467" s="3">
        <f t="shared" si="91"/>
        <v>0.46500000000000002</v>
      </c>
      <c r="C467" s="3">
        <f>MOD($T$7*(1+SIN($T$6*B467))+$T$20,2*$T$7)</f>
        <v>2.4241120763336088</v>
      </c>
      <c r="D467" s="31">
        <f t="shared" si="92"/>
        <v>1.1022836416683932E-4</v>
      </c>
      <c r="E467" s="67">
        <f t="shared" si="100"/>
        <v>2.3559136478623847E-3</v>
      </c>
      <c r="F467" s="42">
        <f t="shared" si="93"/>
        <v>3.3391433863803419E-3</v>
      </c>
      <c r="G467" s="42">
        <f t="shared" si="101"/>
        <v>3.3391433863803419</v>
      </c>
      <c r="H467" s="31">
        <f t="shared" si="94"/>
        <v>-8.3053171427178977E-5</v>
      </c>
      <c r="I467" s="31">
        <f t="shared" si="95"/>
        <v>7.2473877933949195E-5</v>
      </c>
      <c r="L467" s="13">
        <f t="shared" si="96"/>
        <v>2.5865866253697325</v>
      </c>
      <c r="M467" s="13">
        <f t="shared" si="97"/>
        <v>1</v>
      </c>
      <c r="N467" s="13">
        <f t="shared" si="102"/>
        <v>2.5865866253697325</v>
      </c>
      <c r="O467" s="13">
        <f t="shared" si="98"/>
        <v>7.1964938178169881E-5</v>
      </c>
      <c r="P467" s="13">
        <f t="shared" si="99"/>
        <v>1.1357371780394099</v>
      </c>
      <c r="Q467" s="13">
        <f t="shared" si="103"/>
        <v>0.53177759403992209</v>
      </c>
    </row>
    <row r="468" spans="1:17" x14ac:dyDescent="0.35">
      <c r="A468">
        <v>466</v>
      </c>
      <c r="B468" s="3">
        <f t="shared" si="91"/>
        <v>0.46600000000000003</v>
      </c>
      <c r="C468" s="3">
        <f>MOD($T$7*(1+SIN($T$6*B468))+$T$20,2*$T$7)</f>
        <v>2.403122751071427</v>
      </c>
      <c r="D468" s="31">
        <f t="shared" si="92"/>
        <v>1.1064937342845881E-4</v>
      </c>
      <c r="E468" s="67">
        <f t="shared" si="100"/>
        <v>2.3516612615197062E-3</v>
      </c>
      <c r="F468" s="42">
        <f t="shared" si="93"/>
        <v>3.3331162861318362E-3</v>
      </c>
      <c r="G468" s="42">
        <f t="shared" si="101"/>
        <v>3.3331162861318364</v>
      </c>
      <c r="H468" s="31">
        <f t="shared" si="94"/>
        <v>-8.182514748610003E-5</v>
      </c>
      <c r="I468" s="31">
        <f t="shared" si="95"/>
        <v>7.448442172017251E-5</v>
      </c>
      <c r="L468" s="13">
        <f t="shared" si="96"/>
        <v>2.5538692387353192</v>
      </c>
      <c r="M468" s="13">
        <f t="shared" si="97"/>
        <v>1</v>
      </c>
      <c r="N468" s="13">
        <f t="shared" si="102"/>
        <v>2.5538692387353192</v>
      </c>
      <c r="O468" s="13">
        <f t="shared" si="98"/>
        <v>7.2019239114321133E-5</v>
      </c>
      <c r="P468" s="13">
        <f t="shared" si="99"/>
        <v>1.1365941452452544</v>
      </c>
      <c r="Q468" s="13">
        <f t="shared" si="103"/>
        <v>0.53196539350939176</v>
      </c>
    </row>
    <row r="469" spans="1:17" x14ac:dyDescent="0.35">
      <c r="A469">
        <v>467</v>
      </c>
      <c r="B469" s="3">
        <f t="shared" si="91"/>
        <v>0.46700000000000003</v>
      </c>
      <c r="C469" s="3">
        <f>MOD($T$7*(1+SIN($T$6*B469))+$T$20,2*$T$7)</f>
        <v>2.3822446872896097</v>
      </c>
      <c r="D469" s="31">
        <f t="shared" si="92"/>
        <v>1.1106607337780269E-4</v>
      </c>
      <c r="E469" s="67">
        <f t="shared" si="100"/>
        <v>2.3470781448849749E-3</v>
      </c>
      <c r="F469" s="42">
        <f t="shared" si="93"/>
        <v>3.3266204268231733E-3</v>
      </c>
      <c r="G469" s="42">
        <f t="shared" si="101"/>
        <v>3.3266204268231734</v>
      </c>
      <c r="H469" s="31">
        <f t="shared" si="94"/>
        <v>-8.0554563319108077E-5</v>
      </c>
      <c r="I469" s="31">
        <f t="shared" si="95"/>
        <v>7.6463291742059198E-5</v>
      </c>
      <c r="L469" s="13">
        <f t="shared" si="96"/>
        <v>2.5212503079477275</v>
      </c>
      <c r="M469" s="13">
        <f t="shared" si="97"/>
        <v>1</v>
      </c>
      <c r="N469" s="13">
        <f t="shared" si="102"/>
        <v>2.5212503079477275</v>
      </c>
      <c r="O469" s="13">
        <f t="shared" si="98"/>
        <v>7.2097424548274368E-5</v>
      </c>
      <c r="P469" s="13">
        <f t="shared" si="99"/>
        <v>1.1378280531227543</v>
      </c>
      <c r="Q469" s="13">
        <f t="shared" si="103"/>
        <v>0.5322355329095404</v>
      </c>
    </row>
    <row r="470" spans="1:17" x14ac:dyDescent="0.35">
      <c r="A470">
        <v>468</v>
      </c>
      <c r="B470" s="3">
        <f t="shared" si="91"/>
        <v>0.46800000000000003</v>
      </c>
      <c r="C470" s="3">
        <f>MOD($T$7*(1+SIN($T$6*B470))+$T$20,2*$T$7)</f>
        <v>2.3614792211771132</v>
      </c>
      <c r="D470" s="31">
        <f t="shared" si="92"/>
        <v>1.1147840986687923E-4</v>
      </c>
      <c r="E470" s="67">
        <f t="shared" si="100"/>
        <v>2.342163880800809E-3</v>
      </c>
      <c r="F470" s="42">
        <f t="shared" si="93"/>
        <v>3.3196552171982545E-3</v>
      </c>
      <c r="G470" s="42">
        <f t="shared" si="101"/>
        <v>3.3196552171982545</v>
      </c>
      <c r="H470" s="31">
        <f t="shared" si="94"/>
        <v>-7.924261710598396E-5</v>
      </c>
      <c r="I470" s="31">
        <f t="shared" si="95"/>
        <v>7.8409460530234052E-5</v>
      </c>
      <c r="L470" s="13">
        <f t="shared" si="96"/>
        <v>2.4887483264224941</v>
      </c>
      <c r="M470" s="13">
        <f t="shared" si="97"/>
        <v>1</v>
      </c>
      <c r="N470" s="13">
        <f t="shared" si="102"/>
        <v>2.4887483264224941</v>
      </c>
      <c r="O470" s="13">
        <f t="shared" si="98"/>
        <v>7.2199387095980844E-5</v>
      </c>
      <c r="P470" s="13">
        <f t="shared" si="99"/>
        <v>1.1394372069569612</v>
      </c>
      <c r="Q470" s="13">
        <f t="shared" si="103"/>
        <v>0.53258735673651547</v>
      </c>
    </row>
    <row r="471" spans="1:17" x14ac:dyDescent="0.35">
      <c r="A471">
        <v>469</v>
      </c>
      <c r="B471" s="3">
        <f t="shared" si="91"/>
        <v>0.46899999999999997</v>
      </c>
      <c r="C471" s="3">
        <f>MOD($T$7*(1+SIN($T$6*B471))+$T$20,2*$T$7)</f>
        <v>2.3408276817166809</v>
      </c>
      <c r="D471" s="31">
        <f t="shared" si="92"/>
        <v>1.1188632916777647E-4</v>
      </c>
      <c r="E471" s="67">
        <f t="shared" si="100"/>
        <v>2.3369181437963818E-3</v>
      </c>
      <c r="F471" s="42">
        <f t="shared" si="93"/>
        <v>3.3122201959524984E-3</v>
      </c>
      <c r="G471" s="42">
        <f t="shared" si="101"/>
        <v>3.3122201959524986</v>
      </c>
      <c r="H471" s="31">
        <f t="shared" si="94"/>
        <v>-7.7890534981011505E-5</v>
      </c>
      <c r="I471" s="31">
        <f t="shared" si="95"/>
        <v>8.0321947281000676E-5</v>
      </c>
      <c r="L471" s="13">
        <f t="shared" si="96"/>
        <v>2.4563814922907454</v>
      </c>
      <c r="M471" s="13">
        <f t="shared" si="97"/>
        <v>1</v>
      </c>
      <c r="N471" s="13">
        <f t="shared" si="102"/>
        <v>2.4563814922907454</v>
      </c>
      <c r="O471" s="13">
        <f t="shared" si="98"/>
        <v>7.2324965901381441E-5</v>
      </c>
      <c r="P471" s="13">
        <f t="shared" si="99"/>
        <v>1.1414190681476721</v>
      </c>
      <c r="Q471" s="13">
        <f t="shared" si="103"/>
        <v>0.53301994230162508</v>
      </c>
    </row>
    <row r="472" spans="1:17" x14ac:dyDescent="0.35">
      <c r="A472">
        <v>470</v>
      </c>
      <c r="B472" s="3">
        <f t="shared" si="91"/>
        <v>0.47</v>
      </c>
      <c r="C472" s="3">
        <f>MOD($T$7*(1+SIN($T$6*B472))+$T$20,2*$T$7)</f>
        <v>2.3202913905997882</v>
      </c>
      <c r="D472" s="31">
        <f t="shared" si="92"/>
        <v>1.1228977798242804E-4</v>
      </c>
      <c r="E472" s="67">
        <f t="shared" si="100"/>
        <v>2.3313407006354098E-3</v>
      </c>
      <c r="F472" s="42">
        <f t="shared" si="93"/>
        <v>3.3043150325095297E-3</v>
      </c>
      <c r="G472" s="42">
        <f t="shared" si="101"/>
        <v>3.3043150325095296</v>
      </c>
      <c r="H472" s="31">
        <f t="shared" si="94"/>
        <v>-7.6499569117587394E-5</v>
      </c>
      <c r="I472" s="31">
        <f t="shared" si="95"/>
        <v>8.2199818516627215E-5</v>
      </c>
      <c r="L472" s="13">
        <f t="shared" si="96"/>
        <v>2.4241676252575393</v>
      </c>
      <c r="M472" s="13">
        <f t="shared" si="97"/>
        <v>1</v>
      </c>
      <c r="N472" s="13">
        <f t="shared" si="102"/>
        <v>2.4241676252575393</v>
      </c>
      <c r="O472" s="13">
        <f t="shared" si="98"/>
        <v>7.247394786127422E-5</v>
      </c>
      <c r="P472" s="13">
        <f t="shared" si="99"/>
        <v>1.1437702735400606</v>
      </c>
      <c r="Q472" s="13">
        <f t="shared" si="103"/>
        <v>0.53353210820081221</v>
      </c>
    </row>
    <row r="473" spans="1:17" x14ac:dyDescent="0.35">
      <c r="A473">
        <v>471</v>
      </c>
      <c r="B473" s="3">
        <f t="shared" si="91"/>
        <v>0.47099999999999997</v>
      </c>
      <c r="C473" s="3">
        <f>MOD($T$7*(1+SIN($T$6*B473))+$T$20,2*$T$7)</f>
        <v>2.2998716621420572</v>
      </c>
      <c r="D473" s="31">
        <f t="shared" si="92"/>
        <v>1.1268870345232055E-4</v>
      </c>
      <c r="E473" s="67">
        <f t="shared" si="100"/>
        <v>2.3254314108386086E-3</v>
      </c>
      <c r="F473" s="42">
        <f t="shared" si="93"/>
        <v>3.295939527761681E-3</v>
      </c>
      <c r="G473" s="42">
        <f t="shared" si="101"/>
        <v>3.2959395277616812</v>
      </c>
      <c r="H473" s="31">
        <f t="shared" si="94"/>
        <v>-7.5070995803186571E-5</v>
      </c>
      <c r="I473" s="31">
        <f t="shared" si="95"/>
        <v>8.4042188660713644E-5</v>
      </c>
      <c r="L473" s="13">
        <f t="shared" si="96"/>
        <v>2.3921240880905916</v>
      </c>
      <c r="M473" s="13">
        <f t="shared" si="97"/>
        <v>1</v>
      </c>
      <c r="N473" s="13">
        <f t="shared" si="102"/>
        <v>2.3921240880905916</v>
      </c>
      <c r="O473" s="13">
        <f t="shared" si="98"/>
        <v>7.2646069131913961E-5</v>
      </c>
      <c r="P473" s="13">
        <f t="shared" si="99"/>
        <v>1.146486659201547</v>
      </c>
      <c r="Q473" s="13">
        <f t="shared" si="103"/>
        <v>0.53412242479439342</v>
      </c>
    </row>
    <row r="474" spans="1:17" x14ac:dyDescent="0.35">
      <c r="A474">
        <v>472</v>
      </c>
      <c r="B474" s="3">
        <f t="shared" si="91"/>
        <v>0.47199999999999998</v>
      </c>
      <c r="C474" s="3">
        <f>MOD($T$7*(1+SIN($T$6*B474))+$T$20,2*$T$7)</f>
        <v>2.2795698031991387</v>
      </c>
      <c r="D474" s="31">
        <f t="shared" si="92"/>
        <v>1.1308305316814795E-4</v>
      </c>
      <c r="E474" s="67">
        <f t="shared" si="100"/>
        <v>2.3191902271770728E-3</v>
      </c>
      <c r="F474" s="42">
        <f t="shared" si="93"/>
        <v>3.2870936147692794E-3</v>
      </c>
      <c r="G474" s="42">
        <f t="shared" si="101"/>
        <v>3.2870936147692795</v>
      </c>
      <c r="H474" s="31">
        <f t="shared" si="94"/>
        <v>-7.3606113508534711E-5</v>
      </c>
      <c r="I474" s="31">
        <f t="shared" si="95"/>
        <v>8.584822052901784E-5</v>
      </c>
      <c r="L474" s="13">
        <f t="shared" si="96"/>
        <v>2.3602677136129957</v>
      </c>
      <c r="M474" s="13">
        <f t="shared" si="97"/>
        <v>1</v>
      </c>
      <c r="N474" s="13">
        <f t="shared" si="102"/>
        <v>2.3602677136129957</v>
      </c>
      <c r="O474" s="13">
        <f t="shared" si="98"/>
        <v>7.2841016897145903E-5</v>
      </c>
      <c r="P474" s="13">
        <f t="shared" si="99"/>
        <v>1.1495632883261555</v>
      </c>
      <c r="Q474" s="13">
        <f t="shared" si="103"/>
        <v>0.5347892265229881</v>
      </c>
    </row>
    <row r="475" spans="1:17" x14ac:dyDescent="0.35">
      <c r="A475">
        <v>473</v>
      </c>
      <c r="B475" s="3">
        <f t="shared" si="91"/>
        <v>0.47299999999999998</v>
      </c>
      <c r="C475" s="3">
        <f>MOD($T$7*(1+SIN($T$6*B475))+$T$20,2*$T$7)</f>
        <v>2.2593871130830769</v>
      </c>
      <c r="D475" s="31">
        <f t="shared" si="92"/>
        <v>1.1347277517940514E-4</v>
      </c>
      <c r="E475" s="67">
        <f t="shared" si="100"/>
        <v>2.3126171961399761E-3</v>
      </c>
      <c r="F475" s="42">
        <f t="shared" si="93"/>
        <v>3.2777773594235417E-3</v>
      </c>
      <c r="G475" s="42">
        <f t="shared" si="101"/>
        <v>3.2777773594235415</v>
      </c>
      <c r="H475" s="31">
        <f t="shared" si="94"/>
        <v>-7.2106240954771683E-5</v>
      </c>
      <c r="I475" s="31">
        <f t="shared" si="95"/>
        <v>8.7617125736286452E-5</v>
      </c>
      <c r="L475" s="13">
        <f t="shared" si="96"/>
        <v>2.3286147379509248</v>
      </c>
      <c r="M475" s="13">
        <f t="shared" si="97"/>
        <v>1</v>
      </c>
      <c r="N475" s="13">
        <f t="shared" si="102"/>
        <v>2.3286147379509248</v>
      </c>
      <c r="O475" s="13">
        <f t="shared" si="98"/>
        <v>7.3058431374829023E-5</v>
      </c>
      <c r="P475" s="13">
        <f t="shared" si="99"/>
        <v>1.1529944828995102</v>
      </c>
      <c r="Q475" s="13">
        <f t="shared" si="103"/>
        <v>0.5355306258596324</v>
      </c>
    </row>
    <row r="476" spans="1:17" x14ac:dyDescent="0.35">
      <c r="A476">
        <v>474</v>
      </c>
      <c r="B476" s="3">
        <f t="shared" si="91"/>
        <v>0.47399999999999998</v>
      </c>
      <c r="C476" s="3">
        <f>MOD($T$7*(1+SIN($T$6*B476))+$T$20,2*$T$7)</f>
        <v>2.2393248834791493</v>
      </c>
      <c r="D476" s="31">
        <f t="shared" si="92"/>
        <v>1.138578180039229E-4</v>
      </c>
      <c r="E476" s="67">
        <f t="shared" si="100"/>
        <v>2.3057124583731469E-3</v>
      </c>
      <c r="F476" s="42">
        <f t="shared" si="93"/>
        <v>3.267990961068187E-3</v>
      </c>
      <c r="G476" s="42">
        <f t="shared" si="101"/>
        <v>3.267990961068187</v>
      </c>
      <c r="H476" s="31">
        <f t="shared" si="94"/>
        <v>-7.0572715182326692E-5</v>
      </c>
      <c r="I476" s="31">
        <f t="shared" si="95"/>
        <v>8.9348165019817973E-5</v>
      </c>
      <c r="L476" s="13">
        <f t="shared" si="96"/>
        <v>2.2971807406519527</v>
      </c>
      <c r="M476" s="13">
        <f t="shared" si="97"/>
        <v>1</v>
      </c>
      <c r="N476" s="13">
        <f t="shared" si="102"/>
        <v>2.2971807406519527</v>
      </c>
      <c r="O476" s="13">
        <f t="shared" si="98"/>
        <v>7.3297908035829213E-5</v>
      </c>
      <c r="P476" s="13">
        <f t="shared" si="99"/>
        <v>1.1567738587185692</v>
      </c>
      <c r="Q476" s="13">
        <f t="shared" si="103"/>
        <v>0.53634452867759508</v>
      </c>
    </row>
    <row r="477" spans="1:17" x14ac:dyDescent="0.35">
      <c r="A477">
        <v>475</v>
      </c>
      <c r="B477" s="3">
        <f t="shared" si="91"/>
        <v>0.47499999999999998</v>
      </c>
      <c r="C477" s="3">
        <f>MOD($T$7*(1+SIN($T$6*B477))+$T$20,2*$T$7)</f>
        <v>2.2193843983632027</v>
      </c>
      <c r="D477" s="31">
        <f t="shared" si="92"/>
        <v>1.1423813063733937E-4</v>
      </c>
      <c r="E477" s="67">
        <f t="shared" si="100"/>
        <v>2.2984762490918737E-3</v>
      </c>
      <c r="F477" s="42">
        <f t="shared" si="93"/>
        <v>3.2577347530845235E-3</v>
      </c>
      <c r="G477" s="42">
        <f t="shared" si="101"/>
        <v>3.2577347530845238</v>
      </c>
      <c r="H477" s="31">
        <f t="shared" si="94"/>
        <v>-6.9006889625146509E-5</v>
      </c>
      <c r="I477" s="31">
        <f t="shared" si="95"/>
        <v>9.1040648480646618E-5</v>
      </c>
      <c r="L477" s="13">
        <f t="shared" si="96"/>
        <v>2.2659805921462426</v>
      </c>
      <c r="M477" s="13">
        <f t="shared" si="97"/>
        <v>1</v>
      </c>
      <c r="N477" s="13">
        <f t="shared" si="102"/>
        <v>2.2659805921462426</v>
      </c>
      <c r="O477" s="13">
        <f t="shared" si="98"/>
        <v>7.3559000007960651E-5</v>
      </c>
      <c r="P477" s="13">
        <f t="shared" si="99"/>
        <v>1.1608943633301783</v>
      </c>
      <c r="Q477" s="13">
        <f t="shared" si="103"/>
        <v>0.53722865079860316</v>
      </c>
    </row>
    <row r="478" spans="1:17" x14ac:dyDescent="0.35">
      <c r="A478">
        <v>476</v>
      </c>
      <c r="B478" s="3">
        <f t="shared" si="91"/>
        <v>0.47599999999999998</v>
      </c>
      <c r="C478" s="3">
        <f>MOD($T$7*(1+SIN($T$6*B478))+$T$20,2*$T$7)</f>
        <v>2.1995669339194781</v>
      </c>
      <c r="D478" s="31">
        <f t="shared" si="92"/>
        <v>1.1461366256250818E-4</v>
      </c>
      <c r="E478" s="67">
        <f t="shared" si="100"/>
        <v>2.2909088984658758E-3</v>
      </c>
      <c r="F478" s="42">
        <f t="shared" si="93"/>
        <v>3.247009203437087E-3</v>
      </c>
      <c r="G478" s="42">
        <f t="shared" si="101"/>
        <v>3.247009203437087</v>
      </c>
      <c r="H478" s="31">
        <f t="shared" si="94"/>
        <v>-6.7410132193835461E-5</v>
      </c>
      <c r="I478" s="31">
        <f t="shared" si="95"/>
        <v>9.2693935743402972E-5</v>
      </c>
      <c r="L478" s="13">
        <f t="shared" si="96"/>
        <v>2.2350284088758832</v>
      </c>
      <c r="M478" s="13">
        <f t="shared" si="97"/>
        <v>1</v>
      </c>
      <c r="N478" s="13">
        <f t="shared" si="102"/>
        <v>2.2350284088758832</v>
      </c>
      <c r="O478" s="13">
        <f t="shared" si="98"/>
        <v>7.3841220635971244E-5</v>
      </c>
      <c r="P478" s="13">
        <f t="shared" si="99"/>
        <v>1.1653483164322807</v>
      </c>
      <c r="Q478" s="13">
        <f t="shared" si="103"/>
        <v>0.53818053547724731</v>
      </c>
    </row>
    <row r="479" spans="1:17" x14ac:dyDescent="0.35">
      <c r="A479">
        <v>477</v>
      </c>
      <c r="B479" s="3">
        <f t="shared" si="91"/>
        <v>0.47699999999999998</v>
      </c>
      <c r="C479" s="3">
        <f>MOD($T$7*(1+SIN($T$6*B479))+$T$20,2*$T$7)</f>
        <v>2.1798737584589354</v>
      </c>
      <c r="D479" s="31">
        <f t="shared" si="92"/>
        <v>1.1498436375883957E-4</v>
      </c>
      <c r="E479" s="67">
        <f t="shared" si="100"/>
        <v>2.2830108319773284E-3</v>
      </c>
      <c r="F479" s="42">
        <f t="shared" si="93"/>
        <v>3.2358149151810829E-3</v>
      </c>
      <c r="G479" s="42">
        <f t="shared" si="101"/>
        <v>3.2358149151810829</v>
      </c>
      <c r="H479" s="31">
        <f t="shared" si="94"/>
        <v>-6.5783823371173424E-5</v>
      </c>
      <c r="I479" s="31">
        <f t="shared" si="95"/>
        <v>9.4307436036059205E-5</v>
      </c>
      <c r="L479" s="13">
        <f t="shared" si="96"/>
        <v>2.2043375162717211</v>
      </c>
      <c r="M479" s="13">
        <f t="shared" si="97"/>
        <v>1</v>
      </c>
      <c r="N479" s="13">
        <f t="shared" si="102"/>
        <v>2.2043375162717211</v>
      </c>
      <c r="O479" s="13">
        <f t="shared" si="98"/>
        <v>7.414404616798194E-5</v>
      </c>
      <c r="P479" s="13">
        <f t="shared" si="99"/>
        <v>1.1701274522707998</v>
      </c>
      <c r="Q479" s="13">
        <f t="shared" si="103"/>
        <v>0.53919757157414427</v>
      </c>
    </row>
    <row r="480" spans="1:17" x14ac:dyDescent="0.35">
      <c r="A480">
        <v>478</v>
      </c>
      <c r="B480" s="3">
        <f t="shared" si="91"/>
        <v>0.47799999999999998</v>
      </c>
      <c r="C480" s="3">
        <f>MOD($T$7*(1+SIN($T$6*B480))+$T$20,2*$T$7)</f>
        <v>2.160306132338083</v>
      </c>
      <c r="D480" s="31">
        <f t="shared" si="92"/>
        <v>1.1535018471157405E-4</v>
      </c>
      <c r="E480" s="67">
        <f t="shared" si="100"/>
        <v>2.2747825707528533E-3</v>
      </c>
      <c r="F480" s="42">
        <f t="shared" si="93"/>
        <v>3.2241526269329353E-3</v>
      </c>
      <c r="G480" s="42">
        <f t="shared" si="101"/>
        <v>3.2241526269329355</v>
      </c>
      <c r="H480" s="31">
        <f t="shared" si="94"/>
        <v>-6.4129354323381611E-5</v>
      </c>
      <c r="I480" s="31">
        <f t="shared" si="95"/>
        <v>9.5880608190918509E-5</v>
      </c>
      <c r="L480" s="13">
        <f t="shared" si="96"/>
        <v>2.1739204196160951</v>
      </c>
      <c r="M480" s="13">
        <f t="shared" si="97"/>
        <v>1</v>
      </c>
      <c r="N480" s="13">
        <f t="shared" si="102"/>
        <v>2.1739204196160951</v>
      </c>
      <c r="O480" s="13">
        <f t="shared" si="98"/>
        <v>7.4466918538694109E-5</v>
      </c>
      <c r="P480" s="13">
        <f t="shared" si="99"/>
        <v>1.1752229635636973</v>
      </c>
      <c r="Q480" s="13">
        <f t="shared" si="103"/>
        <v>0.54027701217272628</v>
      </c>
    </row>
    <row r="481" spans="1:17" x14ac:dyDescent="0.35">
      <c r="A481">
        <v>479</v>
      </c>
      <c r="B481" s="3">
        <f t="shared" si="91"/>
        <v>0.47899999999999998</v>
      </c>
      <c r="C481" s="3">
        <f>MOD($T$7*(1+SIN($T$6*B481))+$T$20,2*$T$7)</f>
        <v>2.1408653078783129</v>
      </c>
      <c r="D481" s="31">
        <f t="shared" si="92"/>
        <v>1.1571107642098554E-4</v>
      </c>
      <c r="E481" s="67">
        <f t="shared" si="100"/>
        <v>2.2662247318676505E-3</v>
      </c>
      <c r="F481" s="42">
        <f t="shared" si="93"/>
        <v>3.2120232133013441E-3</v>
      </c>
      <c r="G481" s="42">
        <f t="shared" si="101"/>
        <v>3.212023213301344</v>
      </c>
      <c r="H481" s="31">
        <f t="shared" si="94"/>
        <v>-6.2448125030399034E-5</v>
      </c>
      <c r="I481" s="31">
        <f t="shared" si="95"/>
        <v>9.7412960568349453E-5</v>
      </c>
      <c r="L481" s="13">
        <f t="shared" si="96"/>
        <v>2.1437887826976207</v>
      </c>
      <c r="M481" s="13">
        <f t="shared" si="97"/>
        <v>1</v>
      </c>
      <c r="N481" s="13">
        <f t="shared" si="102"/>
        <v>2.1437887826976207</v>
      </c>
      <c r="O481" s="13">
        <f t="shared" si="98"/>
        <v>7.4809248220125127E-5</v>
      </c>
      <c r="P481" s="13">
        <f t="shared" si="99"/>
        <v>1.1806255464907474</v>
      </c>
      <c r="Q481" s="13">
        <f t="shared" si="103"/>
        <v>0.54141599340185331</v>
      </c>
    </row>
    <row r="482" spans="1:17" x14ac:dyDescent="0.35">
      <c r="A482">
        <v>480</v>
      </c>
      <c r="B482" s="3">
        <f t="shared" si="91"/>
        <v>0.48</v>
      </c>
      <c r="C482" s="3">
        <f>MOD($T$7*(1+SIN($T$6*B482))+$T$20,2*$T$7)</f>
        <v>2.1215525292857547</v>
      </c>
      <c r="D482" s="31">
        <f t="shared" si="92"/>
        <v>1.1606699041151265E-4</v>
      </c>
      <c r="E482" s="67">
        <f t="shared" si="100"/>
        <v>2.2573380286246589E-3</v>
      </c>
      <c r="F482" s="42">
        <f t="shared" si="93"/>
        <v>3.1994276852829531E-3</v>
      </c>
      <c r="G482" s="42">
        <f t="shared" si="101"/>
        <v>3.1994276852829531</v>
      </c>
      <c r="H482" s="31">
        <f t="shared" si="94"/>
        <v>-6.0741542438325038E-5</v>
      </c>
      <c r="I482" s="31">
        <f t="shared" si="95"/>
        <v>9.8904050904901402E-5</v>
      </c>
      <c r="L482" s="13">
        <f t="shared" si="96"/>
        <v>2.1139534140436269</v>
      </c>
      <c r="M482" s="13">
        <f t="shared" si="97"/>
        <v>1</v>
      </c>
      <c r="N482" s="13">
        <f t="shared" si="102"/>
        <v>2.1139534140436269</v>
      </c>
      <c r="O482" s="13">
        <f t="shared" si="98"/>
        <v>7.5170417111576914E-5</v>
      </c>
      <c r="P482" s="13">
        <f t="shared" si="99"/>
        <v>1.1863254463024795</v>
      </c>
      <c r="Q482" s="13">
        <f t="shared" si="103"/>
        <v>0.54261155323824128</v>
      </c>
    </row>
    <row r="483" spans="1:17" x14ac:dyDescent="0.35">
      <c r="A483">
        <v>481</v>
      </c>
      <c r="B483" s="3">
        <f t="shared" si="91"/>
        <v>0.48099999999999998</v>
      </c>
      <c r="C483" s="3">
        <f>MOD($T$7*(1+SIN($T$6*B483))+$T$20,2*$T$7)</f>
        <v>2.1023690325716466</v>
      </c>
      <c r="D483" s="31">
        <f t="shared" si="92"/>
        <v>1.164178787408162E-4</v>
      </c>
      <c r="E483" s="67">
        <f t="shared" si="100"/>
        <v>2.2481232708072992E-3</v>
      </c>
      <c r="F483" s="42">
        <f t="shared" si="93"/>
        <v>3.1863671906205739E-3</v>
      </c>
      <c r="G483" s="42">
        <f t="shared" si="101"/>
        <v>3.1863671906205737</v>
      </c>
      <c r="H483" s="31">
        <f t="shared" si="94"/>
        <v>-5.9011018637064827E-5</v>
      </c>
      <c r="I483" s="31">
        <f t="shared" si="95"/>
        <v>1.0035348608756635E-4</v>
      </c>
      <c r="L483" s="13">
        <f t="shared" si="96"/>
        <v>2.0844242604092207</v>
      </c>
      <c r="M483" s="13">
        <f t="shared" si="97"/>
        <v>1</v>
      </c>
      <c r="N483" s="13">
        <f t="shared" si="102"/>
        <v>2.0844242604092207</v>
      </c>
      <c r="O483" s="13">
        <f t="shared" si="98"/>
        <v>7.5549781441918259E-5</v>
      </c>
      <c r="P483" s="13">
        <f t="shared" si="99"/>
        <v>1.1923125031234552</v>
      </c>
      <c r="Q483" s="13">
        <f t="shared" si="103"/>
        <v>0.54386065007827611</v>
      </c>
    </row>
    <row r="484" spans="1:17" x14ac:dyDescent="0.35">
      <c r="A484">
        <v>482</v>
      </c>
      <c r="B484" s="3">
        <f t="shared" si="91"/>
        <v>0.48199999999999998</v>
      </c>
      <c r="C484" s="3">
        <f>MOD($T$7*(1+SIN($T$6*B484))+$T$20,2*$T$7)</f>
        <v>2.0833160454732305</v>
      </c>
      <c r="D484" s="31">
        <f t="shared" si="92"/>
        <v>1.1676369400876079E-4</v>
      </c>
      <c r="E484" s="67">
        <f t="shared" si="100"/>
        <v>2.2385813649066556E-3</v>
      </c>
      <c r="F484" s="42">
        <f t="shared" si="93"/>
        <v>3.1728430141251805E-3</v>
      </c>
      <c r="G484" s="42">
        <f t="shared" si="101"/>
        <v>3.1728430141251804</v>
      </c>
      <c r="H484" s="31">
        <f t="shared" si="94"/>
        <v>-5.7257969066095344E-5</v>
      </c>
      <c r="I484" s="31">
        <f t="shared" si="95"/>
        <v>1.0176092185607198E-4</v>
      </c>
      <c r="L484" s="13">
        <f t="shared" si="96"/>
        <v>2.0552104071110811</v>
      </c>
      <c r="M484" s="13">
        <f t="shared" si="97"/>
        <v>1</v>
      </c>
      <c r="N484" s="13">
        <f t="shared" si="102"/>
        <v>2.0552104071110811</v>
      </c>
      <c r="O484" s="13">
        <f t="shared" si="98"/>
        <v>7.5946674659001999E-5</v>
      </c>
      <c r="P484" s="13">
        <f t="shared" si="99"/>
        <v>1.1985761975525069</v>
      </c>
      <c r="Q484" s="13">
        <f t="shared" si="103"/>
        <v>0.5451601808874228</v>
      </c>
    </row>
    <row r="485" spans="1:17" x14ac:dyDescent="0.35">
      <c r="A485">
        <v>483</v>
      </c>
      <c r="B485" s="3">
        <f t="shared" si="91"/>
        <v>0.48299999999999998</v>
      </c>
      <c r="C485" s="3">
        <f>MOD($T$7*(1+SIN($T$6*B485))+$T$20,2*$T$7)</f>
        <v>2.0643947873751762</v>
      </c>
      <c r="D485" s="31">
        <f t="shared" si="92"/>
        <v>1.1710438936631868E-4</v>
      </c>
      <c r="E485" s="67">
        <f t="shared" si="100"/>
        <v>2.2287133143232595E-3</v>
      </c>
      <c r="F485" s="42">
        <f t="shared" si="93"/>
        <v>3.158856577961906E-3</v>
      </c>
      <c r="G485" s="42">
        <f t="shared" si="101"/>
        <v>3.158856577961906</v>
      </c>
      <c r="H485" s="31">
        <f t="shared" si="94"/>
        <v>-5.5483810751143362E-5</v>
      </c>
      <c r="I485" s="31">
        <f t="shared" si="95"/>
        <v>1.0312606243520443E-4</v>
      </c>
      <c r="L485" s="13">
        <f t="shared" si="96"/>
        <v>2.0263200847197114</v>
      </c>
      <c r="M485" s="13">
        <f t="shared" si="97"/>
        <v>1</v>
      </c>
      <c r="N485" s="13">
        <f t="shared" si="102"/>
        <v>2.0263200847197114</v>
      </c>
      <c r="O485" s="13">
        <f t="shared" si="98"/>
        <v>7.6360410283070939E-5</v>
      </c>
      <c r="P485" s="13">
        <f t="shared" si="99"/>
        <v>1.2051056956946589</v>
      </c>
      <c r="Q485" s="13">
        <f t="shared" si="103"/>
        <v>0.5465069987563671</v>
      </c>
    </row>
    <row r="486" spans="1:17" x14ac:dyDescent="0.35">
      <c r="A486">
        <v>484</v>
      </c>
      <c r="B486" s="3">
        <f t="shared" si="91"/>
        <v>0.48399999999999999</v>
      </c>
      <c r="C486" s="3">
        <f>MOD($T$7*(1+SIN($T$6*B486))+$T$20,2*$T$7)</f>
        <v>2.0456064692315445</v>
      </c>
      <c r="D486" s="31">
        <f t="shared" si="92"/>
        <v>1.1743991852439409E-4</v>
      </c>
      <c r="E486" s="67">
        <f t="shared" si="100"/>
        <v>2.2185202195453614E-3</v>
      </c>
      <c r="F486" s="42">
        <f t="shared" si="93"/>
        <v>3.1444094419027179E-3</v>
      </c>
      <c r="G486" s="42">
        <f t="shared" si="101"/>
        <v>3.144409441902718</v>
      </c>
      <c r="H486" s="31">
        <f t="shared" si="94"/>
        <v>-5.368996057443806E-5</v>
      </c>
      <c r="I486" s="31">
        <f t="shared" si="95"/>
        <v>1.0444866009926411E-4</v>
      </c>
      <c r="L486" s="13">
        <f t="shared" si="96"/>
        <v>1.997760681566453</v>
      </c>
      <c r="M486" s="13">
        <f t="shared" si="97"/>
        <v>1</v>
      </c>
      <c r="N486" s="13">
        <f t="shared" si="102"/>
        <v>1.997760681566453</v>
      </c>
      <c r="O486" s="13">
        <f t="shared" si="98"/>
        <v>7.679028470325426E-5</v>
      </c>
      <c r="P486" s="13">
        <f t="shared" si="99"/>
        <v>1.2118898932949067</v>
      </c>
      <c r="Q486" s="13">
        <f t="shared" si="103"/>
        <v>0.54789792971549511</v>
      </c>
    </row>
    <row r="487" spans="1:17" x14ac:dyDescent="0.35">
      <c r="A487">
        <v>485</v>
      </c>
      <c r="B487" s="3">
        <f t="shared" si="91"/>
        <v>0.48499999999999999</v>
      </c>
      <c r="C487" s="3">
        <f>MOD($T$7*(1+SIN($T$6*B487))+$T$20,2*$T$7)</f>
        <v>2.0269522934882835</v>
      </c>
      <c r="D487" s="31">
        <f t="shared" si="92"/>
        <v>1.1777023576256624E-4</v>
      </c>
      <c r="E487" s="67">
        <f t="shared" si="100"/>
        <v>2.2080032783019219E-3</v>
      </c>
      <c r="F487" s="42">
        <f t="shared" si="93"/>
        <v>3.1295033035432557E-3</v>
      </c>
      <c r="G487" s="42">
        <f t="shared" si="101"/>
        <v>3.1295033035432556</v>
      </c>
      <c r="H487" s="31">
        <f t="shared" si="94"/>
        <v>-5.1877833581066753E-5</v>
      </c>
      <c r="I487" s="31">
        <f t="shared" si="95"/>
        <v>1.0572851467085678E-4</v>
      </c>
      <c r="L487" s="13">
        <f t="shared" si="96"/>
        <v>1.9695387614806603</v>
      </c>
      <c r="M487" s="13">
        <f t="shared" si="97"/>
        <v>1</v>
      </c>
      <c r="N487" s="13">
        <f t="shared" si="102"/>
        <v>1.9695387614806603</v>
      </c>
      <c r="O487" s="13">
        <f t="shared" si="98"/>
        <v>7.7235579898651805E-5</v>
      </c>
      <c r="P487" s="13">
        <f t="shared" si="99"/>
        <v>1.2189174586818625</v>
      </c>
      <c r="Q487" s="13">
        <f t="shared" si="103"/>
        <v>0.5493297886826104</v>
      </c>
    </row>
    <row r="488" spans="1:17" x14ac:dyDescent="0.35">
      <c r="A488">
        <v>486</v>
      </c>
      <c r="B488" s="3">
        <f t="shared" si="91"/>
        <v>0.48599999999999999</v>
      </c>
      <c r="C488" s="3">
        <f>MOD($T$7*(1+SIN($T$6*B488))+$T$20,2*$T$7)</f>
        <v>2.0084334540062732</v>
      </c>
      <c r="D488" s="31">
        <f t="shared" si="92"/>
        <v>1.180952959377489E-4</v>
      </c>
      <c r="E488" s="67">
        <f t="shared" si="100"/>
        <v>2.1971637856926722E-3</v>
      </c>
      <c r="F488" s="42">
        <f t="shared" si="93"/>
        <v>3.1141399984871746E-3</v>
      </c>
      <c r="G488" s="42">
        <f t="shared" si="101"/>
        <v>3.1141399984871745</v>
      </c>
      <c r="H488" s="31">
        <f t="shared" si="94"/>
        <v>-5.0048841323826984E-5</v>
      </c>
      <c r="I488" s="31">
        <f t="shared" si="95"/>
        <v>1.0696547295630905E-4</v>
      </c>
      <c r="L488" s="13">
        <f t="shared" si="96"/>
        <v>1.9416600861474107</v>
      </c>
      <c r="M488" s="13">
        <f t="shared" si="97"/>
        <v>1</v>
      </c>
      <c r="N488" s="13">
        <f t="shared" si="102"/>
        <v>1.9416600861474107</v>
      </c>
      <c r="O488" s="13">
        <f t="shared" si="98"/>
        <v>7.7695566067973305E-5</v>
      </c>
      <c r="P488" s="13">
        <f t="shared" si="99"/>
        <v>1.2261768742682269</v>
      </c>
      <c r="Q488" s="13">
        <f t="shared" si="103"/>
        <v>0.55079939444222603</v>
      </c>
    </row>
    <row r="489" spans="1:17" x14ac:dyDescent="0.35">
      <c r="A489">
        <v>487</v>
      </c>
      <c r="B489" s="3">
        <f t="shared" si="91"/>
        <v>0.48699999999999999</v>
      </c>
      <c r="C489" s="3">
        <f>MOD($T$7*(1+SIN($T$6*B489))+$T$20,2*$T$7)</f>
        <v>1.9900511359849196</v>
      </c>
      <c r="D489" s="31">
        <f t="shared" si="92"/>
        <v>1.1841505449276498E-4</v>
      </c>
      <c r="E489" s="67">
        <f t="shared" si="100"/>
        <v>2.1860031342959369E-3</v>
      </c>
      <c r="F489" s="42">
        <f t="shared" si="93"/>
        <v>3.0983215004989659E-3</v>
      </c>
      <c r="G489" s="42">
        <f t="shared" si="101"/>
        <v>3.0983215004989657</v>
      </c>
      <c r="H489" s="31">
        <f t="shared" si="94"/>
        <v>-4.8204390248829211E-5</v>
      </c>
      <c r="I489" s="31">
        <f t="shared" si="95"/>
        <v>1.0815942812008151E-4</v>
      </c>
      <c r="L489" s="13">
        <f t="shared" si="96"/>
        <v>1.9141296414656606</v>
      </c>
      <c r="M489" s="13">
        <f t="shared" si="97"/>
        <v>1</v>
      </c>
      <c r="N489" s="13">
        <f t="shared" si="102"/>
        <v>1.9141296414656606</v>
      </c>
      <c r="O489" s="13">
        <f t="shared" si="98"/>
        <v>7.8169504154187422E-5</v>
      </c>
      <c r="P489" s="13">
        <f t="shared" si="99"/>
        <v>1.2336564763943287</v>
      </c>
      <c r="Q489" s="13">
        <f t="shared" si="103"/>
        <v>0.55230358357779075</v>
      </c>
    </row>
    <row r="490" spans="1:17" x14ac:dyDescent="0.35">
      <c r="A490">
        <v>488</v>
      </c>
      <c r="B490" s="3">
        <f t="shared" si="91"/>
        <v>0.48799999999999999</v>
      </c>
      <c r="C490" s="3">
        <f>MOD($T$7*(1+SIN($T$6*B490))+$T$20,2*$T$7)</f>
        <v>1.9718065158863012</v>
      </c>
      <c r="D490" s="31">
        <f t="shared" si="92"/>
        <v>1.1872946746483408E-4</v>
      </c>
      <c r="E490" s="67">
        <f t="shared" si="100"/>
        <v>2.1745228142534003E-3</v>
      </c>
      <c r="F490" s="42">
        <f t="shared" si="93"/>
        <v>3.0820499216240999E-3</v>
      </c>
      <c r="G490" s="42">
        <f t="shared" si="101"/>
        <v>3.0820499216240997</v>
      </c>
      <c r="H490" s="31">
        <f t="shared" si="94"/>
        <v>-4.6345880123962179E-5</v>
      </c>
      <c r="I490" s="31">
        <f t="shared" si="95"/>
        <v>1.0931031900062509E-4</v>
      </c>
      <c r="L490" s="13">
        <f t="shared" si="96"/>
        <v>1.8869516672894269</v>
      </c>
      <c r="M490" s="13">
        <f t="shared" si="97"/>
        <v>1</v>
      </c>
      <c r="N490" s="13">
        <f t="shared" si="102"/>
        <v>1.8869516672894269</v>
      </c>
      <c r="O490" s="13">
        <f t="shared" si="98"/>
        <v>7.8656648253081938E-5</v>
      </c>
      <c r="P490" s="13">
        <f t="shared" si="99"/>
        <v>1.2413444933395699</v>
      </c>
      <c r="Q490" s="13">
        <f t="shared" si="103"/>
        <v>0.55383922330029023</v>
      </c>
    </row>
    <row r="491" spans="1:17" x14ac:dyDescent="0.35">
      <c r="A491">
        <v>489</v>
      </c>
      <c r="B491" s="3">
        <f t="shared" si="91"/>
        <v>0.48899999999999999</v>
      </c>
      <c r="C491" s="3">
        <f>MOD($T$7*(1+SIN($T$6*B491))+$T$20,2*$T$7)</f>
        <v>1.9537007613598771</v>
      </c>
      <c r="D491" s="31">
        <f t="shared" si="92"/>
        <v>1.1903849149397141E-4</v>
      </c>
      <c r="E491" s="67">
        <f t="shared" si="100"/>
        <v>2.162724413334741E-3</v>
      </c>
      <c r="F491" s="42">
        <f t="shared" si="93"/>
        <v>3.0653275122806373E-3</v>
      </c>
      <c r="G491" s="42">
        <f t="shared" si="101"/>
        <v>3.0653275122806374</v>
      </c>
      <c r="H491" s="31">
        <f t="shared" si="94"/>
        <v>-4.4474702512192016E-5</v>
      </c>
      <c r="I491" s="31">
        <f t="shared" si="95"/>
        <v>1.104181293701914E-4</v>
      </c>
      <c r="L491" s="13">
        <f t="shared" si="96"/>
        <v>1.8601296899487143</v>
      </c>
      <c r="M491" s="13">
        <f t="shared" si="97"/>
        <v>1</v>
      </c>
      <c r="N491" s="13">
        <f t="shared" si="102"/>
        <v>1.8601296899487143</v>
      </c>
      <c r="O491" s="13">
        <f t="shared" si="98"/>
        <v>7.9156247896996739E-5</v>
      </c>
      <c r="P491" s="13">
        <f t="shared" si="99"/>
        <v>1.2492290813638727</v>
      </c>
      <c r="Q491" s="13">
        <f t="shared" si="103"/>
        <v>0.55540322313740198</v>
      </c>
    </row>
    <row r="492" spans="1:17" x14ac:dyDescent="0.35">
      <c r="A492">
        <v>490</v>
      </c>
      <c r="B492" s="3">
        <f t="shared" si="91"/>
        <v>0.49</v>
      </c>
      <c r="C492" s="3">
        <f>MOD($T$7*(1+SIN($T$6*B492))+$T$20,2*$T$7)</f>
        <v>1.935735031167757</v>
      </c>
      <c r="D492" s="31">
        <f t="shared" si="92"/>
        <v>1.1934208383129591E-4</v>
      </c>
      <c r="E492" s="67">
        <f t="shared" si="100"/>
        <v>2.150609616981579E-3</v>
      </c>
      <c r="F492" s="42">
        <f t="shared" si="93"/>
        <v>3.0481566613215156E-3</v>
      </c>
      <c r="G492" s="42">
        <f t="shared" si="101"/>
        <v>3.0481566613215154</v>
      </c>
      <c r="H492" s="31">
        <f t="shared" si="94"/>
        <v>-4.2592239291519916E-5</v>
      </c>
      <c r="I492" s="31">
        <f t="shared" si="95"/>
        <v>1.1148288714116606E-4</v>
      </c>
      <c r="L492" s="13">
        <f t="shared" si="96"/>
        <v>1.833666556970633</v>
      </c>
      <c r="M492" s="13">
        <f t="shared" si="97"/>
        <v>1</v>
      </c>
      <c r="N492" s="13">
        <f t="shared" si="102"/>
        <v>1.833666556970633</v>
      </c>
      <c r="O492" s="13">
        <f t="shared" si="98"/>
        <v>7.9667550207227918E-5</v>
      </c>
      <c r="P492" s="13">
        <f t="shared" si="99"/>
        <v>1.2572983586765174</v>
      </c>
      <c r="Q492" s="13">
        <f t="shared" si="103"/>
        <v>0.55699254546646959</v>
      </c>
    </row>
    <row r="493" spans="1:17" x14ac:dyDescent="0.35">
      <c r="A493">
        <v>491</v>
      </c>
      <c r="B493" s="3">
        <f t="shared" si="91"/>
        <v>0.49099999999999999</v>
      </c>
      <c r="C493" s="3">
        <f>MOD($T$7*(1+SIN($T$6*B493))+$T$20,2*$T$7)</f>
        <v>1.9179104751105407</v>
      </c>
      <c r="D493" s="31">
        <f t="shared" si="92"/>
        <v>1.1964020234724637E-4</v>
      </c>
      <c r="E493" s="67">
        <f t="shared" si="100"/>
        <v>2.1381802083321917E-3</v>
      </c>
      <c r="F493" s="42">
        <f t="shared" si="93"/>
        <v>3.030539896069581E-3</v>
      </c>
      <c r="G493" s="42">
        <f t="shared" si="101"/>
        <v>3.0305398960695809</v>
      </c>
      <c r="H493" s="31">
        <f t="shared" si="94"/>
        <v>-4.0699861223279951E-5</v>
      </c>
      <c r="I493" s="31">
        <f t="shared" si="95"/>
        <v>1.1250466352154389E-4</v>
      </c>
      <c r="L493" s="13">
        <f t="shared" si="96"/>
        <v>1.8075644734527361</v>
      </c>
      <c r="M493" s="13">
        <f t="shared" si="97"/>
        <v>1</v>
      </c>
      <c r="N493" s="13">
        <f t="shared" si="102"/>
        <v>1.8075644734527361</v>
      </c>
      <c r="O493" s="13">
        <f t="shared" si="98"/>
        <v>8.0189801910683406E-5</v>
      </c>
      <c r="P493" s="13">
        <f t="shared" si="99"/>
        <v>1.2655404372626244</v>
      </c>
      <c r="Q493" s="13">
        <f t="shared" si="103"/>
        <v>0.5586042148917606</v>
      </c>
    </row>
    <row r="494" spans="1:17" x14ac:dyDescent="0.35">
      <c r="A494">
        <v>492</v>
      </c>
      <c r="B494" s="3">
        <f t="shared" si="91"/>
        <v>0.49199999999999999</v>
      </c>
      <c r="C494" s="3">
        <f>MOD($T$7*(1+SIN($T$6*B494))+$T$20,2*$T$7)</f>
        <v>1.900228233953732</v>
      </c>
      <c r="D494" s="31">
        <f t="shared" si="92"/>
        <v>1.199328055397031E-4</v>
      </c>
      <c r="E494" s="67">
        <f t="shared" si="100"/>
        <v>2.1254380682285152E-3</v>
      </c>
      <c r="F494" s="42">
        <f t="shared" si="93"/>
        <v>3.012479882327512E-3</v>
      </c>
      <c r="G494" s="42">
        <f t="shared" si="101"/>
        <v>3.0124798823275118</v>
      </c>
      <c r="H494" s="31">
        <f t="shared" si="94"/>
        <v>-3.8798926570311956E-5</v>
      </c>
      <c r="I494" s="31">
        <f t="shared" si="95"/>
        <v>1.1348357212220534E-4</v>
      </c>
      <c r="L494" s="13">
        <f t="shared" si="96"/>
        <v>1.7818250395781805</v>
      </c>
      <c r="M494" s="13">
        <f t="shared" si="97"/>
        <v>1</v>
      </c>
      <c r="N494" s="13">
        <f t="shared" si="102"/>
        <v>1.7818250395781805</v>
      </c>
      <c r="O494" s="13">
        <f t="shared" si="98"/>
        <v>8.0722251218275881E-5</v>
      </c>
      <c r="P494" s="13">
        <f t="shared" si="99"/>
        <v>1.2739434525275992</v>
      </c>
      <c r="Q494" s="13">
        <f t="shared" si="103"/>
        <v>0.5602353264816452</v>
      </c>
    </row>
    <row r="495" spans="1:17" x14ac:dyDescent="0.35">
      <c r="A495">
        <v>493</v>
      </c>
      <c r="B495" s="3">
        <f t="shared" si="91"/>
        <v>0.49299999999999999</v>
      </c>
      <c r="C495" s="3">
        <f>MOD($T$7*(1+SIN($T$6*B495))+$T$20,2*$T$7)</f>
        <v>1.8826894393547289</v>
      </c>
      <c r="D495" s="31">
        <f t="shared" si="92"/>
        <v>1.202198525420141E-4</v>
      </c>
      <c r="E495" s="67">
        <f t="shared" si="100"/>
        <v>2.1123851752057237E-3</v>
      </c>
      <c r="F495" s="42">
        <f t="shared" si="93"/>
        <v>2.9939794243630481E-3</v>
      </c>
      <c r="G495" s="42">
        <f t="shared" si="101"/>
        <v>2.9939794243630482</v>
      </c>
      <c r="H495" s="31">
        <f t="shared" si="94"/>
        <v>-3.6890779766399353E-5</v>
      </c>
      <c r="I495" s="31">
        <f t="shared" si="95"/>
        <v>1.1441976801868912E-4</v>
      </c>
      <c r="L495" s="13">
        <f t="shared" si="96"/>
        <v>1.7564492888042356</v>
      </c>
      <c r="M495" s="13">
        <f t="shared" si="97"/>
        <v>1</v>
      </c>
      <c r="N495" s="13">
        <f t="shared" si="102"/>
        <v>1.7564492888042356</v>
      </c>
      <c r="O495" s="13">
        <f t="shared" si="98"/>
        <v>8.1264149564256325E-5</v>
      </c>
      <c r="P495" s="13">
        <f t="shared" si="99"/>
        <v>1.2824955907469682</v>
      </c>
      <c r="Q495" s="13">
        <f t="shared" si="103"/>
        <v>0.56188305289442397</v>
      </c>
    </row>
    <row r="496" spans="1:17" x14ac:dyDescent="0.35">
      <c r="A496">
        <v>494</v>
      </c>
      <c r="B496" s="3">
        <f t="shared" si="91"/>
        <v>0.49399999999999999</v>
      </c>
      <c r="C496" s="3">
        <f>MOD($T$7*(1+SIN($T$6*B496))+$T$20,2*$T$7)</f>
        <v>1.8652952137904</v>
      </c>
      <c r="D496" s="31">
        <f t="shared" si="92"/>
        <v>1.2050130313092324E-4</v>
      </c>
      <c r="E496" s="67">
        <f t="shared" si="100"/>
        <v>2.0990236054671666E-3</v>
      </c>
      <c r="F496" s="42">
        <f t="shared" si="93"/>
        <v>2.9750414648734699E-3</v>
      </c>
      <c r="G496" s="42">
        <f t="shared" si="101"/>
        <v>2.97504146487347</v>
      </c>
      <c r="H496" s="31">
        <f t="shared" si="94"/>
        <v>-3.4976750138216821E-5</v>
      </c>
      <c r="I496" s="31">
        <f t="shared" si="95"/>
        <v>1.1531344677018115E-4</v>
      </c>
      <c r="L496" s="13">
        <f t="shared" si="96"/>
        <v>1.7314377263003844</v>
      </c>
      <c r="M496" s="13">
        <f t="shared" si="97"/>
        <v>1</v>
      </c>
      <c r="N496" s="13">
        <f t="shared" si="102"/>
        <v>1.7314377263003844</v>
      </c>
      <c r="O496" s="13">
        <f t="shared" si="98"/>
        <v>8.1814753207208395E-5</v>
      </c>
      <c r="P496" s="13">
        <f t="shared" si="99"/>
        <v>1.2911851143329731</v>
      </c>
      <c r="Q496" s="13">
        <f t="shared" si="103"/>
        <v>0.563544650432522</v>
      </c>
    </row>
    <row r="497" spans="1:17" x14ac:dyDescent="0.35">
      <c r="A497">
        <v>495</v>
      </c>
      <c r="B497" s="3">
        <f t="shared" si="91"/>
        <v>0.495</v>
      </c>
      <c r="C497" s="3">
        <f>MOD($T$7*(1+SIN($T$6*B497))+$T$20,2*$T$7)</f>
        <v>1.8480466704852434</v>
      </c>
      <c r="D497" s="31">
        <f t="shared" si="92"/>
        <v>1.2077711773439959E-4</v>
      </c>
      <c r="E497" s="67">
        <f t="shared" si="100"/>
        <v>2.0853555328442025E-3</v>
      </c>
      <c r="F497" s="42">
        <f t="shared" si="93"/>
        <v>2.9556690849286667E-3</v>
      </c>
      <c r="G497" s="42">
        <f t="shared" si="101"/>
        <v>2.9556690849286666</v>
      </c>
      <c r="H497" s="31">
        <f t="shared" si="94"/>
        <v>-3.305815068088767E-5</v>
      </c>
      <c r="I497" s="31">
        <f t="shared" si="95"/>
        <v>1.1616484339846005E-4</v>
      </c>
      <c r="L497" s="13">
        <f t="shared" si="96"/>
        <v>1.7067903672583495</v>
      </c>
      <c r="M497" s="13">
        <f t="shared" si="97"/>
        <v>1</v>
      </c>
      <c r="N497" s="13">
        <f t="shared" si="102"/>
        <v>1.7067903672583495</v>
      </c>
      <c r="O497" s="13">
        <f t="shared" si="98"/>
        <v>8.2373324694746058E-5</v>
      </c>
      <c r="P497" s="13">
        <f t="shared" si="99"/>
        <v>1.3000003849501547</v>
      </c>
      <c r="Q497" s="13">
        <f t="shared" si="103"/>
        <v>0.56521746407374107</v>
      </c>
    </row>
    <row r="498" spans="1:17" x14ac:dyDescent="0.35">
      <c r="A498">
        <v>496</v>
      </c>
      <c r="B498" s="3">
        <f t="shared" si="91"/>
        <v>0.496</v>
      </c>
      <c r="C498" s="3">
        <f>MOD($T$7*(1+SIN($T$6*B498))+$T$20,2*$T$7)</f>
        <v>1.8309449133401432</v>
      </c>
      <c r="D498" s="31">
        <f t="shared" si="92"/>
        <v>1.2104725743936515E-4</v>
      </c>
      <c r="E498" s="67">
        <f t="shared" si="100"/>
        <v>2.0713832287445112E-3</v>
      </c>
      <c r="F498" s="42">
        <f t="shared" si="93"/>
        <v>2.9358655038978802E-3</v>
      </c>
      <c r="G498" s="42">
        <f t="shared" si="101"/>
        <v>2.93586550389788</v>
      </c>
      <c r="H498" s="31">
        <f t="shared" si="94"/>
        <v>-3.1136276888108709E-5</v>
      </c>
      <c r="I498" s="31">
        <f t="shared" si="95"/>
        <v>1.1697423132954955E-4</v>
      </c>
      <c r="L498" s="13">
        <f t="shared" si="96"/>
        <v>1.682506774742714</v>
      </c>
      <c r="M498" s="13">
        <f t="shared" si="97"/>
        <v>1</v>
      </c>
      <c r="N498" s="13">
        <f t="shared" si="102"/>
        <v>1.682506774742714</v>
      </c>
      <c r="O498" s="13">
        <f t="shared" si="98"/>
        <v>8.2939134195079135E-5</v>
      </c>
      <c r="P498" s="13">
        <f t="shared" si="99"/>
        <v>1.3089298845298696</v>
      </c>
      <c r="Q498" s="13">
        <f t="shared" si="103"/>
        <v>0.56689893153528392</v>
      </c>
    </row>
    <row r="499" spans="1:17" x14ac:dyDescent="0.35">
      <c r="A499">
        <v>497</v>
      </c>
      <c r="B499" s="3">
        <f t="shared" si="91"/>
        <v>0.497</v>
      </c>
      <c r="C499" s="3">
        <f>MOD($T$7*(1+SIN($T$6*B499))+$T$20,2*$T$7)</f>
        <v>1.81399103686172</v>
      </c>
      <c r="D499" s="31">
        <f t="shared" si="92"/>
        <v>1.2131168399932038E-4</v>
      </c>
      <c r="E499" s="67">
        <f t="shared" si="100"/>
        <v>2.0571090620895086E-3</v>
      </c>
      <c r="F499" s="42">
        <f t="shared" si="93"/>
        <v>2.9156340793609964E-3</v>
      </c>
      <c r="G499" s="42">
        <f t="shared" si="101"/>
        <v>2.9156340793609963</v>
      </c>
      <c r="H499" s="31">
        <f t="shared" si="94"/>
        <v>-2.9212405637657562E-5</v>
      </c>
      <c r="I499" s="31">
        <f t="shared" si="95"/>
        <v>1.1774192130083456E-4</v>
      </c>
      <c r="L499" s="13">
        <f t="shared" si="96"/>
        <v>1.6585860967962862</v>
      </c>
      <c r="M499" s="13">
        <f t="shared" si="97"/>
        <v>1</v>
      </c>
      <c r="N499" s="13">
        <f t="shared" si="102"/>
        <v>1.6585860967962862</v>
      </c>
      <c r="O499" s="13">
        <f t="shared" si="98"/>
        <v>8.3511460699550009E-5</v>
      </c>
      <c r="P499" s="13">
        <f t="shared" si="99"/>
        <v>1.3179622342485009</v>
      </c>
      <c r="Q499" s="13">
        <f t="shared" si="103"/>
        <v>0.5685865864315055</v>
      </c>
    </row>
    <row r="500" spans="1:17" x14ac:dyDescent="0.35">
      <c r="A500">
        <v>498</v>
      </c>
      <c r="B500" s="3">
        <f t="shared" si="91"/>
        <v>0.498</v>
      </c>
      <c r="C500" s="3">
        <f>MOD($T$7*(1+SIN($T$6*B500))+$T$20,2*$T$7)</f>
        <v>1.797186126092281</v>
      </c>
      <c r="D500" s="31">
        <f t="shared" si="92"/>
        <v>1.2157035984186504E-4</v>
      </c>
      <c r="E500" s="67">
        <f t="shared" si="100"/>
        <v>2.0425354992425378E-3</v>
      </c>
      <c r="F500" s="42">
        <f t="shared" si="93"/>
        <v>2.8949783070067697E-3</v>
      </c>
      <c r="G500" s="42">
        <f t="shared" si="101"/>
        <v>2.8949783070067698</v>
      </c>
      <c r="H500" s="31">
        <f t="shared" si="94"/>
        <v>-2.728779413295801E-5</v>
      </c>
      <c r="I500" s="31">
        <f t="shared" si="95"/>
        <v>1.184682602363935E-4</v>
      </c>
      <c r="L500" s="13">
        <f t="shared" si="96"/>
        <v>1.6350271025582499</v>
      </c>
      <c r="M500" s="13">
        <f t="shared" si="97"/>
        <v>1</v>
      </c>
      <c r="N500" s="13">
        <f t="shared" si="102"/>
        <v>1.6350271025582499</v>
      </c>
      <c r="O500" s="13">
        <f t="shared" si="98"/>
        <v>8.408959310100238E-5</v>
      </c>
      <c r="P500" s="13">
        <f t="shared" si="99"/>
        <v>1.3270862115460711</v>
      </c>
      <c r="Q500" s="13">
        <f t="shared" si="103"/>
        <v>0.57027806058993435</v>
      </c>
    </row>
    <row r="501" spans="1:17" x14ac:dyDescent="0.35">
      <c r="A501">
        <v>499</v>
      </c>
      <c r="B501" s="3">
        <f t="shared" si="91"/>
        <v>0.499</v>
      </c>
      <c r="C501" s="3">
        <f>MOD($T$7*(1+SIN($T$6*B501))+$T$20,2*$T$7)</f>
        <v>1.7805312565403795</v>
      </c>
      <c r="D501" s="31">
        <f t="shared" si="92"/>
        <v>1.2182324807611309E-4</v>
      </c>
      <c r="E501" s="67">
        <f t="shared" si="100"/>
        <v>2.0276651039310574E-3</v>
      </c>
      <c r="F501" s="42">
        <f t="shared" si="93"/>
        <v>2.873901820522537E-3</v>
      </c>
      <c r="G501" s="42">
        <f t="shared" si="101"/>
        <v>2.8739018205225371</v>
      </c>
      <c r="H501" s="31">
        <f t="shared" si="94"/>
        <v>-2.536367890124191E-5</v>
      </c>
      <c r="I501" s="31">
        <f t="shared" si="95"/>
        <v>1.1915363009329127E-4</v>
      </c>
      <c r="L501" s="13">
        <f t="shared" si="96"/>
        <v>1.6118282171947522</v>
      </c>
      <c r="M501" s="13">
        <f t="shared" si="97"/>
        <v>1</v>
      </c>
      <c r="N501" s="13">
        <f t="shared" si="102"/>
        <v>1.6118282171947522</v>
      </c>
      <c r="O501" s="13">
        <f t="shared" si="98"/>
        <v>8.4672831153438424E-5</v>
      </c>
      <c r="P501" s="13">
        <f t="shared" si="99"/>
        <v>1.3362907652713718</v>
      </c>
      <c r="Q501" s="13">
        <f t="shared" si="103"/>
        <v>0.57197108559223153</v>
      </c>
    </row>
    <row r="502" spans="1:17" x14ac:dyDescent="0.35">
      <c r="A502">
        <v>500</v>
      </c>
      <c r="B502" s="3">
        <f t="shared" si="91"/>
        <v>0.5</v>
      </c>
      <c r="C502" s="3">
        <f>MOD($T$7*(1+SIN($T$6*B502))+$T$20,2*$T$7)</f>
        <v>1.764027494111982</v>
      </c>
      <c r="D502" s="31">
        <f t="shared" si="92"/>
        <v>1.220703125E-4</v>
      </c>
      <c r="E502" s="67">
        <f t="shared" si="100"/>
        <v>2.0125005371640415E-3</v>
      </c>
      <c r="F502" s="42">
        <f t="shared" si="93"/>
        <v>2.8524083914771435E-3</v>
      </c>
      <c r="G502" s="42">
        <f t="shared" si="101"/>
        <v>2.8524083914771436</v>
      </c>
      <c r="H502" s="31">
        <f t="shared" si="94"/>
        <v>-2.3441274848709904E-5</v>
      </c>
      <c r="I502" s="31">
        <f t="shared" si="95"/>
        <v>1.1979844668156135E-4</v>
      </c>
      <c r="L502" s="13">
        <f t="shared" si="96"/>
        <v>1.5889875554804238</v>
      </c>
      <c r="M502" s="13">
        <f t="shared" si="97"/>
        <v>1</v>
      </c>
      <c r="N502" s="13">
        <f t="shared" si="102"/>
        <v>1.5889875554804238</v>
      </c>
      <c r="O502" s="13">
        <f t="shared" si="98"/>
        <v>8.5260486318864662E-5</v>
      </c>
      <c r="P502" s="13">
        <f t="shared" si="99"/>
        <v>1.3455650290467269</v>
      </c>
      <c r="Q502" s="13">
        <f t="shared" si="103"/>
        <v>0.57366349360758717</v>
      </c>
    </row>
    <row r="503" spans="1:17" x14ac:dyDescent="0.35">
      <c r="A503">
        <v>501</v>
      </c>
      <c r="B503" s="3">
        <f t="shared" si="91"/>
        <v>0.501</v>
      </c>
      <c r="C503" s="3">
        <f>MOD($T$7*(1+SIN($T$6*B503))+$T$20,2*$T$7)</f>
        <v>1.7476758950422502</v>
      </c>
      <c r="D503" s="31">
        <f t="shared" si="92"/>
        <v>1.2231151760748029E-4</v>
      </c>
      <c r="E503" s="67">
        <f t="shared" si="100"/>
        <v>1.9970445571474604E-3</v>
      </c>
      <c r="F503" s="42">
        <f t="shared" si="93"/>
        <v>2.8305019292011509E-3</v>
      </c>
      <c r="G503" s="42">
        <f t="shared" si="101"/>
        <v>2.8305019292011511</v>
      </c>
      <c r="H503" s="31">
        <f t="shared" si="94"/>
        <v>-2.1521774372961627E-5</v>
      </c>
      <c r="I503" s="31">
        <f t="shared" si="95"/>
        <v>1.2040315846058313E-4</v>
      </c>
      <c r="L503" s="13">
        <f t="shared" si="96"/>
        <v>1.5665029539051316</v>
      </c>
      <c r="M503" s="13">
        <f t="shared" si="97"/>
        <v>1</v>
      </c>
      <c r="N503" s="13">
        <f t="shared" si="102"/>
        <v>1.5665029539051316</v>
      </c>
      <c r="O503" s="13">
        <f t="shared" si="98"/>
        <v>8.5851882507535733E-5</v>
      </c>
      <c r="P503" s="13">
        <f t="shared" si="99"/>
        <v>1.3548983329503812</v>
      </c>
      <c r="Q503" s="13">
        <f t="shared" si="103"/>
        <v>0.57535321758577562</v>
      </c>
    </row>
    <row r="504" spans="1:17" x14ac:dyDescent="0.35">
      <c r="A504">
        <v>502</v>
      </c>
      <c r="B504" s="3">
        <f t="shared" si="91"/>
        <v>0.502</v>
      </c>
      <c r="C504" s="3">
        <f>MOD($T$7*(1+SIN($T$6*B504))+$T$20,2*$T$7)</f>
        <v>1.7314775058279439</v>
      </c>
      <c r="D504" s="31">
        <f t="shared" si="92"/>
        <v>1.2254682859561496E-4</v>
      </c>
      <c r="E504" s="67">
        <f t="shared" si="100"/>
        <v>1.9813000192011191E-3</v>
      </c>
      <c r="F504" s="42">
        <f t="shared" si="93"/>
        <v>2.808186480668968E-3</v>
      </c>
      <c r="G504" s="42">
        <f t="shared" si="101"/>
        <v>2.8081864806689678</v>
      </c>
      <c r="H504" s="31">
        <f t="shared" si="94"/>
        <v>-1.9606346532837149E-5</v>
      </c>
      <c r="I504" s="31">
        <f t="shared" si="95"/>
        <v>1.2096824531453425E-4</v>
      </c>
      <c r="L504" s="13">
        <f t="shared" si="96"/>
        <v>1.5443720012127833</v>
      </c>
      <c r="M504" s="13">
        <f t="shared" si="97"/>
        <v>1</v>
      </c>
      <c r="N504" s="13">
        <f t="shared" si="102"/>
        <v>1.5443720012127833</v>
      </c>
      <c r="O504" s="13">
        <f t="shared" si="98"/>
        <v>8.6446356717996699E-5</v>
      </c>
      <c r="P504" s="13">
        <f t="shared" si="99"/>
        <v>1.3642802136175274</v>
      </c>
      <c r="Q504" s="13">
        <f t="shared" si="103"/>
        <v>0.57703829087588387</v>
      </c>
    </row>
    <row r="505" spans="1:17" x14ac:dyDescent="0.35">
      <c r="A505">
        <v>503</v>
      </c>
      <c r="B505" s="3">
        <f t="shared" si="91"/>
        <v>0.503</v>
      </c>
      <c r="C505" s="3">
        <f>MOD($T$7*(1+SIN($T$6*B505))+$T$20,2*$T$7)</f>
        <v>1.7154333631604435</v>
      </c>
      <c r="D505" s="31">
        <f t="shared" si="92"/>
        <v>1.2277621137154557E-4</v>
      </c>
      <c r="E505" s="67">
        <f t="shared" si="100"/>
        <v>1.9652698756785925E-3</v>
      </c>
      <c r="F505" s="42">
        <f t="shared" si="93"/>
        <v>2.7854662303853726E-3</v>
      </c>
      <c r="G505" s="42">
        <f t="shared" si="101"/>
        <v>2.7854662303853726</v>
      </c>
      <c r="H505" s="31">
        <f t="shared" si="94"/>
        <v>-1.7696136275683817E-5</v>
      </c>
      <c r="I505" s="31">
        <f t="shared" si="95"/>
        <v>1.2149421730956113E-4</v>
      </c>
      <c r="L505" s="13">
        <f t="shared" si="96"/>
        <v>1.5225920673081492</v>
      </c>
      <c r="M505" s="13">
        <f t="shared" si="97"/>
        <v>1</v>
      </c>
      <c r="N505" s="13">
        <f t="shared" si="102"/>
        <v>1.5225920673081492</v>
      </c>
      <c r="O505" s="13">
        <f t="shared" si="98"/>
        <v>8.7043259583407273E-5</v>
      </c>
      <c r="P505" s="13">
        <f t="shared" si="99"/>
        <v>1.3737004228622938</v>
      </c>
      <c r="Q505" s="13">
        <f t="shared" si="103"/>
        <v>0.57871684633473508</v>
      </c>
    </row>
    <row r="506" spans="1:17" x14ac:dyDescent="0.35">
      <c r="A506">
        <v>504</v>
      </c>
      <c r="B506" s="3">
        <f t="shared" si="91"/>
        <v>0.504</v>
      </c>
      <c r="C506" s="3">
        <f>MOD($T$7*(1+SIN($T$6*B506))+$T$20,2*$T$7)</f>
        <v>1.6995444938594031</v>
      </c>
      <c r="D506" s="31">
        <f t="shared" si="92"/>
        <v>1.2299963255935493E-4</v>
      </c>
      <c r="E506" s="67">
        <f t="shared" si="100"/>
        <v>1.9489571758946266E-3</v>
      </c>
      <c r="F506" s="42">
        <f t="shared" si="93"/>
        <v>2.7623455002826112E-3</v>
      </c>
      <c r="G506" s="42">
        <f t="shared" si="101"/>
        <v>2.7623455002826112</v>
      </c>
      <c r="H506" s="31">
        <f t="shared" si="94"/>
        <v>-1.5792263721942742E-5</v>
      </c>
      <c r="I506" s="31">
        <f t="shared" si="95"/>
        <v>1.2198161343527531E-4</v>
      </c>
      <c r="L506" s="13">
        <f t="shared" si="96"/>
        <v>1.501160330493517</v>
      </c>
      <c r="M506" s="13">
        <f t="shared" si="97"/>
        <v>1</v>
      </c>
      <c r="N506" s="13">
        <f t="shared" si="102"/>
        <v>1.501160330493517</v>
      </c>
      <c r="O506" s="13">
        <f t="shared" si="98"/>
        <v>8.7641955830630827E-5</v>
      </c>
      <c r="P506" s="13">
        <f t="shared" si="99"/>
        <v>1.3831489349230008</v>
      </c>
      <c r="Q506" s="13">
        <f t="shared" si="103"/>
        <v>0.58038711498645401</v>
      </c>
    </row>
    <row r="507" spans="1:17" x14ac:dyDescent="0.35">
      <c r="A507">
        <v>505</v>
      </c>
      <c r="B507" s="3">
        <f t="shared" si="91"/>
        <v>0.505</v>
      </c>
      <c r="C507" s="3">
        <f>MOD($T$7*(1+SIN($T$6*B507))+$T$20,2*$T$7)</f>
        <v>1.6838119148070347</v>
      </c>
      <c r="D507" s="31">
        <f t="shared" si="92"/>
        <v>1.2321705950681168E-4</v>
      </c>
      <c r="E507" s="67">
        <f t="shared" si="100"/>
        <v>1.9323650660632451E-3</v>
      </c>
      <c r="F507" s="42">
        <f t="shared" si="93"/>
        <v>2.7388287496326784E-3</v>
      </c>
      <c r="G507" s="42">
        <f t="shared" si="101"/>
        <v>2.7388287496326784</v>
      </c>
      <c r="H507" s="31">
        <f t="shared" si="94"/>
        <v>-1.3895823506828467E-5</v>
      </c>
      <c r="I507" s="31">
        <f t="shared" si="95"/>
        <v>1.2243100033313559E-4</v>
      </c>
      <c r="L507" s="13">
        <f t="shared" si="96"/>
        <v>1.4800738030195215</v>
      </c>
      <c r="M507" s="13">
        <f t="shared" si="97"/>
        <v>1</v>
      </c>
      <c r="N507" s="13">
        <f t="shared" si="102"/>
        <v>1.4800738030195215</v>
      </c>
      <c r="O507" s="13">
        <f t="shared" si="98"/>
        <v>8.8241824658489076E-5</v>
      </c>
      <c r="P507" s="13">
        <f t="shared" si="99"/>
        <v>1.3926159524317048</v>
      </c>
      <c r="Q507" s="13">
        <f t="shared" si="103"/>
        <v>0.58204742429153211</v>
      </c>
    </row>
    <row r="508" spans="1:17" x14ac:dyDescent="0.35">
      <c r="A508">
        <v>506</v>
      </c>
      <c r="B508" s="3">
        <f t="shared" si="91"/>
        <v>0.50600000000000001</v>
      </c>
      <c r="C508" s="3">
        <f>MOD($T$7*(1+SIN($T$6*B508))+$T$20,2*$T$7)</f>
        <v>1.668236632883028</v>
      </c>
      <c r="D508" s="31">
        <f t="shared" si="92"/>
        <v>1.2342846029199834E-4</v>
      </c>
      <c r="E508" s="67">
        <f t="shared" si="100"/>
        <v>1.9154967892501807E-3</v>
      </c>
      <c r="F508" s="42">
        <f t="shared" si="93"/>
        <v>2.7149205749798918E-3</v>
      </c>
      <c r="G508" s="42">
        <f t="shared" si="101"/>
        <v>2.7149205749798919</v>
      </c>
      <c r="H508" s="31">
        <f t="shared" si="94"/>
        <v>-1.2007884178761872E-5</v>
      </c>
      <c r="I508" s="31">
        <f t="shared" si="95"/>
        <v>1.2284297101422959E-4</v>
      </c>
      <c r="L508" s="13">
        <f t="shared" si="96"/>
        <v>1.4593293549539341</v>
      </c>
      <c r="M508" s="13">
        <f t="shared" si="97"/>
        <v>1</v>
      </c>
      <c r="N508" s="13">
        <f t="shared" si="102"/>
        <v>1.4593293549539341</v>
      </c>
      <c r="O508" s="13">
        <f t="shared" si="98"/>
        <v>8.8842260041445382E-5</v>
      </c>
      <c r="P508" s="13">
        <f t="shared" si="99"/>
        <v>1.4020919112068722</v>
      </c>
      <c r="Q508" s="13">
        <f t="shared" si="103"/>
        <v>0.58369619608036794</v>
      </c>
    </row>
    <row r="509" spans="1:17" x14ac:dyDescent="0.35">
      <c r="A509">
        <v>507</v>
      </c>
      <c r="B509" s="3">
        <f t="shared" si="91"/>
        <v>0.50700000000000001</v>
      </c>
      <c r="C509" s="3">
        <f>MOD($T$7*(1+SIN($T$6*B509))+$T$20,2*$T$7)</f>
        <v>1.6528196449001094</v>
      </c>
      <c r="D509" s="31">
        <f t="shared" si="92"/>
        <v>1.2363380372981976E-4</v>
      </c>
      <c r="E509" s="67">
        <f t="shared" si="100"/>
        <v>1.8983556853440602E-3</v>
      </c>
      <c r="F509" s="42">
        <f t="shared" si="93"/>
        <v>2.690625710100055E-3</v>
      </c>
      <c r="G509" s="42">
        <f t="shared" si="101"/>
        <v>2.690625710100055</v>
      </c>
      <c r="H509" s="31">
        <f t="shared" si="94"/>
        <v>-1.0129487654105504E-5</v>
      </c>
      <c r="I509" s="31">
        <f t="shared" si="95"/>
        <v>1.2321814356891161E-4</v>
      </c>
      <c r="L509" s="13">
        <f t="shared" si="96"/>
        <v>1.4389237363886684</v>
      </c>
      <c r="M509" s="13">
        <f t="shared" si="97"/>
        <v>1</v>
      </c>
      <c r="N509" s="13">
        <f t="shared" si="102"/>
        <v>1.4389237363886684</v>
      </c>
      <c r="O509" s="13">
        <f t="shared" si="98"/>
        <v>8.9442670964784819E-5</v>
      </c>
      <c r="P509" s="13">
        <f t="shared" si="99"/>
        <v>1.4115674839649466</v>
      </c>
      <c r="Q509" s="13">
        <f t="shared" si="103"/>
        <v>0.58533194420258838</v>
      </c>
    </row>
    <row r="510" spans="1:17" x14ac:dyDescent="0.35">
      <c r="A510">
        <v>508</v>
      </c>
      <c r="B510" s="3">
        <f t="shared" si="91"/>
        <v>0.50800000000000001</v>
      </c>
      <c r="C510" s="3">
        <f>MOD($T$7*(1+SIN($T$6*B510))+$T$20,2*$T$7)</f>
        <v>1.6375619375402475</v>
      </c>
      <c r="D510" s="31">
        <f t="shared" si="92"/>
        <v>1.2383305937839264E-4</v>
      </c>
      <c r="E510" s="67">
        <f t="shared" si="100"/>
        <v>1.8809451910511768E-3</v>
      </c>
      <c r="F510" s="42">
        <f t="shared" si="93"/>
        <v>2.6659490259930449E-3</v>
      </c>
      <c r="G510" s="42">
        <f t="shared" si="101"/>
        <v>2.665949025993045</v>
      </c>
      <c r="H510" s="31">
        <f t="shared" si="94"/>
        <v>-8.2616487276451986E-6</v>
      </c>
      <c r="I510" s="31">
        <f t="shared" si="95"/>
        <v>1.2355715987069919E-4</v>
      </c>
      <c r="L510" s="13">
        <f t="shared" si="96"/>
        <v>1.4188535980190256</v>
      </c>
      <c r="M510" s="13">
        <f t="shared" si="97"/>
        <v>1</v>
      </c>
      <c r="N510" s="13">
        <f t="shared" si="102"/>
        <v>1.4188535980190256</v>
      </c>
      <c r="O510" s="13">
        <f t="shared" si="98"/>
        <v>9.0042481597132931E-5</v>
      </c>
      <c r="P510" s="13">
        <f t="shared" si="99"/>
        <v>1.4210335830430072</v>
      </c>
      <c r="Q510" s="13">
        <f t="shared" si="103"/>
        <v>0.5869532719397077</v>
      </c>
    </row>
    <row r="511" spans="1:17" x14ac:dyDescent="0.35">
      <c r="A511">
        <v>509</v>
      </c>
      <c r="B511" s="3">
        <f t="shared" si="91"/>
        <v>0.50900000000000001</v>
      </c>
      <c r="C511" s="3">
        <f>MOD($T$7*(1+SIN($T$6*B511))+$T$20,2*$T$7)</f>
        <v>1.6224644872915057</v>
      </c>
      <c r="D511" s="31">
        <f t="shared" si="92"/>
        <v>1.2402619754531245E-4</v>
      </c>
      <c r="E511" s="67">
        <f t="shared" si="100"/>
        <v>1.8632688399190362E-3</v>
      </c>
      <c r="F511" s="42">
        <f t="shared" si="93"/>
        <v>2.6408955309161863E-3</v>
      </c>
      <c r="G511" s="42">
        <f t="shared" si="101"/>
        <v>2.6408955309161861</v>
      </c>
      <c r="H511" s="31">
        <f t="shared" si="94"/>
        <v>-6.4053546381589996E-6</v>
      </c>
      <c r="I511" s="31">
        <f t="shared" si="95"/>
        <v>1.2386068427676426E-4</v>
      </c>
      <c r="L511" s="13">
        <f t="shared" si="96"/>
        <v>1.3991155101404134</v>
      </c>
      <c r="M511" s="13">
        <f t="shared" si="97"/>
        <v>1</v>
      </c>
      <c r="N511" s="13">
        <f t="shared" si="102"/>
        <v>1.3991155101404134</v>
      </c>
      <c r="O511" s="13">
        <f t="shared" si="98"/>
        <v>9.0641131405890091E-5</v>
      </c>
      <c r="P511" s="13">
        <f t="shared" si="99"/>
        <v>1.4304813622205337</v>
      </c>
      <c r="Q511" s="13">
        <f t="shared" si="103"/>
        <v>0.58855886922482659</v>
      </c>
    </row>
    <row r="512" spans="1:17" x14ac:dyDescent="0.35">
      <c r="A512">
        <v>510</v>
      </c>
      <c r="B512" s="3">
        <f t="shared" si="91"/>
        <v>0.51</v>
      </c>
      <c r="C512" s="3">
        <f>MOD($T$7*(1+SIN($T$6*B512))+$T$20,2*$T$7)</f>
        <v>1.6075282603855459</v>
      </c>
      <c r="D512" s="31">
        <f t="shared" si="92"/>
        <v>1.2421318929379776E-4</v>
      </c>
      <c r="E512" s="67">
        <f t="shared" si="100"/>
        <v>1.8453302623932452E-3</v>
      </c>
      <c r="F512" s="42">
        <f t="shared" si="93"/>
        <v>2.6154703704648831E-3</v>
      </c>
      <c r="G512" s="42">
        <f t="shared" si="101"/>
        <v>2.615470370464883</v>
      </c>
      <c r="H512" s="31">
        <f t="shared" si="94"/>
        <v>-4.5615646883184712E-6</v>
      </c>
      <c r="I512" s="31">
        <f t="shared" si="95"/>
        <v>1.2412940232729361E-4</v>
      </c>
      <c r="L512" s="13">
        <f t="shared" si="96"/>
        <v>1.3797059801167786</v>
      </c>
      <c r="M512" s="13">
        <f t="shared" si="97"/>
        <v>1</v>
      </c>
      <c r="N512" s="13">
        <f t="shared" si="102"/>
        <v>1.3797059801167786</v>
      </c>
      <c r="O512" s="13">
        <f t="shared" si="98"/>
        <v>9.1238075220882308E-5</v>
      </c>
      <c r="P512" s="13">
        <f t="shared" si="99"/>
        <v>1.4399022177239293</v>
      </c>
      <c r="Q512" s="13">
        <f t="shared" si="103"/>
        <v>0.5901475097092812</v>
      </c>
    </row>
    <row r="513" spans="1:17" x14ac:dyDescent="0.35">
      <c r="A513">
        <v>511</v>
      </c>
      <c r="B513" s="3">
        <f t="shared" si="91"/>
        <v>0.51100000000000001</v>
      </c>
      <c r="C513" s="3">
        <f>MOD($T$7*(1+SIN($T$6*B513))+$T$20,2*$T$7)</f>
        <v>1.5927542127357928</v>
      </c>
      <c r="D513" s="31">
        <f t="shared" si="92"/>
        <v>1.2439400644871044E-4</v>
      </c>
      <c r="E513" s="67">
        <f t="shared" si="100"/>
        <v>1.8271331859162703E-3</v>
      </c>
      <c r="F513" s="42">
        <f t="shared" si="93"/>
        <v>2.5896788277125922E-3</v>
      </c>
      <c r="G513" s="42">
        <f t="shared" si="101"/>
        <v>2.5896788277125924</v>
      </c>
      <c r="H513" s="31">
        <f t="shared" si="94"/>
        <v>-2.7312099180753698E-6</v>
      </c>
      <c r="I513" s="31">
        <f t="shared" si="95"/>
        <v>1.2436401944592021E-4</v>
      </c>
      <c r="L513" s="13">
        <f t="shared" si="96"/>
        <v>1.3606214683819189</v>
      </c>
      <c r="M513" s="13">
        <f t="shared" si="97"/>
        <v>1</v>
      </c>
      <c r="N513" s="13">
        <f t="shared" si="102"/>
        <v>1.3606214683819189</v>
      </c>
      <c r="O513" s="13">
        <f t="shared" si="98"/>
        <v>9.1832783251229389E-5</v>
      </c>
      <c r="P513" s="13">
        <f t="shared" si="99"/>
        <v>1.4492877884927327</v>
      </c>
      <c r="Q513" s="13">
        <f t="shared" si="103"/>
        <v>0.59171804771239644</v>
      </c>
    </row>
    <row r="514" spans="1:17" x14ac:dyDescent="0.35">
      <c r="A514">
        <v>512</v>
      </c>
      <c r="B514" s="3">
        <f t="shared" ref="B514:B577" si="104">A514/1000</f>
        <v>0.51200000000000001</v>
      </c>
      <c r="C514" s="3">
        <f>MOD($T$7*(1+SIN($T$6*B514))+$T$20,2*$T$7)</f>
        <v>1.5781432898762526</v>
      </c>
      <c r="D514" s="31">
        <f t="shared" ref="D514:D577" si="105">(B514^$T$4)*((1-B514)^$T$5)</f>
        <v>1.2456862160244891E-4</v>
      </c>
      <c r="E514" s="67">
        <f t="shared" si="100"/>
        <v>1.8086814350719116E-3</v>
      </c>
      <c r="F514" s="42">
        <f t="shared" ref="F514:F577" si="106">E514/$T$11</f>
        <v>2.5635263234155938E-3</v>
      </c>
      <c r="G514" s="42">
        <f t="shared" si="101"/>
        <v>2.5635263234155938</v>
      </c>
      <c r="H514" s="31">
        <f t="shared" ref="H514:H577" si="107">D514*COS(C514)</f>
        <v>-9.1519283059734169E-7</v>
      </c>
      <c r="I514" s="31">
        <f t="shared" ref="I514:I577" si="108">D514*SIN(C514)</f>
        <v>1.245652596433569E-4</v>
      </c>
      <c r="L514" s="13">
        <f t="shared" ref="L514:L577" si="109">ACOS((H514-$T$14)/O514)</f>
        <v>1.3418584030399816</v>
      </c>
      <c r="M514" s="13">
        <f t="shared" ref="M514:M577" si="110">IF(I514&gt;$T$15,1,-1)</f>
        <v>1</v>
      </c>
      <c r="N514" s="13">
        <f t="shared" si="102"/>
        <v>1.3418584030399816</v>
      </c>
      <c r="O514" s="13">
        <f t="shared" ref="O514:O577" si="111">SQRT((H514-$T$14)^2+(I514-$T$15)^2)</f>
        <v>9.2424741060131765E-5</v>
      </c>
      <c r="P514" s="13">
        <f t="shared" ref="P514:P577" si="112">O514/$T$10</f>
        <v>1.4586299557817073</v>
      </c>
      <c r="Q514" s="13">
        <f t="shared" si="103"/>
        <v>0.59326941508688491</v>
      </c>
    </row>
    <row r="515" spans="1:17" x14ac:dyDescent="0.35">
      <c r="A515">
        <v>513</v>
      </c>
      <c r="B515" s="3">
        <f t="shared" si="104"/>
        <v>0.51300000000000001</v>
      </c>
      <c r="C515" s="3">
        <f>MOD($T$7*(1+SIN($T$6*B515))+$T$20,2*$T$7)</f>
        <v>1.563696426901001</v>
      </c>
      <c r="D515" s="31">
        <f t="shared" si="105"/>
        <v>1.2473700812071548E-4</v>
      </c>
      <c r="E515" s="67">
        <f t="shared" ref="E515:E578" si="113">1000*SQRT((H515-H516)^2+(I515-I516)^2)</f>
        <v>1.7899789317851417E-3</v>
      </c>
      <c r="F515" s="42">
        <f t="shared" si="106"/>
        <v>2.5370184162962313E-3</v>
      </c>
      <c r="G515" s="42">
        <f t="shared" ref="G515:G578" si="114">1000*F515</f>
        <v>2.537018416296231</v>
      </c>
      <c r="H515" s="31">
        <f t="shared" si="107"/>
        <v>8.8561283026339188E-7</v>
      </c>
      <c r="I515" s="31">
        <f t="shared" si="108"/>
        <v>1.2473386422628906E-4</v>
      </c>
      <c r="L515" s="13">
        <f t="shared" si="109"/>
        <v>1.3234131931350668</v>
      </c>
      <c r="M515" s="13">
        <f t="shared" si="110"/>
        <v>1</v>
      </c>
      <c r="N515" s="13">
        <f t="shared" ref="N515:N578" si="115">IF(M515&lt;0,2*$T$7-L515,L515)</f>
        <v>1.3234131931350668</v>
      </c>
      <c r="O515" s="13">
        <f t="shared" si="111"/>
        <v>9.3013449501971735E-5</v>
      </c>
      <c r="P515" s="13">
        <f t="shared" si="112"/>
        <v>1.4679208421681855</v>
      </c>
      <c r="Q515" s="13">
        <f t="shared" ref="Q515:Q578" si="116">P515/(1+P515)</f>
        <v>0.59480061802895901</v>
      </c>
    </row>
    <row r="516" spans="1:17" x14ac:dyDescent="0.35">
      <c r="A516">
        <v>514</v>
      </c>
      <c r="B516" s="3">
        <f t="shared" si="104"/>
        <v>0.51400000000000001</v>
      </c>
      <c r="C516" s="3">
        <f>MOD($T$7*(1+SIN($T$6*B516))+$T$20,2*$T$7)</f>
        <v>1.5494145484043378</v>
      </c>
      <c r="D516" s="31">
        <f t="shared" si="105"/>
        <v>1.2489914014815419E-4</v>
      </c>
      <c r="E516" s="67">
        <f t="shared" si="113"/>
        <v>1.7710296955853249E-3</v>
      </c>
      <c r="F516" s="42">
        <f t="shared" si="106"/>
        <v>2.5101608034159852E-3</v>
      </c>
      <c r="G516" s="42">
        <f t="shared" si="114"/>
        <v>2.5101608034159852</v>
      </c>
      <c r="H516" s="31">
        <f t="shared" si="107"/>
        <v>2.6703622520644733E-6</v>
      </c>
      <c r="I516" s="31">
        <f t="shared" si="108"/>
        <v>1.2487059051350326E-4</v>
      </c>
      <c r="L516" s="13">
        <f t="shared" si="109"/>
        <v>1.3052822406620332</v>
      </c>
      <c r="M516" s="13">
        <f t="shared" si="110"/>
        <v>1</v>
      </c>
      <c r="N516" s="13">
        <f t="shared" si="115"/>
        <v>1.3052822406620332</v>
      </c>
      <c r="O516" s="13">
        <f t="shared" si="111"/>
        <v>9.3598424625820014E-5</v>
      </c>
      <c r="P516" s="13">
        <f t="shared" si="112"/>
        <v>1.477152810029227</v>
      </c>
      <c r="Q516" s="13">
        <f t="shared" si="116"/>
        <v>0.59631073385892519</v>
      </c>
    </row>
    <row r="517" spans="1:17" x14ac:dyDescent="0.35">
      <c r="A517">
        <v>515</v>
      </c>
      <c r="B517" s="3">
        <f t="shared" si="104"/>
        <v>0.51500000000000001</v>
      </c>
      <c r="C517" s="3">
        <f>MOD($T$7*(1+SIN($T$6*B517))+$T$20,2*$T$7)</f>
        <v>1.5352985684216112</v>
      </c>
      <c r="D517" s="31">
        <f t="shared" si="105"/>
        <v>1.2505499261385901E-4</v>
      </c>
      <c r="E517" s="67">
        <f t="shared" si="113"/>
        <v>1.7518378439402586E-3</v>
      </c>
      <c r="F517" s="42">
        <f t="shared" si="106"/>
        <v>2.4829593206489226E-3</v>
      </c>
      <c r="G517" s="42">
        <f t="shared" si="114"/>
        <v>2.4829593206489227</v>
      </c>
      <c r="H517" s="31">
        <f t="shared" si="107"/>
        <v>4.438239676599256E-6</v>
      </c>
      <c r="I517" s="31">
        <f t="shared" si="108"/>
        <v>1.2497621056115196E-4</v>
      </c>
      <c r="L517" s="13">
        <f t="shared" si="109"/>
        <v>1.2874619513916949</v>
      </c>
      <c r="M517" s="13">
        <f t="shared" si="110"/>
        <v>1</v>
      </c>
      <c r="N517" s="13">
        <f t="shared" si="115"/>
        <v>1.2874619513916949</v>
      </c>
      <c r="O517" s="13">
        <f t="shared" si="111"/>
        <v>9.4179197549144327E-5</v>
      </c>
      <c r="P517" s="13">
        <f t="shared" si="112"/>
        <v>1.4863184595485111</v>
      </c>
      <c r="Q517" s="13">
        <f t="shared" si="116"/>
        <v>0.59779890779494538</v>
      </c>
    </row>
    <row r="518" spans="1:17" x14ac:dyDescent="0.35">
      <c r="A518">
        <v>516</v>
      </c>
      <c r="B518" s="3">
        <f t="shared" si="104"/>
        <v>0.51600000000000001</v>
      </c>
      <c r="C518" s="3">
        <f>MOD($T$7*(1+SIN($T$6*B518))+$T$20,2*$T$7)</f>
        <v>1.5213493903707223</v>
      </c>
      <c r="D518" s="31">
        <f t="shared" si="105"/>
        <v>1.2520454123675072E-4</v>
      </c>
      <c r="E518" s="67">
        <f t="shared" si="113"/>
        <v>1.7324075926736559E-3</v>
      </c>
      <c r="F518" s="42">
        <f t="shared" si="106"/>
        <v>2.4554199432734176E-3</v>
      </c>
      <c r="G518" s="42">
        <f t="shared" si="114"/>
        <v>2.4554199432734176</v>
      </c>
      <c r="H518" s="31">
        <f t="shared" si="107"/>
        <v>6.1884584746886192E-6</v>
      </c>
      <c r="I518" s="31">
        <f t="shared" si="108"/>
        <v>1.2505150989897029E-4</v>
      </c>
      <c r="L518" s="13">
        <f t="shared" si="109"/>
        <v>1.2699487445836712</v>
      </c>
      <c r="M518" s="13">
        <f t="shared" si="110"/>
        <v>1</v>
      </c>
      <c r="N518" s="13">
        <f t="shared" si="115"/>
        <v>1.2699487445836712</v>
      </c>
      <c r="O518" s="13">
        <f t="shared" si="111"/>
        <v>9.4755314305224476E-5</v>
      </c>
      <c r="P518" s="13">
        <f t="shared" si="112"/>
        <v>1.4954106263082703</v>
      </c>
      <c r="Q518" s="13">
        <f t="shared" si="116"/>
        <v>0.59926434973974296</v>
      </c>
    </row>
    <row r="519" spans="1:17" x14ac:dyDescent="0.35">
      <c r="A519">
        <v>517</v>
      </c>
      <c r="B519" s="3">
        <f t="shared" si="104"/>
        <v>0.51700000000000002</v>
      </c>
      <c r="C519" s="3">
        <f>MOD($T$7*(1+SIN($T$6*B519))+$T$20,2*$T$7)</f>
        <v>1.5075679069943053</v>
      </c>
      <c r="D519" s="31">
        <f t="shared" si="105"/>
        <v>1.2534776253082146E-4</v>
      </c>
      <c r="E519" s="67">
        <f t="shared" si="113"/>
        <v>1.712743256475206E-3</v>
      </c>
      <c r="F519" s="42">
        <f t="shared" si="106"/>
        <v>2.4275487866950805E-3</v>
      </c>
      <c r="G519" s="42">
        <f t="shared" si="114"/>
        <v>2.4275487866950805</v>
      </c>
      <c r="H519" s="31">
        <f t="shared" si="107"/>
        <v>7.9202611742384984E-6</v>
      </c>
      <c r="I519" s="31">
        <f t="shared" si="108"/>
        <v>1.2509728627917976E-4</v>
      </c>
      <c r="L519" s="13">
        <f t="shared" si="109"/>
        <v>1.2527390616594143</v>
      </c>
      <c r="M519" s="13">
        <f t="shared" si="110"/>
        <v>1</v>
      </c>
      <c r="N519" s="13">
        <f t="shared" si="115"/>
        <v>1.2527390616594143</v>
      </c>
      <c r="O519" s="13">
        <f t="shared" si="111"/>
        <v>9.5326335667502733E-5</v>
      </c>
      <c r="P519" s="13">
        <f t="shared" si="112"/>
        <v>1.504422378517221</v>
      </c>
      <c r="Q519" s="13">
        <f t="shared" si="116"/>
        <v>0.60070633109736693</v>
      </c>
    </row>
    <row r="520" spans="1:17" x14ac:dyDescent="0.35">
      <c r="A520">
        <v>518</v>
      </c>
      <c r="B520" s="3">
        <f t="shared" si="104"/>
        <v>0.51800000000000002</v>
      </c>
      <c r="C520" s="3">
        <f>MOD($T$7*(1+SIN($T$6*B520))+$T$20,2*$T$7)</f>
        <v>1.4939550003025914</v>
      </c>
      <c r="D520" s="31">
        <f t="shared" si="105"/>
        <v>1.2548463381024502E-4</v>
      </c>
      <c r="E520" s="67">
        <f t="shared" si="113"/>
        <v>1.6928492495158712E-3</v>
      </c>
      <c r="F520" s="42">
        <f t="shared" si="106"/>
        <v>2.3993521073188478E-3</v>
      </c>
      <c r="G520" s="42">
        <f t="shared" si="114"/>
        <v>2.399352107318848</v>
      </c>
      <c r="H520" s="31">
        <f t="shared" si="107"/>
        <v>9.6329194429187213E-6</v>
      </c>
      <c r="I520" s="31">
        <f t="shared" si="108"/>
        <v>1.2511434843972744E-4</v>
      </c>
      <c r="L520" s="13">
        <f t="shared" si="109"/>
        <v>1.2358293739065518</v>
      </c>
      <c r="M520" s="13">
        <f t="shared" si="110"/>
        <v>1</v>
      </c>
      <c r="N520" s="13">
        <f t="shared" si="115"/>
        <v>1.2358293739065518</v>
      </c>
      <c r="O520" s="13">
        <f t="shared" si="111"/>
        <v>9.5891836953830033E-5</v>
      </c>
      <c r="P520" s="13">
        <f t="shared" si="112"/>
        <v>1.5133470139212135</v>
      </c>
      <c r="Q520" s="13">
        <f t="shared" si="116"/>
        <v>0.60212418163465464</v>
      </c>
    </row>
    <row r="521" spans="1:17" x14ac:dyDescent="0.35">
      <c r="A521">
        <v>519</v>
      </c>
      <c r="B521" s="3">
        <f t="shared" si="104"/>
        <v>0.51900000000000002</v>
      </c>
      <c r="C521" s="3">
        <f>MOD($T$7*(1+SIN($T$6*B521))+$T$20,2*$T$7)</f>
        <v>1.4805115415169632</v>
      </c>
      <c r="D521" s="31">
        <f t="shared" si="105"/>
        <v>1.2561513319435264E-4</v>
      </c>
      <c r="E521" s="67">
        <f t="shared" si="113"/>
        <v>1.6727300861836406E-3</v>
      </c>
      <c r="F521" s="42">
        <f t="shared" si="106"/>
        <v>2.370836303591797E-3</v>
      </c>
      <c r="G521" s="42">
        <f t="shared" si="114"/>
        <v>2.3708363035917968</v>
      </c>
      <c r="H521" s="31">
        <f t="shared" si="107"/>
        <v>1.1325734026871821E-5</v>
      </c>
      <c r="I521" s="31">
        <f t="shared" si="108"/>
        <v>1.2510351488342569E-4</v>
      </c>
      <c r="L521" s="13">
        <f t="shared" si="109"/>
        <v>1.2192161892837565</v>
      </c>
      <c r="M521" s="13">
        <f t="shared" si="110"/>
        <v>1</v>
      </c>
      <c r="N521" s="13">
        <f t="shared" si="115"/>
        <v>1.2192161892837565</v>
      </c>
      <c r="O521" s="13">
        <f t="shared" si="111"/>
        <v>9.6451407813317555E-5</v>
      </c>
      <c r="P521" s="13">
        <f t="shared" si="112"/>
        <v>1.5221780564393634</v>
      </c>
      <c r="Q521" s="13">
        <f t="shared" si="116"/>
        <v>0.60351728639978297</v>
      </c>
    </row>
    <row r="522" spans="1:17" x14ac:dyDescent="0.35">
      <c r="A522">
        <v>520</v>
      </c>
      <c r="B522" s="3">
        <f t="shared" si="104"/>
        <v>0.52</v>
      </c>
      <c r="C522" s="3">
        <f>MOD($T$7*(1+SIN($T$6*B522))+$T$20,2*$T$7)</f>
        <v>1.467238391014194</v>
      </c>
      <c r="D522" s="31">
        <f t="shared" si="105"/>
        <v>1.2573923961247205E-4</v>
      </c>
      <c r="E522" s="67">
        <f t="shared" si="113"/>
        <v>1.652390381952676E-3</v>
      </c>
      <c r="F522" s="42">
        <f t="shared" si="106"/>
        <v>2.3420079172350298E-3</v>
      </c>
      <c r="G522" s="42">
        <f t="shared" si="114"/>
        <v>2.3420079172350299</v>
      </c>
      <c r="H522" s="31">
        <f t="shared" si="107"/>
        <v>1.2998034646910024E-5</v>
      </c>
      <c r="I522" s="31">
        <f t="shared" si="108"/>
        <v>1.2506561267446934E-4</v>
      </c>
      <c r="L522" s="13">
        <f t="shared" si="109"/>
        <v>1.2028960583929893</v>
      </c>
      <c r="M522" s="13">
        <f t="shared" si="110"/>
        <v>1</v>
      </c>
      <c r="N522" s="13">
        <f t="shared" si="115"/>
        <v>1.2028960583929893</v>
      </c>
      <c r="O522" s="13">
        <f t="shared" si="111"/>
        <v>9.7004651998263181E-5</v>
      </c>
      <c r="P522" s="13">
        <f t="shared" si="112"/>
        <v>1.5309092525646379</v>
      </c>
      <c r="Q522" s="13">
        <f t="shared" si="116"/>
        <v>0.6048850827082507</v>
      </c>
    </row>
    <row r="523" spans="1:17" x14ac:dyDescent="0.35">
      <c r="A523">
        <v>521</v>
      </c>
      <c r="B523" s="3">
        <f t="shared" si="104"/>
        <v>0.52100000000000002</v>
      </c>
      <c r="C523" s="3">
        <f>MOD($T$7*(1+SIN($T$6*B523))+$T$20,2*$T$7)</f>
        <v>1.4541363982713846</v>
      </c>
      <c r="D523" s="31">
        <f t="shared" si="105"/>
        <v>1.2585693280862937E-4</v>
      </c>
      <c r="E523" s="67">
        <f t="shared" si="113"/>
        <v>1.6318348544040234E-3</v>
      </c>
      <c r="F523" s="42">
        <f t="shared" si="106"/>
        <v>2.3128736346903702E-3</v>
      </c>
      <c r="G523" s="42">
        <f t="shared" si="114"/>
        <v>2.3128736346903702</v>
      </c>
      <c r="H523" s="31">
        <f t="shared" si="107"/>
        <v>1.4649179853699367E-5</v>
      </c>
      <c r="I523" s="31">
        <f t="shared" si="108"/>
        <v>1.2500147625372194E-4</v>
      </c>
      <c r="L523" s="13">
        <f t="shared" si="109"/>
        <v>1.186865579683325</v>
      </c>
      <c r="M523" s="13">
        <f t="shared" si="110"/>
        <v>1</v>
      </c>
      <c r="N523" s="13">
        <f t="shared" si="115"/>
        <v>1.186865579683325</v>
      </c>
      <c r="O523" s="13">
        <f t="shared" si="111"/>
        <v>9.7551187123398741E-5</v>
      </c>
      <c r="P523" s="13">
        <f t="shared" si="112"/>
        <v>1.539534567564341</v>
      </c>
      <c r="Q523" s="13">
        <f t="shared" si="116"/>
        <v>0.60622705720477887</v>
      </c>
    </row>
    <row r="524" spans="1:17" x14ac:dyDescent="0.35">
      <c r="A524">
        <v>522</v>
      </c>
      <c r="B524" s="3">
        <f t="shared" si="104"/>
        <v>0.52200000000000002</v>
      </c>
      <c r="C524" s="3">
        <f>MOD($T$7*(1+SIN($T$6*B524))+$T$20,2*$T$7)</f>
        <v>1.4412064018116</v>
      </c>
      <c r="D524" s="31">
        <f t="shared" si="105"/>
        <v>1.2596819334611227E-4</v>
      </c>
      <c r="E524" s="67">
        <f t="shared" si="113"/>
        <v>1.6110683244177182E-3</v>
      </c>
      <c r="F524" s="42">
        <f t="shared" si="106"/>
        <v>2.2834402888099905E-3</v>
      </c>
      <c r="G524" s="42">
        <f t="shared" si="114"/>
        <v>2.2834402888099907</v>
      </c>
      <c r="H524" s="31">
        <f t="shared" si="107"/>
        <v>1.6278556843469463E-5</v>
      </c>
      <c r="I524" s="31">
        <f t="shared" si="108"/>
        <v>1.2491194627407522E-4</v>
      </c>
      <c r="L524" s="13">
        <f t="shared" si="109"/>
        <v>1.1711214039476614</v>
      </c>
      <c r="M524" s="13">
        <f t="shared" si="110"/>
        <v>1</v>
      </c>
      <c r="N524" s="13">
        <f t="shared" si="115"/>
        <v>1.1711214039476614</v>
      </c>
      <c r="O524" s="13">
        <f t="shared" si="111"/>
        <v>9.80906444144944E-5</v>
      </c>
      <c r="P524" s="13">
        <f t="shared" si="112"/>
        <v>1.548048181512635</v>
      </c>
      <c r="Q524" s="13">
        <f t="shared" si="116"/>
        <v>0.60754274300796174</v>
      </c>
    </row>
    <row r="525" spans="1:17" x14ac:dyDescent="0.35">
      <c r="A525">
        <v>523</v>
      </c>
      <c r="B525" s="3">
        <f t="shared" si="104"/>
        <v>0.52300000000000002</v>
      </c>
      <c r="C525" s="3">
        <f>MOD($T$7*(1+SIN($T$6*B525))+$T$20,2*$T$7)</f>
        <v>1.4284492291501989</v>
      </c>
      <c r="D525" s="31">
        <f t="shared" si="105"/>
        <v>1.260730026118933E-4</v>
      </c>
      <c r="E525" s="67">
        <f t="shared" si="113"/>
        <v>1.5900957175542369E-3</v>
      </c>
      <c r="F525" s="42">
        <f t="shared" si="106"/>
        <v>2.2537148608144058E-3</v>
      </c>
      <c r="G525" s="42">
        <f t="shared" si="114"/>
        <v>2.253714860814406</v>
      </c>
      <c r="H525" s="31">
        <f t="shared" si="107"/>
        <v>1.788558123582197E-5</v>
      </c>
      <c r="I525" s="31">
        <f t="shared" si="108"/>
        <v>1.2479786845709853E-4</v>
      </c>
      <c r="L525" s="13">
        <f t="shared" si="109"/>
        <v>1.1556602381705674</v>
      </c>
      <c r="M525" s="13">
        <f t="shared" si="110"/>
        <v>1</v>
      </c>
      <c r="N525" s="13">
        <f t="shared" si="115"/>
        <v>1.1556602381705674</v>
      </c>
      <c r="O525" s="13">
        <f t="shared" si="111"/>
        <v>9.8622668448161276E-5</v>
      </c>
      <c r="P525" s="13">
        <f t="shared" si="112"/>
        <v>1.5564444851841532</v>
      </c>
      <c r="Q525" s="13">
        <f t="shared" si="116"/>
        <v>0.60883171694300842</v>
      </c>
    </row>
    <row r="526" spans="1:17" x14ac:dyDescent="0.35">
      <c r="A526">
        <v>524</v>
      </c>
      <c r="B526" s="3">
        <f t="shared" si="104"/>
        <v>0.52400000000000002</v>
      </c>
      <c r="C526" s="3">
        <f>MOD($T$7*(1+SIN($T$6*B526))+$T$20,2*$T$7)</f>
        <v>1.4158656967418777</v>
      </c>
      <c r="D526" s="31">
        <f t="shared" si="105"/>
        <v>1.2617134282091237E-4</v>
      </c>
      <c r="E526" s="67">
        <f t="shared" si="113"/>
        <v>1.568922065652497E-3</v>
      </c>
      <c r="F526" s="42">
        <f t="shared" si="106"/>
        <v>2.2237044825573911E-3</v>
      </c>
      <c r="G526" s="42">
        <f t="shared" si="114"/>
        <v>2.2237044825573911</v>
      </c>
      <c r="H526" s="31">
        <f t="shared" si="107"/>
        <v>1.9469696815236774E-5</v>
      </c>
      <c r="I526" s="31">
        <f t="shared" si="108"/>
        <v>1.2466009247210977E-4</v>
      </c>
      <c r="L526" s="13">
        <f t="shared" si="109"/>
        <v>1.140478848782404</v>
      </c>
      <c r="M526" s="13">
        <f t="shared" si="110"/>
        <v>1</v>
      </c>
      <c r="N526" s="13">
        <f t="shared" si="115"/>
        <v>1.140478848782404</v>
      </c>
      <c r="O526" s="13">
        <f t="shared" si="111"/>
        <v>9.9146916884512815E-5</v>
      </c>
      <c r="P526" s="13">
        <f t="shared" si="112"/>
        <v>1.564718075834914</v>
      </c>
      <c r="Q526" s="13">
        <f t="shared" si="116"/>
        <v>0.61009359686660236</v>
      </c>
    </row>
    <row r="527" spans="1:17" x14ac:dyDescent="0.35">
      <c r="A527">
        <v>525</v>
      </c>
      <c r="B527" s="3">
        <f t="shared" si="104"/>
        <v>0.52500000000000002</v>
      </c>
      <c r="C527" s="3">
        <f>MOD($T$7*(1+SIN($T$6*B527))+$T$20,2*$T$7)</f>
        <v>1.4034566099284149</v>
      </c>
      <c r="D527" s="31">
        <f t="shared" si="105"/>
        <v>1.2626319702021722E-4</v>
      </c>
      <c r="E527" s="67">
        <f t="shared" si="113"/>
        <v>1.5475525086676254E-3</v>
      </c>
      <c r="F527" s="42">
        <f t="shared" si="106"/>
        <v>2.1934164391307332E-3</v>
      </c>
      <c r="G527" s="42">
        <f t="shared" si="114"/>
        <v>2.1934164391307331</v>
      </c>
      <c r="H527" s="31">
        <f t="shared" si="107"/>
        <v>2.1030375237902952E-5</v>
      </c>
      <c r="I527" s="31">
        <f t="shared" si="108"/>
        <v>1.2449947083871155E-4</v>
      </c>
      <c r="L527" s="13">
        <f t="shared" si="109"/>
        <v>1.1255740643716594</v>
      </c>
      <c r="M527" s="13">
        <f t="shared" si="110"/>
        <v>1</v>
      </c>
      <c r="N527" s="13">
        <f t="shared" si="115"/>
        <v>1.1255740643716594</v>
      </c>
      <c r="O527" s="13">
        <f t="shared" si="111"/>
        <v>9.9663060194178212E-5</v>
      </c>
      <c r="P527" s="13">
        <f t="shared" si="112"/>
        <v>1.572863752894095</v>
      </c>
      <c r="Q527" s="13">
        <f t="shared" si="116"/>
        <v>0.61132803908673883</v>
      </c>
    </row>
    <row r="528" spans="1:17" x14ac:dyDescent="0.35">
      <c r="A528">
        <v>526</v>
      </c>
      <c r="B528" s="3">
        <f t="shared" si="104"/>
        <v>0.52600000000000002</v>
      </c>
      <c r="C528" s="3">
        <f>MOD($T$7*(1+SIN($T$6*B528))+$T$20,2*$T$7)</f>
        <v>1.3912227628871319</v>
      </c>
      <c r="D528" s="31">
        <f t="shared" si="105"/>
        <v>1.2634854909296086E-4</v>
      </c>
      <c r="E528" s="67">
        <f t="shared" si="113"/>
        <v>1.5259922967802333E-3</v>
      </c>
      <c r="F528" s="42">
        <f t="shared" si="106"/>
        <v>2.1628581718538039E-3</v>
      </c>
      <c r="G528" s="42">
        <f t="shared" si="114"/>
        <v>2.162858171853804</v>
      </c>
      <c r="H528" s="31">
        <f t="shared" si="107"/>
        <v>2.2567115705518662E-5</v>
      </c>
      <c r="I528" s="31">
        <f t="shared" si="108"/>
        <v>1.2431685785375236E-4</v>
      </c>
      <c r="L528" s="13">
        <f t="shared" si="109"/>
        <v>1.1109427779042851</v>
      </c>
      <c r="M528" s="13">
        <f t="shared" si="110"/>
        <v>1</v>
      </c>
      <c r="N528" s="13">
        <f t="shared" si="115"/>
        <v>1.1109427779042851</v>
      </c>
      <c r="O528" s="13">
        <f t="shared" si="111"/>
        <v>1.001707813810079E-4</v>
      </c>
      <c r="P528" s="13">
        <f t="shared" si="112"/>
        <v>1.5808765135878251</v>
      </c>
      <c r="Q528" s="13">
        <f t="shared" si="116"/>
        <v>0.61253473587938445</v>
      </c>
    </row>
    <row r="529" spans="1:17" x14ac:dyDescent="0.35">
      <c r="A529">
        <v>527</v>
      </c>
      <c r="B529" s="3">
        <f t="shared" si="104"/>
        <v>0.52700000000000002</v>
      </c>
      <c r="C529" s="3">
        <f>MOD($T$7*(1+SIN($T$6*B529))+$T$20,2*$T$7)</f>
        <v>1.3791649385800628</v>
      </c>
      <c r="D529" s="31">
        <f t="shared" si="105"/>
        <v>1.2642738376225478E-4</v>
      </c>
      <c r="E529" s="67">
        <f t="shared" si="113"/>
        <v>1.504246792808199E-3</v>
      </c>
      <c r="F529" s="42">
        <f t="shared" si="106"/>
        <v>2.1320372816918875E-3</v>
      </c>
      <c r="G529" s="42">
        <f t="shared" si="114"/>
        <v>2.1320372816918876</v>
      </c>
      <c r="H529" s="31">
        <f t="shared" si="107"/>
        <v>2.4079444607722001E-5</v>
      </c>
      <c r="I529" s="31">
        <f t="shared" si="108"/>
        <v>1.2411310854358652E-4</v>
      </c>
      <c r="L529" s="13">
        <f t="shared" si="109"/>
        <v>1.0965819484956754</v>
      </c>
      <c r="M529" s="13">
        <f t="shared" si="110"/>
        <v>1</v>
      </c>
      <c r="N529" s="13">
        <f t="shared" si="115"/>
        <v>1.0965819484956754</v>
      </c>
      <c r="O529" s="13">
        <f t="shared" si="111"/>
        <v>1.0066977570166925E-4</v>
      </c>
      <c r="P529" s="13">
        <f t="shared" si="112"/>
        <v>1.5887515485138959</v>
      </c>
      <c r="Q529" s="13">
        <f t="shared" si="116"/>
        <v>0.61371341310290584</v>
      </c>
    </row>
    <row r="530" spans="1:17" x14ac:dyDescent="0.35">
      <c r="A530">
        <v>528</v>
      </c>
      <c r="B530" s="3">
        <f t="shared" si="104"/>
        <v>0.52800000000000002</v>
      </c>
      <c r="C530" s="3">
        <f>MOD($T$7*(1+SIN($T$6*B530))+$T$20,2*$T$7)</f>
        <v>1.3672839087038478</v>
      </c>
      <c r="D530" s="31">
        <f t="shared" si="105"/>
        <v>1.2649968659487738E-4</v>
      </c>
      <c r="E530" s="67">
        <f t="shared" si="113"/>
        <v>1.4823214749598058E-3</v>
      </c>
      <c r="F530" s="42">
        <f t="shared" si="106"/>
        <v>2.1009615331583297E-3</v>
      </c>
      <c r="G530" s="42">
        <f t="shared" si="114"/>
        <v>2.1009615331583298</v>
      </c>
      <c r="H530" s="31">
        <f t="shared" si="107"/>
        <v>2.5566915134824516E-5</v>
      </c>
      <c r="I530" s="31">
        <f t="shared" si="108"/>
        <v>1.2388907764242528E-4</v>
      </c>
      <c r="L530" s="13">
        <f t="shared" si="109"/>
        <v>1.082488602777901</v>
      </c>
      <c r="M530" s="13">
        <f t="shared" si="110"/>
        <v>1</v>
      </c>
      <c r="N530" s="13">
        <f t="shared" si="115"/>
        <v>1.082488602777901</v>
      </c>
      <c r="O530" s="13">
        <f t="shared" si="111"/>
        <v>1.0115975038320306E-4</v>
      </c>
      <c r="P530" s="13">
        <f t="shared" si="112"/>
        <v>1.5964842371842904</v>
      </c>
      <c r="Q530" s="13">
        <f t="shared" si="116"/>
        <v>0.61486382791045502</v>
      </c>
    </row>
    <row r="531" spans="1:17" x14ac:dyDescent="0.35">
      <c r="A531">
        <v>529</v>
      </c>
      <c r="B531" s="3">
        <f t="shared" si="104"/>
        <v>0.52900000000000003</v>
      </c>
      <c r="C531" s="3">
        <f>MOD($T$7*(1+SIN($T$6*B531))+$T$20,2*$T$7)</f>
        <v>1.355580433640343</v>
      </c>
      <c r="D531" s="31">
        <f t="shared" si="105"/>
        <v>1.2656544400483562E-4</v>
      </c>
      <c r="E531" s="67">
        <f t="shared" si="113"/>
        <v>1.4602219399690241E-3</v>
      </c>
      <c r="F531" s="42">
        <f t="shared" si="106"/>
        <v>2.0696388587583127E-3</v>
      </c>
      <c r="G531" s="42">
        <f t="shared" si="114"/>
        <v>2.0696388587583128</v>
      </c>
      <c r="H531" s="31">
        <f t="shared" si="107"/>
        <v>2.7029106862528085E-5</v>
      </c>
      <c r="I531" s="31">
        <f t="shared" si="108"/>
        <v>1.2364561859748698E-4</v>
      </c>
      <c r="L531" s="13">
        <f t="shared" si="109"/>
        <v>1.068659835901808</v>
      </c>
      <c r="M531" s="13">
        <f t="shared" si="110"/>
        <v>1</v>
      </c>
      <c r="N531" s="13">
        <f t="shared" si="115"/>
        <v>1.068659835901808</v>
      </c>
      <c r="O531" s="13">
        <f t="shared" si="111"/>
        <v>1.016404243394917E-4</v>
      </c>
      <c r="P531" s="13">
        <f t="shared" si="112"/>
        <v>1.6040701435505367</v>
      </c>
      <c r="Q531" s="13">
        <f t="shared" si="116"/>
        <v>0.61598576655982717</v>
      </c>
    </row>
    <row r="532" spans="1:17" x14ac:dyDescent="0.35">
      <c r="A532">
        <v>530</v>
      </c>
      <c r="B532" s="3">
        <f t="shared" si="104"/>
        <v>0.53</v>
      </c>
      <c r="C532" s="3">
        <f>MOD($T$7*(1+SIN($T$6*B532))+$T$20,2*$T$7)</f>
        <v>1.3440552624079585</v>
      </c>
      <c r="D532" s="31">
        <f t="shared" si="105"/>
        <v>1.2662464325678059E-4</v>
      </c>
      <c r="E532" s="67">
        <f t="shared" si="113"/>
        <v>1.4379539066609549E-3</v>
      </c>
      <c r="F532" s="42">
        <f t="shared" si="106"/>
        <v>2.0380773640423233E-3</v>
      </c>
      <c r="G532" s="42">
        <f t="shared" si="114"/>
        <v>2.0380773640423233</v>
      </c>
      <c r="H532" s="31">
        <f t="shared" si="107"/>
        <v>2.8465625310308734E-5</v>
      </c>
      <c r="I532" s="31">
        <f t="shared" si="108"/>
        <v>1.2338358260157654E-4</v>
      </c>
      <c r="L532" s="13">
        <f t="shared" si="109"/>
        <v>1.0550928122107663</v>
      </c>
      <c r="M532" s="13">
        <f t="shared" si="110"/>
        <v>1</v>
      </c>
      <c r="N532" s="13">
        <f t="shared" si="115"/>
        <v>1.0550928122107663</v>
      </c>
      <c r="O532" s="13">
        <f t="shared" si="111"/>
        <v>1.0211152788748546E-4</v>
      </c>
      <c r="P532" s="13">
        <f t="shared" si="112"/>
        <v>1.6115050115252456</v>
      </c>
      <c r="Q532" s="13">
        <f t="shared" si="116"/>
        <v>0.61707904231975741</v>
      </c>
    </row>
    <row r="533" spans="1:17" x14ac:dyDescent="0.35">
      <c r="A533">
        <v>531</v>
      </c>
      <c r="B533" s="3">
        <f t="shared" si="104"/>
        <v>0.53100000000000003</v>
      </c>
      <c r="C533" s="3">
        <f>MOD($T$7*(1+SIN($T$6*B533))+$T$20,2*$T$7)</f>
        <v>1.3327091326137186</v>
      </c>
      <c r="D533" s="31">
        <f t="shared" si="105"/>
        <v>1.2667727246927358E-4</v>
      </c>
      <c r="E533" s="67">
        <f t="shared" si="113"/>
        <v>1.4155232199994157E-3</v>
      </c>
      <c r="F533" s="42">
        <f t="shared" si="106"/>
        <v>2.0062853333429774E-3</v>
      </c>
      <c r="G533" s="42">
        <f t="shared" si="114"/>
        <v>2.0062853333429773</v>
      </c>
      <c r="H533" s="31">
        <f t="shared" si="107"/>
        <v>2.9876101475151117E-5</v>
      </c>
      <c r="I533" s="31">
        <f t="shared" si="108"/>
        <v>1.2310381765364163E-4</v>
      </c>
      <c r="L533" s="13">
        <f t="shared" si="109"/>
        <v>1.041784765620084</v>
      </c>
      <c r="M533" s="13">
        <f t="shared" si="110"/>
        <v>1</v>
      </c>
      <c r="N533" s="13">
        <f t="shared" si="115"/>
        <v>1.041784765620084</v>
      </c>
      <c r="O533" s="13">
        <f t="shared" si="111"/>
        <v>1.025728024639327E-4</v>
      </c>
      <c r="P533" s="13">
        <f t="shared" si="112"/>
        <v>1.618784760511599</v>
      </c>
      <c r="Q533" s="13">
        <f t="shared" si="116"/>
        <v>0.61814349347113096</v>
      </c>
    </row>
    <row r="534" spans="1:17" x14ac:dyDescent="0.35">
      <c r="A534">
        <v>532</v>
      </c>
      <c r="B534" s="3">
        <f t="shared" si="104"/>
        <v>0.53200000000000003</v>
      </c>
      <c r="C534" s="3">
        <f>MOD($T$7*(1+SIN($T$6*B534))+$T$20,2*$T$7)</f>
        <v>1.3215427704060581</v>
      </c>
      <c r="D534" s="31">
        <f t="shared" si="105"/>
        <v>1.2672332061790535E-4</v>
      </c>
      <c r="E534" s="67">
        <f t="shared" si="113"/>
        <v>1.3929358556789436E-3</v>
      </c>
      <c r="F534" s="42">
        <f t="shared" si="106"/>
        <v>1.9742712362834773E-3</v>
      </c>
      <c r="G534" s="42">
        <f t="shared" si="114"/>
        <v>1.9742712362834773</v>
      </c>
      <c r="H534" s="31">
        <f t="shared" si="107"/>
        <v>3.1260191342313259E-5</v>
      </c>
      <c r="I534" s="31">
        <f t="shared" si="108"/>
        <v>1.2280716764778187E-4</v>
      </c>
      <c r="L534" s="13">
        <f t="shared" si="109"/>
        <v>1.0287329997335348</v>
      </c>
      <c r="M534" s="13">
        <f t="shared" si="110"/>
        <v>1</v>
      </c>
      <c r="N534" s="13">
        <f t="shared" si="115"/>
        <v>1.0287329997335348</v>
      </c>
      <c r="O534" s="13">
        <f t="shared" si="111"/>
        <v>1.0302400034327712E-4</v>
      </c>
      <c r="P534" s="13">
        <f t="shared" si="112"/>
        <v>1.6259054809512568</v>
      </c>
      <c r="Q534" s="13">
        <f t="shared" si="116"/>
        <v>0.61917898140121119</v>
      </c>
    </row>
    <row r="535" spans="1:17" x14ac:dyDescent="0.35">
      <c r="A535">
        <v>533</v>
      </c>
      <c r="B535" s="3">
        <f t="shared" si="104"/>
        <v>0.53300000000000003</v>
      </c>
      <c r="C535" s="3">
        <f>MOD($T$7*(1+SIN($T$6*B535))+$T$20,2*$T$7)</f>
        <v>1.3105568904283462</v>
      </c>
      <c r="D535" s="31">
        <f t="shared" si="105"/>
        <v>1.2676277753826307E-4</v>
      </c>
      <c r="E535" s="67">
        <f t="shared" si="113"/>
        <v>1.3701979253274315E-3</v>
      </c>
      <c r="F535" s="42">
        <f t="shared" si="106"/>
        <v>1.9420437351515413E-3</v>
      </c>
      <c r="G535" s="42">
        <f t="shared" si="114"/>
        <v>1.9420437351515414</v>
      </c>
      <c r="H535" s="31">
        <f t="shared" si="107"/>
        <v>3.2617575374794355E-5</v>
      </c>
      <c r="I535" s="31">
        <f t="shared" si="108"/>
        <v>1.2249447149110355E-4</v>
      </c>
      <c r="L535" s="13">
        <f t="shared" si="109"/>
        <v>1.0159348877259293</v>
      </c>
      <c r="M535" s="13">
        <f t="shared" si="110"/>
        <v>1</v>
      </c>
      <c r="N535" s="13">
        <f t="shared" si="115"/>
        <v>1.0159348877259293</v>
      </c>
      <c r="O535" s="13">
        <f t="shared" si="111"/>
        <v>1.0346488435729803E-4</v>
      </c>
      <c r="P535" s="13">
        <f t="shared" si="112"/>
        <v>1.6328634298997724</v>
      </c>
      <c r="Q535" s="13">
        <f t="shared" si="116"/>
        <v>0.62018538878863616</v>
      </c>
    </row>
    <row r="536" spans="1:17" x14ac:dyDescent="0.35">
      <c r="A536">
        <v>534</v>
      </c>
      <c r="B536" s="3">
        <f t="shared" si="104"/>
        <v>0.53400000000000003</v>
      </c>
      <c r="C536" s="3">
        <f>MOD($T$7*(1+SIN($T$6*B536))+$T$20,2*$T$7)</f>
        <v>1.2997521957731519</v>
      </c>
      <c r="D536" s="31">
        <f t="shared" si="105"/>
        <v>1.2679563392874884E-4</v>
      </c>
      <c r="E536" s="67">
        <f t="shared" si="113"/>
        <v>1.3473156823991797E-3</v>
      </c>
      <c r="F536" s="42">
        <f t="shared" si="106"/>
        <v>1.9096116932518952E-3</v>
      </c>
      <c r="G536" s="42">
        <f t="shared" si="114"/>
        <v>1.9096116932518952</v>
      </c>
      <c r="H536" s="31">
        <f t="shared" si="107"/>
        <v>3.3947957983167727E-5</v>
      </c>
      <c r="I536" s="31">
        <f t="shared" si="108"/>
        <v>1.2216656225074997E-4</v>
      </c>
      <c r="L536" s="13">
        <f t="shared" si="109"/>
        <v>1.0033878720183715</v>
      </c>
      <c r="M536" s="13">
        <f t="shared" si="110"/>
        <v>1</v>
      </c>
      <c r="N536" s="13">
        <f t="shared" si="115"/>
        <v>1.0033878720183715</v>
      </c>
      <c r="O536" s="13">
        <f t="shared" si="111"/>
        <v>1.0389522761700754E-4</v>
      </c>
      <c r="P536" s="13">
        <f t="shared" si="112"/>
        <v>1.6396550266376269</v>
      </c>
      <c r="Q536" s="13">
        <f t="shared" si="116"/>
        <v>0.62116261787670324</v>
      </c>
    </row>
    <row r="537" spans="1:17" x14ac:dyDescent="0.35">
      <c r="A537">
        <v>535</v>
      </c>
      <c r="B537" s="3">
        <f t="shared" si="104"/>
        <v>0.53500000000000003</v>
      </c>
      <c r="C537" s="3">
        <f>MOD($T$7*(1+SIN($T$6*B537))+$T$20,2*$T$7)</f>
        <v>1.2891293779372448</v>
      </c>
      <c r="D537" s="31">
        <f t="shared" si="105"/>
        <v>1.2682188135324527E-4</v>
      </c>
      <c r="E537" s="67">
        <f t="shared" si="113"/>
        <v>1.3242955288449074E-3</v>
      </c>
      <c r="F537" s="42">
        <f t="shared" si="106"/>
        <v>1.8769841843599827E-3</v>
      </c>
      <c r="G537" s="42">
        <f t="shared" si="114"/>
        <v>1.8769841843599828</v>
      </c>
      <c r="H537" s="31">
        <f t="shared" si="107"/>
        <v>3.5251066977427421E-5</v>
      </c>
      <c r="I537" s="31">
        <f t="shared" si="108"/>
        <v>1.2182426633035614E-4</v>
      </c>
      <c r="L537" s="13">
        <f t="shared" si="109"/>
        <v>0.99108946377060647</v>
      </c>
      <c r="M537" s="13">
        <f t="shared" si="110"/>
        <v>1</v>
      </c>
      <c r="N537" s="13">
        <f t="shared" si="115"/>
        <v>0.99108946377060647</v>
      </c>
      <c r="O537" s="13">
        <f t="shared" si="111"/>
        <v>1.0431481323724503E-4</v>
      </c>
      <c r="P537" s="13">
        <f t="shared" si="112"/>
        <v>1.6462768483238297</v>
      </c>
      <c r="Q537" s="13">
        <f t="shared" si="116"/>
        <v>0.62211058883222781</v>
      </c>
    </row>
    <row r="538" spans="1:17" x14ac:dyDescent="0.35">
      <c r="A538">
        <v>536</v>
      </c>
      <c r="B538" s="3">
        <f t="shared" si="104"/>
        <v>0.53600000000000003</v>
      </c>
      <c r="C538" s="3">
        <f>MOD($T$7*(1+SIN($T$6*B538))+$T$20,2*$T$7)</f>
        <v>1.2786891167773409</v>
      </c>
      <c r="D538" s="31">
        <f t="shared" si="105"/>
        <v>1.2684151224362945E-4</v>
      </c>
      <c r="E538" s="67">
        <f t="shared" si="113"/>
        <v>1.3011440226612175E-3</v>
      </c>
      <c r="F538" s="42">
        <f t="shared" si="106"/>
        <v>1.8441705034221627E-3</v>
      </c>
      <c r="G538" s="42">
        <f t="shared" si="114"/>
        <v>1.8441705034221627</v>
      </c>
      <c r="H538" s="31">
        <f t="shared" si="107"/>
        <v>3.6526653002480169E-5</v>
      </c>
      <c r="I538" s="31">
        <f t="shared" si="108"/>
        <v>1.2146840267611657E-4</v>
      </c>
      <c r="L538" s="13">
        <f t="shared" si="109"/>
        <v>0.97903724221283983</v>
      </c>
      <c r="M538" s="13">
        <f t="shared" si="110"/>
        <v>1</v>
      </c>
      <c r="N538" s="13">
        <f t="shared" si="115"/>
        <v>0.97903724221283983</v>
      </c>
      <c r="O538" s="13">
        <f t="shared" si="111"/>
        <v>1.0472343406435878E-4</v>
      </c>
      <c r="P538" s="13">
        <f t="shared" si="112"/>
        <v>1.652725625698241</v>
      </c>
      <c r="Q538" s="13">
        <f t="shared" si="116"/>
        <v>0.62302923818712552</v>
      </c>
    </row>
    <row r="539" spans="1:17" x14ac:dyDescent="0.35">
      <c r="A539">
        <v>537</v>
      </c>
      <c r="B539" s="3">
        <f t="shared" si="104"/>
        <v>0.53700000000000003</v>
      </c>
      <c r="C539" s="3">
        <f>MOD($T$7*(1+SIN($T$6*B539))+$T$20,2*$T$7)</f>
        <v>1.2684320804665907</v>
      </c>
      <c r="D539" s="31">
        <f t="shared" si="105"/>
        <v>1.2685451990213345E-4</v>
      </c>
      <c r="E539" s="67">
        <f t="shared" si="113"/>
        <v>1.2778678864330999E-3</v>
      </c>
      <c r="F539" s="42">
        <f t="shared" si="106"/>
        <v>1.8111801786633893E-3</v>
      </c>
      <c r="G539" s="42">
        <f t="shared" si="114"/>
        <v>1.8111801786633894</v>
      </c>
      <c r="H539" s="31">
        <f t="shared" si="107"/>
        <v>3.7774488958895469E-5</v>
      </c>
      <c r="I539" s="31">
        <f t="shared" si="108"/>
        <v>1.2109978201258273E-4</v>
      </c>
      <c r="L539" s="13">
        <f t="shared" si="109"/>
        <v>0.96722885383745716</v>
      </c>
      <c r="M539" s="13">
        <f t="shared" si="110"/>
        <v>1</v>
      </c>
      <c r="N539" s="13">
        <f t="shared" si="115"/>
        <v>0.96722885383745716</v>
      </c>
      <c r="O539" s="13">
        <f t="shared" si="111"/>
        <v>1.0512089240730793E-4</v>
      </c>
      <c r="P539" s="13">
        <f t="shared" si="112"/>
        <v>1.6589982388378743</v>
      </c>
      <c r="Q539" s="13">
        <f t="shared" si="116"/>
        <v>0.62391851735973547</v>
      </c>
    </row>
    <row r="540" spans="1:17" x14ac:dyDescent="0.35">
      <c r="A540">
        <v>538</v>
      </c>
      <c r="B540" s="3">
        <f t="shared" si="104"/>
        <v>0.53800000000000003</v>
      </c>
      <c r="C540" s="3">
        <f>MOD($T$7*(1+SIN($T$6*B540))+$T$20,2*$T$7)</f>
        <v>1.2583589254518168</v>
      </c>
      <c r="D540" s="31">
        <f t="shared" si="105"/>
        <v>1.2686089850355144E-4</v>
      </c>
      <c r="E540" s="67">
        <f t="shared" si="113"/>
        <v>1.2544740170017457E-3</v>
      </c>
      <c r="F540" s="42">
        <f t="shared" si="106"/>
        <v>1.7780229852898423E-3</v>
      </c>
      <c r="G540" s="42">
        <f t="shared" si="114"/>
        <v>1.7780229852898424</v>
      </c>
      <c r="H540" s="31">
        <f t="shared" si="107"/>
        <v>3.8994369410503909E-5</v>
      </c>
      <c r="I540" s="31">
        <f t="shared" si="108"/>
        <v>1.2071920610824749E-4</v>
      </c>
      <c r="L540" s="13">
        <f t="shared" si="109"/>
        <v>0.95566201146930341</v>
      </c>
      <c r="M540" s="13">
        <f t="shared" si="110"/>
        <v>1</v>
      </c>
      <c r="N540" s="13">
        <f t="shared" si="115"/>
        <v>0.95566201146930341</v>
      </c>
      <c r="O540" s="13">
        <f t="shared" si="111"/>
        <v>1.0550699977247542E-4</v>
      </c>
      <c r="P540" s="13">
        <f t="shared" si="112"/>
        <v>1.6650917129717628</v>
      </c>
      <c r="Q540" s="13">
        <f t="shared" si="116"/>
        <v>0.62477839125283596</v>
      </c>
    </row>
    <row r="541" spans="1:17" x14ac:dyDescent="0.35">
      <c r="A541">
        <v>539</v>
      </c>
      <c r="B541" s="3">
        <f t="shared" si="104"/>
        <v>0.53900000000000003</v>
      </c>
      <c r="C541" s="3">
        <f>MOD($T$7*(1+SIN($T$6*B541))+$T$20,2*$T$7)</f>
        <v>1.2484702964115024</v>
      </c>
      <c r="D541" s="31">
        <f t="shared" si="105"/>
        <v>1.268606430972921E-4</v>
      </c>
      <c r="E541" s="67">
        <f t="shared" si="113"/>
        <v>1.230969496409237E-3</v>
      </c>
      <c r="F541" s="42">
        <f t="shared" si="106"/>
        <v>1.7447089610013338E-3</v>
      </c>
      <c r="G541" s="42">
        <f t="shared" si="114"/>
        <v>1.7447089610013338</v>
      </c>
      <c r="H541" s="31">
        <f t="shared" si="107"/>
        <v>4.018610998040934E-5</v>
      </c>
      <c r="I541" s="31">
        <f t="shared" si="108"/>
        <v>1.2032746707091016E-4</v>
      </c>
      <c r="L541" s="13">
        <f t="shared" si="109"/>
        <v>0.9443344932315022</v>
      </c>
      <c r="M541" s="13">
        <f t="shared" si="110"/>
        <v>1</v>
      </c>
      <c r="N541" s="13">
        <f t="shared" si="115"/>
        <v>0.9443344932315022</v>
      </c>
      <c r="O541" s="13">
        <f t="shared" si="111"/>
        <v>1.058815766024389E-4</v>
      </c>
      <c r="P541" s="13">
        <f t="shared" si="112"/>
        <v>1.6710032143582911</v>
      </c>
      <c r="Q541" s="13">
        <f t="shared" si="116"/>
        <v>0.62560883692524871</v>
      </c>
    </row>
    <row r="542" spans="1:17" x14ac:dyDescent="0.35">
      <c r="A542">
        <v>540</v>
      </c>
      <c r="B542" s="3">
        <f t="shared" si="104"/>
        <v>0.54</v>
      </c>
      <c r="C542" s="3">
        <f>MOD($T$7*(1+SIN($T$6*B542))+$T$20,2*$T$7)</f>
        <v>1.2387668262145304</v>
      </c>
      <c r="D542" s="31">
        <f t="shared" si="105"/>
        <v>1.2685374960927557E-4</v>
      </c>
      <c r="E542" s="67">
        <f t="shared" si="113"/>
        <v>1.2073616042918081E-3</v>
      </c>
      <c r="F542" s="42">
        <f t="shared" si="106"/>
        <v>1.7112484235568401E-3</v>
      </c>
      <c r="G542" s="42">
        <f t="shared" si="114"/>
        <v>1.7112484235568401</v>
      </c>
      <c r="H542" s="31">
        <f t="shared" si="107"/>
        <v>4.1349546736954369E-5</v>
      </c>
      <c r="I542" s="31">
        <f t="shared" si="108"/>
        <v>1.1992534667275807E-4</v>
      </c>
      <c r="L542" s="13">
        <f t="shared" si="109"/>
        <v>0.93324414142224321</v>
      </c>
      <c r="M542" s="13">
        <f t="shared" si="110"/>
        <v>1</v>
      </c>
      <c r="N542" s="13">
        <f t="shared" si="115"/>
        <v>0.93324414142224321</v>
      </c>
      <c r="O542" s="13">
        <f t="shared" si="111"/>
        <v>1.06244452018911E-4</v>
      </c>
      <c r="P542" s="13">
        <f t="shared" si="112"/>
        <v>1.6767300462283268</v>
      </c>
      <c r="Q542" s="13">
        <f t="shared" si="116"/>
        <v>0.62640984233391028</v>
      </c>
    </row>
    <row r="543" spans="1:17" x14ac:dyDescent="0.35">
      <c r="A543">
        <v>541</v>
      </c>
      <c r="B543" s="3">
        <f t="shared" si="104"/>
        <v>0.54100000000000004</v>
      </c>
      <c r="C543" s="3">
        <f>MOD($T$7*(1+SIN($T$6*B543))+$T$20,2*$T$7)</f>
        <v>1.2292491358796811</v>
      </c>
      <c r="D543" s="31">
        <f t="shared" si="105"/>
        <v>1.2684021484367494E-4</v>
      </c>
      <c r="E543" s="67">
        <f t="shared" si="113"/>
        <v>1.1836578319225754E-3</v>
      </c>
      <c r="F543" s="42">
        <f t="shared" si="106"/>
        <v>1.6776519906778996E-3</v>
      </c>
      <c r="G543" s="42">
        <f t="shared" si="114"/>
        <v>1.6776519906778995</v>
      </c>
      <c r="H543" s="31">
        <f t="shared" si="107"/>
        <v>4.2484535571148372E-5</v>
      </c>
      <c r="I543" s="31">
        <f t="shared" si="108"/>
        <v>1.1951361570504612E-4</v>
      </c>
      <c r="L543" s="13">
        <f t="shared" si="109"/>
        <v>0.92238886131655951</v>
      </c>
      <c r="M543" s="13">
        <f t="shared" si="110"/>
        <v>1</v>
      </c>
      <c r="N543" s="13">
        <f t="shared" si="115"/>
        <v>0.92238886131655951</v>
      </c>
      <c r="O543" s="13">
        <f t="shared" si="111"/>
        <v>1.0659546357002836E-4</v>
      </c>
      <c r="P543" s="13">
        <f t="shared" si="112"/>
        <v>1.6822696447969836</v>
      </c>
      <c r="Q543" s="13">
        <f t="shared" si="116"/>
        <v>0.62718140514329679</v>
      </c>
    </row>
    <row r="544" spans="1:17" x14ac:dyDescent="0.35">
      <c r="A544">
        <v>542</v>
      </c>
      <c r="B544" s="3">
        <f t="shared" si="104"/>
        <v>0.54200000000000004</v>
      </c>
      <c r="C544" s="3">
        <f>MOD($T$7*(1+SIN($T$6*B544))+$T$20,2*$T$7)</f>
        <v>1.2199178345358874</v>
      </c>
      <c r="D544" s="31">
        <f t="shared" si="105"/>
        <v>1.2682003648450103E-4</v>
      </c>
      <c r="E544" s="67">
        <f t="shared" si="113"/>
        <v>1.1598658981327955E-3</v>
      </c>
      <c r="F544" s="42">
        <f t="shared" si="106"/>
        <v>1.6439306026145358E-3</v>
      </c>
      <c r="G544" s="42">
        <f t="shared" si="114"/>
        <v>1.6439306026145357</v>
      </c>
      <c r="H544" s="31">
        <f t="shared" si="107"/>
        <v>4.3590951567037258E-5</v>
      </c>
      <c r="I544" s="31">
        <f t="shared" si="108"/>
        <v>1.1909303336220127E-4</v>
      </c>
      <c r="L544" s="13">
        <f t="shared" si="109"/>
        <v>0.91176661990577157</v>
      </c>
      <c r="M544" s="13">
        <f t="shared" si="110"/>
        <v>1</v>
      </c>
      <c r="N544" s="13">
        <f t="shared" si="115"/>
        <v>0.91176661990577157</v>
      </c>
      <c r="O544" s="13">
        <f t="shared" si="111"/>
        <v>1.0693445698213925E-4</v>
      </c>
      <c r="P544" s="13">
        <f t="shared" si="112"/>
        <v>1.6876195753463796</v>
      </c>
      <c r="Q544" s="13">
        <f t="shared" si="116"/>
        <v>0.62792353159910275</v>
      </c>
    </row>
    <row r="545" spans="1:17" x14ac:dyDescent="0.35">
      <c r="A545">
        <v>543</v>
      </c>
      <c r="B545" s="3">
        <f t="shared" si="104"/>
        <v>0.54300000000000004</v>
      </c>
      <c r="C545" s="3">
        <f>MOD($T$7*(1+SIN($T$6*B545))+$T$20,2*$T$7)</f>
        <v>1.2107735193832503</v>
      </c>
      <c r="D545" s="31">
        <f t="shared" si="105"/>
        <v>1.2679321309703008E-4</v>
      </c>
      <c r="E545" s="67">
        <f t="shared" si="113"/>
        <v>1.1359937673769936E-3</v>
      </c>
      <c r="F545" s="42">
        <f t="shared" si="106"/>
        <v>1.6100955477497834E-3</v>
      </c>
      <c r="G545" s="42">
        <f t="shared" si="114"/>
        <v>1.6100955477497834</v>
      </c>
      <c r="H545" s="31">
        <f t="shared" si="107"/>
        <v>4.4668688366460878E-5</v>
      </c>
      <c r="I545" s="31">
        <f t="shared" si="108"/>
        <v>1.186643466551301E-4</v>
      </c>
      <c r="L545" s="13">
        <f t="shared" si="109"/>
        <v>0.90137544458607544</v>
      </c>
      <c r="M545" s="13">
        <f t="shared" si="110"/>
        <v>1</v>
      </c>
      <c r="N545" s="13">
        <f t="shared" si="115"/>
        <v>0.90137544458607544</v>
      </c>
      <c r="O545" s="13">
        <f t="shared" si="111"/>
        <v>1.072612859162142E-4</v>
      </c>
      <c r="P545" s="13">
        <f t="shared" si="112"/>
        <v>1.6927775283813549</v>
      </c>
      <c r="Q545" s="13">
        <f t="shared" si="116"/>
        <v>0.62863623546312564</v>
      </c>
    </row>
    <row r="546" spans="1:17" x14ac:dyDescent="0.35">
      <c r="A546">
        <v>544</v>
      </c>
      <c r="B546" s="3">
        <f t="shared" si="104"/>
        <v>0.54400000000000004</v>
      </c>
      <c r="C546" s="3">
        <f>MOD($T$7*(1+SIN($T$6*B546))+$T$20,2*$T$7)</f>
        <v>1.2018167756548186</v>
      </c>
      <c r="D546" s="31">
        <f t="shared" si="105"/>
        <v>1.2675974412907411E-4</v>
      </c>
      <c r="E546" s="67">
        <f t="shared" si="113"/>
        <v>1.1120496702496968E-3</v>
      </c>
      <c r="F546" s="42">
        <f t="shared" si="106"/>
        <v>1.5761584916789864E-3</v>
      </c>
      <c r="G546" s="42">
        <f t="shared" si="114"/>
        <v>1.5761584916789864</v>
      </c>
      <c r="H546" s="31">
        <f t="shared" si="107"/>
        <v>4.5717657529609343E-5</v>
      </c>
      <c r="I546" s="31">
        <f t="shared" si="108"/>
        <v>1.1822828985345974E-4</v>
      </c>
      <c r="L546" s="13">
        <f t="shared" si="109"/>
        <v>0.89121342180662588</v>
      </c>
      <c r="M546" s="13">
        <f t="shared" si="110"/>
        <v>1</v>
      </c>
      <c r="N546" s="13">
        <f t="shared" si="115"/>
        <v>0.89121342180662588</v>
      </c>
      <c r="O546" s="13">
        <f t="shared" si="111"/>
        <v>1.0757581172898274E-4</v>
      </c>
      <c r="P546" s="13">
        <f t="shared" si="112"/>
        <v>1.6977413158597781</v>
      </c>
      <c r="Q546" s="13">
        <f t="shared" si="116"/>
        <v>0.62931953700635046</v>
      </c>
    </row>
    <row r="547" spans="1:17" x14ac:dyDescent="0.35">
      <c r="A547">
        <v>545</v>
      </c>
      <c r="B547" s="3">
        <f t="shared" si="104"/>
        <v>0.54500000000000004</v>
      </c>
      <c r="C547" s="3">
        <f>MOD($T$7*(1+SIN($T$6*B547))+$T$20,2*$T$7)</f>
        <v>1.193048176579133</v>
      </c>
      <c r="D547" s="31">
        <f t="shared" si="105"/>
        <v>1.2671962991209237E-4</v>
      </c>
      <c r="E547" s="67">
        <f t="shared" si="113"/>
        <v>1.0880421268084945E-3</v>
      </c>
      <c r="F547" s="42">
        <f t="shared" si="106"/>
        <v>1.5421315102666304E-3</v>
      </c>
      <c r="G547" s="42">
        <f t="shared" si="114"/>
        <v>1.5421315102666304</v>
      </c>
      <c r="H547" s="31">
        <f t="shared" si="107"/>
        <v>4.6737787892753681E-5</v>
      </c>
      <c r="I547" s="31">
        <f t="shared" si="108"/>
        <v>1.1778558395639775E-4</v>
      </c>
      <c r="L547" s="13">
        <f t="shared" si="109"/>
        <v>0.88127869568644257</v>
      </c>
      <c r="M547" s="13">
        <f t="shared" si="110"/>
        <v>1</v>
      </c>
      <c r="N547" s="13">
        <f t="shared" si="115"/>
        <v>0.88127869568644257</v>
      </c>
      <c r="O547" s="13">
        <f t="shared" si="111"/>
        <v>1.0787790323887785E-4</v>
      </c>
      <c r="P547" s="13">
        <f t="shared" si="112"/>
        <v>1.7025088674987234</v>
      </c>
      <c r="Q547" s="13">
        <f t="shared" si="116"/>
        <v>0.62997346205729987</v>
      </c>
    </row>
    <row r="548" spans="1:17" x14ac:dyDescent="0.35">
      <c r="A548">
        <v>546</v>
      </c>
      <c r="B548" s="3">
        <f t="shared" si="104"/>
        <v>0.54600000000000004</v>
      </c>
      <c r="C548" s="3">
        <f>MOD($T$7*(1+SIN($T$6*B548))+$T$20,2*$T$7)</f>
        <v>1.1844682833435418</v>
      </c>
      <c r="D548" s="31">
        <f t="shared" si="105"/>
        <v>1.2667287166214506E-4</v>
      </c>
      <c r="E548" s="67">
        <f t="shared" si="113"/>
        <v>1.0639799731186267E-3</v>
      </c>
      <c r="F548" s="42">
        <f t="shared" si="106"/>
        <v>1.5080271272691927E-3</v>
      </c>
      <c r="G548" s="42">
        <f t="shared" si="114"/>
        <v>1.5080271272691927</v>
      </c>
      <c r="H548" s="31">
        <f t="shared" si="107"/>
        <v>4.7729024924488387E-5</v>
      </c>
      <c r="I548" s="31">
        <f t="shared" si="108"/>
        <v>1.1733693619185665E-4</v>
      </c>
      <c r="L548" s="13">
        <f t="shared" si="109"/>
        <v>0.87156946660853063</v>
      </c>
      <c r="M548" s="13">
        <f t="shared" si="110"/>
        <v>1</v>
      </c>
      <c r="N548" s="13">
        <f t="shared" si="115"/>
        <v>0.87156946660853063</v>
      </c>
      <c r="O548" s="13">
        <f t="shared" si="111"/>
        <v>1.081674364968543E-4</v>
      </c>
      <c r="P548" s="13">
        <f t="shared" si="112"/>
        <v>1.7070782271575702</v>
      </c>
      <c r="Q548" s="13">
        <f t="shared" si="116"/>
        <v>0.63059804110278739</v>
      </c>
    </row>
    <row r="549" spans="1:17" x14ac:dyDescent="0.35">
      <c r="A549">
        <v>547</v>
      </c>
      <c r="B549" s="3">
        <f t="shared" si="104"/>
        <v>0.54700000000000004</v>
      </c>
      <c r="C549" s="3">
        <f>MOD($T$7*(1+SIN($T$6*B549))+$T$20,2*$T$7)</f>
        <v>1.1760776450582835</v>
      </c>
      <c r="D549" s="31">
        <f t="shared" si="105"/>
        <v>1.2661947148068692E-4</v>
      </c>
      <c r="E549" s="67">
        <f t="shared" si="113"/>
        <v>1.0398723914982772E-3</v>
      </c>
      <c r="F549" s="42">
        <f t="shared" si="106"/>
        <v>1.47385835720317E-3</v>
      </c>
      <c r="G549" s="42">
        <f t="shared" si="114"/>
        <v>1.47385835720317</v>
      </c>
      <c r="H549" s="31">
        <f t="shared" si="107"/>
        <v>4.8691330081785403E-5</v>
      </c>
      <c r="I549" s="31">
        <f t="shared" si="108"/>
        <v>1.1688303954344748E-4</v>
      </c>
      <c r="L549" s="13">
        <f t="shared" si="109"/>
        <v>0.86208398979873557</v>
      </c>
      <c r="M549" s="13">
        <f t="shared" si="110"/>
        <v>1</v>
      </c>
      <c r="N549" s="13">
        <f t="shared" si="115"/>
        <v>0.86208398979873557</v>
      </c>
      <c r="O549" s="13">
        <f t="shared" si="111"/>
        <v>1.0844429456213031E-4</v>
      </c>
      <c r="P549" s="13">
        <f t="shared" si="112"/>
        <v>1.7114475492987988</v>
      </c>
      <c r="Q549" s="13">
        <f t="shared" si="116"/>
        <v>0.63119330843828869</v>
      </c>
    </row>
    <row r="550" spans="1:17" x14ac:dyDescent="0.35">
      <c r="A550">
        <v>548</v>
      </c>
      <c r="B550" s="3">
        <f t="shared" si="104"/>
        <v>0.54800000000000004</v>
      </c>
      <c r="C550" s="3">
        <f>MOD($T$7*(1+SIN($T$6*B550))+$T$20,2*$T$7)</f>
        <v>1.1678767987213443</v>
      </c>
      <c r="D550" s="31">
        <f t="shared" si="105"/>
        <v>1.2655943235520193E-4</v>
      </c>
      <c r="E550" s="67">
        <f t="shared" si="113"/>
        <v>1.0157289450261741E-3</v>
      </c>
      <c r="F550" s="42">
        <f t="shared" si="106"/>
        <v>1.4396387542542676E-3</v>
      </c>
      <c r="G550" s="42">
        <f t="shared" si="114"/>
        <v>1.4396387542542677</v>
      </c>
      <c r="H550" s="31">
        <f t="shared" si="107"/>
        <v>4.9624680167118697E-5</v>
      </c>
      <c r="I550" s="31">
        <f t="shared" si="108"/>
        <v>1.1642457230491382E-4</v>
      </c>
      <c r="L550" s="13">
        <f t="shared" si="109"/>
        <v>0.85282057389607957</v>
      </c>
      <c r="M550" s="13">
        <f t="shared" si="110"/>
        <v>1</v>
      </c>
      <c r="N550" s="13">
        <f t="shared" si="115"/>
        <v>0.85282057389607957</v>
      </c>
      <c r="O550" s="13">
        <f t="shared" si="111"/>
        <v>1.087083672828904E-4</v>
      </c>
      <c r="P550" s="13">
        <f t="shared" si="112"/>
        <v>1.7156150955270846</v>
      </c>
      <c r="Q550" s="13">
        <f t="shared" si="116"/>
        <v>0.63175930136523784</v>
      </c>
    </row>
    <row r="551" spans="1:17" x14ac:dyDescent="0.35">
      <c r="A551">
        <v>549</v>
      </c>
      <c r="B551" s="3">
        <f t="shared" si="104"/>
        <v>0.54900000000000004</v>
      </c>
      <c r="C551" s="3">
        <f>MOD($T$7*(1+SIN($T$6*B551))+$T$20,2*$T$7)</f>
        <v>1.1598662691840904</v>
      </c>
      <c r="D551" s="31">
        <f t="shared" si="105"/>
        <v>1.2649275815967775E-4</v>
      </c>
      <c r="E551" s="67">
        <f t="shared" si="113"/>
        <v>9.9155961696506751E-4</v>
      </c>
      <c r="F551" s="42">
        <f t="shared" si="106"/>
        <v>1.4053824681540842E-3</v>
      </c>
      <c r="G551" s="42">
        <f t="shared" si="114"/>
        <v>1.4053824681540843</v>
      </c>
      <c r="H551" s="31">
        <f t="shared" si="107"/>
        <v>5.052906668787813E-5</v>
      </c>
      <c r="I551" s="31">
        <f t="shared" si="108"/>
        <v>1.1596219766154264E-4</v>
      </c>
      <c r="L551" s="13">
        <f t="shared" si="109"/>
        <v>0.84377757952060495</v>
      </c>
      <c r="M551" s="13">
        <f t="shared" si="110"/>
        <v>1</v>
      </c>
      <c r="N551" s="13">
        <f t="shared" si="115"/>
        <v>0.84377757952060495</v>
      </c>
      <c r="O551" s="13">
        <f t="shared" si="111"/>
        <v>1.0895955108197415E-4</v>
      </c>
      <c r="P551" s="13">
        <f t="shared" si="112"/>
        <v>1.7195792312070779</v>
      </c>
      <c r="Q551" s="13">
        <f t="shared" si="116"/>
        <v>0.63229605943263778</v>
      </c>
    </row>
    <row r="552" spans="1:17" x14ac:dyDescent="0.35">
      <c r="A552">
        <v>550</v>
      </c>
      <c r="B552" s="3">
        <f t="shared" si="104"/>
        <v>0.55000000000000004</v>
      </c>
      <c r="C552" s="3">
        <f>MOD($T$7*(1+SIN($T$6*B552))+$T$20,2*$T$7)</f>
        <v>1.1520465691176782</v>
      </c>
      <c r="D552" s="31">
        <f t="shared" si="105"/>
        <v>1.2641945365491941E-4</v>
      </c>
      <c r="E552" s="67">
        <f t="shared" si="113"/>
        <v>9.673748558665725E-4</v>
      </c>
      <c r="F552" s="42">
        <f t="shared" si="106"/>
        <v>1.3711043081092533E-3</v>
      </c>
      <c r="G552" s="42">
        <f t="shared" si="114"/>
        <v>1.3711043081092533</v>
      </c>
      <c r="H552" s="31">
        <f t="shared" si="107"/>
        <v>5.1404495219249388E-5</v>
      </c>
      <c r="I552" s="31">
        <f t="shared" si="108"/>
        <v>1.1549656329805872E-4</v>
      </c>
      <c r="L552" s="13">
        <f t="shared" si="109"/>
        <v>0.83495341784409605</v>
      </c>
      <c r="M552" s="13">
        <f t="shared" si="110"/>
        <v>1</v>
      </c>
      <c r="N552" s="13">
        <f t="shared" si="115"/>
        <v>0.83495341784409605</v>
      </c>
      <c r="O552" s="13">
        <f t="shared" si="111"/>
        <v>1.0919774874756625E-4</v>
      </c>
      <c r="P552" s="13">
        <f t="shared" si="112"/>
        <v>1.7233384221601136</v>
      </c>
      <c r="Q552" s="13">
        <f t="shared" si="116"/>
        <v>0.63280362372047239</v>
      </c>
    </row>
    <row r="553" spans="1:17" x14ac:dyDescent="0.35">
      <c r="A553">
        <v>551</v>
      </c>
      <c r="B553" s="3">
        <f t="shared" si="104"/>
        <v>0.55100000000000005</v>
      </c>
      <c r="C553" s="3">
        <f>MOD($T$7*(1+SIN($T$6*B553))+$T$20,2*$T$7)</f>
        <v>1.1444181989802422</v>
      </c>
      <c r="D553" s="31">
        <f t="shared" si="105"/>
        <v>1.2633952448870282E-4</v>
      </c>
      <c r="E553" s="67">
        <f t="shared" si="113"/>
        <v>9.431856272511381E-4</v>
      </c>
      <c r="F553" s="42">
        <f t="shared" si="106"/>
        <v>1.3368198160498108E-3</v>
      </c>
      <c r="G553" s="42">
        <f t="shared" si="114"/>
        <v>1.3368198160498108</v>
      </c>
      <c r="H553" s="31">
        <f t="shared" si="107"/>
        <v>5.2250984771695771E-5</v>
      </c>
      <c r="I553" s="31">
        <f t="shared" si="108"/>
        <v>1.1502830103248312E-4</v>
      </c>
      <c r="L553" s="13">
        <f t="shared" si="109"/>
        <v>0.82634654916846462</v>
      </c>
      <c r="M553" s="13">
        <f t="shared" si="110"/>
        <v>1</v>
      </c>
      <c r="N553" s="13">
        <f t="shared" si="115"/>
        <v>0.82634654916846462</v>
      </c>
      <c r="O553" s="13">
        <f t="shared" si="111"/>
        <v>1.0942286922889577E-4</v>
      </c>
      <c r="P553" s="13">
        <f t="shared" si="112"/>
        <v>1.7268912314399751</v>
      </c>
      <c r="Q553" s="13">
        <f t="shared" si="116"/>
        <v>0.63328203616250034</v>
      </c>
    </row>
    <row r="554" spans="1:17" x14ac:dyDescent="0.35">
      <c r="A554">
        <v>552</v>
      </c>
      <c r="B554" s="3">
        <f t="shared" si="104"/>
        <v>0.55200000000000005</v>
      </c>
      <c r="C554" s="3">
        <f>MOD($T$7*(1+SIN($T$6*B554))+$T$20,2*$T$7)</f>
        <v>1.1369816469848681</v>
      </c>
      <c r="D554" s="31">
        <f t="shared" si="105"/>
        <v>1.2625297719576659E-4</v>
      </c>
      <c r="E554" s="67">
        <f t="shared" si="113"/>
        <v>9.1900347291448735E-4</v>
      </c>
      <c r="F554" s="42">
        <f t="shared" si="106"/>
        <v>1.3025453506869053E-3</v>
      </c>
      <c r="G554" s="42">
        <f t="shared" si="114"/>
        <v>1.3025453506869054</v>
      </c>
      <c r="H554" s="31">
        <f t="shared" si="107"/>
        <v>5.3068567164132575E-5</v>
      </c>
      <c r="I554" s="31">
        <f t="shared" si="108"/>
        <v>1.1455802647540987E-4</v>
      </c>
      <c r="L554" s="13">
        <f t="shared" si="109"/>
        <v>0.81795548151604525</v>
      </c>
      <c r="M554" s="13">
        <f t="shared" si="110"/>
        <v>1</v>
      </c>
      <c r="N554" s="13">
        <f t="shared" si="115"/>
        <v>0.81795548151604525</v>
      </c>
      <c r="O554" s="13">
        <f t="shared" si="111"/>
        <v>1.0963482743694278E-4</v>
      </c>
      <c r="P554" s="13">
        <f t="shared" si="112"/>
        <v>1.7302363161876839</v>
      </c>
      <c r="Q554" s="13">
        <f t="shared" si="116"/>
        <v>0.63373133890610178</v>
      </c>
    </row>
    <row r="555" spans="1:17" x14ac:dyDescent="0.35">
      <c r="A555">
        <v>553</v>
      </c>
      <c r="B555" s="3">
        <f t="shared" si="104"/>
        <v>0.55300000000000005</v>
      </c>
      <c r="C555" s="3">
        <f>MOD($T$7*(1+SIN($T$6*B555))+$T$20,2*$T$7)</f>
        <v>1.1297373890683453</v>
      </c>
      <c r="D555" s="31">
        <f t="shared" si="105"/>
        <v>1.2615981919764297E-4</v>
      </c>
      <c r="E555" s="67">
        <f t="shared" si="113"/>
        <v>8.9484057908862595E-4</v>
      </c>
      <c r="F555" s="42">
        <f t="shared" si="106"/>
        <v>1.2682981841204894E-3</v>
      </c>
      <c r="G555" s="42">
        <f t="shared" si="114"/>
        <v>1.2682981841204894</v>
      </c>
      <c r="H555" s="31">
        <f t="shared" si="107"/>
        <v>5.3857286403844586E-5</v>
      </c>
      <c r="I555" s="31">
        <f t="shared" si="108"/>
        <v>1.1408633871413448E-4</v>
      </c>
      <c r="L555" s="13">
        <f t="shared" si="109"/>
        <v>0.80977876923555481</v>
      </c>
      <c r="M555" s="13">
        <f t="shared" si="110"/>
        <v>1</v>
      </c>
      <c r="N555" s="13">
        <f t="shared" si="115"/>
        <v>0.80977876923555481</v>
      </c>
      <c r="O555" s="13">
        <f t="shared" si="111"/>
        <v>1.0983354405014637E-4</v>
      </c>
      <c r="P555" s="13">
        <f t="shared" si="112"/>
        <v>1.7333724245652196</v>
      </c>
      <c r="Q555" s="13">
        <f t="shared" si="116"/>
        <v>0.63415157370695152</v>
      </c>
    </row>
    <row r="556" spans="1:17" x14ac:dyDescent="0.35">
      <c r="A556">
        <v>554</v>
      </c>
      <c r="B556" s="3">
        <f t="shared" si="104"/>
        <v>0.55400000000000005</v>
      </c>
      <c r="C556" s="3">
        <f>MOD($T$7*(1+SIN($T$6*B556))+$T$20,2*$T$7)</f>
        <v>1.122685888860707</v>
      </c>
      <c r="D556" s="31">
        <f t="shared" si="105"/>
        <v>1.2606005880232683E-4</v>
      </c>
      <c r="E556" s="67">
        <f t="shared" si="113"/>
        <v>8.7070985490313028E-4</v>
      </c>
      <c r="F556" s="42">
        <f t="shared" si="106"/>
        <v>1.2340966130460673E-3</v>
      </c>
      <c r="G556" s="42">
        <f t="shared" si="114"/>
        <v>1.2340966130460673</v>
      </c>
      <c r="H556" s="31">
        <f t="shared" si="107"/>
        <v>5.4617198074150739E-5</v>
      </c>
      <c r="I556" s="31">
        <f t="shared" si="108"/>
        <v>1.1361382002104797E-4</v>
      </c>
      <c r="L556" s="13">
        <f t="shared" si="109"/>
        <v>0.80181501162704349</v>
      </c>
      <c r="M556" s="13">
        <f t="shared" si="110"/>
        <v>1</v>
      </c>
      <c r="N556" s="13">
        <f t="shared" si="115"/>
        <v>0.80181501162704349</v>
      </c>
      <c r="O556" s="13">
        <f t="shared" si="111"/>
        <v>1.1001894532510119E-4</v>
      </c>
      <c r="P556" s="13">
        <f t="shared" si="112"/>
        <v>1.736298392767968</v>
      </c>
      <c r="Q556" s="13">
        <f t="shared" si="116"/>
        <v>0.6345427813563761</v>
      </c>
    </row>
    <row r="557" spans="1:17" x14ac:dyDescent="0.35">
      <c r="A557">
        <v>555</v>
      </c>
      <c r="B557" s="3">
        <f t="shared" si="104"/>
        <v>0.55500000000000005</v>
      </c>
      <c r="C557" s="3">
        <f>MOD($T$7*(1+SIN($T$6*B557))+$T$20,2*$T$7)</f>
        <v>1.1158275976555605</v>
      </c>
      <c r="D557" s="31">
        <f t="shared" si="105"/>
        <v>1.2595370520378265E-4</v>
      </c>
      <c r="E557" s="67">
        <f t="shared" si="113"/>
        <v>8.4662502284261836E-4</v>
      </c>
      <c r="F557" s="42">
        <f t="shared" si="106"/>
        <v>1.1999600869641754E-3</v>
      </c>
      <c r="G557" s="42">
        <f t="shared" si="114"/>
        <v>1.1999600869641753</v>
      </c>
      <c r="H557" s="31">
        <f t="shared" si="107"/>
        <v>5.5348368730777736E-5</v>
      </c>
      <c r="I557" s="31">
        <f t="shared" si="108"/>
        <v>1.1314103558569389E-4</v>
      </c>
      <c r="L557" s="13">
        <f t="shared" si="109"/>
        <v>0.79406285158875678</v>
      </c>
      <c r="M557" s="13">
        <f t="shared" si="110"/>
        <v>1</v>
      </c>
      <c r="N557" s="13">
        <f t="shared" si="115"/>
        <v>0.79406285158875678</v>
      </c>
      <c r="O557" s="13">
        <f t="shared" si="111"/>
        <v>1.1019096291222511E-4</v>
      </c>
      <c r="P557" s="13">
        <f t="shared" si="112"/>
        <v>1.7390131421156239</v>
      </c>
      <c r="Q557" s="13">
        <f t="shared" si="116"/>
        <v>0.63490500113935322</v>
      </c>
    </row>
    <row r="558" spans="1:17" x14ac:dyDescent="0.35">
      <c r="A558">
        <v>556</v>
      </c>
      <c r="B558" s="3">
        <f t="shared" si="104"/>
        <v>0.55600000000000005</v>
      </c>
      <c r="C558" s="3">
        <f>MOD($T$7*(1+SIN($T$6*B558))+$T$20,2*$T$7)</f>
        <v>1.1091629543812012</v>
      </c>
      <c r="D558" s="31">
        <f t="shared" si="105"/>
        <v>1.2584076848129027E-4</v>
      </c>
      <c r="E558" s="67">
        <f t="shared" si="113"/>
        <v>8.2260072318771906E-4</v>
      </c>
      <c r="F558" s="42">
        <f t="shared" si="106"/>
        <v>1.1659093562093094E-3</v>
      </c>
      <c r="G558" s="42">
        <f t="shared" si="114"/>
        <v>1.1659093562093095</v>
      </c>
      <c r="H558" s="31">
        <f t="shared" si="107"/>
        <v>5.6050875307861654E-5</v>
      </c>
      <c r="I558" s="31">
        <f t="shared" si="108"/>
        <v>1.1266853326987194E-4</v>
      </c>
      <c r="L558" s="13">
        <f t="shared" si="109"/>
        <v>0.7865209742884729</v>
      </c>
      <c r="M558" s="13">
        <f t="shared" si="110"/>
        <v>1</v>
      </c>
      <c r="N558" s="13">
        <f t="shared" si="115"/>
        <v>0.7865209742884729</v>
      </c>
      <c r="O558" s="13">
        <f t="shared" si="111"/>
        <v>1.1034953367637834E-4</v>
      </c>
      <c r="P558" s="13">
        <f t="shared" si="112"/>
        <v>1.7415156762212334</v>
      </c>
      <c r="Q558" s="13">
        <f t="shared" si="116"/>
        <v>0.63523827032120073</v>
      </c>
    </row>
    <row r="559" spans="1:17" x14ac:dyDescent="0.35">
      <c r="A559">
        <v>557</v>
      </c>
      <c r="B559" s="3">
        <f t="shared" si="104"/>
        <v>0.55700000000000005</v>
      </c>
      <c r="C559" s="3">
        <f>MOD($T$7*(1+SIN($T$6*B559))+$T$20,2*$T$7)</f>
        <v>1.1026923855725241</v>
      </c>
      <c r="D559" s="31">
        <f t="shared" si="105"/>
        <v>1.2572125959862672E-4</v>
      </c>
      <c r="E559" s="67">
        <f t="shared" si="113"/>
        <v>7.9865263477463515E-4</v>
      </c>
      <c r="F559" s="42">
        <f t="shared" si="106"/>
        <v>1.1319666431079368E-3</v>
      </c>
      <c r="G559" s="42">
        <f t="shared" si="114"/>
        <v>1.1319666431079367</v>
      </c>
      <c r="H559" s="31">
        <f t="shared" si="107"/>
        <v>5.6724804534448788E-5</v>
      </c>
      <c r="I559" s="31">
        <f t="shared" si="108"/>
        <v>1.1219684338515888E-4</v>
      </c>
      <c r="L559" s="13">
        <f t="shared" si="109"/>
        <v>0.77918810586156906</v>
      </c>
      <c r="M559" s="13">
        <f t="shared" si="110"/>
        <v>1</v>
      </c>
      <c r="N559" s="13">
        <f t="shared" si="115"/>
        <v>0.77918810586156906</v>
      </c>
      <c r="O559" s="13">
        <f t="shared" si="111"/>
        <v>1.1049459952240706E-4</v>
      </c>
      <c r="P559" s="13">
        <f t="shared" si="112"/>
        <v>1.7438050782379579</v>
      </c>
      <c r="Q559" s="13">
        <f t="shared" si="116"/>
        <v>0.63554262366108416</v>
      </c>
    </row>
    <row r="560" spans="1:17" x14ac:dyDescent="0.35">
      <c r="A560">
        <v>558</v>
      </c>
      <c r="B560" s="3">
        <f t="shared" si="104"/>
        <v>0.55800000000000005</v>
      </c>
      <c r="C560" s="3">
        <f>MOD($T$7*(1+SIN($T$6*B560))+$T$20,2*$T$7)</f>
        <v>1.0964163053437246</v>
      </c>
      <c r="D560" s="31">
        <f t="shared" si="105"/>
        <v>1.2559519040308782E-4</v>
      </c>
      <c r="E560" s="67">
        <f t="shared" si="113"/>
        <v>7.7479761480000542E-4</v>
      </c>
      <c r="F560" s="42">
        <f t="shared" si="106"/>
        <v>1.0981558401302765E-3</v>
      </c>
      <c r="G560" s="42">
        <f t="shared" si="114"/>
        <v>1.0981558401302765</v>
      </c>
      <c r="H560" s="31">
        <f t="shared" si="107"/>
        <v>5.7370252362328796E-5</v>
      </c>
      <c r="I560" s="31">
        <f t="shared" si="108"/>
        <v>1.1172647849221145E-4</v>
      </c>
      <c r="L560" s="13">
        <f t="shared" si="109"/>
        <v>0.77206301213777151</v>
      </c>
      <c r="M560" s="13">
        <f t="shared" si="110"/>
        <v>1</v>
      </c>
      <c r="N560" s="13">
        <f t="shared" si="115"/>
        <v>0.77206301213777151</v>
      </c>
      <c r="O560" s="13">
        <f t="shared" si="111"/>
        <v>1.1062610722558804E-4</v>
      </c>
      <c r="P560" s="13">
        <f t="shared" si="112"/>
        <v>1.7458805081831823</v>
      </c>
      <c r="Q560" s="13">
        <f t="shared" si="116"/>
        <v>0.63581809295057334</v>
      </c>
    </row>
    <row r="561" spans="1:17" x14ac:dyDescent="0.35">
      <c r="A561">
        <v>559</v>
      </c>
      <c r="B561" s="3">
        <f t="shared" si="104"/>
        <v>0.55900000000000005</v>
      </c>
      <c r="C561" s="3">
        <f>MOD($T$7*(1+SIN($T$6*B561))+$T$20,2*$T$7)</f>
        <v>1.0903351153617948</v>
      </c>
      <c r="D561" s="31">
        <f t="shared" si="105"/>
        <v>1.2546257362434541E-4</v>
      </c>
      <c r="E561" s="67">
        <f t="shared" si="113"/>
        <v>7.5105386085614462E-4</v>
      </c>
      <c r="F561" s="42">
        <f t="shared" si="106"/>
        <v>1.0645027395502014E-3</v>
      </c>
      <c r="G561" s="42">
        <f t="shared" si="114"/>
        <v>1.0645027395502014</v>
      </c>
      <c r="H561" s="31">
        <f t="shared" si="107"/>
        <v>5.7987323405983741E-5</v>
      </c>
      <c r="I561" s="31">
        <f t="shared" si="108"/>
        <v>1.1125793322120514E-4</v>
      </c>
      <c r="L561" s="13">
        <f t="shared" si="109"/>
        <v>0.76514449739829293</v>
      </c>
      <c r="M561" s="13">
        <f t="shared" si="110"/>
        <v>1</v>
      </c>
      <c r="N561" s="13">
        <f t="shared" si="115"/>
        <v>0.76514449739829293</v>
      </c>
      <c r="O561" s="13">
        <f t="shared" si="111"/>
        <v>1.1074400826694099E-4</v>
      </c>
      <c r="P561" s="13">
        <f t="shared" si="112"/>
        <v>1.7477412003394459</v>
      </c>
      <c r="Q561" s="13">
        <f t="shared" si="116"/>
        <v>0.63606470657554515</v>
      </c>
    </row>
    <row r="562" spans="1:17" x14ac:dyDescent="0.35">
      <c r="A562">
        <v>560</v>
      </c>
      <c r="B562" s="3">
        <f t="shared" si="104"/>
        <v>0.56000000000000005</v>
      </c>
      <c r="C562" s="3">
        <f>MOD($T$7*(1+SIN($T$6*B562))+$T$20,2*$T$7)</f>
        <v>1.0844492048208179</v>
      </c>
      <c r="D562" s="31">
        <f t="shared" si="105"/>
        <v>1.253234228731431E-4</v>
      </c>
      <c r="E562" s="67">
        <f t="shared" si="113"/>
        <v>7.2744109889239005E-4</v>
      </c>
      <c r="F562" s="42">
        <f t="shared" si="106"/>
        <v>1.0310352998513885E-3</v>
      </c>
      <c r="G562" s="42">
        <f t="shared" si="114"/>
        <v>1.0310352998513885</v>
      </c>
      <c r="H562" s="31">
        <f t="shared" si="107"/>
        <v>5.8576130395397729E-5</v>
      </c>
      <c r="I562" s="31">
        <f t="shared" si="108"/>
        <v>1.1079168411276186E-4</v>
      </c>
      <c r="L562" s="13">
        <f t="shared" si="109"/>
        <v>0.75843140316482904</v>
      </c>
      <c r="M562" s="13">
        <f t="shared" si="110"/>
        <v>1</v>
      </c>
      <c r="N562" s="13">
        <f t="shared" si="115"/>
        <v>0.75843140316482904</v>
      </c>
      <c r="O562" s="13">
        <f t="shared" si="111"/>
        <v>1.1084825867337996E-4</v>
      </c>
      <c r="P562" s="13">
        <f t="shared" si="112"/>
        <v>1.7493864607317404</v>
      </c>
      <c r="Q562" s="13">
        <f t="shared" si="116"/>
        <v>0.63628248909982155</v>
      </c>
    </row>
    <row r="563" spans="1:17" x14ac:dyDescent="0.35">
      <c r="A563">
        <v>561</v>
      </c>
      <c r="B563" s="3">
        <f t="shared" si="104"/>
        <v>0.56100000000000005</v>
      </c>
      <c r="C563" s="3">
        <f>MOD($T$7*(1+SIN($T$6*B563))+$T$20,2*$T$7)</f>
        <v>1.0787589504170594</v>
      </c>
      <c r="D563" s="31">
        <f t="shared" si="105"/>
        <v>1.2517775263982939E-4</v>
      </c>
      <c r="E563" s="67">
        <f t="shared" si="113"/>
        <v>7.0398080136906723E-4</v>
      </c>
      <c r="F563" s="42">
        <f t="shared" si="106"/>
        <v>9.9778395492684216E-4</v>
      </c>
      <c r="G563" s="42">
        <f t="shared" si="114"/>
        <v>0.99778395492684213</v>
      </c>
      <c r="H563" s="31">
        <f t="shared" si="107"/>
        <v>5.9136793642426054E-5</v>
      </c>
      <c r="I563" s="31">
        <f t="shared" si="108"/>
        <v>1.1032818947871587E-4</v>
      </c>
      <c r="L563" s="13">
        <f t="shared" si="109"/>
        <v>0.75192260702169511</v>
      </c>
      <c r="M563" s="13">
        <f t="shared" si="110"/>
        <v>1</v>
      </c>
      <c r="N563" s="13">
        <f t="shared" si="115"/>
        <v>0.75192260702169511</v>
      </c>
      <c r="O563" s="13">
        <f t="shared" si="111"/>
        <v>1.1093881886266993E-4</v>
      </c>
      <c r="P563" s="13">
        <f t="shared" si="112"/>
        <v>1.7508156646806448</v>
      </c>
      <c r="Q563" s="13">
        <f t="shared" si="116"/>
        <v>0.63647146086900919</v>
      </c>
    </row>
    <row r="564" spans="1:17" x14ac:dyDescent="0.35">
      <c r="A564">
        <v>562</v>
      </c>
      <c r="B564" s="3">
        <f t="shared" si="104"/>
        <v>0.56200000000000006</v>
      </c>
      <c r="C564" s="3">
        <f>MOD($T$7*(1+SIN($T$6*B564))+$T$20,2*$T$7)</f>
        <v>1.073264716324859</v>
      </c>
      <c r="D564" s="31">
        <f t="shared" si="105"/>
        <v>1.250255782927275E-4</v>
      </c>
      <c r="E564" s="67">
        <f t="shared" si="113"/>
        <v>6.806964404761323E-4</v>
      </c>
      <c r="F564" s="42">
        <f t="shared" si="106"/>
        <v>9.6478197297717166E-4</v>
      </c>
      <c r="G564" s="42">
        <f t="shared" si="114"/>
        <v>0.96478197297717161</v>
      </c>
      <c r="H564" s="31">
        <f t="shared" si="107"/>
        <v>5.9669440521380903E-5</v>
      </c>
      <c r="I564" s="31">
        <f t="shared" si="108"/>
        <v>1.0986788928206602E-4</v>
      </c>
      <c r="L564" s="13">
        <f t="shared" si="109"/>
        <v>0.74561702147217979</v>
      </c>
      <c r="M564" s="13">
        <f t="shared" si="110"/>
        <v>1</v>
      </c>
      <c r="N564" s="13">
        <f t="shared" si="115"/>
        <v>0.74561702147217979</v>
      </c>
      <c r="O564" s="13">
        <f t="shared" si="111"/>
        <v>1.1101565349315337E-4</v>
      </c>
      <c r="P564" s="13">
        <f t="shared" si="112"/>
        <v>1.7520282544307382</v>
      </c>
      <c r="Q564" s="13">
        <f t="shared" si="116"/>
        <v>0.63663163763307673</v>
      </c>
    </row>
    <row r="565" spans="1:17" x14ac:dyDescent="0.35">
      <c r="A565">
        <v>563</v>
      </c>
      <c r="B565" s="3">
        <f t="shared" si="104"/>
        <v>0.56299999999999994</v>
      </c>
      <c r="C565" s="3">
        <f>MOD($T$7*(1+SIN($T$6*B565))+$T$20,2*$T$7)</f>
        <v>1.0679668541733236</v>
      </c>
      <c r="D565" s="31">
        <f t="shared" si="105"/>
        <v>1.2486691607634342E-4</v>
      </c>
      <c r="E565" s="67">
        <f t="shared" si="113"/>
        <v>6.5761378191278087E-4</v>
      </c>
      <c r="F565" s="42">
        <f t="shared" si="106"/>
        <v>9.3206587289777147E-4</v>
      </c>
      <c r="G565" s="42">
        <f t="shared" si="114"/>
        <v>0.93206587289777143</v>
      </c>
      <c r="H565" s="31">
        <f t="shared" si="107"/>
        <v>6.0174204964448751E-5</v>
      </c>
      <c r="I565" s="31">
        <f t="shared" si="108"/>
        <v>1.0941120503546747E-4</v>
      </c>
      <c r="L565" s="13">
        <f t="shared" si="109"/>
        <v>0.73951359283006246</v>
      </c>
      <c r="M565" s="13">
        <f t="shared" si="110"/>
        <v>1</v>
      </c>
      <c r="N565" s="13">
        <f t="shared" si="115"/>
        <v>0.73951359283006246</v>
      </c>
      <c r="O565" s="13">
        <f t="shared" si="111"/>
        <v>1.110787313182133E-4</v>
      </c>
      <c r="P565" s="13">
        <f t="shared" si="112"/>
        <v>1.7530237368537629</v>
      </c>
      <c r="Q565" s="13">
        <f t="shared" si="116"/>
        <v>0.63676303018628189</v>
      </c>
    </row>
    <row r="566" spans="1:17" x14ac:dyDescent="0.35">
      <c r="A566">
        <v>564</v>
      </c>
      <c r="B566" s="3">
        <f t="shared" si="104"/>
        <v>0.56399999999999995</v>
      </c>
      <c r="C566" s="3">
        <f>MOD($T$7*(1+SIN($T$6*B566))+$T$20,2*$T$7)</f>
        <v>1.062865703023822</v>
      </c>
      <c r="D566" s="31">
        <f t="shared" si="105"/>
        <v>1.2470178310941101E-4</v>
      </c>
      <c r="E566" s="67">
        <f t="shared" si="113"/>
        <v>6.3476122529966994E-4</v>
      </c>
      <c r="F566" s="42">
        <f t="shared" si="106"/>
        <v>8.9967590676051981E-4</v>
      </c>
      <c r="G566" s="42">
        <f t="shared" si="114"/>
        <v>0.89967590676051978</v>
      </c>
      <c r="H566" s="31">
        <f t="shared" si="107"/>
        <v>6.0651226972511884E-5</v>
      </c>
      <c r="I566" s="31">
        <f t="shared" si="108"/>
        <v>1.0895853971761658E-4</v>
      </c>
      <c r="L566" s="13">
        <f t="shared" si="109"/>
        <v>0.73361130014708031</v>
      </c>
      <c r="M566" s="13">
        <f t="shared" si="110"/>
        <v>1</v>
      </c>
      <c r="N566" s="13">
        <f t="shared" si="115"/>
        <v>0.73361130014708031</v>
      </c>
      <c r="O566" s="13">
        <f t="shared" si="111"/>
        <v>1.1112802504543511E-4</v>
      </c>
      <c r="P566" s="13">
        <f t="shared" si="112"/>
        <v>1.7538016812259423</v>
      </c>
      <c r="Q566" s="13">
        <f t="shared" si="116"/>
        <v>0.63686564402313151</v>
      </c>
    </row>
    <row r="567" spans="1:17" x14ac:dyDescent="0.35">
      <c r="A567">
        <v>565</v>
      </c>
      <c r="B567" s="3">
        <f t="shared" si="104"/>
        <v>0.56499999999999995</v>
      </c>
      <c r="C567" s="3">
        <f>MOD($T$7*(1+SIN($T$6*B567))+$T$20,2*$T$7)</f>
        <v>1.0579615893482863</v>
      </c>
      <c r="D567" s="31">
        <f t="shared" si="105"/>
        <v>1.2453019738277506E-4</v>
      </c>
      <c r="E567" s="67">
        <f t="shared" si="113"/>
        <v>6.1217019774354592E-4</v>
      </c>
      <c r="F567" s="42">
        <f t="shared" si="106"/>
        <v>8.6765661763079619E-4</v>
      </c>
      <c r="G567" s="42">
        <f t="shared" si="114"/>
        <v>0.86765661763079616</v>
      </c>
      <c r="H567" s="31">
        <f t="shared" si="107"/>
        <v>6.1100652141905793E-5</v>
      </c>
      <c r="I567" s="31">
        <f t="shared" si="108"/>
        <v>1.0851027770689161E-4</v>
      </c>
      <c r="L567" s="13">
        <f t="shared" si="109"/>
        <v>0.7279091541770274</v>
      </c>
      <c r="M567" s="13">
        <f t="shared" si="110"/>
        <v>1</v>
      </c>
      <c r="N567" s="13">
        <f t="shared" si="115"/>
        <v>0.7279091541770274</v>
      </c>
      <c r="O567" s="13">
        <f t="shared" si="111"/>
        <v>1.1116351120043137E-4</v>
      </c>
      <c r="P567" s="13">
        <f t="shared" si="112"/>
        <v>1.7543617170788899</v>
      </c>
      <c r="Q567" s="13">
        <f t="shared" si="116"/>
        <v>0.63693947900911874</v>
      </c>
    </row>
    <row r="568" spans="1:17" x14ac:dyDescent="0.35">
      <c r="A568">
        <v>566</v>
      </c>
      <c r="B568" s="3">
        <f t="shared" si="104"/>
        <v>0.56599999999999995</v>
      </c>
      <c r="C568" s="3">
        <f>MOD($T$7*(1+SIN($T$6*B568))+$T$20,2*$T$7)</f>
        <v>1.0532548270083182</v>
      </c>
      <c r="D568" s="31">
        <f t="shared" si="105"/>
        <v>1.2435217775711132E-4</v>
      </c>
      <c r="E568" s="67">
        <f t="shared" si="113"/>
        <v>5.8987560722806017E-4</v>
      </c>
      <c r="F568" s="42">
        <f t="shared" si="106"/>
        <v>8.3605748217887123E-4</v>
      </c>
      <c r="G568" s="42">
        <f t="shared" si="114"/>
        <v>0.83605748217887121</v>
      </c>
      <c r="H568" s="31">
        <f t="shared" si="107"/>
        <v>6.1522631207603057E-5</v>
      </c>
      <c r="I568" s="31">
        <f t="shared" si="108"/>
        <v>1.080667847316162E-4</v>
      </c>
      <c r="L568" s="13">
        <f t="shared" si="109"/>
        <v>0.72240619637704639</v>
      </c>
      <c r="M568" s="13">
        <f t="shared" si="110"/>
        <v>1</v>
      </c>
      <c r="N568" s="13">
        <f t="shared" si="115"/>
        <v>0.72240619637704639</v>
      </c>
      <c r="O568" s="13">
        <f t="shared" si="111"/>
        <v>1.1118516999529115E-4</v>
      </c>
      <c r="P568" s="13">
        <f t="shared" si="112"/>
        <v>1.7547035321235005</v>
      </c>
      <c r="Q568" s="13">
        <f t="shared" si="116"/>
        <v>0.63698452906504377</v>
      </c>
    </row>
    <row r="569" spans="1:17" x14ac:dyDescent="0.35">
      <c r="A569">
        <v>567</v>
      </c>
      <c r="B569" s="3">
        <f t="shared" si="104"/>
        <v>0.56699999999999995</v>
      </c>
      <c r="C569" s="3">
        <f>MOD($T$7*(1+SIN($T$6*B569))+$T$20,2*$T$7)</f>
        <v>1.0487457172351013</v>
      </c>
      <c r="D569" s="31">
        <f t="shared" si="105"/>
        <v>1.2416774396048551E-4</v>
      </c>
      <c r="E569" s="67">
        <f t="shared" si="113"/>
        <v>5.6791636214057774E-4</v>
      </c>
      <c r="F569" s="42">
        <f t="shared" si="106"/>
        <v>8.0493364702884237E-4</v>
      </c>
      <c r="G569" s="42">
        <f t="shared" si="114"/>
        <v>0.8049336470288424</v>
      </c>
      <c r="H569" s="31">
        <f t="shared" si="107"/>
        <v>6.1917319603275428E-5</v>
      </c>
      <c r="I569" s="31">
        <f t="shared" si="108"/>
        <v>1.0762840783632604E-4</v>
      </c>
      <c r="L569" s="13">
        <f t="shared" si="109"/>
        <v>0.71710149794660361</v>
      </c>
      <c r="M569" s="13">
        <f t="shared" si="110"/>
        <v>1</v>
      </c>
      <c r="N569" s="13">
        <f t="shared" si="115"/>
        <v>0.71710149794660361</v>
      </c>
      <c r="O569" s="13">
        <f t="shared" si="111"/>
        <v>1.111929852016181E-4</v>
      </c>
      <c r="P569" s="13">
        <f t="shared" si="112"/>
        <v>1.7548268702462624</v>
      </c>
      <c r="Q569" s="13">
        <f t="shared" si="116"/>
        <v>0.63700078186379572</v>
      </c>
    </row>
    <row r="570" spans="1:17" x14ac:dyDescent="0.35">
      <c r="A570">
        <v>568</v>
      </c>
      <c r="B570" s="3">
        <f t="shared" si="104"/>
        <v>0.56799999999999995</v>
      </c>
      <c r="C570" s="3">
        <f>MOD($T$7*(1+SIN($T$6*B570))+$T$20,2*$T$7)</f>
        <v>1.0444345486101214</v>
      </c>
      <c r="D570" s="31">
        <f t="shared" si="105"/>
        <v>1.239769165857492E-4</v>
      </c>
      <c r="E570" s="67">
        <f t="shared" si="113"/>
        <v>5.4633596197774497E-4</v>
      </c>
      <c r="F570" s="42">
        <f t="shared" si="106"/>
        <v>7.7434676599245672E-4</v>
      </c>
      <c r="G570" s="42">
        <f t="shared" si="114"/>
        <v>0.77434676599245678</v>
      </c>
      <c r="H570" s="31">
        <f t="shared" si="107"/>
        <v>6.2284877038644551E-5</v>
      </c>
      <c r="I570" s="31">
        <f t="shared" si="108"/>
        <v>1.071954753634254E-4</v>
      </c>
      <c r="L570" s="13">
        <f t="shared" si="109"/>
        <v>0.71199415890454287</v>
      </c>
      <c r="M570" s="13">
        <f t="shared" si="110"/>
        <v>1</v>
      </c>
      <c r="N570" s="13">
        <f t="shared" si="115"/>
        <v>0.71199415890454287</v>
      </c>
      <c r="O570" s="13">
        <f t="shared" si="111"/>
        <v>1.1118694402811713E-4</v>
      </c>
      <c r="P570" s="13">
        <f t="shared" si="112"/>
        <v>1.7547315295773513</v>
      </c>
      <c r="Q570" s="13">
        <f t="shared" si="116"/>
        <v>0.63698821853851351</v>
      </c>
    </row>
    <row r="571" spans="1:17" x14ac:dyDescent="0.35">
      <c r="A571">
        <v>569</v>
      </c>
      <c r="B571" s="3">
        <f t="shared" si="104"/>
        <v>0.56899999999999995</v>
      </c>
      <c r="C571" s="3">
        <f>MOD($T$7*(1+SIN($T$6*B571))+$T$20,2*$T$7)</f>
        <v>1.0403215970466992</v>
      </c>
      <c r="D571" s="31">
        <f t="shared" si="105"/>
        <v>1.2377971708777501E-4</v>
      </c>
      <c r="E571" s="67">
        <f t="shared" si="113"/>
        <v>5.2518316157112467E-4</v>
      </c>
      <c r="F571" s="42">
        <f t="shared" si="106"/>
        <v>7.4436594150626334E-4</v>
      </c>
      <c r="G571" s="42">
        <f t="shared" si="114"/>
        <v>0.74436594150626334</v>
      </c>
      <c r="H571" s="31">
        <f t="shared" si="107"/>
        <v>6.2625467094494557E-5</v>
      </c>
      <c r="I571" s="31">
        <f t="shared" si="108"/>
        <v>1.0676829694963763E-4</v>
      </c>
      <c r="L571" s="13">
        <f t="shared" si="109"/>
        <v>0.70708330720457158</v>
      </c>
      <c r="M571" s="13">
        <f t="shared" si="110"/>
        <v>1</v>
      </c>
      <c r="N571" s="13">
        <f t="shared" si="115"/>
        <v>0.70708330720457158</v>
      </c>
      <c r="O571" s="13">
        <f t="shared" si="111"/>
        <v>1.1116703700269317E-4</v>
      </c>
      <c r="P571" s="13">
        <f t="shared" si="112"/>
        <v>1.7544173606299374</v>
      </c>
      <c r="Q571" s="13">
        <f t="shared" si="116"/>
        <v>0.63694681340111092</v>
      </c>
    </row>
    <row r="572" spans="1:17" x14ac:dyDescent="0.35">
      <c r="A572">
        <v>570</v>
      </c>
      <c r="B572" s="3">
        <f t="shared" si="104"/>
        <v>0.56999999999999995</v>
      </c>
      <c r="C572" s="3">
        <f>MOD($T$7*(1+SIN($T$6*B572))+$T$20,2*$T$7)</f>
        <v>1.0364071257723306</v>
      </c>
      <c r="D572" s="31">
        <f t="shared" si="105"/>
        <v>1.2357616778052962E-4</v>
      </c>
      <c r="E572" s="67">
        <f t="shared" si="113"/>
        <v>5.0451270622327185E-4</v>
      </c>
      <c r="F572" s="42">
        <f t="shared" si="106"/>
        <v>7.1506876657335397E-4</v>
      </c>
      <c r="G572" s="42">
        <f t="shared" si="114"/>
        <v>0.71506876657335394</v>
      </c>
      <c r="H572" s="31">
        <f t="shared" si="107"/>
        <v>6.2939256835681454E-5</v>
      </c>
      <c r="I572" s="31">
        <f t="shared" si="108"/>
        <v>1.0634716353666295E-4</v>
      </c>
      <c r="L572" s="13">
        <f t="shared" si="109"/>
        <v>0.7023680978894592</v>
      </c>
      <c r="M572" s="13">
        <f t="shared" si="110"/>
        <v>1</v>
      </c>
      <c r="N572" s="13">
        <f t="shared" si="115"/>
        <v>0.7023680978894592</v>
      </c>
      <c r="O572" s="13">
        <f t="shared" si="111"/>
        <v>1.1113325785902285E-4</v>
      </c>
      <c r="P572" s="13">
        <f t="shared" si="112"/>
        <v>1.7538842645100776</v>
      </c>
      <c r="Q572" s="13">
        <f t="shared" si="116"/>
        <v>0.63687653367019681</v>
      </c>
    </row>
    <row r="573" spans="1:17" x14ac:dyDescent="0.35">
      <c r="A573">
        <v>571</v>
      </c>
      <c r="B573" s="3">
        <f t="shared" si="104"/>
        <v>0.57099999999999995</v>
      </c>
      <c r="C573" s="3">
        <f>MOD($T$7*(1+SIN($T$6*B573))+$T$20,2*$T$7)</f>
        <v>1.0326913853118416</v>
      </c>
      <c r="D573" s="31">
        <f t="shared" si="105"/>
        <v>1.2336629183398593E-4</v>
      </c>
      <c r="E573" s="67">
        <f t="shared" si="113"/>
        <v>4.8438612686597932E-4</v>
      </c>
      <c r="F573" s="42">
        <f t="shared" si="106"/>
        <v>6.8654245177724902E-4</v>
      </c>
      <c r="G573" s="42">
        <f t="shared" si="114"/>
        <v>0.68654245177724904</v>
      </c>
      <c r="H573" s="31">
        <f t="shared" si="107"/>
        <v>6.322641644243618E-5</v>
      </c>
      <c r="I573" s="31">
        <f t="shared" si="108"/>
        <v>1.0593234739547603E-4</v>
      </c>
      <c r="L573" s="13">
        <f t="shared" si="109"/>
        <v>0.69784771228420961</v>
      </c>
      <c r="M573" s="13">
        <f t="shared" si="110"/>
        <v>1</v>
      </c>
      <c r="N573" s="13">
        <f t="shared" si="115"/>
        <v>0.69784771228420961</v>
      </c>
      <c r="O573" s="13">
        <f t="shared" si="111"/>
        <v>1.1108560342756079E-4</v>
      </c>
      <c r="P573" s="13">
        <f t="shared" si="112"/>
        <v>1.7531321911966011</v>
      </c>
      <c r="Q573" s="13">
        <f t="shared" si="116"/>
        <v>0.63677733920746926</v>
      </c>
    </row>
    <row r="574" spans="1:17" x14ac:dyDescent="0.35">
      <c r="A574">
        <v>572</v>
      </c>
      <c r="B574" s="3">
        <f t="shared" si="104"/>
        <v>0.57199999999999995</v>
      </c>
      <c r="C574" s="3">
        <f>MOD($T$7*(1+SIN($T$6*B574))+$T$20,2*$T$7)</f>
        <v>1.0291746134713529</v>
      </c>
      <c r="D574" s="31">
        <f t="shared" si="105"/>
        <v>1.2315011327087427E-4</v>
      </c>
      <c r="E574" s="67">
        <f t="shared" si="113"/>
        <v>4.6487257126816089E-4</v>
      </c>
      <c r="F574" s="42">
        <f t="shared" si="106"/>
        <v>6.5888500339057255E-4</v>
      </c>
      <c r="G574" s="42">
        <f t="shared" si="114"/>
        <v>0.65888500339057254</v>
      </c>
      <c r="H574" s="31">
        <f t="shared" si="107"/>
        <v>6.3487118860223527E-5</v>
      </c>
      <c r="I574" s="31">
        <f t="shared" si="108"/>
        <v>1.0552410216370957E-4</v>
      </c>
      <c r="L574" s="13">
        <f t="shared" si="109"/>
        <v>0.69352135722841723</v>
      </c>
      <c r="M574" s="13">
        <f t="shared" si="110"/>
        <v>1</v>
      </c>
      <c r="N574" s="13">
        <f t="shared" si="115"/>
        <v>0.69352135722841723</v>
      </c>
      <c r="O574" s="13">
        <f t="shared" si="111"/>
        <v>1.1102407353094267E-4</v>
      </c>
      <c r="P574" s="13">
        <f t="shared" si="112"/>
        <v>1.752161137890377</v>
      </c>
      <c r="Q574" s="13">
        <f t="shared" si="116"/>
        <v>0.63664918226171408</v>
      </c>
    </row>
    <row r="575" spans="1:17" x14ac:dyDescent="0.35">
      <c r="A575">
        <v>573</v>
      </c>
      <c r="B575" s="3">
        <f t="shared" si="104"/>
        <v>0.57299999999999995</v>
      </c>
      <c r="C575" s="3">
        <f>MOD($T$7*(1+SIN($T$6*B575))+$T$20,2*$T$7)</f>
        <v>1.0258570353230616</v>
      </c>
      <c r="D575" s="31">
        <f t="shared" si="105"/>
        <v>1.2292765696327344E-4</v>
      </c>
      <c r="E575" s="67">
        <f t="shared" si="113"/>
        <v>4.4604962768606893E-4</v>
      </c>
      <c r="F575" s="42">
        <f t="shared" si="106"/>
        <v>6.3220639077190492E-4</v>
      </c>
      <c r="G575" s="42">
        <f t="shared" si="114"/>
        <v>0.63220639077190488</v>
      </c>
      <c r="H575" s="31">
        <f t="shared" si="107"/>
        <v>6.3721539468380932E-5</v>
      </c>
      <c r="I575" s="31">
        <f t="shared" si="108"/>
        <v>1.0512266289558974E-4</v>
      </c>
      <c r="L575" s="13">
        <f t="shared" si="109"/>
        <v>0.68938826434801548</v>
      </c>
      <c r="M575" s="13">
        <f t="shared" si="110"/>
        <v>1</v>
      </c>
      <c r="N575" s="13">
        <f t="shared" si="115"/>
        <v>0.68938826434801548</v>
      </c>
      <c r="O575" s="13">
        <f t="shared" si="111"/>
        <v>1.1094867088374577E-4</v>
      </c>
      <c r="P575" s="13">
        <f t="shared" si="112"/>
        <v>1.7509711474323557</v>
      </c>
      <c r="Q575" s="13">
        <f t="shared" si="116"/>
        <v>0.63649200721957433</v>
      </c>
    </row>
    <row r="576" spans="1:17" x14ac:dyDescent="0.35">
      <c r="A576">
        <v>574</v>
      </c>
      <c r="B576" s="3">
        <f t="shared" si="104"/>
        <v>0.57399999999999995</v>
      </c>
      <c r="C576" s="3">
        <f>MOD($T$7*(1+SIN($T$6*B576))+$T$20,2*$T$7)</f>
        <v>1.0227388631908376</v>
      </c>
      <c r="D576" s="31">
        <f t="shared" si="105"/>
        <v>1.2269894862904069E-4</v>
      </c>
      <c r="E576" s="67">
        <f t="shared" si="113"/>
        <v>4.2800406926218909E-4</v>
      </c>
      <c r="F576" s="42">
        <f t="shared" si="106"/>
        <v>6.0662960143613627E-4</v>
      </c>
      <c r="G576" s="42">
        <f t="shared" si="114"/>
        <v>0.60662960143613631</v>
      </c>
      <c r="H576" s="31">
        <f t="shared" si="107"/>
        <v>6.3929855767727898E-5</v>
      </c>
      <c r="I576" s="31">
        <f t="shared" si="108"/>
        <v>1.047282461239062E-4</v>
      </c>
      <c r="L576" s="13">
        <f t="shared" si="109"/>
        <v>0.68544768936659461</v>
      </c>
      <c r="M576" s="13">
        <f t="shared" si="110"/>
        <v>1</v>
      </c>
      <c r="N576" s="13">
        <f t="shared" si="115"/>
        <v>0.68544768936659461</v>
      </c>
      <c r="O576" s="13">
        <f t="shared" si="111"/>
        <v>1.1085940099656818E-4</v>
      </c>
      <c r="P576" s="13">
        <f t="shared" si="112"/>
        <v>1.7495623067897645</v>
      </c>
      <c r="Q576" s="13">
        <f t="shared" si="116"/>
        <v>0.63630575036230252</v>
      </c>
    </row>
    <row r="577" spans="1:17" x14ac:dyDescent="0.35">
      <c r="A577">
        <v>575</v>
      </c>
      <c r="B577" s="3">
        <f t="shared" si="104"/>
        <v>0.57499999999999996</v>
      </c>
      <c r="C577" s="3">
        <f>MOD($T$7*(1+SIN($T$6*B577))+$T$20,2*$T$7)</f>
        <v>1.019820296636633</v>
      </c>
      <c r="D577" s="31">
        <f t="shared" si="105"/>
        <v>1.2246401482808345E-4</v>
      </c>
      <c r="E577" s="67">
        <f t="shared" si="113"/>
        <v>4.1083240951921083E-4</v>
      </c>
      <c r="F577" s="42">
        <f t="shared" si="106"/>
        <v>5.8229142838129406E-4</v>
      </c>
      <c r="G577" s="42">
        <f t="shared" si="114"/>
        <v>0.58229142838129411</v>
      </c>
      <c r="H577" s="31">
        <f t="shared" si="107"/>
        <v>6.4112247087303362E-5</v>
      </c>
      <c r="I577" s="31">
        <f t="shared" si="108"/>
        <v>1.0434104993352138E-4</v>
      </c>
      <c r="L577" s="13">
        <f t="shared" si="109"/>
        <v>0.68169891145647465</v>
      </c>
      <c r="M577" s="13">
        <f t="shared" si="110"/>
        <v>1</v>
      </c>
      <c r="N577" s="13">
        <f t="shared" si="115"/>
        <v>0.68169891145647465</v>
      </c>
      <c r="O577" s="13">
        <f t="shared" si="111"/>
        <v>1.1075627208439014E-4</v>
      </c>
      <c r="P577" s="13">
        <f t="shared" si="112"/>
        <v>1.747934745609883</v>
      </c>
      <c r="Q577" s="13">
        <f t="shared" si="116"/>
        <v>0.63609033962774919</v>
      </c>
    </row>
    <row r="578" spans="1:17" x14ac:dyDescent="0.35">
      <c r="A578">
        <v>576</v>
      </c>
      <c r="B578" s="3">
        <f t="shared" ref="B578:B641" si="117">A578/1000</f>
        <v>0.57599999999999996</v>
      </c>
      <c r="C578" s="3">
        <f>MOD($T$7*(1+SIN($T$6*B578))+$T$20,2*$T$7)</f>
        <v>1.0171015224477102</v>
      </c>
      <c r="D578" s="31">
        <f t="shared" ref="D578:D641" si="118">(B578^$T$4)*((1-B578)^$T$5)</f>
        <v>1.2222288295847032E-4</v>
      </c>
      <c r="E578" s="67">
        <f t="shared" si="113"/>
        <v>3.9464111155151997E-4</v>
      </c>
      <c r="F578" s="42">
        <f t="shared" ref="F578:F641" si="119">E578/$T$11</f>
        <v>5.5934276658514378E-4</v>
      </c>
      <c r="G578" s="42">
        <f t="shared" si="114"/>
        <v>0.55934276658514381</v>
      </c>
      <c r="H578" s="31">
        <f t="shared" ref="H578:H641" si="120">D578*COS(C578)</f>
        <v>6.4268894310351673E-5</v>
      </c>
      <c r="I578" s="31">
        <f t="shared" ref="I578:I641" si="121">D578*SIN(C578)</f>
        <v>1.0396125404594147E-4</v>
      </c>
      <c r="L578" s="13">
        <f t="shared" ref="L578:L641" si="122">ACOS((H578-$T$14)/O578)</f>
        <v>0.67814123262971138</v>
      </c>
      <c r="M578" s="13">
        <f t="shared" ref="M578:M641" si="123">IF(I578&gt;$T$15,1,-1)</f>
        <v>1</v>
      </c>
      <c r="N578" s="13">
        <f t="shared" si="115"/>
        <v>0.67814123262971138</v>
      </c>
      <c r="O578" s="13">
        <f t="shared" ref="O578:O641" si="124">SQRT((H578-$T$14)^2+(I578-$T$15)^2)</f>
        <v>1.1063929497917598E-4</v>
      </c>
      <c r="P578" s="13">
        <f t="shared" ref="P578:P641" si="125">O578/$T$10</f>
        <v>1.7460886348407441</v>
      </c>
      <c r="Q578" s="13">
        <f t="shared" si="116"/>
        <v>0.63584569437687011</v>
      </c>
    </row>
    <row r="579" spans="1:17" x14ac:dyDescent="0.35">
      <c r="A579">
        <v>577</v>
      </c>
      <c r="B579" s="3">
        <f t="shared" si="117"/>
        <v>0.57699999999999996</v>
      </c>
      <c r="C579" s="3">
        <f>MOD($T$7*(1+SIN($T$6*B579))+$T$20,2*$T$7)</f>
        <v>1.0145827146246902</v>
      </c>
      <c r="D579" s="31">
        <f t="shared" si="118"/>
        <v>1.2197558125238441E-4</v>
      </c>
      <c r="E579" s="67">
        <f t="shared" ref="E579:E642" si="126">1000*SQRT((H579-H580)^2+(I579-I580)^2)</f>
        <v>3.7954623954606959E-4</v>
      </c>
      <c r="F579" s="42">
        <f t="shared" si="119"/>
        <v>5.379481190898967E-4</v>
      </c>
      <c r="G579" s="42">
        <f t="shared" ref="G579:G642" si="127">1000*F579</f>
        <v>0.5379481190898967</v>
      </c>
      <c r="H579" s="31">
        <f t="shared" si="120"/>
        <v>6.4399979619648981E-5</v>
      </c>
      <c r="I579" s="31">
        <f t="shared" si="121"/>
        <v>1.0358901991449589E-4</v>
      </c>
      <c r="L579" s="13">
        <f t="shared" si="122"/>
        <v>0.67477397716923548</v>
      </c>
      <c r="M579" s="13">
        <f t="shared" si="123"/>
        <v>1</v>
      </c>
      <c r="N579" s="13">
        <f t="shared" ref="N579:N642" si="128">IF(M579&lt;0,2*$T$7-L579,L579)</f>
        <v>0.67477397716923548</v>
      </c>
      <c r="O579" s="13">
        <f t="shared" si="124"/>
        <v>1.1050848304668052E-4</v>
      </c>
      <c r="P579" s="13">
        <f t="shared" si="125"/>
        <v>1.7440241854181868</v>
      </c>
      <c r="Q579" s="13">
        <f t="shared" ref="Q579:Q642" si="129">P579/(1+P579)</f>
        <v>0.63557172516407645</v>
      </c>
    </row>
    <row r="580" spans="1:17" x14ac:dyDescent="0.35">
      <c r="A580">
        <v>578</v>
      </c>
      <c r="B580" s="3">
        <f t="shared" si="117"/>
        <v>0.57799999999999996</v>
      </c>
      <c r="C580" s="3">
        <f>MOD($T$7*(1+SIN($T$6*B580))+$T$20,2*$T$7)</f>
        <v>1.0122640343704132</v>
      </c>
      <c r="D580" s="31">
        <f t="shared" si="118"/>
        <v>1.2172213877191801E-4</v>
      </c>
      <c r="E580" s="67">
        <f t="shared" si="126"/>
        <v>3.656722907681597E-4</v>
      </c>
      <c r="F580" s="42">
        <f t="shared" si="119"/>
        <v>5.1828394152261966E-4</v>
      </c>
      <c r="G580" s="42">
        <f t="shared" si="127"/>
        <v>0.5182839415226197</v>
      </c>
      <c r="H580" s="31">
        <f t="shared" si="120"/>
        <v>6.4505686262227919E-5</v>
      </c>
      <c r="I580" s="31">
        <f t="shared" si="121"/>
        <v>1.032244908296916E-4</v>
      </c>
      <c r="L580" s="13">
        <f t="shared" si="122"/>
        <v>0.67159649110031971</v>
      </c>
      <c r="M580" s="13">
        <f t="shared" si="123"/>
        <v>1</v>
      </c>
      <c r="N580" s="13">
        <f t="shared" si="128"/>
        <v>0.67159649110031971</v>
      </c>
      <c r="O580" s="13">
        <f t="shared" si="124"/>
        <v>1.1036385210742039E-4</v>
      </c>
      <c r="P580" s="13">
        <f t="shared" si="125"/>
        <v>1.7417416470186429</v>
      </c>
      <c r="Q580" s="13">
        <f t="shared" si="129"/>
        <v>0.63526833351078305</v>
      </c>
    </row>
    <row r="581" spans="1:17" x14ac:dyDescent="0.35">
      <c r="A581">
        <v>579</v>
      </c>
      <c r="B581" s="3">
        <f t="shared" si="117"/>
        <v>0.57899999999999996</v>
      </c>
      <c r="C581" s="3">
        <f>MOD($T$7*(1+SIN($T$6*B581))+$T$20,2*$T$7)</f>
        <v>1.0101456300796243</v>
      </c>
      <c r="D581" s="31">
        <f t="shared" si="118"/>
        <v>1.2146258540470958E-4</v>
      </c>
      <c r="E581" s="67">
        <f t="shared" si="126"/>
        <v>3.5314991795438094E-4</v>
      </c>
      <c r="F581" s="42">
        <f t="shared" si="119"/>
        <v>5.0053541393933667E-4</v>
      </c>
      <c r="G581" s="42">
        <f t="shared" si="127"/>
        <v>0.50053541393933665</v>
      </c>
      <c r="H581" s="31">
        <f t="shared" si="120"/>
        <v>6.4586198333527235E-5</v>
      </c>
      <c r="I581" s="31">
        <f t="shared" si="121"/>
        <v>1.0286779203433237E-4</v>
      </c>
      <c r="L581" s="13">
        <f t="shared" si="122"/>
        <v>0.66860814170261462</v>
      </c>
      <c r="M581" s="13">
        <f t="shared" si="123"/>
        <v>1</v>
      </c>
      <c r="N581" s="13">
        <f t="shared" si="128"/>
        <v>0.66860814170261462</v>
      </c>
      <c r="O581" s="13">
        <f t="shared" si="124"/>
        <v>1.1020542036177134E-4</v>
      </c>
      <c r="P581" s="13">
        <f t="shared" si="125"/>
        <v>1.7392413068770336</v>
      </c>
      <c r="Q581" s="13">
        <f t="shared" si="129"/>
        <v>0.63493541168153433</v>
      </c>
    </row>
    <row r="582" spans="1:17" x14ac:dyDescent="0.35">
      <c r="A582">
        <v>580</v>
      </c>
      <c r="B582" s="3">
        <f t="shared" si="117"/>
        <v>0.57999999999999996</v>
      </c>
      <c r="C582" s="3">
        <f>MOD($T$7*(1+SIN($T$6*B582))+$T$20,2*$T$7)</f>
        <v>1.0082276373294752</v>
      </c>
      <c r="D582" s="31">
        <f t="shared" si="118"/>
        <v>1.2119695185942344E-4</v>
      </c>
      <c r="E582" s="67">
        <f t="shared" si="126"/>
        <v>3.4211227542435617E-4</v>
      </c>
      <c r="F582" s="42">
        <f t="shared" si="119"/>
        <v>4.8489126200329107E-4</v>
      </c>
      <c r="G582" s="42">
        <f t="shared" si="127"/>
        <v>0.48489126200329108</v>
      </c>
      <c r="H582" s="31">
        <f t="shared" si="120"/>
        <v>6.4641700580963407E-5</v>
      </c>
      <c r="I582" s="31">
        <f t="shared" si="121"/>
        <v>1.0251903084801612E-4</v>
      </c>
      <c r="L582" s="13">
        <f t="shared" si="122"/>
        <v>0.6658083170630068</v>
      </c>
      <c r="M582" s="13">
        <f t="shared" si="123"/>
        <v>1</v>
      </c>
      <c r="N582" s="13">
        <f t="shared" si="128"/>
        <v>0.6658083170630068</v>
      </c>
      <c r="O582" s="13">
        <f t="shared" si="124"/>
        <v>1.1003320831915318E-4</v>
      </c>
      <c r="P582" s="13">
        <f t="shared" si="125"/>
        <v>1.7365234886691818</v>
      </c>
      <c r="Q582" s="13">
        <f t="shared" si="129"/>
        <v>0.63457284246212808</v>
      </c>
    </row>
    <row r="583" spans="1:17" x14ac:dyDescent="0.35">
      <c r="A583">
        <v>581</v>
      </c>
      <c r="B583" s="3">
        <f t="shared" si="117"/>
        <v>0.58099999999999996</v>
      </c>
      <c r="C583" s="3">
        <f>MOD($T$7*(1+SIN($T$6*B583))+$T$20,2*$T$7)</f>
        <v>1.006510178870847</v>
      </c>
      <c r="D583" s="31">
        <f t="shared" si="118"/>
        <v>1.2092526966107359E-4</v>
      </c>
      <c r="E583" s="67">
        <f t="shared" si="126"/>
        <v>3.3268983307885471E-4</v>
      </c>
      <c r="F583" s="42">
        <f t="shared" si="119"/>
        <v>4.715364066289955E-4</v>
      </c>
      <c r="G583" s="42">
        <f t="shared" si="127"/>
        <v>0.47153640662899549</v>
      </c>
      <c r="H583" s="31">
        <f t="shared" si="120"/>
        <v>6.4672378226892074E-5</v>
      </c>
      <c r="I583" s="31">
        <f t="shared" si="121"/>
        <v>1.0217829680064734E-4</v>
      </c>
      <c r="L583" s="13">
        <f t="shared" si="122"/>
        <v>0.6631964256695857</v>
      </c>
      <c r="M583" s="13">
        <f t="shared" si="123"/>
        <v>1</v>
      </c>
      <c r="N583" s="13">
        <f t="shared" si="128"/>
        <v>0.6631964256695857</v>
      </c>
      <c r="O583" s="13">
        <f t="shared" si="124"/>
        <v>1.0984723873126407E-4</v>
      </c>
      <c r="P583" s="13">
        <f t="shared" si="125"/>
        <v>1.7335885514581275</v>
      </c>
      <c r="Q583" s="13">
        <f t="shared" si="129"/>
        <v>0.63418049893917339</v>
      </c>
    </row>
    <row r="584" spans="1:17" x14ac:dyDescent="0.35">
      <c r="A584">
        <v>582</v>
      </c>
      <c r="B584" s="3">
        <f t="shared" si="117"/>
        <v>0.58199999999999996</v>
      </c>
      <c r="C584" s="3">
        <f>MOD($T$7*(1+SIN($T$6*B584))+$T$20,2*$T$7)</f>
        <v>1.0049933646204952</v>
      </c>
      <c r="D584" s="31">
        <f t="shared" si="118"/>
        <v>1.206475711461911E-4</v>
      </c>
      <c r="E584" s="67">
        <f t="shared" si="126"/>
        <v>3.2500373012275076E-4</v>
      </c>
      <c r="F584" s="42">
        <f t="shared" si="119"/>
        <v>4.6064254391199833E-4</v>
      </c>
      <c r="G584" s="42">
        <f t="shared" si="127"/>
        <v>0.46064254391199833</v>
      </c>
      <c r="H584" s="31">
        <f t="shared" si="120"/>
        <v>6.4678416810896405E-5</v>
      </c>
      <c r="I584" s="31">
        <f t="shared" si="121"/>
        <v>1.0184566177462444E-4</v>
      </c>
      <c r="L584" s="13">
        <f t="shared" si="122"/>
        <v>0.66077189604706388</v>
      </c>
      <c r="M584" s="13">
        <f t="shared" si="123"/>
        <v>1</v>
      </c>
      <c r="N584" s="13">
        <f t="shared" si="128"/>
        <v>0.66077189604706388</v>
      </c>
      <c r="O584" s="13">
        <f t="shared" si="124"/>
        <v>1.0964753652932458E-4</v>
      </c>
      <c r="P584" s="13">
        <f t="shared" si="125"/>
        <v>1.7304368887037251</v>
      </c>
      <c r="Q584" s="13">
        <f t="shared" si="129"/>
        <v>0.63375824428055183</v>
      </c>
    </row>
    <row r="585" spans="1:17" x14ac:dyDescent="0.35">
      <c r="A585">
        <v>583</v>
      </c>
      <c r="B585" s="3">
        <f t="shared" si="117"/>
        <v>0.58299999999999996</v>
      </c>
      <c r="C585" s="3">
        <f>MOD($T$7*(1+SIN($T$6*B585))+$T$20,2*$T$7)</f>
        <v>1.0036772916540135</v>
      </c>
      <c r="D585" s="31">
        <f t="shared" si="118"/>
        <v>1.203638894578365E-4</v>
      </c>
      <c r="E585" s="67">
        <f t="shared" si="126"/>
        <v>3.1915808338035562E-4</v>
      </c>
      <c r="F585" s="42">
        <f t="shared" si="119"/>
        <v>4.5235724335495312E-4</v>
      </c>
      <c r="G585" s="42">
        <f t="shared" si="127"/>
        <v>0.45235724335495314</v>
      </c>
      <c r="H585" s="31">
        <f t="shared" si="120"/>
        <v>6.4660002051313107E-5</v>
      </c>
      <c r="I585" s="31">
        <f t="shared" si="121"/>
        <v>1.0152118015538663E-4</v>
      </c>
      <c r="L585" s="13">
        <f t="shared" si="122"/>
        <v>0.65853417643401024</v>
      </c>
      <c r="M585" s="13">
        <f t="shared" si="123"/>
        <v>1</v>
      </c>
      <c r="N585" s="13">
        <f t="shared" si="128"/>
        <v>0.65853417643401024</v>
      </c>
      <c r="O585" s="13">
        <f t="shared" si="124"/>
        <v>1.0943412876529276E-4</v>
      </c>
      <c r="P585" s="13">
        <f t="shared" si="125"/>
        <v>1.7270689273349107</v>
      </c>
      <c r="Q585" s="13">
        <f t="shared" si="129"/>
        <v>0.6333059315162699</v>
      </c>
    </row>
    <row r="586" spans="1:17" x14ac:dyDescent="0.35">
      <c r="A586">
        <v>584</v>
      </c>
      <c r="B586" s="3">
        <f t="shared" si="117"/>
        <v>0.58399999999999996</v>
      </c>
      <c r="C586" s="3">
        <f>MOD($T$7*(1+SIN($T$6*B586))+$T$20,2*$T$7)</f>
        <v>1.0025620441996232</v>
      </c>
      <c r="D586" s="31">
        <f t="shared" si="118"/>
        <v>1.2007425854045793E-4</v>
      </c>
      <c r="E586" s="67">
        <f t="shared" si="126"/>
        <v>3.1523206376863217E-4</v>
      </c>
      <c r="F586" s="42">
        <f t="shared" si="119"/>
        <v>4.4679271749332799E-4</v>
      </c>
      <c r="G586" s="42">
        <f t="shared" si="127"/>
        <v>0.446792717493328</v>
      </c>
      <c r="H586" s="31">
        <f t="shared" si="120"/>
        <v>6.4617319725878376E-5</v>
      </c>
      <c r="I586" s="31">
        <f t="shared" si="121"/>
        <v>1.0120488899003023E-4</v>
      </c>
      <c r="L586" s="13">
        <f t="shared" si="122"/>
        <v>0.65648273450234262</v>
      </c>
      <c r="M586" s="13">
        <f t="shared" si="123"/>
        <v>1</v>
      </c>
      <c r="N586" s="13">
        <f t="shared" si="128"/>
        <v>0.65648273450234262</v>
      </c>
      <c r="O586" s="13">
        <f t="shared" si="124"/>
        <v>1.0920704455701186E-4</v>
      </c>
      <c r="P586" s="13">
        <f t="shared" si="125"/>
        <v>1.7234851268840337</v>
      </c>
      <c r="Q586" s="13">
        <f t="shared" si="129"/>
        <v>0.6328234033192206</v>
      </c>
    </row>
    <row r="587" spans="1:17" x14ac:dyDescent="0.35">
      <c r="A587">
        <v>585</v>
      </c>
      <c r="B587" s="3">
        <f t="shared" si="117"/>
        <v>0.58499999999999996</v>
      </c>
      <c r="C587" s="3">
        <f>MOD($T$7*(1+SIN($T$6*B587))+$T$20,2*$T$7)</f>
        <v>1.0016476936327801</v>
      </c>
      <c r="D587" s="31">
        <f t="shared" si="118"/>
        <v>1.1977871313459534E-4</v>
      </c>
      <c r="E587" s="67">
        <f t="shared" si="126"/>
        <v>3.1327288124280845E-4</v>
      </c>
      <c r="F587" s="42">
        <f t="shared" si="119"/>
        <v>4.4401587914029585E-4</v>
      </c>
      <c r="G587" s="42">
        <f t="shared" si="127"/>
        <v>0.44401587914029583</v>
      </c>
      <c r="H587" s="31">
        <f t="shared" si="120"/>
        <v>6.4550555571349529E-5</v>
      </c>
      <c r="I587" s="31">
        <f t="shared" si="121"/>
        <v>1.0089680815372606E-4</v>
      </c>
      <c r="L587" s="13">
        <f t="shared" si="122"/>
        <v>0.65461705711954532</v>
      </c>
      <c r="M587" s="13">
        <f t="shared" si="123"/>
        <v>1</v>
      </c>
      <c r="N587" s="13">
        <f t="shared" si="128"/>
        <v>0.65461705711954532</v>
      </c>
      <c r="O587" s="13">
        <f t="shared" si="124"/>
        <v>1.0896631503725075E-4</v>
      </c>
      <c r="P587" s="13">
        <f t="shared" si="125"/>
        <v>1.7196859786826224</v>
      </c>
      <c r="Q587" s="13">
        <f t="shared" si="129"/>
        <v>0.63231049178538412</v>
      </c>
    </row>
    <row r="588" spans="1:17" x14ac:dyDescent="0.35">
      <c r="A588">
        <v>586</v>
      </c>
      <c r="B588" s="3">
        <f t="shared" si="117"/>
        <v>0.58599999999999997</v>
      </c>
      <c r="C588" s="3">
        <f>MOD($T$7*(1+SIN($T$6*B588))+$T$20,2*$T$7)</f>
        <v>1.0009342984716088</v>
      </c>
      <c r="D588" s="31">
        <f t="shared" si="118"/>
        <v>1.1947728877143233E-4</v>
      </c>
      <c r="E588" s="67">
        <f t="shared" si="126"/>
        <v>3.1329091162456688E-4</v>
      </c>
      <c r="F588" s="42">
        <f t="shared" si="119"/>
        <v>4.4404143441905455E-4</v>
      </c>
      <c r="G588" s="42">
        <f t="shared" si="127"/>
        <v>0.44404143441905453</v>
      </c>
      <c r="H588" s="31">
        <f t="shared" si="120"/>
        <v>6.4459895201931153E-5</v>
      </c>
      <c r="I588" s="31">
        <f t="shared" si="121"/>
        <v>1.0059694052369725E-4</v>
      </c>
      <c r="L588" s="13">
        <f t="shared" si="122"/>
        <v>0.65293665015417779</v>
      </c>
      <c r="M588" s="13">
        <f t="shared" si="123"/>
        <v>1</v>
      </c>
      <c r="N588" s="13">
        <f t="shared" si="128"/>
        <v>0.65293665015417779</v>
      </c>
      <c r="O588" s="13">
        <f t="shared" si="124"/>
        <v>1.0871197330659873E-4</v>
      </c>
      <c r="P588" s="13">
        <f t="shared" si="125"/>
        <v>1.7156720051179788</v>
      </c>
      <c r="Q588" s="13">
        <f t="shared" si="129"/>
        <v>0.6317670182130275</v>
      </c>
    </row>
    <row r="589" spans="1:17" x14ac:dyDescent="0.35">
      <c r="A589">
        <v>587</v>
      </c>
      <c r="B589" s="3">
        <f t="shared" si="117"/>
        <v>0.58699999999999997</v>
      </c>
      <c r="C589" s="3">
        <f>MOD($T$7*(1+SIN($T$6*B589))+$T$20,2*$T$7)</f>
        <v>1.0004219043731557</v>
      </c>
      <c r="D589" s="31">
        <f t="shared" si="118"/>
        <v>1.1917002176719488E-4</v>
      </c>
      <c r="E589" s="67">
        <f t="shared" si="126"/>
        <v>3.1525794391860305E-4</v>
      </c>
      <c r="F589" s="42">
        <f t="shared" si="119"/>
        <v>4.4682939860500294E-4</v>
      </c>
      <c r="G589" s="42">
        <f t="shared" si="127"/>
        <v>0.44682939860500293</v>
      </c>
      <c r="H589" s="31">
        <f t="shared" si="120"/>
        <v>6.4345524046309922E-5</v>
      </c>
      <c r="I589" s="31">
        <f t="shared" si="121"/>
        <v>1.0030527216053728E-4</v>
      </c>
      <c r="L589" s="13">
        <f t="shared" si="122"/>
        <v>0.65144103832527178</v>
      </c>
      <c r="M589" s="13">
        <f t="shared" si="123"/>
        <v>1</v>
      </c>
      <c r="N589" s="13">
        <f t="shared" si="128"/>
        <v>0.65144103832527178</v>
      </c>
      <c r="O589" s="13">
        <f t="shared" si="124"/>
        <v>1.0844405439017411E-4</v>
      </c>
      <c r="P589" s="13">
        <f t="shared" si="125"/>
        <v>1.7114437589499611</v>
      </c>
      <c r="Q589" s="13">
        <f t="shared" si="129"/>
        <v>0.63119279288047569</v>
      </c>
    </row>
    <row r="590" spans="1:17" x14ac:dyDescent="0.35">
      <c r="A590">
        <v>588</v>
      </c>
      <c r="B590" s="3">
        <f t="shared" si="117"/>
        <v>0.58799999999999997</v>
      </c>
      <c r="C590" s="3">
        <f>MOD($T$7*(1+SIN($T$6*B590))+$T$20,2*$T$7)</f>
        <v>1.000110544130469</v>
      </c>
      <c r="D590" s="31">
        <f t="shared" si="118"/>
        <v>1.188569492174E-4</v>
      </c>
      <c r="E590" s="67">
        <f t="shared" si="126"/>
        <v>3.1910894545592359E-4</v>
      </c>
      <c r="F590" s="42">
        <f t="shared" si="119"/>
        <v>4.5228759794348547E-4</v>
      </c>
      <c r="G590" s="42">
        <f t="shared" si="127"/>
        <v>0.4522875979434855</v>
      </c>
      <c r="H590" s="31">
        <f t="shared" si="120"/>
        <v>6.4207627303076268E-5</v>
      </c>
      <c r="I590" s="31">
        <f t="shared" si="121"/>
        <v>1.0002177249667622E-4</v>
      </c>
      <c r="L590" s="13">
        <f t="shared" si="122"/>
        <v>0.65012976509632225</v>
      </c>
      <c r="M590" s="13">
        <f t="shared" si="123"/>
        <v>1</v>
      </c>
      <c r="N590" s="13">
        <f t="shared" si="128"/>
        <v>0.65012976509632225</v>
      </c>
      <c r="O590" s="13">
        <f t="shared" si="124"/>
        <v>1.0816259519810871E-4</v>
      </c>
      <c r="P590" s="13">
        <f t="shared" si="125"/>
        <v>1.7070018226873578</v>
      </c>
      <c r="Q590" s="13">
        <f t="shared" si="129"/>
        <v>0.63058761482204817</v>
      </c>
    </row>
    <row r="591" spans="1:17" x14ac:dyDescent="0.35">
      <c r="A591">
        <v>589</v>
      </c>
      <c r="B591" s="3">
        <f t="shared" si="117"/>
        <v>0.58899999999999997</v>
      </c>
      <c r="C591" s="3">
        <f>MOD($T$7*(1+SIN($T$6*B591))+$T$20,2*$T$7)</f>
        <v>1.0000002376704971</v>
      </c>
      <c r="D591" s="31">
        <f t="shared" si="118"/>
        <v>1.1853810899095313E-4</v>
      </c>
      <c r="E591" s="67">
        <f t="shared" si="126"/>
        <v>3.2474701461532752E-4</v>
      </c>
      <c r="F591" s="42">
        <f t="shared" si="119"/>
        <v>4.6027868936683217E-4</v>
      </c>
      <c r="G591" s="42">
        <f t="shared" si="127"/>
        <v>0.46027868936683219</v>
      </c>
      <c r="H591" s="31">
        <f t="shared" si="120"/>
        <v>6.4046389914287479E-5</v>
      </c>
      <c r="I591" s="31">
        <f t="shared" si="121"/>
        <v>9.9746394531823244E-5</v>
      </c>
      <c r="L591" s="13">
        <f t="shared" si="122"/>
        <v>0.64900239261462656</v>
      </c>
      <c r="M591" s="13">
        <f t="shared" si="123"/>
        <v>1</v>
      </c>
      <c r="N591" s="13">
        <f t="shared" si="128"/>
        <v>0.64900239261462656</v>
      </c>
      <c r="O591" s="13">
        <f t="shared" si="124"/>
        <v>1.0786763448976729E-4</v>
      </c>
      <c r="P591" s="13">
        <f t="shared" si="125"/>
        <v>1.7023468080232056</v>
      </c>
      <c r="Q591" s="13">
        <f t="shared" si="129"/>
        <v>0.62995127160177111</v>
      </c>
    </row>
    <row r="592" spans="1:17" x14ac:dyDescent="0.35">
      <c r="A592">
        <v>590</v>
      </c>
      <c r="B592" s="3">
        <f t="shared" si="117"/>
        <v>0.59</v>
      </c>
      <c r="C592" s="3">
        <f>MOD($T$7*(1+SIN($T$6*B592))+$T$20,2*$T$7)</f>
        <v>1.000090992052816</v>
      </c>
      <c r="D592" s="31">
        <f t="shared" si="118"/>
        <v>1.1821353972409682E-4</v>
      </c>
      <c r="E592" s="67">
        <f t="shared" si="126"/>
        <v>3.3205057592570298E-4</v>
      </c>
      <c r="F592" s="42">
        <f t="shared" si="119"/>
        <v>4.7063035843954691E-4</v>
      </c>
      <c r="G592" s="42">
        <f t="shared" si="127"/>
        <v>0.47063035843954693</v>
      </c>
      <c r="H592" s="31">
        <f t="shared" si="120"/>
        <v>6.3861996556901647E-5</v>
      </c>
      <c r="I592" s="31">
        <f t="shared" si="121"/>
        <v>9.9479075035239944E-5</v>
      </c>
      <c r="L592" s="13">
        <f t="shared" si="122"/>
        <v>0.6480585016968442</v>
      </c>
      <c r="M592" s="13">
        <f t="shared" si="123"/>
        <v>1</v>
      </c>
      <c r="N592" s="13">
        <f t="shared" si="128"/>
        <v>0.6480585016968442</v>
      </c>
      <c r="O592" s="13">
        <f t="shared" si="124"/>
        <v>1.075592128416631E-4</v>
      </c>
      <c r="P592" s="13">
        <f t="shared" si="125"/>
        <v>1.697479355328438</v>
      </c>
      <c r="Q592" s="13">
        <f t="shared" si="129"/>
        <v>0.62928353908449364</v>
      </c>
    </row>
    <row r="593" spans="1:17" x14ac:dyDescent="0.35">
      <c r="A593">
        <v>591</v>
      </c>
      <c r="B593" s="3">
        <f t="shared" si="117"/>
        <v>0.59099999999999997</v>
      </c>
      <c r="C593" s="3">
        <f>MOD($T$7*(1+SIN($T$6*B593))+$T$20,2*$T$7)</f>
        <v>1.0003828014691767</v>
      </c>
      <c r="D593" s="31">
        <f t="shared" si="118"/>
        <v>1.1788328081421002E-4</v>
      </c>
      <c r="E593" s="67">
        <f t="shared" si="126"/>
        <v>3.4088157059223109E-4</v>
      </c>
      <c r="F593" s="42">
        <f t="shared" si="119"/>
        <v>4.8314692816299709E-4</v>
      </c>
      <c r="G593" s="42">
        <f t="shared" si="127"/>
        <v>0.48314692816299709</v>
      </c>
      <c r="H593" s="31">
        <f t="shared" si="120"/>
        <v>6.3654631651789492E-5</v>
      </c>
      <c r="I593" s="31">
        <f t="shared" si="121"/>
        <v>9.921973475471951E-5</v>
      </c>
      <c r="L593" s="13">
        <f t="shared" si="122"/>
        <v>0.64729769186171415</v>
      </c>
      <c r="M593" s="13">
        <f t="shared" si="123"/>
        <v>1</v>
      </c>
      <c r="N593" s="13">
        <f t="shared" si="128"/>
        <v>0.64729769186171415</v>
      </c>
      <c r="O593" s="13">
        <f t="shared" si="124"/>
        <v>1.0723737261902892E-4</v>
      </c>
      <c r="P593" s="13">
        <f t="shared" si="125"/>
        <v>1.6924001332032255</v>
      </c>
      <c r="Q593" s="13">
        <f t="shared" si="129"/>
        <v>0.62858418120405035</v>
      </c>
    </row>
    <row r="594" spans="1:17" x14ac:dyDescent="0.35">
      <c r="A594">
        <v>592</v>
      </c>
      <c r="B594" s="3">
        <f t="shared" si="117"/>
        <v>0.59199999999999997</v>
      </c>
      <c r="C594" s="3">
        <f>MOD($T$7*(1+SIN($T$6*B594))+$T$20,2*$T$7)</f>
        <v>1.0008756472438753</v>
      </c>
      <c r="D594" s="31">
        <f t="shared" si="118"/>
        <v>1.1754737241346104E-4</v>
      </c>
      <c r="E594" s="67">
        <f t="shared" si="126"/>
        <v>3.510934535030639E-4</v>
      </c>
      <c r="F594" s="42">
        <f t="shared" si="119"/>
        <v>4.9762069349609285E-4</v>
      </c>
      <c r="G594" s="42">
        <f t="shared" si="127"/>
        <v>0.49762069349609284</v>
      </c>
      <c r="H594" s="31">
        <f t="shared" si="120"/>
        <v>6.3424479390008275E-5</v>
      </c>
      <c r="I594" s="31">
        <f t="shared" si="121"/>
        <v>9.8968278632172421E-5</v>
      </c>
      <c r="L594" s="13">
        <f t="shared" si="122"/>
        <v>0.64671958141099073</v>
      </c>
      <c r="M594" s="13">
        <f t="shared" si="123"/>
        <v>1</v>
      </c>
      <c r="N594" s="13">
        <f t="shared" si="128"/>
        <v>0.64671958141099073</v>
      </c>
      <c r="O594" s="13">
        <f t="shared" si="124"/>
        <v>1.0690215795100513E-4</v>
      </c>
      <c r="P594" s="13">
        <f t="shared" si="125"/>
        <v>1.6871098380853975</v>
      </c>
      <c r="Q594" s="13">
        <f t="shared" si="129"/>
        <v>0.6278529497281311</v>
      </c>
    </row>
    <row r="595" spans="1:17" x14ac:dyDescent="0.35">
      <c r="A595">
        <v>593</v>
      </c>
      <c r="B595" s="3">
        <f t="shared" si="117"/>
        <v>0.59299999999999997</v>
      </c>
      <c r="C595" s="3">
        <f>MOD($T$7*(1+SIN($T$6*B595))+$T$20,2*$T$7)</f>
        <v>1.0015694978349514</v>
      </c>
      <c r="D595" s="31">
        <f t="shared" si="118"/>
        <v>1.172058554223127E-4</v>
      </c>
      <c r="E595" s="67">
        <f t="shared" si="126"/>
        <v>3.6253812474027679E-4</v>
      </c>
      <c r="F595" s="42">
        <f t="shared" si="119"/>
        <v>5.1384174570049399E-4</v>
      </c>
      <c r="G595" s="42">
        <f t="shared" si="127"/>
        <v>0.51384174570049401</v>
      </c>
      <c r="H595" s="31">
        <f t="shared" si="120"/>
        <v>6.3171723775997451E-5</v>
      </c>
      <c r="I595" s="31">
        <f t="shared" si="121"/>
        <v>9.8724596025737905E-5</v>
      </c>
      <c r="L595" s="13">
        <f t="shared" si="122"/>
        <v>0.64632380755975061</v>
      </c>
      <c r="M595" s="13">
        <f t="shared" si="123"/>
        <v>1</v>
      </c>
      <c r="N595" s="13">
        <f t="shared" si="128"/>
        <v>0.64632380755975061</v>
      </c>
      <c r="O595" s="13">
        <f t="shared" si="124"/>
        <v>1.0655361470940241E-4</v>
      </c>
      <c r="P595" s="13">
        <f t="shared" si="125"/>
        <v>1.6816091939152806</v>
      </c>
      <c r="Q595" s="13">
        <f t="shared" si="129"/>
        <v>0.62708958401953008</v>
      </c>
    </row>
    <row r="596" spans="1:17" x14ac:dyDescent="0.35">
      <c r="A596">
        <v>594</v>
      </c>
      <c r="B596" s="3">
        <f t="shared" si="117"/>
        <v>0.59399999999999997</v>
      </c>
      <c r="C596" s="3">
        <f>MOD($T$7*(1+SIN($T$6*B596))+$T$20,2*$T$7)</f>
        <v>1.0024643088362033</v>
      </c>
      <c r="D596" s="31">
        <f t="shared" si="118"/>
        <v>1.1685877148288299E-4</v>
      </c>
      <c r="E596" s="67">
        <f t="shared" si="126"/>
        <v>3.7507133506729557E-4</v>
      </c>
      <c r="F596" s="42">
        <f t="shared" si="119"/>
        <v>5.3160563378338319E-4</v>
      </c>
      <c r="G596" s="42">
        <f t="shared" si="127"/>
        <v>0.53160563378338321</v>
      </c>
      <c r="H596" s="31">
        <f t="shared" si="120"/>
        <v>6.2896548687337158E-5</v>
      </c>
      <c r="I596" s="31">
        <f t="shared" si="121"/>
        <v>9.8488560938365293E-5</v>
      </c>
      <c r="L596" s="13">
        <f t="shared" si="122"/>
        <v>0.64611002661735195</v>
      </c>
      <c r="M596" s="13">
        <f t="shared" si="123"/>
        <v>1</v>
      </c>
      <c r="N596" s="13">
        <f t="shared" si="128"/>
        <v>0.64611002661735195</v>
      </c>
      <c r="O596" s="13">
        <f t="shared" si="124"/>
        <v>1.0619179049100174E-4</v>
      </c>
      <c r="P596" s="13">
        <f t="shared" si="125"/>
        <v>1.675898951856359</v>
      </c>
      <c r="Q596" s="13">
        <f t="shared" si="129"/>
        <v>0.62629381079346536</v>
      </c>
    </row>
    <row r="597" spans="1:17" x14ac:dyDescent="0.35">
      <c r="A597">
        <v>595</v>
      </c>
      <c r="B597" s="3">
        <f t="shared" si="117"/>
        <v>0.59499999999999997</v>
      </c>
      <c r="C597" s="3">
        <f>MOD($T$7*(1+SIN($T$6*B597))+$T$20,2*$T$7)</f>
        <v>1.0035600229800326</v>
      </c>
      <c r="D597" s="31">
        <f t="shared" si="118"/>
        <v>1.1650616297216095E-4</v>
      </c>
      <c r="E597" s="67">
        <f t="shared" si="126"/>
        <v>3.8855647117517637E-4</v>
      </c>
      <c r="F597" s="42">
        <f t="shared" si="119"/>
        <v>5.5071872949889267E-4</v>
      </c>
      <c r="G597" s="42">
        <f t="shared" si="127"/>
        <v>0.55071872949889267</v>
      </c>
      <c r="H597" s="31">
        <f t="shared" si="120"/>
        <v>6.2599137950685422E-5</v>
      </c>
      <c r="I597" s="31">
        <f t="shared" si="121"/>
        <v>9.8260032252827929E-5</v>
      </c>
      <c r="L597" s="13">
        <f t="shared" si="122"/>
        <v>0.64607791422044447</v>
      </c>
      <c r="M597" s="13">
        <f t="shared" si="123"/>
        <v>1</v>
      </c>
      <c r="N597" s="13">
        <f t="shared" si="128"/>
        <v>0.64607791422044447</v>
      </c>
      <c r="O597" s="13">
        <f t="shared" si="124"/>
        <v>1.0581673460334959E-4</v>
      </c>
      <c r="P597" s="13">
        <f t="shared" si="125"/>
        <v>1.6699798900710972</v>
      </c>
      <c r="Q597" s="13">
        <f t="shared" si="129"/>
        <v>0.62546534387067165</v>
      </c>
    </row>
    <row r="598" spans="1:17" x14ac:dyDescent="0.35">
      <c r="A598">
        <v>596</v>
      </c>
      <c r="B598" s="3">
        <f t="shared" si="117"/>
        <v>0.59599999999999997</v>
      </c>
      <c r="C598" s="3">
        <f>MOD($T$7*(1+SIN($T$6*B598))+$T$20,2*$T$7)</f>
        <v>1.0048565701411079</v>
      </c>
      <c r="D598" s="31">
        <f t="shared" si="118"/>
        <v>1.1614807299507907E-4</v>
      </c>
      <c r="E598" s="67">
        <f t="shared" si="126"/>
        <v>4.0286687627566432E-4</v>
      </c>
      <c r="F598" s="42">
        <f t="shared" si="119"/>
        <v>5.7100151643001585E-4</v>
      </c>
      <c r="G598" s="42">
        <f t="shared" si="127"/>
        <v>0.57100151643001584</v>
      </c>
      <c r="H598" s="31">
        <f t="shared" si="120"/>
        <v>6.2279675433491043E-5</v>
      </c>
      <c r="I598" s="31">
        <f t="shared" si="121"/>
        <v>9.8038853973153055E-5</v>
      </c>
      <c r="L598" s="13">
        <f t="shared" si="122"/>
        <v>0.64622716561956739</v>
      </c>
      <c r="M598" s="13">
        <f t="shared" si="123"/>
        <v>1</v>
      </c>
      <c r="N598" s="13">
        <f t="shared" si="128"/>
        <v>0.64622716561956739</v>
      </c>
      <c r="O598" s="13">
        <f t="shared" si="124"/>
        <v>1.0542849805400894E-4</v>
      </c>
      <c r="P598" s="13">
        <f t="shared" si="125"/>
        <v>1.6638528135513031</v>
      </c>
      <c r="Q598" s="13">
        <f t="shared" si="129"/>
        <v>0.62460388392598365</v>
      </c>
    </row>
    <row r="599" spans="1:17" x14ac:dyDescent="0.35">
      <c r="A599">
        <v>597</v>
      </c>
      <c r="B599" s="3">
        <f t="shared" si="117"/>
        <v>0.59699999999999998</v>
      </c>
      <c r="C599" s="3">
        <f>MOD($T$7*(1+SIN($T$6*B599))+$T$20,2*$T$7)</f>
        <v>1.0063538673408539</v>
      </c>
      <c r="D599" s="31">
        <f t="shared" si="118"/>
        <v>1.1578454537744411E-4</v>
      </c>
      <c r="E599" s="67">
        <f t="shared" si="126"/>
        <v>4.178869871495873E-4</v>
      </c>
      <c r="F599" s="42">
        <f t="shared" si="119"/>
        <v>5.9229020157892454E-4</v>
      </c>
      <c r="G599" s="42">
        <f t="shared" si="127"/>
        <v>0.59229020157892454</v>
      </c>
      <c r="H599" s="31">
        <f t="shared" si="120"/>
        <v>6.1938345151057788E-5</v>
      </c>
      <c r="I599" s="31">
        <f t="shared" si="121"/>
        <v>9.7824855472471051E-5</v>
      </c>
      <c r="L599" s="13">
        <f t="shared" si="122"/>
        <v>0.64655749602101531</v>
      </c>
      <c r="M599" s="13">
        <f t="shared" si="123"/>
        <v>1</v>
      </c>
      <c r="N599" s="13">
        <f t="shared" si="128"/>
        <v>0.64655749602101531</v>
      </c>
      <c r="O599" s="13">
        <f t="shared" si="124"/>
        <v>1.0502713354322666E-4</v>
      </c>
      <c r="P599" s="13">
        <f t="shared" si="125"/>
        <v>1.6575185540024033</v>
      </c>
      <c r="Q599" s="13">
        <f t="shared" si="129"/>
        <v>0.6237091182321447</v>
      </c>
    </row>
    <row r="600" spans="1:17" x14ac:dyDescent="0.35">
      <c r="A600">
        <v>598</v>
      </c>
      <c r="B600" s="3">
        <f t="shared" si="117"/>
        <v>0.59799999999999998</v>
      </c>
      <c r="C600" s="3">
        <f>MOD($T$7*(1+SIN($T$6*B600))+$T$20,2*$T$7)</f>
        <v>1.0080518187527603</v>
      </c>
      <c r="D600" s="31">
        <f t="shared" si="118"/>
        <v>1.1541562465872624E-4</v>
      </c>
      <c r="E600" s="67">
        <f t="shared" si="126"/>
        <v>4.3351259840973202E-4</v>
      </c>
      <c r="F600" s="42">
        <f t="shared" si="119"/>
        <v>6.1443708991874293E-4</v>
      </c>
      <c r="G600" s="42">
        <f t="shared" si="127"/>
        <v>0.61443708991874291</v>
      </c>
      <c r="H600" s="31">
        <f t="shared" si="120"/>
        <v>6.1575331388514414E-5</v>
      </c>
      <c r="I600" s="31">
        <f t="shared" si="121"/>
        <v>9.7617851747303937E-5</v>
      </c>
      <c r="L600" s="13">
        <f t="shared" si="122"/>
        <v>0.64706864098580108</v>
      </c>
      <c r="M600" s="13">
        <f t="shared" si="123"/>
        <v>1</v>
      </c>
      <c r="N600" s="13">
        <f t="shared" si="128"/>
        <v>0.64706864098580108</v>
      </c>
      <c r="O600" s="13">
        <f t="shared" si="124"/>
        <v>1.0461269545997625E-4</v>
      </c>
      <c r="P600" s="13">
        <f t="shared" si="125"/>
        <v>1.6509779697809934</v>
      </c>
      <c r="Q600" s="13">
        <f t="shared" si="129"/>
        <v>0.62278072039858801</v>
      </c>
    </row>
    <row r="601" spans="1:17" x14ac:dyDescent="0.35">
      <c r="A601">
        <v>599</v>
      </c>
      <c r="B601" s="3">
        <f t="shared" si="117"/>
        <v>0.59899999999999998</v>
      </c>
      <c r="C601" s="3">
        <f>MOD($T$7*(1+SIN($T$6*B601))+$T$20,2*$T$7)</f>
        <v>1.0099503157085168</v>
      </c>
      <c r="D601" s="31">
        <f t="shared" si="118"/>
        <v>1.1504135608470895E-4</v>
      </c>
      <c r="E601" s="67">
        <f t="shared" si="126"/>
        <v>4.4965053655989163E-4</v>
      </c>
      <c r="F601" s="42">
        <f t="shared" si="119"/>
        <v>6.3731012242263549E-4</v>
      </c>
      <c r="G601" s="42">
        <f t="shared" si="127"/>
        <v>0.63731012242263552</v>
      </c>
      <c r="H601" s="31">
        <f t="shared" si="120"/>
        <v>6.1190818837225173E-5</v>
      </c>
      <c r="I601" s="31">
        <f t="shared" si="121"/>
        <v>9.7417643678333188E-5</v>
      </c>
      <c r="L601" s="13">
        <f t="shared" si="122"/>
        <v>0.64776035688772948</v>
      </c>
      <c r="M601" s="13">
        <f t="shared" si="123"/>
        <v>1</v>
      </c>
      <c r="N601" s="13">
        <f t="shared" si="128"/>
        <v>0.64776035688772948</v>
      </c>
      <c r="O601" s="13">
        <f t="shared" si="124"/>
        <v>1.0418523988133705E-4</v>
      </c>
      <c r="P601" s="13">
        <f t="shared" si="125"/>
        <v>1.6442319458850381</v>
      </c>
      <c r="Q601" s="13">
        <f t="shared" si="129"/>
        <v>0.62181835010495079</v>
      </c>
    </row>
    <row r="602" spans="1:17" x14ac:dyDescent="0.35">
      <c r="A602">
        <v>600</v>
      </c>
      <c r="B602" s="3">
        <f t="shared" si="117"/>
        <v>0.6</v>
      </c>
      <c r="C602" s="3">
        <f>MOD($T$7*(1+SIN($T$6*B602))+$T$20,2*$T$7)</f>
        <v>1.012049236704966</v>
      </c>
      <c r="D602" s="31">
        <f t="shared" si="118"/>
        <v>1.1466178560000006E-4</v>
      </c>
      <c r="E602" s="67">
        <f t="shared" si="126"/>
        <v>4.6621797251281485E-4</v>
      </c>
      <c r="F602" s="42">
        <f t="shared" si="119"/>
        <v>6.6079190166428066E-4</v>
      </c>
      <c r="G602" s="42">
        <f t="shared" si="127"/>
        <v>0.6607919016642807</v>
      </c>
      <c r="H602" s="31">
        <f t="shared" si="120"/>
        <v>6.0784992745156825E-5</v>
      </c>
      <c r="I602" s="31">
        <f t="shared" si="121"/>
        <v>9.7224018297700557E-5</v>
      </c>
      <c r="L602" s="13">
        <f t="shared" si="122"/>
        <v>0.64863242143274791</v>
      </c>
      <c r="M602" s="13">
        <f t="shared" si="123"/>
        <v>1</v>
      </c>
      <c r="N602" s="13">
        <f t="shared" si="128"/>
        <v>0.64863242143274791</v>
      </c>
      <c r="O602" s="13">
        <f t="shared" si="124"/>
        <v>1.0374482457517046E-4</v>
      </c>
      <c r="P602" s="13">
        <f t="shared" si="125"/>
        <v>1.6372813939961082</v>
      </c>
      <c r="Q602" s="13">
        <f t="shared" si="129"/>
        <v>0.62082165282910429</v>
      </c>
    </row>
    <row r="603" spans="1:17" x14ac:dyDescent="0.35">
      <c r="A603">
        <v>601</v>
      </c>
      <c r="B603" s="3">
        <f t="shared" si="117"/>
        <v>0.60099999999999998</v>
      </c>
      <c r="C603" s="3">
        <f>MOD($T$7*(1+SIN($T$6*B603))+$T$20,2*$T$7)</f>
        <v>1.0143484474118807</v>
      </c>
      <c r="D603" s="31">
        <f t="shared" si="118"/>
        <v>1.1427695984040563E-4</v>
      </c>
      <c r="E603" s="67">
        <f t="shared" si="126"/>
        <v>4.8314154266576462E-4</v>
      </c>
      <c r="F603" s="42">
        <f t="shared" si="119"/>
        <v>6.8477844607835116E-4</v>
      </c>
      <c r="G603" s="42">
        <f t="shared" si="127"/>
        <v>0.68477844607835114</v>
      </c>
      <c r="H603" s="31">
        <f t="shared" si="120"/>
        <v>6.0358039080696436E-5</v>
      </c>
      <c r="I603" s="31">
        <f t="shared" si="121"/>
        <v>9.7036749062913297E-5</v>
      </c>
      <c r="L603" s="13">
        <f t="shared" si="122"/>
        <v>0.64968463424195722</v>
      </c>
      <c r="M603" s="13">
        <f t="shared" si="123"/>
        <v>1</v>
      </c>
      <c r="N603" s="13">
        <f t="shared" si="128"/>
        <v>0.64968463424195722</v>
      </c>
      <c r="O603" s="13">
        <f t="shared" si="124"/>
        <v>1.032915090060536E-4</v>
      </c>
      <c r="P603" s="13">
        <f t="shared" si="125"/>
        <v>1.6301272525730244</v>
      </c>
      <c r="Q603" s="13">
        <f t="shared" si="129"/>
        <v>0.61979025956948997</v>
      </c>
    </row>
    <row r="604" spans="1:17" x14ac:dyDescent="0.35">
      <c r="A604">
        <v>602</v>
      </c>
      <c r="B604" s="3">
        <f t="shared" si="117"/>
        <v>0.60199999999999998</v>
      </c>
      <c r="C604" s="3">
        <f>MOD($T$7*(1+SIN($T$6*B604))+$T$20,2*$T$7)</f>
        <v>1.0168478006805604</v>
      </c>
      <c r="D604" s="31">
        <f t="shared" si="118"/>
        <v>1.1388692612516793E-4</v>
      </c>
      <c r="E604" s="67">
        <f t="shared" si="126"/>
        <v>5.0035639651901866E-4</v>
      </c>
      <c r="F604" s="42">
        <f t="shared" si="119"/>
        <v>7.0917784010697104E-4</v>
      </c>
      <c r="G604" s="42">
        <f t="shared" si="127"/>
        <v>0.70917784010697105</v>
      </c>
      <c r="H604" s="31">
        <f t="shared" si="120"/>
        <v>5.9910144709397569E-5</v>
      </c>
      <c r="I604" s="31">
        <f t="shared" si="121"/>
        <v>9.6855596137438032E-5</v>
      </c>
      <c r="L604" s="13">
        <f t="shared" si="122"/>
        <v>0.65091681750085728</v>
      </c>
      <c r="M604" s="13">
        <f t="shared" si="123"/>
        <v>1</v>
      </c>
      <c r="N604" s="13">
        <f t="shared" si="128"/>
        <v>0.65091681750085728</v>
      </c>
      <c r="O604" s="13">
        <f t="shared" si="124"/>
        <v>1.0282535434443223E-4</v>
      </c>
      <c r="P604" s="13">
        <f t="shared" si="125"/>
        <v>1.6227704869963067</v>
      </c>
      <c r="Q604" s="13">
        <f t="shared" si="129"/>
        <v>0.61872378656157723</v>
      </c>
    </row>
    <row r="605" spans="1:17" x14ac:dyDescent="0.35">
      <c r="A605">
        <v>603</v>
      </c>
      <c r="B605" s="3">
        <f t="shared" si="117"/>
        <v>0.60299999999999998</v>
      </c>
      <c r="C605" s="3">
        <f>MOD($T$7*(1+SIN($T$6*B605))+$T$20,2*$T$7)</f>
        <v>1.0195471365532487</v>
      </c>
      <c r="D605" s="31">
        <f t="shared" si="118"/>
        <v>1.1349173244906853E-4</v>
      </c>
      <c r="E605" s="67">
        <f t="shared" si="126"/>
        <v>5.1780524731666149E-4</v>
      </c>
      <c r="F605" s="42">
        <f t="shared" si="119"/>
        <v>7.3390888862980279E-4</v>
      </c>
      <c r="G605" s="42">
        <f t="shared" si="127"/>
        <v>0.73390888862980275</v>
      </c>
      <c r="H605" s="31">
        <f t="shared" si="120"/>
        <v>5.944149758311174E-5</v>
      </c>
      <c r="I605" s="31">
        <f t="shared" si="121"/>
        <v>9.6680306678081424E-5</v>
      </c>
      <c r="L605" s="13">
        <f t="shared" si="122"/>
        <v>0.65232881667763121</v>
      </c>
      <c r="M605" s="13">
        <f t="shared" si="123"/>
        <v>1</v>
      </c>
      <c r="N605" s="13">
        <f t="shared" si="128"/>
        <v>0.65232881667763121</v>
      </c>
      <c r="O605" s="13">
        <f t="shared" si="124"/>
        <v>1.0234642347895461E-4</v>
      </c>
      <c r="P605" s="13">
        <f t="shared" si="125"/>
        <v>1.6152120897628255</v>
      </c>
      <c r="Q605" s="13">
        <f t="shared" si="129"/>
        <v>0.61762183498827039</v>
      </c>
    </row>
    <row r="606" spans="1:17" x14ac:dyDescent="0.35">
      <c r="A606">
        <v>604</v>
      </c>
      <c r="B606" s="3">
        <f t="shared" si="117"/>
        <v>0.60399999999999998</v>
      </c>
      <c r="C606" s="3">
        <f>MOD($T$7*(1+SIN($T$6*B606))+$T$20,2*$T$7)</f>
        <v>1.022446282273372</v>
      </c>
      <c r="D606" s="31">
        <f t="shared" si="118"/>
        <v>1.1309142747439805E-4</v>
      </c>
      <c r="E606" s="67">
        <f t="shared" si="126"/>
        <v>5.3543747153636447E-4</v>
      </c>
      <c r="F606" s="42">
        <f t="shared" si="119"/>
        <v>7.5889984063002474E-4</v>
      </c>
      <c r="G606" s="42">
        <f t="shared" si="127"/>
        <v>0.75889984063002469</v>
      </c>
      <c r="H606" s="31">
        <f t="shared" si="120"/>
        <v>5.8952286940944388E-5</v>
      </c>
      <c r="I606" s="31">
        <f t="shared" si="121"/>
        <v>9.6510615129267478E-5</v>
      </c>
      <c r="L606" s="13">
        <f t="shared" si="122"/>
        <v>0.65392050131351387</v>
      </c>
      <c r="M606" s="13">
        <f t="shared" si="123"/>
        <v>1</v>
      </c>
      <c r="N606" s="13">
        <f t="shared" si="128"/>
        <v>0.65392050131351387</v>
      </c>
      <c r="O606" s="13">
        <f t="shared" si="124"/>
        <v>1.0185478103194861E-4</v>
      </c>
      <c r="P606" s="13">
        <f t="shared" si="125"/>
        <v>1.6074530807300578</v>
      </c>
      <c r="Q606" s="13">
        <f t="shared" si="129"/>
        <v>0.61648399068411575</v>
      </c>
    </row>
    <row r="607" spans="1:17" x14ac:dyDescent="0.35">
      <c r="A607">
        <v>605</v>
      </c>
      <c r="B607" s="3">
        <f t="shared" si="117"/>
        <v>0.60499999999999998</v>
      </c>
      <c r="C607" s="3">
        <f>MOD($T$7*(1+SIN($T$6*B607))+$T$20,2*$T$7)</f>
        <v>1.0255450522965925</v>
      </c>
      <c r="D607" s="31">
        <f t="shared" si="118"/>
        <v>1.1268606052279454E-4</v>
      </c>
      <c r="E607" s="67">
        <f t="shared" si="126"/>
        <v>5.5320828171013777E-4</v>
      </c>
      <c r="F607" s="42">
        <f t="shared" si="119"/>
        <v>7.8408721679562251E-4</v>
      </c>
      <c r="G607" s="42">
        <f t="shared" si="127"/>
        <v>0.78408721679562254</v>
      </c>
      <c r="H607" s="31">
        <f t="shared" si="120"/>
        <v>5.8442703521457108E-5</v>
      </c>
      <c r="I607" s="31">
        <f t="shared" si="121"/>
        <v>9.6346243524332483E-5</v>
      </c>
      <c r="L607" s="13">
        <f t="shared" si="122"/>
        <v>0.6556917658885435</v>
      </c>
      <c r="M607" s="13">
        <f t="shared" si="123"/>
        <v>1</v>
      </c>
      <c r="N607" s="13">
        <f t="shared" si="128"/>
        <v>0.6556917658885435</v>
      </c>
      <c r="O607" s="13">
        <f t="shared" si="124"/>
        <v>1.0135049337800679E-4</v>
      </c>
      <c r="P607" s="13">
        <f t="shared" si="125"/>
        <v>1.5994945074093943</v>
      </c>
      <c r="Q607" s="13">
        <f t="shared" si="129"/>
        <v>0.61530982383318022</v>
      </c>
    </row>
    <row r="608" spans="1:17" x14ac:dyDescent="0.35">
      <c r="A608">
        <v>606</v>
      </c>
      <c r="B608" s="3">
        <f t="shared" si="117"/>
        <v>0.60599999999999998</v>
      </c>
      <c r="C608" s="3">
        <f>MOD($T$7*(1+SIN($T$6*B608))+$T$20,2*$T$7)</f>
        <v>1.0288432483026877</v>
      </c>
      <c r="D608" s="31">
        <f t="shared" si="118"/>
        <v>1.1227568156695043E-4</v>
      </c>
      <c r="E608" s="67">
        <f t="shared" si="126"/>
        <v>5.710779829362874E-4</v>
      </c>
      <c r="F608" s="42">
        <f t="shared" si="119"/>
        <v>8.0941475574002769E-4</v>
      </c>
      <c r="G608" s="42">
        <f t="shared" si="127"/>
        <v>0.80941475574002764</v>
      </c>
      <c r="H608" s="31">
        <f t="shared" si="120"/>
        <v>5.7912939785517314E-5</v>
      </c>
      <c r="I608" s="31">
        <f t="shared" si="121"/>
        <v>9.6186901793967222E-5</v>
      </c>
      <c r="L608" s="13">
        <f t="shared" si="122"/>
        <v>0.65764253076628532</v>
      </c>
      <c r="M608" s="13">
        <f t="shared" si="123"/>
        <v>1</v>
      </c>
      <c r="N608" s="13">
        <f t="shared" si="128"/>
        <v>0.65764253076628532</v>
      </c>
      <c r="O608" s="13">
        <f t="shared" si="124"/>
        <v>1.0083362866564159E-4</v>
      </c>
      <c r="P608" s="13">
        <f t="shared" si="125"/>
        <v>1.5913374453078959</v>
      </c>
      <c r="Q608" s="13">
        <f t="shared" si="129"/>
        <v>0.61409888866049145</v>
      </c>
    </row>
    <row r="609" spans="1:17" x14ac:dyDescent="0.35">
      <c r="A609">
        <v>607</v>
      </c>
      <c r="B609" s="3">
        <f t="shared" si="117"/>
        <v>0.60699999999999998</v>
      </c>
      <c r="C609" s="3">
        <f>MOD($T$7*(1+SIN($T$6*B609))+$T$20,2*$T$7)</f>
        <v>1.032340659208238</v>
      </c>
      <c r="D609" s="31">
        <f t="shared" si="118"/>
        <v>1.1186034122219133E-4</v>
      </c>
      <c r="E609" s="67">
        <f t="shared" si="126"/>
        <v>5.8901131460862817E-4</v>
      </c>
      <c r="F609" s="42">
        <f t="shared" si="119"/>
        <v>8.3483248100504122E-4</v>
      </c>
      <c r="G609" s="42">
        <f t="shared" si="127"/>
        <v>0.83483248100504126</v>
      </c>
      <c r="H609" s="31">
        <f t="shared" si="120"/>
        <v>5.7363190149183325E-5</v>
      </c>
      <c r="I609" s="31">
        <f t="shared" si="121"/>
        <v>9.6032288081945212E-5</v>
      </c>
      <c r="L609" s="13">
        <f t="shared" si="122"/>
        <v>0.6597727432214</v>
      </c>
      <c r="M609" s="13">
        <f t="shared" si="123"/>
        <v>1</v>
      </c>
      <c r="N609" s="13">
        <f t="shared" si="128"/>
        <v>0.6597727432214</v>
      </c>
      <c r="O609" s="13">
        <f t="shared" si="124"/>
        <v>1.0030425684197883E-4</v>
      </c>
      <c r="P609" s="13">
        <f t="shared" si="125"/>
        <v>1.5829829983180048</v>
      </c>
      <c r="Q609" s="13">
        <f t="shared" si="129"/>
        <v>0.61285072311696087</v>
      </c>
    </row>
    <row r="610" spans="1:17" x14ac:dyDescent="0.35">
      <c r="A610">
        <v>608</v>
      </c>
      <c r="B610" s="3">
        <f t="shared" si="117"/>
        <v>0.60799999999999998</v>
      </c>
      <c r="C610" s="3">
        <f>MOD($T$7*(1+SIN($T$6*B610))+$T$20,2*$T$7)</f>
        <v>1.0360370611801399</v>
      </c>
      <c r="D610" s="31">
        <f t="shared" si="118"/>
        <v>1.1144009073792697E-4</v>
      </c>
      <c r="E610" s="67">
        <f t="shared" si="126"/>
        <v>6.0697687369302717E-4</v>
      </c>
      <c r="F610" s="42">
        <f t="shared" si="119"/>
        <v>8.6029588364449152E-4</v>
      </c>
      <c r="G610" s="42">
        <f t="shared" si="127"/>
        <v>0.8602958836444915</v>
      </c>
      <c r="H610" s="31">
        <f t="shared" si="120"/>
        <v>5.679365122599059E-5</v>
      </c>
      <c r="I610" s="31">
        <f t="shared" si="121"/>
        <v>9.5882089068281858E-5</v>
      </c>
      <c r="L610" s="13">
        <f t="shared" si="122"/>
        <v>0.6620823785542852</v>
      </c>
      <c r="M610" s="13">
        <f t="shared" si="123"/>
        <v>1</v>
      </c>
      <c r="N610" s="13">
        <f t="shared" si="128"/>
        <v>0.6620823785542852</v>
      </c>
      <c r="O610" s="13">
        <f t="shared" si="124"/>
        <v>9.9762449680454709E-5</v>
      </c>
      <c r="P610" s="13">
        <f t="shared" si="125"/>
        <v>1.5744322991546502</v>
      </c>
      <c r="Q610" s="13">
        <f t="shared" si="129"/>
        <v>0.61156484855773308</v>
      </c>
    </row>
    <row r="611" spans="1:17" x14ac:dyDescent="0.35">
      <c r="A611">
        <v>609</v>
      </c>
      <c r="B611" s="3">
        <f t="shared" si="117"/>
        <v>0.60899999999999999</v>
      </c>
      <c r="C611" s="3">
        <f>MOD($T$7*(1+SIN($T$6*B611))+$T$20,2*$T$7)</f>
        <v>1.0399322176499286</v>
      </c>
      <c r="D611" s="31">
        <f t="shared" si="118"/>
        <v>1.1101498198897526E-4</v>
      </c>
      <c r="E611" s="67">
        <f t="shared" si="126"/>
        <v>6.249466131318563E-4</v>
      </c>
      <c r="F611" s="42">
        <f t="shared" si="119"/>
        <v>8.8576521129009008E-4</v>
      </c>
      <c r="G611" s="42">
        <f t="shared" si="127"/>
        <v>0.88576521129009012</v>
      </c>
      <c r="H611" s="31">
        <f t="shared" si="120"/>
        <v>5.620452207799182E-5</v>
      </c>
      <c r="I611" s="31">
        <f t="shared" si="121"/>
        <v>9.5735980299974121E-5</v>
      </c>
      <c r="L611" s="13">
        <f t="shared" si="122"/>
        <v>0.6645714412973347</v>
      </c>
      <c r="M611" s="13">
        <f t="shared" si="123"/>
        <v>1</v>
      </c>
      <c r="N611" s="13">
        <f t="shared" si="128"/>
        <v>0.6645714412973347</v>
      </c>
      <c r="O611" s="13">
        <f t="shared" si="124"/>
        <v>9.9208280811484989E-5</v>
      </c>
      <c r="P611" s="13">
        <f t="shared" si="125"/>
        <v>1.5656865098392654</v>
      </c>
      <c r="Q611" s="13">
        <f t="shared" si="129"/>
        <v>0.61024076941393446</v>
      </c>
    </row>
    <row r="612" spans="1:17" x14ac:dyDescent="0.35">
      <c r="A612">
        <v>610</v>
      </c>
      <c r="B612" s="3">
        <f t="shared" si="117"/>
        <v>0.61</v>
      </c>
      <c r="C612" s="3">
        <f>MOD($T$7*(1+SIN($T$6*B612))+$T$20,2*$T$7)</f>
        <v>1.0440258793289194</v>
      </c>
      <c r="D612" s="31">
        <f t="shared" si="118"/>
        <v>1.105850674667634E-4</v>
      </c>
      <c r="E612" s="67">
        <f t="shared" si="126"/>
        <v>6.4289540775948914E-4</v>
      </c>
      <c r="F612" s="42">
        <f t="shared" si="119"/>
        <v>9.1120485290375423E-4</v>
      </c>
      <c r="G612" s="42">
        <f t="shared" si="127"/>
        <v>0.91120485290375419</v>
      </c>
      <c r="H612" s="31">
        <f t="shared" si="120"/>
        <v>5.5596004474885531E-5</v>
      </c>
      <c r="I612" s="31">
        <f t="shared" si="121"/>
        <v>9.5593626529476972E-5</v>
      </c>
      <c r="L612" s="13">
        <f t="shared" si="122"/>
        <v>0.66723996651778161</v>
      </c>
      <c r="M612" s="13">
        <f t="shared" si="123"/>
        <v>1</v>
      </c>
      <c r="N612" s="13">
        <f t="shared" si="128"/>
        <v>0.66723996651778161</v>
      </c>
      <c r="O612" s="13">
        <f t="shared" si="124"/>
        <v>9.8641825756078512E-5</v>
      </c>
      <c r="P612" s="13">
        <f t="shared" si="125"/>
        <v>1.5567468222302698</v>
      </c>
      <c r="Q612" s="13">
        <f t="shared" si="129"/>
        <v>0.60887797285783174</v>
      </c>
    </row>
    <row r="613" spans="1:17" x14ac:dyDescent="0.35">
      <c r="A613">
        <v>611</v>
      </c>
      <c r="B613" s="3">
        <f t="shared" si="117"/>
        <v>0.61099999999999999</v>
      </c>
      <c r="C613" s="3">
        <f>MOD($T$7*(1+SIN($T$6*B613))+$T$20,2*$T$7)</f>
        <v>1.0483177842241629</v>
      </c>
      <c r="D613" s="31">
        <f t="shared" si="118"/>
        <v>1.1015040027040464E-4</v>
      </c>
      <c r="E613" s="67">
        <f t="shared" si="126"/>
        <v>6.6080067986041473E-4</v>
      </c>
      <c r="F613" s="42">
        <f t="shared" si="119"/>
        <v>9.3658280806412032E-4</v>
      </c>
      <c r="G613" s="42">
        <f t="shared" si="127"/>
        <v>0.93658280806412031</v>
      </c>
      <c r="H613" s="31">
        <f t="shared" si="120"/>
        <v>5.4968303160550747E-5</v>
      </c>
      <c r="I613" s="31">
        <f t="shared" si="121"/>
        <v>9.5454682061070977E-5</v>
      </c>
      <c r="L613" s="13">
        <f t="shared" si="122"/>
        <v>0.67008802122247302</v>
      </c>
      <c r="M613" s="13">
        <f t="shared" si="123"/>
        <v>1</v>
      </c>
      <c r="N613" s="13">
        <f t="shared" si="128"/>
        <v>0.67008802122247302</v>
      </c>
      <c r="O613" s="13">
        <f t="shared" si="124"/>
        <v>9.8063161962365312E-5</v>
      </c>
      <c r="P613" s="13">
        <f t="shared" si="125"/>
        <v>1.5476144585995488</v>
      </c>
      <c r="Q613" s="13">
        <f t="shared" si="129"/>
        <v>0.60747592846143961</v>
      </c>
    </row>
    <row r="614" spans="1:17" x14ac:dyDescent="0.35">
      <c r="A614">
        <v>612</v>
      </c>
      <c r="B614" s="3">
        <f t="shared" si="117"/>
        <v>0.61199999999999999</v>
      </c>
      <c r="C614" s="3">
        <f>MOD($T$7*(1+SIN($T$6*B614))+$T$20,2*$T$7)</f>
        <v>1.0528076576552095</v>
      </c>
      <c r="D614" s="31">
        <f t="shared" si="118"/>
        <v>1.0971103409765434E-4</v>
      </c>
      <c r="E614" s="67">
        <f t="shared" si="126"/>
        <v>6.7864207680840135E-4</v>
      </c>
      <c r="F614" s="42">
        <f t="shared" si="119"/>
        <v>9.6187023006989313E-4</v>
      </c>
      <c r="G614" s="42">
        <f t="shared" si="127"/>
        <v>0.96187023006989314</v>
      </c>
      <c r="H614" s="31">
        <f t="shared" si="120"/>
        <v>5.4321626126291524E-5</v>
      </c>
      <c r="I614" s="31">
        <f t="shared" si="121"/>
        <v>9.5318791105280376E-5</v>
      </c>
      <c r="L614" s="13">
        <f t="shared" si="122"/>
        <v>0.67311570587039082</v>
      </c>
      <c r="M614" s="13">
        <f t="shared" si="123"/>
        <v>1</v>
      </c>
      <c r="N614" s="13">
        <f t="shared" si="128"/>
        <v>0.67311570587039082</v>
      </c>
      <c r="O614" s="13">
        <f t="shared" si="124"/>
        <v>9.7472368845016221E-5</v>
      </c>
      <c r="P614" s="13">
        <f t="shared" si="125"/>
        <v>1.5382906722545659</v>
      </c>
      <c r="Q614" s="13">
        <f t="shared" si="129"/>
        <v>0.60603408784866319</v>
      </c>
    </row>
    <row r="615" spans="1:17" x14ac:dyDescent="0.35">
      <c r="A615">
        <v>613</v>
      </c>
      <c r="B615" s="3">
        <f t="shared" si="117"/>
        <v>0.61299999999999999</v>
      </c>
      <c r="C615" s="3">
        <f>MOD($T$7*(1+SIN($T$6*B615))+$T$20,2*$T$7)</f>
        <v>1.0574952122716934</v>
      </c>
      <c r="D615" s="31">
        <f t="shared" si="118"/>
        <v>1.0926702323574606E-4</v>
      </c>
      <c r="E615" s="67">
        <f t="shared" si="126"/>
        <v>6.9640119380852286E-4</v>
      </c>
      <c r="F615" s="42">
        <f t="shared" si="119"/>
        <v>9.8704103296953088E-4</v>
      </c>
      <c r="G615" s="42">
        <f t="shared" si="127"/>
        <v>0.98704103296953094</v>
      </c>
      <c r="H615" s="31">
        <f t="shared" si="120"/>
        <v>5.3656184890077189E-5</v>
      </c>
      <c r="I615" s="31">
        <f t="shared" si="121"/>
        <v>9.5185588141498195E-5</v>
      </c>
      <c r="L615" s="13">
        <f t="shared" si="122"/>
        <v>0.67632315599922188</v>
      </c>
      <c r="M615" s="13">
        <f t="shared" si="123"/>
        <v>1</v>
      </c>
      <c r="N615" s="13">
        <f t="shared" si="128"/>
        <v>0.67632315599922188</v>
      </c>
      <c r="O615" s="13">
        <f t="shared" si="124"/>
        <v>9.6869527827530554E-5</v>
      </c>
      <c r="P615" s="13">
        <f t="shared" si="125"/>
        <v>1.5287767482057397</v>
      </c>
      <c r="Q615" s="13">
        <f t="shared" si="129"/>
        <v>0.60455188434110019</v>
      </c>
    </row>
    <row r="616" spans="1:17" x14ac:dyDescent="0.35">
      <c r="A616">
        <v>614</v>
      </c>
      <c r="B616" s="3">
        <f t="shared" si="117"/>
        <v>0.61399999999999999</v>
      </c>
      <c r="C616" s="3">
        <f>MOD($T$7*(1+SIN($T$6*B616))+$T$20,2*$T$7)</f>
        <v>1.0623801480717185</v>
      </c>
      <c r="D616" s="31">
        <f t="shared" si="118"/>
        <v>1.0881842255210987E-4</v>
      </c>
      <c r="E616" s="67">
        <f t="shared" si="126"/>
        <v>7.1406133548583962E-4</v>
      </c>
      <c r="F616" s="42">
        <f t="shared" si="119"/>
        <v>1.0120715536500566E-3</v>
      </c>
      <c r="G616" s="42">
        <f t="shared" si="127"/>
        <v>1.0120715536500566</v>
      </c>
      <c r="H616" s="31">
        <f t="shared" si="120"/>
        <v>5.2972194781052195E-5</v>
      </c>
      <c r="I616" s="31">
        <f t="shared" si="121"/>
        <v>9.5054698288973589E-5</v>
      </c>
      <c r="L616" s="13">
        <f t="shared" si="122"/>
        <v>0.67971054397279584</v>
      </c>
      <c r="M616" s="13">
        <f t="shared" si="123"/>
        <v>1</v>
      </c>
      <c r="N616" s="13">
        <f t="shared" si="128"/>
        <v>0.67971054397279584</v>
      </c>
      <c r="O616" s="13">
        <f t="shared" si="124"/>
        <v>9.6254722387374505E-5</v>
      </c>
      <c r="P616" s="13">
        <f t="shared" si="125"/>
        <v>1.5190740038788098</v>
      </c>
      <c r="Q616" s="13">
        <f t="shared" si="129"/>
        <v>0.60302873259768308</v>
      </c>
    </row>
    <row r="617" spans="1:17" x14ac:dyDescent="0.35">
      <c r="A617">
        <v>615</v>
      </c>
      <c r="B617" s="3">
        <f t="shared" si="117"/>
        <v>0.61499999999999999</v>
      </c>
      <c r="C617" s="3">
        <f>MOD($T$7*(1+SIN($T$6*B617))+$T$20,2*$T$7)</f>
        <v>1.067462152421061</v>
      </c>
      <c r="D617" s="31">
        <f t="shared" si="118"/>
        <v>1.0836528748497359E-4</v>
      </c>
      <c r="E617" s="67">
        <f t="shared" si="126"/>
        <v>7.3160731079947763E-4</v>
      </c>
      <c r="F617" s="42">
        <f t="shared" si="119"/>
        <v>1.0369402611594709E-3</v>
      </c>
      <c r="G617" s="42">
        <f t="shared" si="127"/>
        <v>1.0369402611594709</v>
      </c>
      <c r="H617" s="31">
        <f t="shared" si="120"/>
        <v>5.2269875228571235E-5</v>
      </c>
      <c r="I617" s="31">
        <f t="shared" si="121"/>
        <v>9.4925737686312294E-5</v>
      </c>
      <c r="L617" s="13">
        <f t="shared" si="122"/>
        <v>0.68327808085680264</v>
      </c>
      <c r="M617" s="13">
        <f t="shared" si="123"/>
        <v>1</v>
      </c>
      <c r="N617" s="13">
        <f t="shared" si="128"/>
        <v>0.68327808085680264</v>
      </c>
      <c r="O617" s="13">
        <f t="shared" si="124"/>
        <v>9.5628038103952583E-5</v>
      </c>
      <c r="P617" s="13">
        <f t="shared" si="125"/>
        <v>1.509183789871912</v>
      </c>
      <c r="Q617" s="13">
        <f t="shared" si="129"/>
        <v>0.60146402824838607</v>
      </c>
    </row>
    <row r="618" spans="1:17" x14ac:dyDescent="0.35">
      <c r="A618">
        <v>616</v>
      </c>
      <c r="B618" s="3">
        <f t="shared" si="117"/>
        <v>0.61599999999999999</v>
      </c>
      <c r="C618" s="3">
        <f>MOD($T$7*(1+SIN($T$6*B618))+$T$20,2*$T$7)</f>
        <v>1.0727409000731774</v>
      </c>
      <c r="D618" s="31">
        <f t="shared" si="118"/>
        <v>1.0790767403385053E-4</v>
      </c>
      <c r="E618" s="67">
        <f t="shared" si="126"/>
        <v>7.4902525648463773E-4</v>
      </c>
      <c r="F618" s="42">
        <f t="shared" si="119"/>
        <v>1.0616275064630949E-3</v>
      </c>
      <c r="G618" s="42">
        <f t="shared" si="127"/>
        <v>1.0616275064630949</v>
      </c>
      <c r="H618" s="31">
        <f t="shared" si="120"/>
        <v>5.1549450055005135E-5</v>
      </c>
      <c r="I618" s="31">
        <f t="shared" si="121"/>
        <v>9.4798313879637487E-5</v>
      </c>
      <c r="L618" s="13">
        <f t="shared" si="122"/>
        <v>0.6870260184308169</v>
      </c>
      <c r="M618" s="13">
        <f t="shared" si="123"/>
        <v>1</v>
      </c>
      <c r="N618" s="13">
        <f t="shared" si="128"/>
        <v>0.6870260184308169</v>
      </c>
      <c r="O618" s="13">
        <f t="shared" si="124"/>
        <v>9.498956270940397E-5</v>
      </c>
      <c r="P618" s="13">
        <f t="shared" si="125"/>
        <v>1.4991074907572384</v>
      </c>
      <c r="Q618" s="13">
        <f t="shared" si="129"/>
        <v>0.59985714752229546</v>
      </c>
    </row>
    <row r="619" spans="1:17" x14ac:dyDescent="0.35">
      <c r="A619">
        <v>617</v>
      </c>
      <c r="B619" s="3">
        <f t="shared" si="117"/>
        <v>0.61699999999999999</v>
      </c>
      <c r="C619" s="3">
        <f>MOD($T$7*(1+SIN($T$6*B619))+$T$20,2*$T$7)</f>
        <v>1.0782160531900198</v>
      </c>
      <c r="D619" s="31">
        <f t="shared" si="118"/>
        <v>1.0744563874991266E-4</v>
      </c>
      <c r="E619" s="67">
        <f t="shared" si="126"/>
        <v>7.6630248487609594E-4</v>
      </c>
      <c r="F619" s="42">
        <f t="shared" si="119"/>
        <v>1.0861153067569069E-3</v>
      </c>
      <c r="G619" s="42">
        <f t="shared" si="127"/>
        <v>1.0861153067569069</v>
      </c>
      <c r="H619" s="31">
        <f t="shared" si="120"/>
        <v>5.0811147771545914E-5</v>
      </c>
      <c r="I619" s="31">
        <f t="shared" si="121"/>
        <v>9.4672026219548401E-5</v>
      </c>
      <c r="L619" s="13">
        <f t="shared" si="122"/>
        <v>0.69095465134533451</v>
      </c>
      <c r="M619" s="13">
        <f t="shared" si="123"/>
        <v>1</v>
      </c>
      <c r="N619" s="13">
        <f t="shared" si="128"/>
        <v>0.69095465134533451</v>
      </c>
      <c r="O619" s="13">
        <f t="shared" si="124"/>
        <v>9.4339386142213832E-5</v>
      </c>
      <c r="P619" s="13">
        <f t="shared" si="125"/>
        <v>1.4888465259271195</v>
      </c>
      <c r="Q619" s="13">
        <f t="shared" si="129"/>
        <v>0.59820744687039706</v>
      </c>
    </row>
    <row r="620" spans="1:17" x14ac:dyDescent="0.35">
      <c r="A620">
        <v>618</v>
      </c>
      <c r="B620" s="3">
        <f t="shared" si="117"/>
        <v>0.61799999999999999</v>
      </c>
      <c r="C620" s="3">
        <f>MOD($T$7*(1+SIN($T$6*B620))+$T$20,2*$T$7)</f>
        <v>1.0838872613636572</v>
      </c>
      <c r="D620" s="31">
        <f t="shared" si="118"/>
        <v>1.069792387262541E-4</v>
      </c>
      <c r="E620" s="67">
        <f t="shared" si="126"/>
        <v>7.8342735256372632E-4</v>
      </c>
      <c r="F620" s="42">
        <f t="shared" si="119"/>
        <v>1.1103871593070517E-3</v>
      </c>
      <c r="G620" s="42">
        <f t="shared" si="127"/>
        <v>1.1103871593070518</v>
      </c>
      <c r="H620" s="31">
        <f t="shared" si="120"/>
        <v>5.0055201876229506E-5</v>
      </c>
      <c r="I620" s="31">
        <f t="shared" si="121"/>
        <v>9.4546466267009566E-5</v>
      </c>
      <c r="L620" s="13">
        <f t="shared" si="122"/>
        <v>0.69506431943328362</v>
      </c>
      <c r="M620" s="13">
        <f t="shared" si="123"/>
        <v>1</v>
      </c>
      <c r="N620" s="13">
        <f t="shared" si="128"/>
        <v>0.69506431943328362</v>
      </c>
      <c r="O620" s="13">
        <f t="shared" si="124"/>
        <v>9.367760060364118E-5</v>
      </c>
      <c r="P620" s="13">
        <f t="shared" si="125"/>
        <v>1.4784023504845594</v>
      </c>
      <c r="Q620" s="13">
        <f t="shared" si="129"/>
        <v>0.59651426258351981</v>
      </c>
    </row>
    <row r="621" spans="1:17" x14ac:dyDescent="0.35">
      <c r="A621">
        <v>619</v>
      </c>
      <c r="B621" s="3">
        <f t="shared" si="117"/>
        <v>0.61899999999999999</v>
      </c>
      <c r="C621" s="3">
        <f>MOD($T$7*(1+SIN($T$6*B621))+$T$20,2*$T$7)</f>
        <v>1.089754161638703</v>
      </c>
      <c r="D621" s="31">
        <f t="shared" si="118"/>
        <v>1.0650853158804457E-4</v>
      </c>
      <c r="E621" s="67">
        <f t="shared" si="126"/>
        <v>8.0038914684439307E-4</v>
      </c>
      <c r="F621" s="42">
        <f t="shared" si="119"/>
        <v>1.1344278805129507E-3</v>
      </c>
      <c r="G621" s="42">
        <f t="shared" si="127"/>
        <v>1.1344278805129506</v>
      </c>
      <c r="H621" s="31">
        <f t="shared" si="120"/>
        <v>4.9281851153379838E-5</v>
      </c>
      <c r="I621" s="31">
        <f t="shared" si="121"/>
        <v>9.4421218208290463E-5</v>
      </c>
      <c r="L621" s="13">
        <f t="shared" si="122"/>
        <v>0.69935541018627223</v>
      </c>
      <c r="M621" s="13">
        <f t="shared" si="123"/>
        <v>1</v>
      </c>
      <c r="N621" s="13">
        <f t="shared" si="128"/>
        <v>0.69935541018627223</v>
      </c>
      <c r="O621" s="13">
        <f t="shared" si="124"/>
        <v>9.3004300616965978E-5</v>
      </c>
      <c r="P621" s="13">
        <f t="shared" si="125"/>
        <v>1.467776456178262</v>
      </c>
      <c r="Q621" s="13">
        <f t="shared" si="129"/>
        <v>0.59477691040595448</v>
      </c>
    </row>
    <row r="622" spans="1:17" x14ac:dyDescent="0.35">
      <c r="A622">
        <v>620</v>
      </c>
      <c r="B622" s="3">
        <f t="shared" si="117"/>
        <v>0.62</v>
      </c>
      <c r="C622" s="3">
        <f>MOD($T$7*(1+SIN($T$6*B622))+$T$20,2*$T$7)</f>
        <v>1.0958163785355415</v>
      </c>
      <c r="D622" s="31">
        <f t="shared" si="118"/>
        <v>1.06033575482575E-4</v>
      </c>
      <c r="E622" s="67">
        <f t="shared" si="126"/>
        <v>8.1717798738697306E-4</v>
      </c>
      <c r="F622" s="42">
        <f t="shared" si="119"/>
        <v>1.1582234665326744E-3</v>
      </c>
      <c r="G622" s="42">
        <f t="shared" si="127"/>
        <v>1.1582234665326743</v>
      </c>
      <c r="H622" s="31">
        <f t="shared" si="120"/>
        <v>4.8491339973667904E-5</v>
      </c>
      <c r="I622" s="31">
        <f t="shared" si="121"/>
        <v>9.4295859279064248E-5</v>
      </c>
      <c r="L622" s="13">
        <f t="shared" si="122"/>
        <v>0.70382836140671201</v>
      </c>
      <c r="M622" s="13">
        <f t="shared" si="123"/>
        <v>1</v>
      </c>
      <c r="N622" s="13">
        <f t="shared" si="128"/>
        <v>0.70382836140671201</v>
      </c>
      <c r="O622" s="13">
        <f t="shared" si="124"/>
        <v>9.2319583089566941E-5</v>
      </c>
      <c r="P622" s="13">
        <f t="shared" si="125"/>
        <v>1.4569703723823308</v>
      </c>
      <c r="Q622" s="13">
        <f t="shared" si="129"/>
        <v>0.59299468514535703</v>
      </c>
    </row>
    <row r="623" spans="1:17" x14ac:dyDescent="0.35">
      <c r="A623">
        <v>621</v>
      </c>
      <c r="B623" s="3">
        <f t="shared" si="117"/>
        <v>0.621</v>
      </c>
      <c r="C623" s="3">
        <f>MOD($T$7*(1+SIN($T$6*B623))+$T$20,2*$T$7)</f>
        <v>1.1020735240743604</v>
      </c>
      <c r="D623" s="31">
        <f t="shared" si="118"/>
        <v>1.0555442906919792E-4</v>
      </c>
      <c r="E623" s="67">
        <f t="shared" si="126"/>
        <v>8.3378474091292233E-4</v>
      </c>
      <c r="F623" s="42">
        <f t="shared" si="119"/>
        <v>1.1817609723558339E-3</v>
      </c>
      <c r="G623" s="42">
        <f t="shared" si="127"/>
        <v>1.181760972355834</v>
      </c>
      <c r="H623" s="31">
        <f t="shared" si="120"/>
        <v>4.7683918593967531E-5</v>
      </c>
      <c r="I623" s="31">
        <f t="shared" si="121"/>
        <v>9.4169960197762717E-5</v>
      </c>
      <c r="L623" s="13">
        <f t="shared" si="122"/>
        <v>0.70848366404794105</v>
      </c>
      <c r="M623" s="13">
        <f t="shared" si="123"/>
        <v>1</v>
      </c>
      <c r="N623" s="13">
        <f t="shared" si="128"/>
        <v>0.70848366404794105</v>
      </c>
      <c r="O623" s="13">
        <f t="shared" si="124"/>
        <v>9.1623547377848763E-5</v>
      </c>
      <c r="P623" s="13">
        <f t="shared" si="125"/>
        <v>1.4459856671209392</v>
      </c>
      <c r="Q623" s="13">
        <f t="shared" si="129"/>
        <v>0.59116686027966159</v>
      </c>
    </row>
    <row r="624" spans="1:17" x14ac:dyDescent="0.35">
      <c r="A624">
        <v>622</v>
      </c>
      <c r="B624" s="3">
        <f t="shared" si="117"/>
        <v>0.622</v>
      </c>
      <c r="C624" s="3">
        <f>MOD($T$7*(1+SIN($T$6*B624))+$T$20,2*$T$7)</f>
        <v>1.1085251977999817</v>
      </c>
      <c r="D624" s="31">
        <f t="shared" si="118"/>
        <v>1.050711515091641E-4</v>
      </c>
      <c r="E624" s="67">
        <f t="shared" si="126"/>
        <v>8.5020094702613943E-4</v>
      </c>
      <c r="F624" s="42">
        <f t="shared" si="119"/>
        <v>1.2050284066788797E-3</v>
      </c>
      <c r="G624" s="42">
        <f t="shared" si="127"/>
        <v>1.2050284066788797</v>
      </c>
      <c r="H624" s="31">
        <f t="shared" si="120"/>
        <v>4.6859843456179845E-5</v>
      </c>
      <c r="I624" s="31">
        <f t="shared" si="121"/>
        <v>9.4043085608268068E-5</v>
      </c>
      <c r="L624" s="13">
        <f t="shared" si="122"/>
        <v>0.71332186525551122</v>
      </c>
      <c r="M624" s="13">
        <f t="shared" si="123"/>
        <v>1</v>
      </c>
      <c r="N624" s="13">
        <f t="shared" si="128"/>
        <v>0.71332186525551122</v>
      </c>
      <c r="O624" s="13">
        <f t="shared" si="124"/>
        <v>9.0916295355045415E-5</v>
      </c>
      <c r="P624" s="13">
        <f t="shared" si="125"/>
        <v>1.4348239481383891</v>
      </c>
      <c r="Q624" s="13">
        <f t="shared" si="129"/>
        <v>0.58929268756183495</v>
      </c>
    </row>
    <row r="625" spans="1:17" x14ac:dyDescent="0.35">
      <c r="A625">
        <v>623</v>
      </c>
      <c r="B625" s="3">
        <f t="shared" si="117"/>
        <v>0.623</v>
      </c>
      <c r="C625" s="3">
        <f>MOD($T$7*(1+SIN($T$6*B625))+$T$20,2*$T$7)</f>
        <v>1.1151709868074884</v>
      </c>
      <c r="D625" s="31">
        <f t="shared" si="118"/>
        <v>1.0458380245535637E-4</v>
      </c>
      <c r="E625" s="67">
        <f t="shared" si="126"/>
        <v>8.6641875360497897E-4</v>
      </c>
      <c r="F625" s="42">
        <f t="shared" si="119"/>
        <v>1.2280146403332683E-3</v>
      </c>
      <c r="G625" s="42">
        <f t="shared" si="127"/>
        <v>1.2280146403332683</v>
      </c>
      <c r="H625" s="31">
        <f t="shared" si="120"/>
        <v>4.6019377484188419E-5</v>
      </c>
      <c r="I625" s="31">
        <f t="shared" si="121"/>
        <v>9.3914794532005329E-5</v>
      </c>
      <c r="L625" s="13">
        <f t="shared" si="122"/>
        <v>0.71834357162395412</v>
      </c>
      <c r="M625" s="13">
        <f t="shared" si="123"/>
        <v>1</v>
      </c>
      <c r="N625" s="13">
        <f t="shared" si="128"/>
        <v>0.71834357162395412</v>
      </c>
      <c r="O625" s="13">
        <f t="shared" si="124"/>
        <v>9.0197931481934707E-5</v>
      </c>
      <c r="P625" s="13">
        <f t="shared" si="125"/>
        <v>1.4234868640151137</v>
      </c>
      <c r="Q625" s="13">
        <f t="shared" si="129"/>
        <v>0.58737139662343818</v>
      </c>
    </row>
    <row r="626" spans="1:17" x14ac:dyDescent="0.35">
      <c r="A626">
        <v>624</v>
      </c>
      <c r="B626" s="3">
        <f t="shared" si="117"/>
        <v>0.624</v>
      </c>
      <c r="C626" s="3">
        <f>MOD($T$7*(1+SIN($T$6*B626))+$T$20,2*$T$7)</f>
        <v>1.1220104657686529</v>
      </c>
      <c r="D626" s="31">
        <f t="shared" si="118"/>
        <v>1.0409244204192478E-4</v>
      </c>
      <c r="E626" s="67">
        <f t="shared" si="126"/>
        <v>8.8243086040996259E-4</v>
      </c>
      <c r="F626" s="42">
        <f t="shared" si="119"/>
        <v>1.2507093263581103E-3</v>
      </c>
      <c r="G626" s="42">
        <f t="shared" si="127"/>
        <v>1.2507093263581102</v>
      </c>
      <c r="H626" s="31">
        <f t="shared" si="120"/>
        <v>4.5162790378099123E-5</v>
      </c>
      <c r="I626" s="31">
        <f t="shared" si="121"/>
        <v>9.3784640829484159E-5</v>
      </c>
      <c r="L626" s="13">
        <f t="shared" si="122"/>
        <v>0.723549452684628</v>
      </c>
      <c r="M626" s="13">
        <f t="shared" si="123"/>
        <v>1</v>
      </c>
      <c r="N626" s="13">
        <f t="shared" si="128"/>
        <v>0.723549452684628</v>
      </c>
      <c r="O626" s="13">
        <f t="shared" si="124"/>
        <v>8.9468562880511737E-5</v>
      </c>
      <c r="P626" s="13">
        <f t="shared" si="125"/>
        <v>1.4119761053303803</v>
      </c>
      <c r="Q626" s="13">
        <f t="shared" si="129"/>
        <v>0.58540219457811549</v>
      </c>
    </row>
    <row r="627" spans="1:17" x14ac:dyDescent="0.35">
      <c r="A627">
        <v>625</v>
      </c>
      <c r="B627" s="3">
        <f t="shared" si="117"/>
        <v>0.625</v>
      </c>
      <c r="C627" s="3">
        <f>MOD($T$7*(1+SIN($T$6*B627))+$T$20,2*$T$7)</f>
        <v>1.1290431969591563</v>
      </c>
      <c r="D627" s="31">
        <f t="shared" si="118"/>
        <v>1.0359713087382261E-4</v>
      </c>
      <c r="E627" s="67">
        <f t="shared" si="126"/>
        <v>8.9823046975986249E-4</v>
      </c>
      <c r="F627" s="42">
        <f t="shared" si="119"/>
        <v>1.2731028300911437E-3</v>
      </c>
      <c r="G627" s="42">
        <f t="shared" si="127"/>
        <v>1.2731028300911438</v>
      </c>
      <c r="H627" s="31">
        <f t="shared" si="120"/>
        <v>4.4290358904910265E-5</v>
      </c>
      <c r="I627" s="31">
        <f t="shared" si="121"/>
        <v>9.3652173671315099E-5</v>
      </c>
      <c r="L627" s="13">
        <f t="shared" si="122"/>
        <v>0.72894024464159624</v>
      </c>
      <c r="M627" s="13">
        <f t="shared" si="123"/>
        <v>1</v>
      </c>
      <c r="N627" s="13">
        <f t="shared" si="128"/>
        <v>0.72894024464159624</v>
      </c>
      <c r="O627" s="13">
        <f t="shared" si="124"/>
        <v>8.8728299410677493E-5</v>
      </c>
      <c r="P627" s="13">
        <f t="shared" si="125"/>
        <v>1.4002934058725736</v>
      </c>
      <c r="Q627" s="13">
        <f t="shared" si="129"/>
        <v>0.58338426562627999</v>
      </c>
    </row>
    <row r="628" spans="1:17" x14ac:dyDescent="0.35">
      <c r="A628">
        <v>626</v>
      </c>
      <c r="B628" s="3">
        <f t="shared" si="117"/>
        <v>0.626</v>
      </c>
      <c r="C628" s="3">
        <f>MOD($T$7*(1+SIN($T$6*B628))+$T$20,2*$T$7)</f>
        <v>1.1362687302866026</v>
      </c>
      <c r="D628" s="31">
        <f t="shared" si="118"/>
        <v>1.0309793001624673E-4</v>
      </c>
      <c r="E628" s="67">
        <f t="shared" si="126"/>
        <v>9.1381124330085098E-4</v>
      </c>
      <c r="F628" s="42">
        <f t="shared" si="119"/>
        <v>1.2951861678956883E-3</v>
      </c>
      <c r="G628" s="42">
        <f t="shared" si="127"/>
        <v>1.2951861678956882</v>
      </c>
      <c r="H628" s="31">
        <f t="shared" si="120"/>
        <v>4.3402367184752414E-5</v>
      </c>
      <c r="I628" s="31">
        <f t="shared" si="121"/>
        <v>9.3516938018707796E-5</v>
      </c>
      <c r="L628" s="13">
        <f t="shared" si="122"/>
        <v>0.73451675437404407</v>
      </c>
      <c r="M628" s="13">
        <f t="shared" si="123"/>
        <v>1</v>
      </c>
      <c r="N628" s="13">
        <f t="shared" si="128"/>
        <v>0.73451675437404407</v>
      </c>
      <c r="O628" s="13">
        <f t="shared" si="124"/>
        <v>8.7977253750014099E-5</v>
      </c>
      <c r="P628" s="13">
        <f t="shared" si="125"/>
        <v>1.3884405438981942</v>
      </c>
      <c r="Q628" s="13">
        <f t="shared" si="129"/>
        <v>0.58131677066246268</v>
      </c>
    </row>
    <row r="629" spans="1:17" x14ac:dyDescent="0.35">
      <c r="A629">
        <v>627</v>
      </c>
      <c r="B629" s="3">
        <f t="shared" si="117"/>
        <v>0.627</v>
      </c>
      <c r="C629" s="3">
        <f>MOD($T$7*(1+SIN($T$6*B629))+$T$20,2*$T$7)</f>
        <v>1.1436866033193251</v>
      </c>
      <c r="D629" s="31">
        <f t="shared" si="118"/>
        <v>1.0259490098398404E-4</v>
      </c>
      <c r="E629" s="67">
        <f t="shared" si="126"/>
        <v>9.2916726403684019E-4</v>
      </c>
      <c r="F629" s="42">
        <f t="shared" si="119"/>
        <v>1.3169509533445193E-3</v>
      </c>
      <c r="G629" s="42">
        <f t="shared" si="127"/>
        <v>1.3169509533445194</v>
      </c>
      <c r="H629" s="31">
        <f t="shared" si="120"/>
        <v>4.2499106971831262E-5</v>
      </c>
      <c r="I629" s="31">
        <f t="shared" si="121"/>
        <v>9.3378475113434638E-5</v>
      </c>
      <c r="L629" s="13">
        <f t="shared" si="122"/>
        <v>0.74027986372538224</v>
      </c>
      <c r="M629" s="13">
        <f t="shared" si="123"/>
        <v>1</v>
      </c>
      <c r="N629" s="13">
        <f t="shared" si="128"/>
        <v>0.74027986372538224</v>
      </c>
      <c r="O629" s="13">
        <f t="shared" si="124"/>
        <v>8.7215541476731655E-5</v>
      </c>
      <c r="P629" s="13">
        <f t="shared" si="125"/>
        <v>1.3764193434409109</v>
      </c>
      <c r="Q629" s="13">
        <f t="shared" si="129"/>
        <v>0.57919884688698897</v>
      </c>
    </row>
    <row r="630" spans="1:17" x14ac:dyDescent="0.35">
      <c r="A630">
        <v>628</v>
      </c>
      <c r="B630" s="3">
        <f t="shared" si="117"/>
        <v>0.628</v>
      </c>
      <c r="C630" s="3">
        <f>MOD($T$7*(1+SIN($T$6*B630))+$T$20,2*$T$7)</f>
        <v>1.151296341315982</v>
      </c>
      <c r="D630" s="31">
        <f t="shared" si="118"/>
        <v>1.020881057306656E-4</v>
      </c>
      <c r="E630" s="67">
        <f t="shared" si="126"/>
        <v>9.4429300291088423E-4</v>
      </c>
      <c r="F630" s="42">
        <f t="shared" si="119"/>
        <v>1.3383893498541738E-3</v>
      </c>
      <c r="G630" s="42">
        <f t="shared" si="127"/>
        <v>1.3383893498541737</v>
      </c>
      <c r="H630" s="31">
        <f t="shared" si="120"/>
        <v>4.1580877929202418E-5</v>
      </c>
      <c r="I630" s="31">
        <f t="shared" si="121"/>
        <v>9.3236322977219161E-5</v>
      </c>
      <c r="L630" s="13">
        <f t="shared" si="122"/>
        <v>0.7462305341010208</v>
      </c>
      <c r="M630" s="13">
        <f t="shared" si="123"/>
        <v>1</v>
      </c>
      <c r="N630" s="13">
        <f t="shared" si="128"/>
        <v>0.7462305341010208</v>
      </c>
      <c r="O630" s="13">
        <f t="shared" si="124"/>
        <v>8.6443281155887335E-5</v>
      </c>
      <c r="P630" s="13">
        <f t="shared" si="125"/>
        <v>1.364231675672253</v>
      </c>
      <c r="Q630" s="13">
        <f t="shared" si="129"/>
        <v>0.5770296074238761</v>
      </c>
    </row>
    <row r="631" spans="1:17" x14ac:dyDescent="0.35">
      <c r="A631">
        <v>629</v>
      </c>
      <c r="B631" s="3">
        <f t="shared" si="117"/>
        <v>0.629</v>
      </c>
      <c r="C631" s="3">
        <f>MOD($T$7*(1+SIN($T$6*B631))+$T$20,2*$T$7)</f>
        <v>1.1590974572559387</v>
      </c>
      <c r="D631" s="31">
        <f t="shared" si="118"/>
        <v>1.0157760663793098E-4</v>
      </c>
      <c r="E631" s="67">
        <f t="shared" si="126"/>
        <v>9.591832893309784E-4</v>
      </c>
      <c r="F631" s="42">
        <f t="shared" si="119"/>
        <v>1.3594940289098259E-3</v>
      </c>
      <c r="G631" s="42">
        <f t="shared" si="127"/>
        <v>1.3594940289098258</v>
      </c>
      <c r="H631" s="31">
        <f t="shared" si="120"/>
        <v>4.0647987896503506E-5</v>
      </c>
      <c r="I631" s="31">
        <f t="shared" si="121"/>
        <v>9.3090016920483709E-5</v>
      </c>
      <c r="L631" s="13">
        <f t="shared" si="122"/>
        <v>0.75236981139881776</v>
      </c>
      <c r="M631" s="13">
        <f t="shared" si="123"/>
        <v>1</v>
      </c>
      <c r="N631" s="13">
        <f t="shared" si="128"/>
        <v>0.75236981139881776</v>
      </c>
      <c r="O631" s="13">
        <f t="shared" si="124"/>
        <v>8.5660594428995829E-5</v>
      </c>
      <c r="P631" s="13">
        <f t="shared" si="125"/>
        <v>1.3518794603158266</v>
      </c>
      <c r="Q631" s="13">
        <f t="shared" si="129"/>
        <v>0.57480814094710742</v>
      </c>
    </row>
    <row r="632" spans="1:17" x14ac:dyDescent="0.35">
      <c r="A632">
        <v>630</v>
      </c>
      <c r="B632" s="3">
        <f t="shared" si="117"/>
        <v>0.63</v>
      </c>
      <c r="C632" s="3">
        <f>MOD($T$7*(1+SIN($T$6*B632))+$T$20,2*$T$7)</f>
        <v>1.167089451870438</v>
      </c>
      <c r="D632" s="31">
        <f t="shared" si="118"/>
        <v>1.0106346650450472E-4</v>
      </c>
      <c r="E632" s="67">
        <f t="shared" si="126"/>
        <v>9.7383328511992594E-4</v>
      </c>
      <c r="F632" s="42">
        <f t="shared" si="119"/>
        <v>1.3802581331432513E-3</v>
      </c>
      <c r="G632" s="42">
        <f t="shared" si="127"/>
        <v>1.3802581331432513</v>
      </c>
      <c r="H632" s="31">
        <f t="shared" si="120"/>
        <v>3.9700753149766337E-5</v>
      </c>
      <c r="I632" s="31">
        <f t="shared" si="121"/>
        <v>9.2939090060364086E-5</v>
      </c>
      <c r="L632" s="13">
        <f t="shared" si="122"/>
        <v>0.75869883129841797</v>
      </c>
      <c r="M632" s="13">
        <f t="shared" si="123"/>
        <v>1</v>
      </c>
      <c r="N632" s="13">
        <f t="shared" si="128"/>
        <v>0.75869883129841797</v>
      </c>
      <c r="O632" s="13">
        <f t="shared" si="124"/>
        <v>8.486760610717E-5</v>
      </c>
      <c r="P632" s="13">
        <f t="shared" si="125"/>
        <v>1.3393646671172426</v>
      </c>
      <c r="Q632" s="13">
        <f t="shared" si="129"/>
        <v>0.57253351131771935</v>
      </c>
    </row>
    <row r="633" spans="1:17" x14ac:dyDescent="0.35">
      <c r="A633">
        <v>631</v>
      </c>
      <c r="B633" s="3">
        <f t="shared" si="117"/>
        <v>0.63100000000000001</v>
      </c>
      <c r="C633" s="3">
        <f>MOD($T$7*(1+SIN($T$6*B633))+$T$20,2*$T$7)</f>
        <v>1.1752718136745521</v>
      </c>
      <c r="D633" s="31">
        <f t="shared" si="118"/>
        <v>1.0054574853518683E-4</v>
      </c>
      <c r="E633" s="67">
        <f t="shared" si="126"/>
        <v>9.8823846144374303E-4</v>
      </c>
      <c r="F633" s="42">
        <f t="shared" si="119"/>
        <v>1.4006752436324073E-3</v>
      </c>
      <c r="G633" s="42">
        <f t="shared" si="127"/>
        <v>1.4006752436324073</v>
      </c>
      <c r="H633" s="31">
        <f t="shared" si="120"/>
        <v>3.8739498652431504E-5</v>
      </c>
      <c r="I633" s="31">
        <f t="shared" si="121"/>
        <v>9.2783073847869926E-5</v>
      </c>
      <c r="L633" s="13">
        <f t="shared" si="122"/>
        <v>0.76521882493812332</v>
      </c>
      <c r="M633" s="13">
        <f t="shared" si="123"/>
        <v>1</v>
      </c>
      <c r="N633" s="13">
        <f t="shared" si="128"/>
        <v>0.76521882493812332</v>
      </c>
      <c r="O633" s="13">
        <f t="shared" si="124"/>
        <v>8.406444426795245E-5</v>
      </c>
      <c r="P633" s="13">
        <f t="shared" si="125"/>
        <v>1.3266893173722945</v>
      </c>
      <c r="Q633" s="13">
        <f t="shared" si="129"/>
        <v>0.57020475723446584</v>
      </c>
    </row>
    <row r="634" spans="1:17" x14ac:dyDescent="0.35">
      <c r="A634">
        <v>632</v>
      </c>
      <c r="B634" s="3">
        <f t="shared" si="117"/>
        <v>0.63200000000000001</v>
      </c>
      <c r="C634" s="3">
        <f>MOD($T$7*(1+SIN($T$6*B634))+$T$20,2*$T$7)</f>
        <v>1.1836440189999191</v>
      </c>
      <c r="D634" s="31">
        <f t="shared" si="118"/>
        <v>1.0002451632975986E-4</v>
      </c>
      <c r="E634" s="67">
        <f t="shared" si="126"/>
        <v>1.0023945783346653E-3</v>
      </c>
      <c r="F634" s="42">
        <f t="shared" si="119"/>
        <v>1.4207393508784598E-3</v>
      </c>
      <c r="G634" s="42">
        <f t="shared" si="127"/>
        <v>1.4207393508784598</v>
      </c>
      <c r="H634" s="31">
        <f t="shared" si="120"/>
        <v>3.7764558296687343E-5</v>
      </c>
      <c r="I634" s="31">
        <f t="shared" si="121"/>
        <v>9.2621498604041714E-5</v>
      </c>
      <c r="L634" s="13">
        <f t="shared" si="122"/>
        <v>0.77193112501064642</v>
      </c>
      <c r="M634" s="13">
        <f t="shared" si="123"/>
        <v>1</v>
      </c>
      <c r="N634" s="13">
        <f t="shared" si="128"/>
        <v>0.77193112501064642</v>
      </c>
      <c r="O634" s="13">
        <f t="shared" si="124"/>
        <v>8.3251240356024126E-5</v>
      </c>
      <c r="P634" s="13">
        <f t="shared" si="125"/>
        <v>1.313855485516322</v>
      </c>
      <c r="Q634" s="13">
        <f t="shared" si="129"/>
        <v>0.56782089190118268</v>
      </c>
    </row>
    <row r="635" spans="1:17" x14ac:dyDescent="0.35">
      <c r="A635">
        <v>633</v>
      </c>
      <c r="B635" s="3">
        <f t="shared" si="117"/>
        <v>0.63300000000000001</v>
      </c>
      <c r="C635" s="3">
        <f>MOD($T$7*(1+SIN($T$6*B635))+$T$20,2*$T$7)</f>
        <v>1.1922055320282556</v>
      </c>
      <c r="D635" s="31">
        <f t="shared" si="118"/>
        <v>9.949983387181443E-5</v>
      </c>
      <c r="E635" s="67">
        <f t="shared" si="126"/>
        <v>1.0162976664798002E-3</v>
      </c>
      <c r="F635" s="42">
        <f t="shared" si="119"/>
        <v>1.4404448289940151E-3</v>
      </c>
      <c r="G635" s="42">
        <f t="shared" si="127"/>
        <v>1.440444828994015</v>
      </c>
      <c r="H635" s="31">
        <f t="shared" si="120"/>
        <v>3.6776275134257874E-5</v>
      </c>
      <c r="I635" s="31">
        <f t="shared" si="121"/>
        <v>9.2453894064923174E-5</v>
      </c>
      <c r="L635" s="13">
        <f t="shared" si="122"/>
        <v>0.77883717231203908</v>
      </c>
      <c r="M635" s="13">
        <f t="shared" si="123"/>
        <v>1</v>
      </c>
      <c r="N635" s="13">
        <f t="shared" si="128"/>
        <v>0.77883717231203908</v>
      </c>
      <c r="O635" s="13">
        <f t="shared" si="124"/>
        <v>8.242812928800339E-5</v>
      </c>
      <c r="P635" s="13">
        <f t="shared" si="125"/>
        <v>1.3008653007781317</v>
      </c>
      <c r="Q635" s="13">
        <f t="shared" si="129"/>
        <v>0.56538090271437924</v>
      </c>
    </row>
    <row r="636" spans="1:17" x14ac:dyDescent="0.35">
      <c r="A636">
        <v>634</v>
      </c>
      <c r="B636" s="3">
        <f t="shared" si="117"/>
        <v>0.63400000000000001</v>
      </c>
      <c r="C636" s="3">
        <f>MOD($T$7*(1+SIN($T$6*B636))+$T$20,2*$T$7)</f>
        <v>1.2009558048256501</v>
      </c>
      <c r="D636" s="31">
        <f t="shared" si="118"/>
        <v>9.8971765517495082E-5</v>
      </c>
      <c r="E636" s="67">
        <f t="shared" si="126"/>
        <v>1.0299440109891957E-3</v>
      </c>
      <c r="F636" s="42">
        <f t="shared" si="119"/>
        <v>1.4597864126968648E-3</v>
      </c>
      <c r="G636" s="42">
        <f t="shared" si="127"/>
        <v>1.4597864126968647</v>
      </c>
      <c r="H636" s="31">
        <f t="shared" si="120"/>
        <v>3.5775001595766232E-5</v>
      </c>
      <c r="I636" s="31">
        <f t="shared" si="121"/>
        <v>9.2279789935136673E-5</v>
      </c>
      <c r="L636" s="13">
        <f t="shared" si="122"/>
        <v>0.78593852278137555</v>
      </c>
      <c r="M636" s="13">
        <f t="shared" si="123"/>
        <v>1</v>
      </c>
      <c r="N636" s="13">
        <f t="shared" si="128"/>
        <v>0.78593852278137555</v>
      </c>
      <c r="O636" s="13">
        <f t="shared" si="124"/>
        <v>8.1595249561579281E-5</v>
      </c>
      <c r="P636" s="13">
        <f t="shared" si="125"/>
        <v>1.2877209489023165</v>
      </c>
      <c r="Q636" s="13">
        <f t="shared" si="129"/>
        <v>0.56288375097504117</v>
      </c>
    </row>
    <row r="637" spans="1:17" x14ac:dyDescent="0.35">
      <c r="A637">
        <v>635</v>
      </c>
      <c r="B637" s="3">
        <f t="shared" si="117"/>
        <v>0.63500000000000001</v>
      </c>
      <c r="C637" s="3">
        <f>MOD($T$7*(1+SIN($T$6*B637))+$T$20,2*$T$7)</f>
        <v>1.20989427737763</v>
      </c>
      <c r="D637" s="31">
        <f t="shared" si="118"/>
        <v>9.8440375984169565E-5</v>
      </c>
      <c r="E637" s="67">
        <f t="shared" si="126"/>
        <v>1.043330136898593E-3</v>
      </c>
      <c r="F637" s="42">
        <f t="shared" si="119"/>
        <v>1.4787591767623791E-3</v>
      </c>
      <c r="G637" s="42">
        <f t="shared" si="127"/>
        <v>1.4787591767623791</v>
      </c>
      <c r="H637" s="31">
        <f t="shared" si="120"/>
        <v>3.476109969780628E-5</v>
      </c>
      <c r="I637" s="31">
        <f t="shared" si="121"/>
        <v>9.2098716449817263E-5</v>
      </c>
      <c r="L637" s="13">
        <f t="shared" si="122"/>
        <v>0.79323685507237562</v>
      </c>
      <c r="M637" s="13">
        <f t="shared" si="123"/>
        <v>1</v>
      </c>
      <c r="N637" s="13">
        <f t="shared" si="128"/>
        <v>0.79323685507237562</v>
      </c>
      <c r="O637" s="13">
        <f t="shared" si="124"/>
        <v>8.0752743369258688E-5</v>
      </c>
      <c r="P637" s="13">
        <f t="shared" si="125"/>
        <v>1.2744246739443927</v>
      </c>
      <c r="Q637" s="13">
        <f t="shared" si="129"/>
        <v>0.56032837162913718</v>
      </c>
    </row>
    <row r="638" spans="1:17" x14ac:dyDescent="0.35">
      <c r="A638">
        <v>636</v>
      </c>
      <c r="B638" s="3">
        <f t="shared" si="117"/>
        <v>0.63600000000000001</v>
      </c>
      <c r="C638" s="3">
        <f>MOD($T$7*(1+SIN($T$6*B638))+$T$20,2*$T$7)</f>
        <v>1.2190203776250033</v>
      </c>
      <c r="D638" s="31">
        <f t="shared" si="118"/>
        <v>9.790573033902311E-5</v>
      </c>
      <c r="E638" s="67">
        <f t="shared" si="126"/>
        <v>1.056452796193358E-3</v>
      </c>
      <c r="F638" s="42">
        <f t="shared" si="119"/>
        <v>1.4973585176319374E-3</v>
      </c>
      <c r="G638" s="42">
        <f t="shared" si="127"/>
        <v>1.4973585176319373</v>
      </c>
      <c r="H638" s="31">
        <f t="shared" si="120"/>
        <v>3.3734941236860187E-5</v>
      </c>
      <c r="I638" s="31">
        <f t="shared" si="121"/>
        <v>9.1910204944625716E-5</v>
      </c>
      <c r="L638" s="13">
        <f t="shared" si="122"/>
        <v>0.80073397870215468</v>
      </c>
      <c r="M638" s="13">
        <f t="shared" si="123"/>
        <v>1</v>
      </c>
      <c r="N638" s="13">
        <f t="shared" si="128"/>
        <v>0.80073397870215468</v>
      </c>
      <c r="O638" s="13">
        <f t="shared" si="124"/>
        <v>7.9900756717043889E-5</v>
      </c>
      <c r="P638" s="13">
        <f t="shared" si="125"/>
        <v>1.2609787801437475</v>
      </c>
      <c r="Q638" s="13">
        <f t="shared" si="129"/>
        <v>0.55771367304189279</v>
      </c>
    </row>
    <row r="639" spans="1:17" x14ac:dyDescent="0.35">
      <c r="A639">
        <v>637</v>
      </c>
      <c r="B639" s="3">
        <f t="shared" si="117"/>
        <v>0.63700000000000001</v>
      </c>
      <c r="C639" s="3">
        <f>MOD($T$7*(1+SIN($T$6*B639))+$T$20,2*$T$7)</f>
        <v>1.2283335215004691</v>
      </c>
      <c r="D639" s="31">
        <f t="shared" si="118"/>
        <v>9.7367893987579119E-5</v>
      </c>
      <c r="E639" s="67">
        <f t="shared" si="126"/>
        <v>1.0693089561674904E-3</v>
      </c>
      <c r="F639" s="42">
        <f t="shared" si="119"/>
        <v>1.5155801369136214E-3</v>
      </c>
      <c r="G639" s="42">
        <f t="shared" si="127"/>
        <v>1.5155801369136215</v>
      </c>
      <c r="H639" s="31">
        <f t="shared" si="120"/>
        <v>3.2696907969208235E-5</v>
      </c>
      <c r="I639" s="31">
        <f t="shared" si="121"/>
        <v>9.1713788433526021E-5</v>
      </c>
      <c r="L639" s="13">
        <f t="shared" si="122"/>
        <v>0.80843184282669922</v>
      </c>
      <c r="M639" s="13">
        <f t="shared" si="123"/>
        <v>1</v>
      </c>
      <c r="N639" s="13">
        <f t="shared" si="128"/>
        <v>0.80843184282669922</v>
      </c>
      <c r="O639" s="13">
        <f t="shared" si="124"/>
        <v>7.9039439548400105E-5</v>
      </c>
      <c r="P639" s="13">
        <f t="shared" si="125"/>
        <v>1.2473856338800697</v>
      </c>
      <c r="Q639" s="13">
        <f t="shared" si="129"/>
        <v>0.55503853681154025</v>
      </c>
    </row>
    <row r="640" spans="1:17" x14ac:dyDescent="0.35">
      <c r="A640">
        <v>638</v>
      </c>
      <c r="B640" s="3">
        <f t="shared" si="117"/>
        <v>0.63800000000000001</v>
      </c>
      <c r="C640" s="3">
        <f>MOD($T$7*(1+SIN($T$6*B640))+$T$20,2*$T$7)</f>
        <v>1.2378331129659983</v>
      </c>
      <c r="D640" s="31">
        <f t="shared" si="118"/>
        <v>9.6826932662151093E-5</v>
      </c>
      <c r="E640" s="67">
        <f t="shared" si="126"/>
        <v>1.0818957889596971E-3</v>
      </c>
      <c r="F640" s="42">
        <f t="shared" si="119"/>
        <v>1.5334200265512178E-3</v>
      </c>
      <c r="G640" s="42">
        <f t="shared" si="127"/>
        <v>1.5334200265512179</v>
      </c>
      <c r="H640" s="31">
        <f t="shared" si="120"/>
        <v>3.1647391775987395E-5</v>
      </c>
      <c r="I640" s="31">
        <f t="shared" si="121"/>
        <v>9.1509002193980384E-5</v>
      </c>
      <c r="L640" s="13">
        <f t="shared" si="122"/>
        <v>0.81633254569758085</v>
      </c>
      <c r="M640" s="13">
        <f t="shared" si="123"/>
        <v>1</v>
      </c>
      <c r="N640" s="13">
        <f t="shared" si="128"/>
        <v>0.81633254569758085</v>
      </c>
      <c r="O640" s="13">
        <f t="shared" si="124"/>
        <v>7.8168945873923268E-5</v>
      </c>
      <c r="P640" s="13">
        <f t="shared" si="125"/>
        <v>1.2336476657197444</v>
      </c>
      <c r="Q640" s="13">
        <f t="shared" si="129"/>
        <v>0.55230181762898045</v>
      </c>
    </row>
    <row r="641" spans="1:17" x14ac:dyDescent="0.35">
      <c r="A641">
        <v>639</v>
      </c>
      <c r="B641" s="3">
        <f t="shared" si="117"/>
        <v>0.63900000000000001</v>
      </c>
      <c r="C641" s="3">
        <f>MOD($T$7*(1+SIN($T$6*B641))+$T$20,2*$T$7)</f>
        <v>1.2475185440509797</v>
      </c>
      <c r="D641" s="31">
        <f t="shared" si="118"/>
        <v>9.6282912410224872E-5</v>
      </c>
      <c r="E641" s="67">
        <f t="shared" si="126"/>
        <v>1.0942106621233696E-3</v>
      </c>
      <c r="F641" s="42">
        <f t="shared" si="119"/>
        <v>1.5508744554586188E-3</v>
      </c>
      <c r="G641" s="42">
        <f t="shared" si="127"/>
        <v>1.5508744554586187</v>
      </c>
      <c r="H641" s="31">
        <f t="shared" si="120"/>
        <v>3.0586794812564995E-5</v>
      </c>
      <c r="I641" s="31">
        <f t="shared" si="121"/>
        <v>9.129538435917273E-5</v>
      </c>
      <c r="L641" s="13">
        <f t="shared" si="122"/>
        <v>0.8244383448598277</v>
      </c>
      <c r="M641" s="13">
        <f t="shared" si="123"/>
        <v>1</v>
      </c>
      <c r="N641" s="13">
        <f t="shared" si="128"/>
        <v>0.8244383448598277</v>
      </c>
      <c r="O641" s="13">
        <f t="shared" si="124"/>
        <v>7.7289433907166977E-5</v>
      </c>
      <c r="P641" s="13">
        <f t="shared" si="125"/>
        <v>1.2197673725594469</v>
      </c>
      <c r="Q641" s="13">
        <f t="shared" si="129"/>
        <v>0.54950234319059521</v>
      </c>
    </row>
    <row r="642" spans="1:17" x14ac:dyDescent="0.35">
      <c r="A642">
        <v>640</v>
      </c>
      <c r="B642" s="3">
        <f t="shared" ref="B642:B705" si="130">A642/1000</f>
        <v>0.64</v>
      </c>
      <c r="C642" s="3">
        <f>MOD($T$7*(1+SIN($T$6*B642))+$T$20,2*$T$7)</f>
        <v>1.2573891948911298</v>
      </c>
      <c r="D642" s="31">
        <f t="shared" ref="D642:D705" si="131">(B642^$T$4)*((1-B642)^$T$5)</f>
        <v>9.573589958277614E-5</v>
      </c>
      <c r="E642" s="67">
        <f t="shared" si="126"/>
        <v>1.1062511301112485E-3</v>
      </c>
      <c r="F642" s="42">
        <f t="shared" ref="F642:F705" si="132">E642/$T$11</f>
        <v>1.5679399574506506E-3</v>
      </c>
      <c r="G642" s="42">
        <f t="shared" si="127"/>
        <v>1.5679399574506507</v>
      </c>
      <c r="H642" s="31">
        <f t="shared" ref="H642:H705" si="133">D642*COS(C642)</f>
        <v>2.9515529641409267E-5</v>
      </c>
      <c r="I642" s="31">
        <f t="shared" ref="I642:I705" si="134">D642*SIN(C642)</f>
        <v>9.1072476516840633E-5</v>
      </c>
      <c r="L642" s="13">
        <f t="shared" ref="L642:L705" si="135">ACOS((H642-$T$14)/O642)</f>
        <v>0.83275166815691115</v>
      </c>
      <c r="M642" s="13">
        <f t="shared" ref="M642:M705" si="136">IF(I642&gt;$T$15,1,-1)</f>
        <v>1</v>
      </c>
      <c r="N642" s="13">
        <f t="shared" si="128"/>
        <v>0.83275166815691115</v>
      </c>
      <c r="O642" s="13">
        <f t="shared" ref="O642:O705" si="137">SQRT((H642-$T$14)^2+(I642-$T$15)^2)</f>
        <v>7.6401066207153342E-5</v>
      </c>
      <c r="P642" s="13">
        <f t="shared" ref="P642:P705" si="138">O642/$T$10</f>
        <v>1.2057473198752231</v>
      </c>
      <c r="Q642" s="13">
        <f t="shared" si="129"/>
        <v>0.5466389141723772</v>
      </c>
    </row>
    <row r="643" spans="1:17" x14ac:dyDescent="0.35">
      <c r="A643">
        <v>641</v>
      </c>
      <c r="B643" s="3">
        <f t="shared" si="130"/>
        <v>0.64100000000000001</v>
      </c>
      <c r="C643" s="3">
        <f>MOD($T$7*(1+SIN($T$6*B643))+$T$20,2*$T$7)</f>
        <v>1.2674444337681636</v>
      </c>
      <c r="D643" s="31">
        <f t="shared" si="131"/>
        <v>9.5185960822523639E-5</v>
      </c>
      <c r="E643" s="67">
        <f t="shared" ref="E643:E706" si="139">1000*SQRT((H643-H644)^2+(I643-I644)^2)</f>
        <v>1.1180149265658968E-3</v>
      </c>
      <c r="F643" s="42">
        <f t="shared" si="132"/>
        <v>1.5846133203160104E-3</v>
      </c>
      <c r="G643" s="42">
        <f t="shared" ref="G643:G706" si="140">1000*F643</f>
        <v>1.5846133203160104</v>
      </c>
      <c r="H643" s="31">
        <f t="shared" si="133"/>
        <v>2.8434019347651691E-5</v>
      </c>
      <c r="I643" s="31">
        <f t="shared" si="134"/>
        <v>9.0839824314253129E-5</v>
      </c>
      <c r="L643" s="13">
        <f t="shared" si="135"/>
        <v>0.84127512561547535</v>
      </c>
      <c r="M643" s="13">
        <f t="shared" si="136"/>
        <v>1</v>
      </c>
      <c r="N643" s="13">
        <f t="shared" ref="N643:N706" si="141">IF(M643&lt;0,2*$T$7-L643,L643)</f>
        <v>0.84127512561547535</v>
      </c>
      <c r="O643" s="13">
        <f t="shared" si="137"/>
        <v>7.5504009828155001E-5</v>
      </c>
      <c r="P643" s="13">
        <f t="shared" si="138"/>
        <v>1.191590144086321</v>
      </c>
      <c r="Q643" s="13">
        <f t="shared" ref="Q643:Q706" si="142">P643/(1+P643)</f>
        <v>0.54371030427456934</v>
      </c>
    </row>
    <row r="644" spans="1:17" x14ac:dyDescent="0.35">
      <c r="A644">
        <v>642</v>
      </c>
      <c r="B644" s="3">
        <f t="shared" si="130"/>
        <v>0.64200000000000002</v>
      </c>
      <c r="C644" s="3">
        <f>MOD($T$7*(1+SIN($T$6*B644))+$T$20,2*$T$7)</f>
        <v>1.2776836171502259</v>
      </c>
      <c r="D644" s="31">
        <f t="shared" si="131"/>
        <v>9.4633163052121989E-5</v>
      </c>
      <c r="E644" s="67">
        <f t="shared" si="139"/>
        <v>1.1294999573239573E-3</v>
      </c>
      <c r="F644" s="42">
        <f t="shared" si="132"/>
        <v>1.6008915759018845E-3</v>
      </c>
      <c r="G644" s="42">
        <f t="shared" si="140"/>
        <v>1.6008915759018845</v>
      </c>
      <c r="H644" s="31">
        <f t="shared" si="133"/>
        <v>2.7342697636554655E-5</v>
      </c>
      <c r="I644" s="31">
        <f t="shared" si="134"/>
        <v>9.059697806883767E-5</v>
      </c>
      <c r="L644" s="13">
        <f t="shared" si="135"/>
        <v>0.85001152228986943</v>
      </c>
      <c r="M644" s="13">
        <f t="shared" si="136"/>
        <v>1</v>
      </c>
      <c r="N644" s="13">
        <f t="shared" si="141"/>
        <v>0.85001152228986943</v>
      </c>
      <c r="O644" s="13">
        <f t="shared" si="137"/>
        <v>7.4598436477414697E-5</v>
      </c>
      <c r="P644" s="13">
        <f t="shared" si="138"/>
        <v>1.1772985550442912</v>
      </c>
      <c r="Q644" s="13">
        <f t="shared" si="142"/>
        <v>0.5407152603471701</v>
      </c>
    </row>
    <row r="645" spans="1:17" x14ac:dyDescent="0.35">
      <c r="A645">
        <v>643</v>
      </c>
      <c r="B645" s="3">
        <f t="shared" si="130"/>
        <v>0.64300000000000002</v>
      </c>
      <c r="C645" s="3">
        <f>MOD($T$7*(1+SIN($T$6*B645))+$T$20,2*$T$7)</f>
        <v>1.2881060897330745</v>
      </c>
      <c r="D645" s="31">
        <f t="shared" si="131"/>
        <v>9.4077573462294958E-5</v>
      </c>
      <c r="E645" s="67">
        <f t="shared" si="139"/>
        <v>1.1407042940515689E-3</v>
      </c>
      <c r="F645" s="42">
        <f t="shared" si="132"/>
        <v>1.6167719910931326E-3</v>
      </c>
      <c r="G645" s="42">
        <f t="shared" si="140"/>
        <v>1.6167719910931326</v>
      </c>
      <c r="H645" s="31">
        <f t="shared" si="133"/>
        <v>2.6242008912116339E-5</v>
      </c>
      <c r="I645" s="31">
        <f t="shared" si="134"/>
        <v>9.0343493383917311E-5</v>
      </c>
      <c r="L645" s="13">
        <f t="shared" si="135"/>
        <v>0.85896387215478098</v>
      </c>
      <c r="M645" s="13">
        <f t="shared" si="136"/>
        <v>1</v>
      </c>
      <c r="N645" s="13">
        <f t="shared" si="141"/>
        <v>0.85896387215478098</v>
      </c>
      <c r="O645" s="13">
        <f t="shared" si="137"/>
        <v>7.368452268155065E-5</v>
      </c>
      <c r="P645" s="13">
        <f t="shared" si="138"/>
        <v>1.1628753386591657</v>
      </c>
      <c r="Q645" s="13">
        <f t="shared" si="142"/>
        <v>0.53765250260797215</v>
      </c>
    </row>
    <row r="646" spans="1:17" x14ac:dyDescent="0.35">
      <c r="A646">
        <v>644</v>
      </c>
      <c r="B646" s="3">
        <f t="shared" si="130"/>
        <v>0.64400000000000002</v>
      </c>
      <c r="C646" s="3">
        <f>MOD($T$7*(1+SIN($T$6*B646))+$T$20,2*$T$7)</f>
        <v>1.2987111844820221</v>
      </c>
      <c r="D646" s="31">
        <f t="shared" si="131"/>
        <v>9.3519259499913281E-5</v>
      </c>
      <c r="E646" s="67">
        <f t="shared" si="139"/>
        <v>1.1516261684394874E-3</v>
      </c>
      <c r="F646" s="42">
        <f t="shared" si="132"/>
        <v>1.6322520595847708E-3</v>
      </c>
      <c r="G646" s="42">
        <f t="shared" si="140"/>
        <v>1.6322520595847707</v>
      </c>
      <c r="H646" s="31">
        <f t="shared" si="133"/>
        <v>2.5132408336065721E-5</v>
      </c>
      <c r="I646" s="31">
        <f t="shared" si="134"/>
        <v>9.0078931768984561E-5</v>
      </c>
      <c r="L646" s="13">
        <f t="shared" si="135"/>
        <v>0.86813541314347231</v>
      </c>
      <c r="M646" s="13">
        <f t="shared" si="136"/>
        <v>1</v>
      </c>
      <c r="N646" s="13">
        <f t="shared" si="141"/>
        <v>0.86813541314347231</v>
      </c>
      <c r="O646" s="13">
        <f t="shared" si="137"/>
        <v>7.2762449962493581E-5</v>
      </c>
      <c r="P646" s="13">
        <f t="shared" si="138"/>
        <v>1.1483233596760634</v>
      </c>
      <c r="Q646" s="13">
        <f t="shared" si="142"/>
        <v>0.53452072496628911</v>
      </c>
    </row>
    <row r="647" spans="1:17" x14ac:dyDescent="0.35">
      <c r="A647">
        <v>645</v>
      </c>
      <c r="B647" s="3">
        <f t="shared" si="130"/>
        <v>0.64500000000000002</v>
      </c>
      <c r="C647" s="3">
        <f>MOD($T$7*(1+SIN($T$6*B647))+$T$20,2*$T$7)</f>
        <v>1.3094982226746243</v>
      </c>
      <c r="D647" s="31">
        <f t="shared" si="131"/>
        <v>9.2958288856017149E-5</v>
      </c>
      <c r="E647" s="67">
        <f t="shared" si="139"/>
        <v>1.1622639668935366E-3</v>
      </c>
      <c r="F647" s="42">
        <f t="shared" si="132"/>
        <v>1.6473294943565057E-3</v>
      </c>
      <c r="G647" s="42">
        <f t="shared" si="140"/>
        <v>1.6473294943565058</v>
      </c>
      <c r="H647" s="31">
        <f t="shared" si="133"/>
        <v>2.4014361866524258E-5</v>
      </c>
      <c r="I647" s="31">
        <f t="shared" si="134"/>
        <v>8.9802861263894857E-5</v>
      </c>
      <c r="L647" s="13">
        <f t="shared" si="135"/>
        <v>0.87752962343930818</v>
      </c>
      <c r="M647" s="13">
        <f t="shared" si="136"/>
        <v>1</v>
      </c>
      <c r="N647" s="13">
        <f t="shared" si="141"/>
        <v>0.87752962343930818</v>
      </c>
      <c r="O647" s="13">
        <f t="shared" si="137"/>
        <v>7.1832405023905134E-5</v>
      </c>
      <c r="P647" s="13">
        <f t="shared" si="138"/>
        <v>1.1336455646172092</v>
      </c>
      <c r="Q647" s="13">
        <f t="shared" si="142"/>
        <v>0.53131859546718718</v>
      </c>
    </row>
    <row r="648" spans="1:17" x14ac:dyDescent="0.35">
      <c r="A648">
        <v>646</v>
      </c>
      <c r="B648" s="3">
        <f t="shared" si="130"/>
        <v>0.64600000000000002</v>
      </c>
      <c r="C648" s="3">
        <f>MOD($T$7*(1+SIN($T$6*B648))+$T$20,2*$T$7)</f>
        <v>1.320466513944119</v>
      </c>
      <c r="D648" s="31">
        <f t="shared" si="131"/>
        <v>9.2394729453788656E-5</v>
      </c>
      <c r="E648" s="67">
        <f t="shared" si="139"/>
        <v>1.1726162256662071E-3</v>
      </c>
      <c r="F648" s="42">
        <f t="shared" si="132"/>
        <v>1.6620022207725293E-3</v>
      </c>
      <c r="G648" s="42">
        <f t="shared" si="140"/>
        <v>1.6620022207725293</v>
      </c>
      <c r="H648" s="31">
        <f t="shared" si="133"/>
        <v>2.2888346275635839E-5</v>
      </c>
      <c r="I648" s="31">
        <f t="shared" si="134"/>
        <v>8.951485706632943E-5</v>
      </c>
      <c r="L648" s="13">
        <f t="shared" si="135"/>
        <v>0.88715023913968405</v>
      </c>
      <c r="M648" s="13">
        <f t="shared" si="136"/>
        <v>1</v>
      </c>
      <c r="N648" s="13">
        <f t="shared" si="141"/>
        <v>0.88715023913968405</v>
      </c>
      <c r="O648" s="13">
        <f t="shared" si="137"/>
        <v>7.0894579949151747E-5</v>
      </c>
      <c r="P648" s="13">
        <f t="shared" si="138"/>
        <v>1.1188449849063229</v>
      </c>
      <c r="Q648" s="13">
        <f t="shared" si="142"/>
        <v>0.52804475687294727</v>
      </c>
    </row>
    <row r="649" spans="1:17" x14ac:dyDescent="0.35">
      <c r="A649">
        <v>647</v>
      </c>
      <c r="B649" s="3">
        <f t="shared" si="130"/>
        <v>0.64700000000000002</v>
      </c>
      <c r="C649" s="3">
        <f>MOD($T$7*(1+SIN($T$6*B649))+$T$20,2*$T$7)</f>
        <v>1.3316153563236086</v>
      </c>
      <c r="D649" s="31">
        <f t="shared" si="131"/>
        <v>9.1828649436473921E-5</v>
      </c>
      <c r="E649" s="67">
        <f t="shared" si="139"/>
        <v>1.1826816263784618E-3</v>
      </c>
      <c r="F649" s="42">
        <f t="shared" si="132"/>
        <v>1.6762683702343691E-3</v>
      </c>
      <c r="G649" s="42">
        <f t="shared" si="140"/>
        <v>1.676268370234369</v>
      </c>
      <c r="H649" s="31">
        <f t="shared" si="133"/>
        <v>2.1754849145493749E-5</v>
      </c>
      <c r="I649" s="31">
        <f t="shared" si="134"/>
        <v>8.9214502161832587E-5</v>
      </c>
      <c r="L649" s="13">
        <f t="shared" si="135"/>
        <v>0.89700127342411728</v>
      </c>
      <c r="M649" s="13">
        <f t="shared" si="136"/>
        <v>1</v>
      </c>
      <c r="N649" s="13">
        <f t="shared" si="141"/>
        <v>0.89700127342411728</v>
      </c>
      <c r="O649" s="13">
        <f t="shared" si="137"/>
        <v>6.9949172412038616E-5</v>
      </c>
      <c r="P649" s="13">
        <f t="shared" si="138"/>
        <v>1.103924740194381</v>
      </c>
      <c r="Q649" s="13">
        <f t="shared" si="142"/>
        <v>0.52469782740060833</v>
      </c>
    </row>
    <row r="650" spans="1:17" x14ac:dyDescent="0.35">
      <c r="A650">
        <v>648</v>
      </c>
      <c r="B650" s="3">
        <f t="shared" si="130"/>
        <v>0.64800000000000002</v>
      </c>
      <c r="C650" s="3">
        <f>MOD($T$7*(1+SIN($T$6*B650))+$T$20,2*$T$7)</f>
        <v>1.3429440362909866</v>
      </c>
      <c r="D650" s="31">
        <f t="shared" si="131"/>
        <v>9.1260117155259076E-5</v>
      </c>
      <c r="E650" s="67">
        <f t="shared" si="139"/>
        <v>1.1924589918891953E-3</v>
      </c>
      <c r="F650" s="42">
        <f t="shared" si="132"/>
        <v>1.6901262743264872E-3</v>
      </c>
      <c r="G650" s="42">
        <f t="shared" si="140"/>
        <v>1.6901262743264873</v>
      </c>
      <c r="H650" s="31">
        <f t="shared" si="133"/>
        <v>2.0614368841723429E-5</v>
      </c>
      <c r="I650" s="31">
        <f t="shared" si="134"/>
        <v>8.8901387955695016E-5</v>
      </c>
      <c r="L650" s="13">
        <f t="shared" si="135"/>
        <v>0.90708703737242968</v>
      </c>
      <c r="M650" s="13">
        <f t="shared" si="136"/>
        <v>1</v>
      </c>
      <c r="N650" s="13">
        <f t="shared" si="141"/>
        <v>0.90708703737242968</v>
      </c>
      <c r="O650" s="13">
        <f t="shared" si="137"/>
        <v>6.89963859016649E-5</v>
      </c>
      <c r="P650" s="13">
        <f t="shared" si="138"/>
        <v>1.088888041908241</v>
      </c>
      <c r="Q650" s="13">
        <f t="shared" si="142"/>
        <v>0.52127640163688227</v>
      </c>
    </row>
    <row r="651" spans="1:17" x14ac:dyDescent="0.35">
      <c r="A651">
        <v>649</v>
      </c>
      <c r="B651" s="3">
        <f t="shared" si="130"/>
        <v>0.64900000000000002</v>
      </c>
      <c r="C651" s="3">
        <f>MOD($T$7*(1+SIN($T$6*B651))+$T$20,2*$T$7)</f>
        <v>1.3544518288146015</v>
      </c>
      <c r="D651" s="31">
        <f t="shared" si="131"/>
        <v>9.0689201157101988E-5</v>
      </c>
      <c r="E651" s="67">
        <f t="shared" si="139"/>
        <v>1.2019472824736635E-3</v>
      </c>
      <c r="F651" s="42">
        <f t="shared" si="132"/>
        <v>1.7035744593997936E-3</v>
      </c>
      <c r="G651" s="42">
        <f t="shared" si="140"/>
        <v>1.7035744593997937</v>
      </c>
      <c r="H651" s="31">
        <f t="shared" si="133"/>
        <v>1.9467414464111213E-5</v>
      </c>
      <c r="I651" s="31">
        <f t="shared" si="134"/>
        <v>8.8575114905913748E-5</v>
      </c>
      <c r="L651" s="13">
        <f t="shared" si="135"/>
        <v>0.91741216259473524</v>
      </c>
      <c r="M651" s="13">
        <f t="shared" si="136"/>
        <v>1</v>
      </c>
      <c r="N651" s="13">
        <f t="shared" si="141"/>
        <v>0.91741216259473524</v>
      </c>
      <c r="O651" s="13">
        <f t="shared" si="137"/>
        <v>6.803642996293148E-5</v>
      </c>
      <c r="P651" s="13">
        <f t="shared" si="138"/>
        <v>1.0737381970462887</v>
      </c>
      <c r="Q651" s="13">
        <f t="shared" si="142"/>
        <v>0.51777905165447524</v>
      </c>
    </row>
    <row r="652" spans="1:17" x14ac:dyDescent="0.35">
      <c r="A652">
        <v>650</v>
      </c>
      <c r="B652" s="3">
        <f t="shared" si="130"/>
        <v>0.65</v>
      </c>
      <c r="C652" s="3">
        <f>MOD($T$7*(1+SIN($T$6*B652))+$T$20,2*$T$7)</f>
        <v>1.3661379973996601</v>
      </c>
      <c r="D652" s="31">
        <f t="shared" si="131"/>
        <v>9.0115970172521977E-5</v>
      </c>
      <c r="E652" s="67">
        <f t="shared" si="139"/>
        <v>1.2111455922758142E-3</v>
      </c>
      <c r="F652" s="42">
        <f t="shared" si="132"/>
        <v>1.716611641543374E-3</v>
      </c>
      <c r="G652" s="42">
        <f t="shared" si="140"/>
        <v>1.7166116415433741</v>
      </c>
      <c r="H652" s="31">
        <f t="shared" si="133"/>
        <v>1.8314505773703027E-5</v>
      </c>
      <c r="I652" s="31">
        <f t="shared" si="134"/>
        <v>8.8235293156422773E-5</v>
      </c>
      <c r="L652" s="13">
        <f t="shared" si="135"/>
        <v>0.92798162585254784</v>
      </c>
      <c r="M652" s="13">
        <f t="shared" si="136"/>
        <v>1</v>
      </c>
      <c r="N652" s="13">
        <f t="shared" si="141"/>
        <v>0.92798162585254784</v>
      </c>
      <c r="O652" s="13">
        <f t="shared" si="137"/>
        <v>6.7069520454426942E-5</v>
      </c>
      <c r="P652" s="13">
        <f t="shared" si="138"/>
        <v>1.0584786122483469</v>
      </c>
      <c r="Q652" s="13">
        <f t="shared" si="142"/>
        <v>0.51420432835696894</v>
      </c>
    </row>
    <row r="653" spans="1:17" x14ac:dyDescent="0.35">
      <c r="A653">
        <v>651</v>
      </c>
      <c r="B653" s="3">
        <f t="shared" si="130"/>
        <v>0.65100000000000002</v>
      </c>
      <c r="C653" s="3">
        <f>MOD($T$7*(1+SIN($T$6*B653))+$T$20,2*$T$7)</f>
        <v>1.3780017941353617</v>
      </c>
      <c r="D653" s="31">
        <f t="shared" si="131"/>
        <v>8.9540493103350822E-5</v>
      </c>
      <c r="E653" s="67">
        <f t="shared" si="139"/>
        <v>1.2200531460056867E-3</v>
      </c>
      <c r="F653" s="42">
        <f t="shared" si="132"/>
        <v>1.7292367219035644E-3</v>
      </c>
      <c r="G653" s="42">
        <f t="shared" si="140"/>
        <v>1.7292367219035645</v>
      </c>
      <c r="H653" s="31">
        <f t="shared" si="133"/>
        <v>1.7156173095833822E-5</v>
      </c>
      <c r="I653" s="31">
        <f t="shared" si="134"/>
        <v>8.7881543169752118E-5</v>
      </c>
      <c r="L653" s="13">
        <f t="shared" si="135"/>
        <v>0.93880077587001209</v>
      </c>
      <c r="M653" s="13">
        <f t="shared" si="136"/>
        <v>1</v>
      </c>
      <c r="N653" s="13">
        <f t="shared" si="141"/>
        <v>0.93880077587001209</v>
      </c>
      <c r="O653" s="13">
        <f t="shared" si="137"/>
        <v>6.6095879825638949E-5</v>
      </c>
      <c r="P653" s="13">
        <f t="shared" si="138"/>
        <v>1.0431127981705739</v>
      </c>
      <c r="Q653" s="13">
        <f t="shared" si="142"/>
        <v>0.51055076308297265</v>
      </c>
    </row>
    <row r="654" spans="1:17" x14ac:dyDescent="0.35">
      <c r="A654">
        <v>652</v>
      </c>
      <c r="B654" s="3">
        <f t="shared" si="130"/>
        <v>0.65200000000000002</v>
      </c>
      <c r="C654" s="3">
        <f>MOD($T$7*(1+SIN($T$6*B654))+$T$20,2*$T$7)</f>
        <v>1.3900424597427645</v>
      </c>
      <c r="D654" s="31">
        <f t="shared" si="131"/>
        <v>8.896283901044675E-5</v>
      </c>
      <c r="E654" s="67">
        <f t="shared" si="139"/>
        <v>1.2286692958534315E-3</v>
      </c>
      <c r="F654" s="42">
        <f t="shared" si="132"/>
        <v>1.7414487823100499E-3</v>
      </c>
      <c r="G654" s="42">
        <f t="shared" si="140"/>
        <v>1.74144878231005</v>
      </c>
      <c r="H654" s="31">
        <f t="shared" si="133"/>
        <v>1.5992957198585719E-5</v>
      </c>
      <c r="I654" s="31">
        <f t="shared" si="134"/>
        <v>8.7513496358235343E-5</v>
      </c>
      <c r="L654" s="13">
        <f t="shared" si="135"/>
        <v>0.94987536255619576</v>
      </c>
      <c r="M654" s="13">
        <f t="shared" si="136"/>
        <v>1</v>
      </c>
      <c r="N654" s="13">
        <f t="shared" si="141"/>
        <v>0.94987536255619576</v>
      </c>
      <c r="O654" s="13">
        <f t="shared" si="137"/>
        <v>6.5115737415684277E-5</v>
      </c>
      <c r="P654" s="13">
        <f t="shared" si="138"/>
        <v>1.0276443741999639</v>
      </c>
      <c r="Q654" s="13">
        <f t="shared" si="142"/>
        <v>0.50681686950426685</v>
      </c>
    </row>
    <row r="655" spans="1:17" x14ac:dyDescent="0.35">
      <c r="A655">
        <v>653</v>
      </c>
      <c r="B655" s="3">
        <f t="shared" si="130"/>
        <v>0.65300000000000002</v>
      </c>
      <c r="C655" s="3">
        <f>MOD($T$7*(1+SIN($T$6*B655))+$T$20,2*$T$7)</f>
        <v>1.4022592236233797</v>
      </c>
      <c r="D655" s="31">
        <f t="shared" si="131"/>
        <v>8.8383077101374124E-5</v>
      </c>
      <c r="E655" s="67">
        <f t="shared" si="139"/>
        <v>1.2369935185965678E-3</v>
      </c>
      <c r="F655" s="42">
        <f t="shared" si="132"/>
        <v>1.7532470811758511E-3</v>
      </c>
      <c r="G655" s="42">
        <f t="shared" si="140"/>
        <v>1.7532470811758512</v>
      </c>
      <c r="H655" s="31">
        <f t="shared" si="133"/>
        <v>1.482540914621429E-5</v>
      </c>
      <c r="I655" s="31">
        <f t="shared" si="134"/>
        <v>8.7130795712852231E-5</v>
      </c>
      <c r="L655" s="13">
        <f t="shared" si="135"/>
        <v>0.96121156888393955</v>
      </c>
      <c r="M655" s="13">
        <f t="shared" si="136"/>
        <v>1</v>
      </c>
      <c r="N655" s="13">
        <f t="shared" si="141"/>
        <v>0.96121156888393955</v>
      </c>
      <c r="O655" s="13">
        <f t="shared" si="137"/>
        <v>6.4129329776035237E-5</v>
      </c>
      <c r="P655" s="13">
        <f t="shared" si="138"/>
        <v>1.0120770735475562</v>
      </c>
      <c r="Q655" s="13">
        <f t="shared" si="142"/>
        <v>0.50300114585726652</v>
      </c>
    </row>
    <row r="656" spans="1:17" x14ac:dyDescent="0.35">
      <c r="A656">
        <v>654</v>
      </c>
      <c r="B656" s="3">
        <f t="shared" si="130"/>
        <v>0.65400000000000003</v>
      </c>
      <c r="C656" s="3">
        <f>MOD($T$7*(1+SIN($T$6*B656))+$T$20,2*$T$7)</f>
        <v>1.4146513039084894</v>
      </c>
      <c r="D656" s="31">
        <f t="shared" si="131"/>
        <v>8.7801276718051896E-5</v>
      </c>
      <c r="E656" s="67">
        <f t="shared" si="139"/>
        <v>1.2450254128789512E-3</v>
      </c>
      <c r="F656" s="42">
        <f t="shared" si="132"/>
        <v>1.7646310496406805E-3</v>
      </c>
      <c r="G656" s="42">
        <f t="shared" si="140"/>
        <v>1.7646310496406805</v>
      </c>
      <c r="H656" s="31">
        <f t="shared" si="133"/>
        <v>1.3654090127124674E-5</v>
      </c>
      <c r="I656" s="31">
        <f t="shared" si="134"/>
        <v>8.673309642875826E-5</v>
      </c>
      <c r="L656" s="13">
        <f t="shared" si="135"/>
        <v>0.97281604569810998</v>
      </c>
      <c r="M656" s="13">
        <f t="shared" si="136"/>
        <v>1</v>
      </c>
      <c r="N656" s="13">
        <f t="shared" si="141"/>
        <v>0.97281604569810998</v>
      </c>
      <c r="O656" s="13">
        <f t="shared" si="137"/>
        <v>6.3136901020038392E-5</v>
      </c>
      <c r="P656" s="13">
        <f t="shared" si="138"/>
        <v>0.99641474876447267</v>
      </c>
      <c r="Q656" s="13">
        <f t="shared" si="142"/>
        <v>0.49910207755233571</v>
      </c>
    </row>
    <row r="657" spans="1:17" x14ac:dyDescent="0.35">
      <c r="A657">
        <v>655</v>
      </c>
      <c r="B657" s="3">
        <f t="shared" si="130"/>
        <v>0.65500000000000003</v>
      </c>
      <c r="C657" s="3">
        <f>MOD($T$7*(1+SIN($T$6*B657))+$T$20,2*$T$7)</f>
        <v>1.4272179075091842</v>
      </c>
      <c r="D657" s="31">
        <f t="shared" si="131"/>
        <v>8.721750732437274E-5</v>
      </c>
      <c r="E657" s="67">
        <f t="shared" si="139"/>
        <v>1.2527646966426168E-3</v>
      </c>
      <c r="F657" s="42">
        <f t="shared" si="132"/>
        <v>1.7756002879309772E-3</v>
      </c>
      <c r="G657" s="42">
        <f t="shared" si="140"/>
        <v>1.7756002879309774</v>
      </c>
      <c r="H657" s="31">
        <f t="shared" si="133"/>
        <v>1.2479571256024078E-5</v>
      </c>
      <c r="I657" s="31">
        <f t="shared" si="134"/>
        <v>8.6320066526519957E-5</v>
      </c>
      <c r="L657" s="13">
        <f t="shared" si="135"/>
        <v>0.98469594975670149</v>
      </c>
      <c r="M657" s="13">
        <f t="shared" si="136"/>
        <v>1</v>
      </c>
      <c r="N657" s="13">
        <f t="shared" si="141"/>
        <v>0.98469594975670149</v>
      </c>
      <c r="O657" s="13">
        <f t="shared" si="137"/>
        <v>6.2138703202385109E-5</v>
      </c>
      <c r="P657" s="13">
        <f t="shared" si="138"/>
        <v>0.98066137773065254</v>
      </c>
      <c r="Q657" s="13">
        <f t="shared" si="142"/>
        <v>0.49511814021145178</v>
      </c>
    </row>
    <row r="658" spans="1:17" x14ac:dyDescent="0.35">
      <c r="A658">
        <v>656</v>
      </c>
      <c r="B658" s="3">
        <f t="shared" si="130"/>
        <v>0.65600000000000003</v>
      </c>
      <c r="C658" s="3">
        <f>MOD($T$7*(1+SIN($T$6*B658))+$T$20,2*$T$7)</f>
        <v>1.4399582301671234</v>
      </c>
      <c r="D658" s="31">
        <f t="shared" si="131"/>
        <v>8.663183849379598E-5</v>
      </c>
      <c r="E658" s="67">
        <f t="shared" si="139"/>
        <v>1.2602112046948822E-3</v>
      </c>
      <c r="F658" s="42">
        <f t="shared" si="132"/>
        <v>1.7861545619116516E-3</v>
      </c>
      <c r="G658" s="42">
        <f t="shared" si="140"/>
        <v>1.7861545619116517</v>
      </c>
      <c r="H658" s="31">
        <f t="shared" si="133"/>
        <v>1.1302433349923728E-5</v>
      </c>
      <c r="I658" s="31">
        <f t="shared" si="134"/>
        <v>8.5891387468044095E-5</v>
      </c>
      <c r="L658" s="13">
        <f t="shared" si="135"/>
        <v>0.99685898534233885</v>
      </c>
      <c r="M658" s="13">
        <f t="shared" si="136"/>
        <v>1</v>
      </c>
      <c r="N658" s="13">
        <f t="shared" si="141"/>
        <v>0.99685898534233885</v>
      </c>
      <c r="O658" s="13">
        <f t="shared" si="137"/>
        <v>6.1134996732105802E-5</v>
      </c>
      <c r="P658" s="13">
        <f t="shared" si="138"/>
        <v>0.96482107017264906</v>
      </c>
      <c r="Q658" s="13">
        <f t="shared" si="142"/>
        <v>0.49104780319149877</v>
      </c>
    </row>
    <row r="659" spans="1:17" x14ac:dyDescent="0.35">
      <c r="A659">
        <v>657</v>
      </c>
      <c r="B659" s="3">
        <f t="shared" si="130"/>
        <v>0.65700000000000003</v>
      </c>
      <c r="C659" s="3">
        <f>MOD($T$7*(1+SIN($T$6*B659))+$T$20,2*$T$7)</f>
        <v>1.4528714565060064</v>
      </c>
      <c r="D659" s="31">
        <f t="shared" si="131"/>
        <v>8.6044339896916241E-5</v>
      </c>
      <c r="E659" s="67">
        <f t="shared" si="139"/>
        <v>1.2673648863955121E-3</v>
      </c>
      <c r="F659" s="42">
        <f t="shared" si="132"/>
        <v>1.7962937998079991E-3</v>
      </c>
      <c r="G659" s="42">
        <f t="shared" si="140"/>
        <v>1.7962937998079991</v>
      </c>
      <c r="H659" s="31">
        <f t="shared" si="133"/>
        <v>1.0123266677713201E-5</v>
      </c>
      <c r="I659" s="31">
        <f t="shared" si="134"/>
        <v>8.5446754766158056E-5</v>
      </c>
      <c r="L659" s="13">
        <f t="shared" si="135"/>
        <v>1.0093134498197607</v>
      </c>
      <c r="M659" s="13">
        <f t="shared" si="136"/>
        <v>1</v>
      </c>
      <c r="N659" s="13">
        <f t="shared" si="141"/>
        <v>1.0093134498197607</v>
      </c>
      <c r="O659" s="13">
        <f t="shared" si="137"/>
        <v>6.0126050823128983E-5</v>
      </c>
      <c r="P659" s="13">
        <f t="shared" si="138"/>
        <v>0.94889807477426846</v>
      </c>
      <c r="Q659" s="13">
        <f t="shared" si="142"/>
        <v>0.4868895336582314</v>
      </c>
    </row>
    <row r="660" spans="1:17" x14ac:dyDescent="0.35">
      <c r="A660">
        <v>658</v>
      </c>
      <c r="B660" s="3">
        <f t="shared" si="130"/>
        <v>0.65800000000000003</v>
      </c>
      <c r="C660" s="3">
        <f>MOD($T$7*(1+SIN($T$6*B660))+$T$20,2*$T$7)</f>
        <v>1.4659567600837544</v>
      </c>
      <c r="D660" s="31">
        <f t="shared" si="131"/>
        <v>8.5455081289011276E-5</v>
      </c>
      <c r="E660" s="67">
        <f t="shared" si="139"/>
        <v>1.2742258034510821E-3</v>
      </c>
      <c r="F660" s="42">
        <f t="shared" si="132"/>
        <v>1.8060180890795508E-3</v>
      </c>
      <c r="G660" s="42">
        <f t="shared" si="140"/>
        <v>1.8060180890795507</v>
      </c>
      <c r="H660" s="31">
        <f t="shared" si="133"/>
        <v>8.9426706830806109E-6</v>
      </c>
      <c r="I660" s="31">
        <f t="shared" si="134"/>
        <v>8.4985878586771668E-5</v>
      </c>
      <c r="L660" s="13">
        <f t="shared" si="135"/>
        <v>1.0220682835572508</v>
      </c>
      <c r="M660" s="13">
        <f t="shared" si="136"/>
        <v>1</v>
      </c>
      <c r="N660" s="13">
        <f t="shared" si="141"/>
        <v>1.0220682835572508</v>
      </c>
      <c r="O660" s="13">
        <f t="shared" si="137"/>
        <v>5.9112143986981747E-5</v>
      </c>
      <c r="P660" s="13">
        <f t="shared" si="138"/>
        <v>0.93289678695227685</v>
      </c>
      <c r="Q660" s="13">
        <f t="shared" si="142"/>
        <v>0.48264180128481432</v>
      </c>
    </row>
    <row r="661" spans="1:17" x14ac:dyDescent="0.35">
      <c r="A661">
        <v>659</v>
      </c>
      <c r="B661" s="3">
        <f t="shared" si="130"/>
        <v>0.65900000000000003</v>
      </c>
      <c r="C661" s="3">
        <f>MOD($T$7*(1+SIN($T$6*B661))+$T$20,2*$T$7)</f>
        <v>1.4792133034454049</v>
      </c>
      <c r="D661" s="31">
        <f t="shared" si="131"/>
        <v>8.486413249757081E-5</v>
      </c>
      <c r="E661" s="67">
        <f t="shared" si="139"/>
        <v>1.2807941278031398E-3</v>
      </c>
      <c r="F661" s="42">
        <f t="shared" si="132"/>
        <v>1.8153276734268699E-3</v>
      </c>
      <c r="G661" s="42">
        <f t="shared" si="140"/>
        <v>1.81532767342687</v>
      </c>
      <c r="H661" s="31">
        <f t="shared" si="133"/>
        <v>7.7612536806046166E-6</v>
      </c>
      <c r="I661" s="31">
        <f t="shared" si="134"/>
        <v>8.4508484342523592E-5</v>
      </c>
      <c r="L661" s="13">
        <f t="shared" si="135"/>
        <v>1.0351331246771189</v>
      </c>
      <c r="M661" s="13">
        <f t="shared" si="136"/>
        <v>1</v>
      </c>
      <c r="N661" s="13">
        <f t="shared" si="141"/>
        <v>1.0351331246771189</v>
      </c>
      <c r="O661" s="13">
        <f t="shared" si="137"/>
        <v>5.8093564572816036E-5</v>
      </c>
      <c r="P661" s="13">
        <f t="shared" si="138"/>
        <v>0.91682175737899341</v>
      </c>
      <c r="Q661" s="13">
        <f t="shared" si="142"/>
        <v>0.47830308365897772</v>
      </c>
    </row>
    <row r="662" spans="1:17" x14ac:dyDescent="0.35">
      <c r="A662">
        <v>660</v>
      </c>
      <c r="B662" s="3">
        <f t="shared" si="130"/>
        <v>0.66</v>
      </c>
      <c r="C662" s="3">
        <f>MOD($T$7*(1+SIN($T$6*B662))+$T$20,2*$T$7)</f>
        <v>1.4926402381767074</v>
      </c>
      <c r="D662" s="31">
        <f t="shared" si="131"/>
        <v>8.4271563409809631E-5</v>
      </c>
      <c r="E662" s="67">
        <f t="shared" si="139"/>
        <v>1.2870701396001632E-3</v>
      </c>
      <c r="F662" s="42">
        <f t="shared" si="132"/>
        <v>1.8242229499171138E-3</v>
      </c>
      <c r="G662" s="42">
        <f t="shared" si="140"/>
        <v>1.8242229499171139</v>
      </c>
      <c r="H662" s="31">
        <f t="shared" si="133"/>
        <v>6.5796325249002693E-6</v>
      </c>
      <c r="I662" s="31">
        <f t="shared" si="134"/>
        <v>8.4014313276791362E-5</v>
      </c>
      <c r="L662" s="13">
        <f t="shared" si="135"/>
        <v>1.0485183691526587</v>
      </c>
      <c r="M662" s="13">
        <f t="shared" si="136"/>
        <v>1</v>
      </c>
      <c r="N662" s="13">
        <f t="shared" si="141"/>
        <v>1.0485183691526587</v>
      </c>
      <c r="O662" s="13">
        <f t="shared" si="137"/>
        <v>5.7070611360641488E-5</v>
      </c>
      <c r="P662" s="13">
        <f t="shared" si="138"/>
        <v>0.90067770134457992</v>
      </c>
      <c r="Q662" s="13">
        <f t="shared" si="142"/>
        <v>0.4738718724944378</v>
      </c>
    </row>
    <row r="663" spans="1:17" x14ac:dyDescent="0.35">
      <c r="A663">
        <v>661</v>
      </c>
      <c r="B663" s="3">
        <f t="shared" si="130"/>
        <v>0.66100000000000003</v>
      </c>
      <c r="C663" s="3">
        <f>MOD($T$7*(1+SIN($T$6*B663))+$T$20,2*$T$7)</f>
        <v>1.5062367049584231</v>
      </c>
      <c r="D663" s="31">
        <f t="shared" si="131"/>
        <v>8.3677443960166988E-5</v>
      </c>
      <c r="E663" s="67">
        <f t="shared" si="139"/>
        <v>1.2930542252424116E-3</v>
      </c>
      <c r="F663" s="42">
        <f t="shared" si="132"/>
        <v>1.832704466212916E-3</v>
      </c>
      <c r="G663" s="42">
        <f t="shared" si="140"/>
        <v>1.8327044662129159</v>
      </c>
      <c r="H663" s="31">
        <f t="shared" si="133"/>
        <v>5.3984322527565541E-6</v>
      </c>
      <c r="I663" s="31">
        <f t="shared" si="134"/>
        <v>8.3503123036921705E-5</v>
      </c>
      <c r="L663" s="13">
        <f t="shared" si="135"/>
        <v>1.0622352368269927</v>
      </c>
      <c r="M663" s="13">
        <f t="shared" si="136"/>
        <v>1</v>
      </c>
      <c r="N663" s="13">
        <f t="shared" si="141"/>
        <v>1.0622352368269927</v>
      </c>
      <c r="O663" s="13">
        <f t="shared" si="137"/>
        <v>5.6043594214438097E-5</v>
      </c>
      <c r="P663" s="13">
        <f t="shared" si="138"/>
        <v>0.88446950906434318</v>
      </c>
      <c r="Q663" s="13">
        <f t="shared" si="142"/>
        <v>0.46934668075552494</v>
      </c>
    </row>
    <row r="664" spans="1:17" x14ac:dyDescent="0.35">
      <c r="A664">
        <v>662</v>
      </c>
      <c r="B664" s="3">
        <f t="shared" si="130"/>
        <v>0.66200000000000003</v>
      </c>
      <c r="C664" s="3">
        <f>MOD($T$7*(1+SIN($T$6*B664))+$T$20,2*$T$7)</f>
        <v>1.5200018336213179</v>
      </c>
      <c r="D664" s="31">
        <f t="shared" si="131"/>
        <v>8.3081844117795518E-5</v>
      </c>
      <c r="E664" s="67">
        <f t="shared" si="139"/>
        <v>1.2987468754924877E-3</v>
      </c>
      <c r="F664" s="42">
        <f t="shared" si="132"/>
        <v>1.8407729178943964E-3</v>
      </c>
      <c r="G664" s="42">
        <f t="shared" si="140"/>
        <v>1.8407729178943963</v>
      </c>
      <c r="H664" s="31">
        <f t="shared" si="133"/>
        <v>4.2182856982628796E-6</v>
      </c>
      <c r="I664" s="31">
        <f t="shared" si="134"/>
        <v>8.2974688235518579E-5</v>
      </c>
      <c r="L664" s="13">
        <f t="shared" si="135"/>
        <v>1.0762958439932262</v>
      </c>
      <c r="M664" s="13">
        <f t="shared" si="136"/>
        <v>1</v>
      </c>
      <c r="N664" s="13">
        <f t="shared" si="141"/>
        <v>1.0762958439932262</v>
      </c>
      <c r="O664" s="13">
        <f t="shared" si="137"/>
        <v>5.5012834802729393E-5</v>
      </c>
      <c r="P664" s="13">
        <f t="shared" si="138"/>
        <v>0.86820225705068521</v>
      </c>
      <c r="Q664" s="13">
        <f t="shared" si="142"/>
        <v>0.46472605081920232</v>
      </c>
    </row>
    <row r="665" spans="1:17" x14ac:dyDescent="0.35">
      <c r="A665">
        <v>663</v>
      </c>
      <c r="B665" s="3">
        <f t="shared" si="130"/>
        <v>0.66300000000000003</v>
      </c>
      <c r="C665" s="3">
        <f>MOD($T$7*(1+SIN($T$6*B665))+$T$20,2*$T$7)</f>
        <v>1.5339347432018564</v>
      </c>
      <c r="D665" s="31">
        <f t="shared" si="131"/>
        <v>8.2484833874042047E-5</v>
      </c>
      <c r="E665" s="67">
        <f t="shared" si="139"/>
        <v>1.304148683641652E-3</v>
      </c>
      <c r="F665" s="42">
        <f t="shared" si="132"/>
        <v>1.8484291458601978E-3</v>
      </c>
      <c r="G665" s="42">
        <f t="shared" si="140"/>
        <v>1.8484291458601978</v>
      </c>
      <c r="H665" s="31">
        <f t="shared" si="133"/>
        <v>3.0398330809806086E-6</v>
      </c>
      <c r="I665" s="31">
        <f t="shared" si="134"/>
        <v>8.2428800998607819E-5</v>
      </c>
      <c r="L665" s="13">
        <f t="shared" si="135"/>
        <v>1.090713283245758</v>
      </c>
      <c r="M665" s="13">
        <f t="shared" si="136"/>
        <v>1</v>
      </c>
      <c r="N665" s="13">
        <f t="shared" si="141"/>
        <v>1.090713283245758</v>
      </c>
      <c r="O665" s="13">
        <f t="shared" si="137"/>
        <v>5.3978667395231369E-5</v>
      </c>
      <c r="P665" s="13">
        <f t="shared" si="138"/>
        <v>0.85188122068566785</v>
      </c>
      <c r="Q665" s="13">
        <f t="shared" si="142"/>
        <v>0.4600085638161257</v>
      </c>
    </row>
    <row r="666" spans="1:17" x14ac:dyDescent="0.35">
      <c r="A666">
        <v>664</v>
      </c>
      <c r="B666" s="3">
        <f t="shared" si="130"/>
        <v>0.66400000000000003</v>
      </c>
      <c r="C666" s="3">
        <f>MOD($T$7*(1+SIN($T$6*B666))+$T$20,2*$T$7)</f>
        <v>1.5480345419985808</v>
      </c>
      <c r="D666" s="31">
        <f t="shared" si="131"/>
        <v>8.1886483229922895E-5</v>
      </c>
      <c r="E666" s="67">
        <f t="shared" si="139"/>
        <v>1.3092603437267229E-3</v>
      </c>
      <c r="F666" s="42">
        <f t="shared" si="132"/>
        <v>1.8556741338002169E-3</v>
      </c>
      <c r="G666" s="42">
        <f t="shared" si="140"/>
        <v>1.855674133800217</v>
      </c>
      <c r="H666" s="31">
        <f t="shared" si="133"/>
        <v>1.8637215672793587E-6</v>
      </c>
      <c r="I666" s="31">
        <f t="shared" si="134"/>
        <v>8.1865271499483231E-5</v>
      </c>
      <c r="L666" s="13">
        <f t="shared" si="135"/>
        <v>1.1055017113896299</v>
      </c>
      <c r="M666" s="13">
        <f t="shared" si="136"/>
        <v>1</v>
      </c>
      <c r="N666" s="13">
        <f t="shared" si="141"/>
        <v>1.1055017113896299</v>
      </c>
      <c r="O666" s="13">
        <f t="shared" si="137"/>
        <v>5.2941439745378098E-5</v>
      </c>
      <c r="P666" s="13">
        <f t="shared" si="138"/>
        <v>0.83551188814886668</v>
      </c>
      <c r="Q666" s="13">
        <f t="shared" si="142"/>
        <v>0.45519285031244844</v>
      </c>
    </row>
    <row r="667" spans="1:17" x14ac:dyDescent="0.35">
      <c r="A667">
        <v>665</v>
      </c>
      <c r="B667" s="3">
        <f t="shared" si="130"/>
        <v>0.66500000000000004</v>
      </c>
      <c r="C667" s="3">
        <f>MOD($T$7*(1+SIN($T$6*B667))+$T$20,2*$T$7)</f>
        <v>1.5623003276291816</v>
      </c>
      <c r="D667" s="31">
        <f t="shared" si="131"/>
        <v>8.1286862183596348E-5</v>
      </c>
      <c r="E667" s="67">
        <f t="shared" si="139"/>
        <v>1.3140826487890792E-3</v>
      </c>
      <c r="F667" s="42">
        <f t="shared" si="132"/>
        <v>1.8625090057280082E-3</v>
      </c>
      <c r="G667" s="42">
        <f t="shared" si="140"/>
        <v>1.8625090057280083</v>
      </c>
      <c r="H667" s="31">
        <f t="shared" si="133"/>
        <v>6.9060480501924593E-7</v>
      </c>
      <c r="I667" s="31">
        <f t="shared" si="134"/>
        <v>8.128392847702595E-5</v>
      </c>
      <c r="L667" s="13">
        <f t="shared" si="135"/>
        <v>1.1206764462785821</v>
      </c>
      <c r="M667" s="13">
        <f t="shared" si="136"/>
        <v>1</v>
      </c>
      <c r="N667" s="13">
        <f t="shared" si="141"/>
        <v>1.1206764462785821</v>
      </c>
      <c r="O667" s="13">
        <f t="shared" si="137"/>
        <v>5.1901514069878032E-5</v>
      </c>
      <c r="P667" s="13">
        <f t="shared" si="138"/>
        <v>0.81909997587654504</v>
      </c>
      <c r="Q667" s="13">
        <f t="shared" si="142"/>
        <v>0.450277602517067</v>
      </c>
    </row>
    <row r="668" spans="1:17" x14ac:dyDescent="0.35">
      <c r="A668">
        <v>666</v>
      </c>
      <c r="B668" s="3">
        <f t="shared" si="130"/>
        <v>0.66600000000000004</v>
      </c>
      <c r="C668" s="3">
        <f>MOD($T$7*(1+SIN($T$6*B668))+$T$20,2*$T$7)</f>
        <v>1.5767311870882468</v>
      </c>
      <c r="D668" s="31">
        <f t="shared" si="131"/>
        <v>8.0686040717835631E-5</v>
      </c>
      <c r="E668" s="67">
        <f t="shared" si="139"/>
        <v>1.3186164891727668E-3</v>
      </c>
      <c r="F668" s="42">
        <f t="shared" si="132"/>
        <v>1.868935023568616E-3</v>
      </c>
      <c r="G668" s="42">
        <f t="shared" si="140"/>
        <v>1.868935023568616</v>
      </c>
      <c r="H668" s="31">
        <f t="shared" si="133"/>
        <v>-4.7885756817359242E-7</v>
      </c>
      <c r="I668" s="31">
        <f t="shared" si="134"/>
        <v>8.0684619737280986E-5</v>
      </c>
      <c r="L668" s="13">
        <f t="shared" si="135"/>
        <v>1.1362540735427589</v>
      </c>
      <c r="M668" s="13">
        <f t="shared" si="136"/>
        <v>1</v>
      </c>
      <c r="N668" s="13">
        <f t="shared" si="141"/>
        <v>1.1362540735427589</v>
      </c>
      <c r="O668" s="13">
        <f t="shared" si="137"/>
        <v>5.0859268138005339E-5</v>
      </c>
      <c r="P668" s="13">
        <f t="shared" si="138"/>
        <v>0.80265144575264613</v>
      </c>
      <c r="Q668" s="13">
        <f t="shared" si="142"/>
        <v>0.44526158822540524</v>
      </c>
    </row>
    <row r="669" spans="1:17" x14ac:dyDescent="0.35">
      <c r="A669">
        <v>667</v>
      </c>
      <c r="B669" s="3">
        <f t="shared" si="130"/>
        <v>0.66700000000000004</v>
      </c>
      <c r="C669" s="3">
        <f>MOD($T$7*(1+SIN($T$6*B669))+$T$20,2*$T$7)</f>
        <v>1.5913261968056978</v>
      </c>
      <c r="D669" s="31">
        <f t="shared" si="131"/>
        <v>8.0084088787503704E-5</v>
      </c>
      <c r="E669" s="67">
        <f t="shared" si="139"/>
        <v>1.3228628508531023E-3</v>
      </c>
      <c r="F669" s="42">
        <f t="shared" si="132"/>
        <v>1.8749535847896253E-3</v>
      </c>
      <c r="G669" s="42">
        <f t="shared" si="140"/>
        <v>1.8749535847896253</v>
      </c>
      <c r="H669" s="31">
        <f t="shared" si="133"/>
        <v>-1.6440004427267737E-6</v>
      </c>
      <c r="I669" s="31">
        <f t="shared" si="134"/>
        <v>8.0067212637065688E-5</v>
      </c>
      <c r="L669" s="13">
        <f t="shared" si="135"/>
        <v>1.1522525642632262</v>
      </c>
      <c r="M669" s="13">
        <f t="shared" si="136"/>
        <v>1</v>
      </c>
      <c r="N669" s="13">
        <f t="shared" si="141"/>
        <v>1.1522525642632262</v>
      </c>
      <c r="O669" s="13">
        <f t="shared" si="137"/>
        <v>4.9815096485097164E-5</v>
      </c>
      <c r="P669" s="13">
        <f t="shared" si="138"/>
        <v>0.78617252425997941</v>
      </c>
      <c r="Q669" s="13">
        <f t="shared" si="142"/>
        <v>0.44014366674109195</v>
      </c>
    </row>
    <row r="670" spans="1:17" x14ac:dyDescent="0.35">
      <c r="A670">
        <v>668</v>
      </c>
      <c r="B670" s="3">
        <f t="shared" si="130"/>
        <v>0.66800000000000004</v>
      </c>
      <c r="C670" s="3">
        <f>MOD($T$7*(1+SIN($T$6*B670))+$T$20,2*$T$7)</f>
        <v>1.6060844227058935</v>
      </c>
      <c r="D670" s="31">
        <f t="shared" si="131"/>
        <v>7.9481076307034185E-5</v>
      </c>
      <c r="E670" s="67">
        <f t="shared" si="139"/>
        <v>1.3268228137946118E-3</v>
      </c>
      <c r="F670" s="42">
        <f t="shared" si="132"/>
        <v>1.8805662200737964E-3</v>
      </c>
      <c r="G670" s="42">
        <f t="shared" si="140"/>
        <v>1.8805662200737965</v>
      </c>
      <c r="H670" s="31">
        <f t="shared" si="133"/>
        <v>-2.8041537806563237E-6</v>
      </c>
      <c r="I670" s="31">
        <f t="shared" si="134"/>
        <v>7.9431594548384977E-5</v>
      </c>
      <c r="L670" s="13">
        <f t="shared" si="135"/>
        <v>1.1686914047514341</v>
      </c>
      <c r="M670" s="13">
        <f t="shared" si="136"/>
        <v>1</v>
      </c>
      <c r="N670" s="13">
        <f t="shared" si="141"/>
        <v>1.1686914047514341</v>
      </c>
      <c r="O670" s="13">
        <f t="shared" si="137"/>
        <v>4.8769411766753229E-5</v>
      </c>
      <c r="P670" s="13">
        <f t="shared" si="138"/>
        <v>0.76966972385194499</v>
      </c>
      <c r="Q670" s="13">
        <f t="shared" si="142"/>
        <v>0.4349228070516154</v>
      </c>
    </row>
    <row r="671" spans="1:17" x14ac:dyDescent="0.35">
      <c r="A671">
        <v>669</v>
      </c>
      <c r="B671" s="3">
        <f t="shared" si="130"/>
        <v>0.66900000000000004</v>
      </c>
      <c r="C671" s="3">
        <f>MOD($T$7*(1+SIN($T$6*B671))+$T$20,2*$T$7)</f>
        <v>1.6210049202674142</v>
      </c>
      <c r="D671" s="31">
        <f t="shared" si="131"/>
        <v>7.8877073137919871E-5</v>
      </c>
      <c r="E671" s="67">
        <f t="shared" si="139"/>
        <v>1.3304975503313583E-3</v>
      </c>
      <c r="F671" s="42">
        <f t="shared" si="132"/>
        <v>1.8857745910234281E-3</v>
      </c>
      <c r="G671" s="42">
        <f t="shared" si="140"/>
        <v>1.885774591023428</v>
      </c>
      <c r="H671" s="31">
        <f t="shared" si="133"/>
        <v>-3.9586431843703411E-6</v>
      </c>
      <c r="I671" s="31">
        <f t="shared" si="134"/>
        <v>7.8777673302424958E-5</v>
      </c>
      <c r="L671" s="13">
        <f t="shared" si="135"/>
        <v>1.1855917396955251</v>
      </c>
      <c r="M671" s="13">
        <f t="shared" si="136"/>
        <v>1</v>
      </c>
      <c r="N671" s="13">
        <f t="shared" si="141"/>
        <v>1.1855917396955251</v>
      </c>
      <c r="O671" s="13">
        <f t="shared" si="137"/>
        <v>4.7722646272535882E-5</v>
      </c>
      <c r="P671" s="13">
        <f t="shared" si="138"/>
        <v>0.75314986684146445</v>
      </c>
      <c r="Q671" s="13">
        <f t="shared" si="142"/>
        <v>0.42959810857377834</v>
      </c>
    </row>
    <row r="672" spans="1:17" x14ac:dyDescent="0.35">
      <c r="A672">
        <v>670</v>
      </c>
      <c r="B672" s="3">
        <f t="shared" si="130"/>
        <v>0.67</v>
      </c>
      <c r="C672" s="3">
        <f>MOD($T$7*(1+SIN($T$6*B672))+$T$20,2*$T$7)</f>
        <v>1.6360867345835088</v>
      </c>
      <c r="D672" s="31">
        <f t="shared" si="131"/>
        <v>7.8272149076212216E-5</v>
      </c>
      <c r="E672" s="67">
        <f t="shared" si="139"/>
        <v>1.3338883235675706E-3</v>
      </c>
      <c r="F672" s="42">
        <f t="shared" si="132"/>
        <v>1.8905804878934966E-3</v>
      </c>
      <c r="G672" s="42">
        <f t="shared" si="140"/>
        <v>1.8905804878934966</v>
      </c>
      <c r="H672" s="31">
        <f t="shared" si="133"/>
        <v>-5.1067904902250507E-6</v>
      </c>
      <c r="I672" s="31">
        <f t="shared" si="134"/>
        <v>7.8105377611901571E-5</v>
      </c>
      <c r="L672" s="13">
        <f t="shared" si="135"/>
        <v>1.2029765300387305</v>
      </c>
      <c r="M672" s="13">
        <f t="shared" si="136"/>
        <v>1</v>
      </c>
      <c r="N672" s="13">
        <f t="shared" si="141"/>
        <v>1.2029765300387305</v>
      </c>
      <c r="O672" s="13">
        <f t="shared" si="137"/>
        <v>4.6675253620597393E-5</v>
      </c>
      <c r="P672" s="13">
        <f t="shared" si="138"/>
        <v>0.73662011214527157</v>
      </c>
      <c r="Q672" s="13">
        <f t="shared" si="142"/>
        <v>0.42416882483027002</v>
      </c>
    </row>
    <row r="673" spans="1:17" x14ac:dyDescent="0.35">
      <c r="A673">
        <v>671</v>
      </c>
      <c r="B673" s="3">
        <f t="shared" si="130"/>
        <v>0.67100000000000004</v>
      </c>
      <c r="C673" s="3">
        <f>MOD($T$7*(1+SIN($T$6*B673))+$T$20,2*$T$7)</f>
        <v>1.6513289004232088</v>
      </c>
      <c r="D673" s="31">
        <f t="shared" si="131"/>
        <v>7.7666373840034326E-5</v>
      </c>
      <c r="E673" s="67">
        <f t="shared" si="139"/>
        <v>1.3369964857947185E-3</v>
      </c>
      <c r="F673" s="42">
        <f t="shared" si="132"/>
        <v>1.8949858273481048E-3</v>
      </c>
      <c r="G673" s="42">
        <f t="shared" si="140"/>
        <v>1.8949858273481048</v>
      </c>
      <c r="H673" s="31">
        <f t="shared" si="133"/>
        <v>-6.2479143862488848E-6</v>
      </c>
      <c r="I673" s="31">
        <f t="shared" si="134"/>
        <v>7.7414657470546702E-5</v>
      </c>
      <c r="L673" s="13">
        <f t="shared" si="135"/>
        <v>1.220870727053331</v>
      </c>
      <c r="M673" s="13">
        <f t="shared" si="136"/>
        <v>1</v>
      </c>
      <c r="N673" s="13">
        <f t="shared" si="141"/>
        <v>1.220870727053331</v>
      </c>
      <c r="O673" s="13">
        <f t="shared" si="137"/>
        <v>4.5627710657642436E-5</v>
      </c>
      <c r="P673" s="13">
        <f t="shared" si="138"/>
        <v>0.72008798526876439</v>
      </c>
      <c r="Q673" s="13">
        <f t="shared" si="142"/>
        <v>0.41863439047058421</v>
      </c>
    </row>
    <row r="674" spans="1:17" x14ac:dyDescent="0.35">
      <c r="A674">
        <v>672</v>
      </c>
      <c r="B674" s="3">
        <f t="shared" si="130"/>
        <v>0.67200000000000004</v>
      </c>
      <c r="C674" s="3">
        <f>MOD($T$7*(1+SIN($T$6*B674))+$T$20,2*$T$7)</f>
        <v>1.6667304422931033</v>
      </c>
      <c r="D674" s="31">
        <f t="shared" si="131"/>
        <v>7.7059817057110075E-5</v>
      </c>
      <c r="E674" s="67">
        <f t="shared" si="139"/>
        <v>1.3398234769215912E-3</v>
      </c>
      <c r="F674" s="42">
        <f t="shared" si="132"/>
        <v>1.8989926502353605E-3</v>
      </c>
      <c r="G674" s="42">
        <f t="shared" si="140"/>
        <v>1.8989926502353605</v>
      </c>
      <c r="H674" s="31">
        <f t="shared" si="133"/>
        <v>-7.3813310533800466E-6</v>
      </c>
      <c r="I674" s="31">
        <f t="shared" si="134"/>
        <v>7.6705484528524296E-5</v>
      </c>
      <c r="L674" s="13">
        <f t="shared" si="135"/>
        <v>1.2393014641596827</v>
      </c>
      <c r="M674" s="13">
        <f t="shared" si="136"/>
        <v>1</v>
      </c>
      <c r="N674" s="13">
        <f t="shared" si="141"/>
        <v>1.2393014641596827</v>
      </c>
      <c r="O674" s="13">
        <f t="shared" si="137"/>
        <v>4.4580519592011882E-5</v>
      </c>
      <c r="P674" s="13">
        <f t="shared" si="138"/>
        <v>0.70356141196993383</v>
      </c>
      <c r="Q674" s="13">
        <f t="shared" si="142"/>
        <v>0.41299445210863406</v>
      </c>
    </row>
    <row r="675" spans="1:17" x14ac:dyDescent="0.35">
      <c r="A675">
        <v>673</v>
      </c>
      <c r="B675" s="3">
        <f t="shared" si="130"/>
        <v>0.67300000000000004</v>
      </c>
      <c r="C675" s="3">
        <f>MOD($T$7*(1+SIN($T$6*B675))+$T$20,2*$T$7)</f>
        <v>1.6822903744997697</v>
      </c>
      <c r="D675" s="31">
        <f t="shared" si="131"/>
        <v>7.6452548252312424E-5</v>
      </c>
      <c r="E675" s="67">
        <f t="shared" si="139"/>
        <v>1.3423708229157068E-3</v>
      </c>
      <c r="F675" s="42">
        <f t="shared" si="132"/>
        <v>1.9026031193783153E-3</v>
      </c>
      <c r="G675" s="42">
        <f t="shared" si="140"/>
        <v>1.9026031193783153</v>
      </c>
      <c r="H675" s="31">
        <f t="shared" si="133"/>
        <v>-8.5063548294928274E-6</v>
      </c>
      <c r="I675" s="31">
        <f t="shared" si="134"/>
        <v>7.5977852442583055E-5</v>
      </c>
      <c r="L675" s="13">
        <f t="shared" si="135"/>
        <v>1.2582982681035368</v>
      </c>
      <c r="M675" s="13">
        <f t="shared" si="136"/>
        <v>1</v>
      </c>
      <c r="N675" s="13">
        <f t="shared" si="141"/>
        <v>1.2582982681035368</v>
      </c>
      <c r="O675" s="13">
        <f t="shared" si="137"/>
        <v>4.3534210391481323E-5</v>
      </c>
      <c r="P675" s="13">
        <f t="shared" si="138"/>
        <v>0.68704875610097182</v>
      </c>
      <c r="Q675" s="13">
        <f t="shared" si="142"/>
        <v>0.40724890351648563</v>
      </c>
    </row>
    <row r="676" spans="1:17" x14ac:dyDescent="0.35">
      <c r="A676">
        <v>674</v>
      </c>
      <c r="B676" s="3">
        <f t="shared" si="130"/>
        <v>0.67400000000000004</v>
      </c>
      <c r="C676" s="3">
        <f>MOD($T$7*(1+SIN($T$6*B676))+$T$20,2*$T$7)</f>
        <v>1.6980077012128578</v>
      </c>
      <c r="D676" s="31">
        <f t="shared" si="131"/>
        <v>7.5844636835233E-5</v>
      </c>
      <c r="E676" s="67">
        <f t="shared" si="139"/>
        <v>1.3446401342524343E-3</v>
      </c>
      <c r="F676" s="42">
        <f t="shared" si="132"/>
        <v>1.9058195173768358E-3</v>
      </c>
      <c r="G676" s="42">
        <f t="shared" si="140"/>
        <v>1.9058195173768357</v>
      </c>
      <c r="H676" s="31">
        <f t="shared" si="133"/>
        <v>-9.6222988954184632E-6</v>
      </c>
      <c r="I676" s="31">
        <f t="shared" si="134"/>
        <v>7.523177719976853E-5</v>
      </c>
      <c r="L676" s="13">
        <f t="shared" si="135"/>
        <v>1.2778932911320267</v>
      </c>
      <c r="M676" s="13">
        <f t="shared" si="136"/>
        <v>1</v>
      </c>
      <c r="N676" s="13">
        <f t="shared" si="141"/>
        <v>1.2778932911320267</v>
      </c>
      <c r="O676" s="13">
        <f t="shared" si="137"/>
        <v>4.2489343481633421E-5</v>
      </c>
      <c r="P676" s="13">
        <f t="shared" si="138"/>
        <v>0.67055886219347738</v>
      </c>
      <c r="Q676" s="13">
        <f t="shared" si="142"/>
        <v>0.40139792578934941</v>
      </c>
    </row>
    <row r="677" spans="1:17" x14ac:dyDescent="0.35">
      <c r="A677">
        <v>675</v>
      </c>
      <c r="B677" s="3">
        <f t="shared" si="130"/>
        <v>0.67500000000000004</v>
      </c>
      <c r="C677" s="3">
        <f>MOD($T$7*(1+SIN($T$6*B677))+$T$20,2*$T$7)</f>
        <v>1.7138814165288228</v>
      </c>
      <c r="D677" s="31">
        <f t="shared" si="131"/>
        <v>7.5236152087776667E-5</v>
      </c>
      <c r="E677" s="67">
        <f t="shared" si="139"/>
        <v>1.3466331043707537E-3</v>
      </c>
      <c r="F677" s="42">
        <f t="shared" si="132"/>
        <v>1.9086442444188809E-3</v>
      </c>
      <c r="G677" s="42">
        <f t="shared" si="140"/>
        <v>1.9086442444188809</v>
      </c>
      <c r="H677" s="31">
        <f t="shared" si="133"/>
        <v>-1.0728475982096119E-5</v>
      </c>
      <c r="I677" s="31">
        <f t="shared" si="134"/>
        <v>7.4467297413540183E-5</v>
      </c>
      <c r="L677" s="13">
        <f t="shared" si="135"/>
        <v>1.2981215657791556</v>
      </c>
      <c r="M677" s="13">
        <f t="shared" si="136"/>
        <v>1</v>
      </c>
      <c r="N677" s="13">
        <f t="shared" si="141"/>
        <v>1.2981215657791556</v>
      </c>
      <c r="O677" s="13">
        <f t="shared" si="137"/>
        <v>4.144651278540864E-5</v>
      </c>
      <c r="P677" s="13">
        <f t="shared" si="138"/>
        <v>0.65410110342807792</v>
      </c>
      <c r="Q677" s="13">
        <f t="shared" si="142"/>
        <v>0.39544203318193294</v>
      </c>
    </row>
    <row r="678" spans="1:17" x14ac:dyDescent="0.35">
      <c r="A678">
        <v>676</v>
      </c>
      <c r="B678" s="3">
        <f t="shared" si="130"/>
        <v>0.67600000000000005</v>
      </c>
      <c r="C678" s="3">
        <f>MOD($T$7*(1+SIN($T$6*B678))+$T$20,2*$T$7)</f>
        <v>1.7299105045353027</v>
      </c>
      <c r="D678" s="31">
        <f t="shared" si="131"/>
        <v>7.4627163151782885E-5</v>
      </c>
      <c r="E678" s="67">
        <f t="shared" si="139"/>
        <v>1.3483515081330617E-3</v>
      </c>
      <c r="F678" s="42">
        <f t="shared" si="132"/>
        <v>1.9110798160975153E-3</v>
      </c>
      <c r="G678" s="42">
        <f t="shared" si="140"/>
        <v>1.9110798160975153</v>
      </c>
      <c r="H678" s="31">
        <f t="shared" si="133"/>
        <v>-1.1824199097919983E-5</v>
      </c>
      <c r="I678" s="31">
        <f t="shared" si="134"/>
        <v>7.3684474591161802E-5</v>
      </c>
      <c r="L678" s="13">
        <f t="shared" si="135"/>
        <v>1.3190212837576749</v>
      </c>
      <c r="M678" s="13">
        <f t="shared" si="136"/>
        <v>1</v>
      </c>
      <c r="N678" s="13">
        <f t="shared" si="141"/>
        <v>1.3190212837576749</v>
      </c>
      <c r="O678" s="13">
        <f t="shared" si="137"/>
        <v>4.0406349149655916E-5</v>
      </c>
      <c r="P678" s="13">
        <f t="shared" si="138"/>
        <v>0.63768543571160974</v>
      </c>
      <c r="Q678" s="13">
        <f t="shared" si="142"/>
        <v>0.38938212541074568</v>
      </c>
    </row>
    <row r="679" spans="1:17" x14ac:dyDescent="0.35">
      <c r="A679">
        <v>677</v>
      </c>
      <c r="B679" s="3">
        <f t="shared" si="130"/>
        <v>0.67700000000000005</v>
      </c>
      <c r="C679" s="3">
        <f>MOD($T$7*(1+SIN($T$6*B679))+$T$20,2*$T$7)</f>
        <v>1.7460939393761366</v>
      </c>
      <c r="D679" s="31">
        <f t="shared" si="131"/>
        <v>7.401773901667703E-5</v>
      </c>
      <c r="E679" s="67">
        <f t="shared" si="139"/>
        <v>1.3497972002875138E-3</v>
      </c>
      <c r="F679" s="42">
        <f t="shared" si="132"/>
        <v>1.9131288612315169E-3</v>
      </c>
      <c r="G679" s="42">
        <f t="shared" si="140"/>
        <v>1.9131288612315169</v>
      </c>
      <c r="H679" s="31">
        <f t="shared" si="133"/>
        <v>-1.2908782275279406E-5</v>
      </c>
      <c r="I679" s="31">
        <f t="shared" si="134"/>
        <v>7.2883393371263568E-5</v>
      </c>
      <c r="L679" s="13">
        <f t="shared" si="135"/>
        <v>1.3406341002177884</v>
      </c>
      <c r="M679" s="13">
        <f t="shared" si="136"/>
        <v>1</v>
      </c>
      <c r="N679" s="13">
        <f t="shared" si="141"/>
        <v>1.3406341002177884</v>
      </c>
      <c r="O679" s="13">
        <f t="shared" si="137"/>
        <v>3.9369524210165336E-5</v>
      </c>
      <c r="P679" s="13">
        <f t="shared" si="138"/>
        <v>0.62132245867434022</v>
      </c>
      <c r="Q679" s="13">
        <f t="shared" si="142"/>
        <v>0.38321954732086977</v>
      </c>
    </row>
    <row r="680" spans="1:17" x14ac:dyDescent="0.35">
      <c r="A680">
        <v>678</v>
      </c>
      <c r="B680" s="3">
        <f t="shared" si="130"/>
        <v>0.67800000000000005</v>
      </c>
      <c r="C680" s="3">
        <f>MOD($T$7*(1+SIN($T$6*B680))+$T$20,2*$T$7)</f>
        <v>1.762430685317018</v>
      </c>
      <c r="D680" s="31">
        <f t="shared" si="131"/>
        <v>7.3407948507154679E-5</v>
      </c>
      <c r="E680" s="67">
        <f t="shared" si="139"/>
        <v>1.3509721139317692E-3</v>
      </c>
      <c r="F680" s="42">
        <f t="shared" si="132"/>
        <v>1.9147941196879731E-3</v>
      </c>
      <c r="G680" s="42">
        <f t="shared" si="140"/>
        <v>1.9147941196879732</v>
      </c>
      <c r="H680" s="31">
        <f t="shared" si="133"/>
        <v>-1.3981541335220799E-5</v>
      </c>
      <c r="I680" s="31">
        <f t="shared" si="134"/>
        <v>7.2064161730506408E-5</v>
      </c>
      <c r="L680" s="13">
        <f t="shared" si="135"/>
        <v>1.3630054642223053</v>
      </c>
      <c r="M680" s="13">
        <f t="shared" si="136"/>
        <v>1</v>
      </c>
      <c r="N680" s="13">
        <f t="shared" si="141"/>
        <v>1.3630054642223053</v>
      </c>
      <c r="O680" s="13">
        <f t="shared" si="137"/>
        <v>3.8336754752679219E-5</v>
      </c>
      <c r="P680" s="13">
        <f t="shared" si="138"/>
        <v>0.60502348449462806</v>
      </c>
      <c r="Q680" s="13">
        <f t="shared" si="142"/>
        <v>0.37695615692821538</v>
      </c>
    </row>
    <row r="681" spans="1:17" x14ac:dyDescent="0.35">
      <c r="A681">
        <v>679</v>
      </c>
      <c r="B681" s="3">
        <f t="shared" si="130"/>
        <v>0.67900000000000005</v>
      </c>
      <c r="C681" s="3">
        <f>MOD($T$7*(1+SIN($T$6*B681))+$T$20,2*$T$7)</f>
        <v>1.7789196968117835</v>
      </c>
      <c r="D681" s="31">
        <f t="shared" si="131"/>
        <v>7.2797860270900835E-5</v>
      </c>
      <c r="E681" s="67">
        <f t="shared" si="139"/>
        <v>1.3518782589760137E-3</v>
      </c>
      <c r="F681" s="42">
        <f t="shared" si="132"/>
        <v>1.9160784402038528E-3</v>
      </c>
      <c r="G681" s="42">
        <f t="shared" si="140"/>
        <v>1.9160784402038529</v>
      </c>
      <c r="H681" s="31">
        <f t="shared" si="133"/>
        <v>-1.5041794669092486E-5</v>
      </c>
      <c r="I681" s="31">
        <f t="shared" si="134"/>
        <v>7.1226911158314758E-5</v>
      </c>
      <c r="L681" s="13">
        <f t="shared" si="135"/>
        <v>1.3861849756326168</v>
      </c>
      <c r="M681" s="13">
        <f t="shared" si="136"/>
        <v>1</v>
      </c>
      <c r="N681" s="13">
        <f t="shared" si="141"/>
        <v>1.3861849756326168</v>
      </c>
      <c r="O681" s="13">
        <f t="shared" si="137"/>
        <v>3.7308807633584009E-5</v>
      </c>
      <c r="P681" s="13">
        <f t="shared" si="138"/>
        <v>0.5888006155563611</v>
      </c>
      <c r="Q681" s="13">
        <f t="shared" si="142"/>
        <v>0.37059440296740875</v>
      </c>
    </row>
    <row r="682" spans="1:17" x14ac:dyDescent="0.35">
      <c r="A682">
        <v>680</v>
      </c>
      <c r="B682" s="3">
        <f t="shared" si="130"/>
        <v>0.68</v>
      </c>
      <c r="C682" s="3">
        <f>MOD($T$7*(1+SIN($T$6*B682))+$T$20,2*$T$7)</f>
        <v>1.7955599185693254</v>
      </c>
      <c r="D682" s="31">
        <f t="shared" si="131"/>
        <v>7.2187542766347782E-5</v>
      </c>
      <c r="E682" s="67">
        <f t="shared" si="139"/>
        <v>1.3525177206050549E-3</v>
      </c>
      <c r="F682" s="42">
        <f t="shared" si="132"/>
        <v>1.916984778206264E-3</v>
      </c>
      <c r="G682" s="42">
        <f t="shared" si="140"/>
        <v>1.9169847782062641</v>
      </c>
      <c r="H682" s="31">
        <f t="shared" si="133"/>
        <v>-1.6088864035967224E-5</v>
      </c>
      <c r="I682" s="31">
        <f t="shared" si="134"/>
        <v>7.0371796798685267E-5</v>
      </c>
      <c r="L682" s="13">
        <f t="shared" si="135"/>
        <v>1.4102267676064228</v>
      </c>
      <c r="M682" s="13">
        <f t="shared" si="136"/>
        <v>1</v>
      </c>
      <c r="N682" s="13">
        <f t="shared" si="141"/>
        <v>1.4102267676064228</v>
      </c>
      <c r="O682" s="13">
        <f t="shared" si="137"/>
        <v>3.6286505330111887E-5</v>
      </c>
      <c r="P682" s="13">
        <f t="shared" si="138"/>
        <v>0.57266683204119906</v>
      </c>
      <c r="Q682" s="13">
        <f t="shared" si="142"/>
        <v>0.36413741319763332</v>
      </c>
    </row>
    <row r="683" spans="1:17" x14ac:dyDescent="0.35">
      <c r="A683">
        <v>681</v>
      </c>
      <c r="B683" s="3">
        <f t="shared" si="130"/>
        <v>0.68100000000000005</v>
      </c>
      <c r="C683" s="3">
        <f>MOD($T$7*(1+SIN($T$6*B683))+$T$20,2*$T$7)</f>
        <v>1.8123502856211309</v>
      </c>
      <c r="D683" s="31">
        <f t="shared" si="131"/>
        <v>7.1577064250473563E-5</v>
      </c>
      <c r="E683" s="67">
        <f t="shared" si="139"/>
        <v>1.3528926577378076E-3</v>
      </c>
      <c r="F683" s="42">
        <f t="shared" si="132"/>
        <v>1.9175161936290134E-3</v>
      </c>
      <c r="G683" s="42">
        <f t="shared" si="140"/>
        <v>1.9175161936290135</v>
      </c>
      <c r="H683" s="31">
        <f t="shared" si="133"/>
        <v>-1.7122075374572801E-5</v>
      </c>
      <c r="I683" s="31">
        <f t="shared" si="134"/>
        <v>6.9498997558122144E-5</v>
      </c>
      <c r="L683" s="13">
        <f t="shared" si="135"/>
        <v>1.4351899124519198</v>
      </c>
      <c r="M683" s="13">
        <f t="shared" si="136"/>
        <v>1</v>
      </c>
      <c r="N683" s="13">
        <f t="shared" si="141"/>
        <v>1.4351899124519198</v>
      </c>
      <c r="O683" s="13">
        <f t="shared" si="137"/>
        <v>3.5270732195481979E-5</v>
      </c>
      <c r="P683" s="13">
        <f t="shared" si="138"/>
        <v>0.55663609064604036</v>
      </c>
      <c r="Q683" s="13">
        <f t="shared" si="142"/>
        <v>0.35758909483784573</v>
      </c>
    </row>
    <row r="684" spans="1:17" x14ac:dyDescent="0.35">
      <c r="A684">
        <v>682</v>
      </c>
      <c r="B684" s="3">
        <f t="shared" si="130"/>
        <v>0.68200000000000005</v>
      </c>
      <c r="C684" s="3">
        <f>MOD($T$7*(1+SIN($T$6*B684))+$T$20,2*$T$7)</f>
        <v>1.8292897233894401</v>
      </c>
      <c r="D684" s="31">
        <f t="shared" si="131"/>
        <v>7.0966492766644286E-5</v>
      </c>
      <c r="E684" s="67">
        <f t="shared" si="139"/>
        <v>1.3530053014835911E-3</v>
      </c>
      <c r="F684" s="42">
        <f t="shared" si="132"/>
        <v>1.9176758487246452E-3</v>
      </c>
      <c r="G684" s="42">
        <f t="shared" si="140"/>
        <v>1.9176758487246452</v>
      </c>
      <c r="H684" s="31">
        <f t="shared" si="133"/>
        <v>-1.8140759628397283E-5</v>
      </c>
      <c r="I684" s="31">
        <f t="shared" si="134"/>
        <v>6.8608716178798209E-5</v>
      </c>
      <c r="L684" s="13">
        <f t="shared" si="135"/>
        <v>1.4611388465005191</v>
      </c>
      <c r="M684" s="13">
        <f t="shared" si="136"/>
        <v>1</v>
      </c>
      <c r="N684" s="13">
        <f t="shared" si="141"/>
        <v>1.4611388465005191</v>
      </c>
      <c r="O684" s="13">
        <f t="shared" si="137"/>
        <v>3.4262441498816203E-5</v>
      </c>
      <c r="P684" s="13">
        <f t="shared" si="138"/>
        <v>0.54072343568565651</v>
      </c>
      <c r="Q684" s="13">
        <f t="shared" si="142"/>
        <v>0.35095424860920771</v>
      </c>
    </row>
    <row r="685" spans="1:17" x14ac:dyDescent="0.35">
      <c r="A685">
        <v>683</v>
      </c>
      <c r="B685" s="3">
        <f t="shared" si="130"/>
        <v>0.68300000000000005</v>
      </c>
      <c r="C685" s="3">
        <f>MOD($T$7*(1+SIN($T$6*B685))+$T$20,2*$T$7)</f>
        <v>1.8463771477560178</v>
      </c>
      <c r="D685" s="31">
        <f t="shared" si="131"/>
        <v>7.0355896132502703E-5</v>
      </c>
      <c r="E685" s="67">
        <f t="shared" si="139"/>
        <v>1.3528579535944554E-3</v>
      </c>
      <c r="F685" s="42">
        <f t="shared" si="132"/>
        <v>1.9174670058708543E-3</v>
      </c>
      <c r="G685" s="42">
        <f t="shared" si="140"/>
        <v>1.9174670058708543</v>
      </c>
      <c r="H685" s="31">
        <f t="shared" si="133"/>
        <v>-1.9144253582574293E-5</v>
      </c>
      <c r="I685" s="31">
        <f t="shared" si="134"/>
        <v>6.7701179276092379E-5</v>
      </c>
      <c r="L685" s="13">
        <f t="shared" si="135"/>
        <v>1.4881438067387278</v>
      </c>
      <c r="M685" s="13">
        <f t="shared" si="136"/>
        <v>1</v>
      </c>
      <c r="N685" s="13">
        <f t="shared" si="141"/>
        <v>1.4881438067387278</v>
      </c>
      <c r="O685" s="13">
        <f t="shared" si="137"/>
        <v>3.3262663331863973E-5</v>
      </c>
      <c r="P685" s="13">
        <f t="shared" si="138"/>
        <v>0.52494512387513947</v>
      </c>
      <c r="Q685" s="13">
        <f t="shared" si="142"/>
        <v>0.34423869794158002</v>
      </c>
    </row>
    <row r="686" spans="1:17" x14ac:dyDescent="0.35">
      <c r="A686">
        <v>684</v>
      </c>
      <c r="B686" s="3">
        <f t="shared" si="130"/>
        <v>0.68400000000000005</v>
      </c>
      <c r="C686" s="3">
        <f>MOD($T$7*(1+SIN($T$6*B686))+$T$20,2*$T$7)</f>
        <v>1.8636114651315374</v>
      </c>
      <c r="D686" s="31">
        <f t="shared" si="131"/>
        <v>6.9745341927905956E-5</v>
      </c>
      <c r="E686" s="67">
        <f t="shared" si="139"/>
        <v>1.3524529849128139E-3</v>
      </c>
      <c r="F686" s="42">
        <f t="shared" si="132"/>
        <v>1.9168930253702441E-3</v>
      </c>
      <c r="G686" s="42">
        <f t="shared" si="140"/>
        <v>1.9168930253702441</v>
      </c>
      <c r="H686" s="31">
        <f t="shared" si="133"/>
        <v>-2.0131900711094448E-5</v>
      </c>
      <c r="I686" s="31">
        <f t="shared" si="134"/>
        <v>6.6776637339710005E-5</v>
      </c>
      <c r="L686" s="13">
        <f t="shared" si="135"/>
        <v>1.5162812679081052</v>
      </c>
      <c r="M686" s="13">
        <f t="shared" si="136"/>
        <v>1</v>
      </c>
      <c r="N686" s="13">
        <f t="shared" si="141"/>
        <v>1.5162812679081052</v>
      </c>
      <c r="O686" s="13">
        <f t="shared" si="137"/>
        <v>3.2272513463095838E-5</v>
      </c>
      <c r="P686" s="13">
        <f t="shared" si="138"/>
        <v>0.50931876406355092</v>
      </c>
      <c r="Q686" s="13">
        <f t="shared" si="142"/>
        <v>0.33744943493070206</v>
      </c>
    </row>
    <row r="687" spans="1:17" x14ac:dyDescent="0.35">
      <c r="A687">
        <v>685</v>
      </c>
      <c r="B687" s="3">
        <f t="shared" si="130"/>
        <v>0.68500000000000005</v>
      </c>
      <c r="C687" s="3">
        <f>MOD($T$7*(1+SIN($T$6*B687))+$T$20,2*$T$7)</f>
        <v>1.8809915725255686</v>
      </c>
      <c r="D687" s="31">
        <f t="shared" si="131"/>
        <v>6.9134897482915357E-5</v>
      </c>
      <c r="E687" s="67">
        <f t="shared" si="139"/>
        <v>1.3517928338142105E-3</v>
      </c>
      <c r="F687" s="42">
        <f t="shared" si="132"/>
        <v>1.9159573632431906E-3</v>
      </c>
      <c r="G687" s="42">
        <f t="shared" si="140"/>
        <v>1.9159573632431905</v>
      </c>
      <c r="H687" s="31">
        <f t="shared" si="133"/>
        <v>-2.1103052032831814E-5</v>
      </c>
      <c r="I687" s="31">
        <f t="shared" si="134"/>
        <v>6.5835364697651739E-5</v>
      </c>
      <c r="L687" s="13">
        <f t="shared" si="135"/>
        <v>1.5456343633000447</v>
      </c>
      <c r="M687" s="13">
        <f t="shared" si="136"/>
        <v>1</v>
      </c>
      <c r="N687" s="13">
        <f t="shared" si="141"/>
        <v>1.5456343633000447</v>
      </c>
      <c r="O687" s="13">
        <f t="shared" si="137"/>
        <v>3.1293203212481348E-5</v>
      </c>
      <c r="P687" s="13">
        <f t="shared" si="138"/>
        <v>0.49386347307581596</v>
      </c>
      <c r="Q687" s="13">
        <f t="shared" si="142"/>
        <v>0.33059478458159713</v>
      </c>
    </row>
    <row r="688" spans="1:17" x14ac:dyDescent="0.35">
      <c r="A688">
        <v>686</v>
      </c>
      <c r="B688" s="3">
        <f t="shared" si="130"/>
        <v>0.68600000000000005</v>
      </c>
      <c r="C688" s="3">
        <f>MOD($T$7*(1+SIN($T$6*B688))+$T$20,2*$T$7)</f>
        <v>1.8985163576171713</v>
      </c>
      <c r="D688" s="31">
        <f t="shared" si="131"/>
        <v>6.8524629865840688E-5</v>
      </c>
      <c r="E688" s="67">
        <f t="shared" si="139"/>
        <v>1.3508800046442755E-3</v>
      </c>
      <c r="F688" s="42">
        <f t="shared" si="132"/>
        <v>1.9146635690124687E-3</v>
      </c>
      <c r="G688" s="42">
        <f t="shared" si="140"/>
        <v>1.9146635690124687</v>
      </c>
      <c r="H688" s="31">
        <f t="shared" si="133"/>
        <v>-2.2057066974820098E-5</v>
      </c>
      <c r="I688" s="31">
        <f t="shared" si="134"/>
        <v>6.4877659442359411E-5</v>
      </c>
      <c r="L688" s="13">
        <f t="shared" si="135"/>
        <v>1.5762932651247779</v>
      </c>
      <c r="M688" s="13">
        <f t="shared" si="136"/>
        <v>1</v>
      </c>
      <c r="N688" s="13">
        <f t="shared" si="141"/>
        <v>1.5762932651247779</v>
      </c>
      <c r="O688" s="13">
        <f t="shared" si="137"/>
        <v>3.0326050404307749E-5</v>
      </c>
      <c r="P688" s="13">
        <f t="shared" si="138"/>
        <v>0.47860004856805793</v>
      </c>
      <c r="Q688" s="13">
        <f t="shared" si="142"/>
        <v>0.32368458869696071</v>
      </c>
    </row>
    <row r="689" spans="1:17" x14ac:dyDescent="0.35">
      <c r="A689">
        <v>687</v>
      </c>
      <c r="B689" s="3">
        <f t="shared" si="130"/>
        <v>0.68700000000000006</v>
      </c>
      <c r="C689" s="3">
        <f>MOD($T$7*(1+SIN($T$6*B689))+$T$20,2*$T$7)</f>
        <v>1.9161846988260811</v>
      </c>
      <c r="D689" s="31">
        <f t="shared" si="131"/>
        <v>6.7914605871341826E-5</v>
      </c>
      <c r="E689" s="67">
        <f t="shared" si="139"/>
        <v>1.3497170661496887E-3</v>
      </c>
      <c r="F689" s="42">
        <f t="shared" si="132"/>
        <v>1.9130152834793846E-3</v>
      </c>
      <c r="G689" s="42">
        <f t="shared" si="140"/>
        <v>1.9130152834793845</v>
      </c>
      <c r="H689" s="31">
        <f t="shared" si="133"/>
        <v>-2.2993314241160672E-5</v>
      </c>
      <c r="I689" s="31">
        <f t="shared" si="134"/>
        <v>6.390384331843379E-5</v>
      </c>
      <c r="L689" s="13">
        <f t="shared" si="135"/>
        <v>1.6083554906344641</v>
      </c>
      <c r="M689" s="13">
        <f t="shared" si="136"/>
        <v>1</v>
      </c>
      <c r="N689" s="13">
        <f t="shared" si="141"/>
        <v>1.6083554906344641</v>
      </c>
      <c r="O689" s="13">
        <f t="shared" si="137"/>
        <v>2.9372491426676312E-5</v>
      </c>
      <c r="P689" s="13">
        <f t="shared" si="138"/>
        <v>0.46355115934831015</v>
      </c>
      <c r="Q689" s="13">
        <f t="shared" si="142"/>
        <v>0.31673041040445771</v>
      </c>
    </row>
    <row r="690" spans="1:17" x14ac:dyDescent="0.35">
      <c r="A690">
        <v>688</v>
      </c>
      <c r="B690" s="3">
        <f t="shared" si="130"/>
        <v>0.68799999999999994</v>
      </c>
      <c r="C690" s="3">
        <f>MOD($T$7*(1+SIN($T$6*B690))+$T$20,2*$T$7)</f>
        <v>1.9339954653844891</v>
      </c>
      <c r="D690" s="31">
        <f t="shared" si="131"/>
        <v>6.730489200859064E-5</v>
      </c>
      <c r="E690" s="67">
        <f t="shared" si="139"/>
        <v>1.3483066499044179E-3</v>
      </c>
      <c r="F690" s="42">
        <f t="shared" si="132"/>
        <v>1.9110162364932132E-3</v>
      </c>
      <c r="G690" s="42">
        <f t="shared" si="140"/>
        <v>1.9110162364932133</v>
      </c>
      <c r="H690" s="31">
        <f t="shared" si="133"/>
        <v>-2.391117268589677E-5</v>
      </c>
      <c r="I690" s="31">
        <f t="shared" si="134"/>
        <v>6.2914261571389942E-5</v>
      </c>
      <c r="L690" s="13">
        <f t="shared" si="135"/>
        <v>1.6419260875897657</v>
      </c>
      <c r="M690" s="13">
        <f t="shared" si="136"/>
        <v>1</v>
      </c>
      <c r="N690" s="13">
        <f t="shared" si="141"/>
        <v>1.6419260875897657</v>
      </c>
      <c r="O690" s="13">
        <f t="shared" si="137"/>
        <v>2.8434094379378081E-5</v>
      </c>
      <c r="P690" s="13">
        <f t="shared" si="138"/>
        <v>0.44874155287382977</v>
      </c>
      <c r="Q690" s="13">
        <f t="shared" si="142"/>
        <v>0.30974575967927004</v>
      </c>
    </row>
    <row r="691" spans="1:17" x14ac:dyDescent="0.35">
      <c r="A691">
        <v>689</v>
      </c>
      <c r="B691" s="3">
        <f t="shared" si="130"/>
        <v>0.68899999999999995</v>
      </c>
      <c r="C691" s="3">
        <f>MOD($T$7*(1+SIN($T$6*B691))+$T$20,2*$T$7)</f>
        <v>1.9519475174094201</v>
      </c>
      <c r="D691" s="31">
        <f t="shared" si="131"/>
        <v>6.6695554489495251E-5</v>
      </c>
      <c r="E691" s="67">
        <f t="shared" si="139"/>
        <v>1.3466514487263039E-3</v>
      </c>
      <c r="F691" s="42">
        <f t="shared" si="132"/>
        <v>1.908670244706951E-3</v>
      </c>
      <c r="G691" s="42">
        <f t="shared" si="140"/>
        <v>1.908670244706951</v>
      </c>
      <c r="H691" s="31">
        <f t="shared" si="133"/>
        <v>-2.4810032188142578E-5</v>
      </c>
      <c r="I691" s="31">
        <f t="shared" si="134"/>
        <v>6.1909282756986926E-5</v>
      </c>
      <c r="L691" s="13">
        <f t="shared" si="135"/>
        <v>1.677117636638269</v>
      </c>
      <c r="M691" s="13">
        <f t="shared" si="136"/>
        <v>1</v>
      </c>
      <c r="N691" s="13">
        <f t="shared" si="141"/>
        <v>1.677117636638269</v>
      </c>
      <c r="O691" s="13">
        <f t="shared" si="137"/>
        <v>2.7512573219528339E-5</v>
      </c>
      <c r="P691" s="13">
        <f t="shared" si="138"/>
        <v>0.43419827849485126</v>
      </c>
      <c r="Q691" s="13">
        <f t="shared" si="142"/>
        <v>0.30274633919553268</v>
      </c>
    </row>
    <row r="692" spans="1:17" x14ac:dyDescent="0.35">
      <c r="A692">
        <v>690</v>
      </c>
      <c r="B692" s="3">
        <f t="shared" si="130"/>
        <v>0.69</v>
      </c>
      <c r="C692" s="3">
        <f>MOD($T$7*(1+SIN($T$6*B692))+$T$20,2*$T$7)</f>
        <v>1.9700397059756689</v>
      </c>
      <c r="D692" s="31">
        <f t="shared" si="131"/>
        <v>6.6086659216990637E-5</v>
      </c>
      <c r="E692" s="67">
        <f t="shared" si="139"/>
        <v>1.3447542150918184E-3</v>
      </c>
      <c r="F692" s="42">
        <f t="shared" si="132"/>
        <v>1.9059812093304809E-3</v>
      </c>
      <c r="G692" s="42">
        <f t="shared" si="140"/>
        <v>1.9059812093304809</v>
      </c>
      <c r="H692" s="31">
        <f t="shared" si="133"/>
        <v>-2.5689294527711367E-5</v>
      </c>
      <c r="I692" s="31">
        <f t="shared" si="134"/>
        <v>6.088929851074943E-5</v>
      </c>
      <c r="L692" s="13">
        <f t="shared" si="135"/>
        <v>1.7140499882856404</v>
      </c>
      <c r="M692" s="13">
        <f t="shared" si="136"/>
        <v>1</v>
      </c>
      <c r="N692" s="13">
        <f t="shared" si="141"/>
        <v>1.7140499882856404</v>
      </c>
      <c r="O692" s="13">
        <f t="shared" si="137"/>
        <v>2.6609802707509158E-5</v>
      </c>
      <c r="P692" s="13">
        <f t="shared" si="138"/>
        <v>0.41995092332865341</v>
      </c>
      <c r="Q692" s="13">
        <f t="shared" si="142"/>
        <v>0.29575030828826332</v>
      </c>
    </row>
    <row r="693" spans="1:17" x14ac:dyDescent="0.35">
      <c r="A693">
        <v>691</v>
      </c>
      <c r="B693" s="3">
        <f t="shared" si="130"/>
        <v>0.69099999999999995</v>
      </c>
      <c r="C693" s="3">
        <f>MOD($T$7*(1+SIN($T$6*B693))+$T$20,2*$T$7)</f>
        <v>1.988270873189343</v>
      </c>
      <c r="D693" s="31">
        <f t="shared" si="131"/>
        <v>6.5478271773396768E-5</v>
      </c>
      <c r="E693" s="67">
        <f t="shared" si="139"/>
        <v>1.3426177595407868E-3</v>
      </c>
      <c r="F693" s="42">
        <f t="shared" si="132"/>
        <v>1.9029531138695138E-3</v>
      </c>
      <c r="G693" s="42">
        <f t="shared" si="140"/>
        <v>1.9029531138695139</v>
      </c>
      <c r="H693" s="31">
        <f t="shared" si="133"/>
        <v>-2.654837425945328E-5</v>
      </c>
      <c r="I693" s="31">
        <f t="shared" si="134"/>
        <v>5.9854723277372246E-5</v>
      </c>
      <c r="L693" s="13">
        <f t="shared" si="135"/>
        <v>1.7528496282424988</v>
      </c>
      <c r="M693" s="13">
        <f t="shared" si="136"/>
        <v>1</v>
      </c>
      <c r="N693" s="13">
        <f t="shared" si="141"/>
        <v>1.7528496282424988</v>
      </c>
      <c r="O693" s="13">
        <f t="shared" si="137"/>
        <v>2.5727833803271503E-5</v>
      </c>
      <c r="P693" s="13">
        <f t="shared" si="138"/>
        <v>0.40603185524111574</v>
      </c>
      <c r="Q693" s="13">
        <f t="shared" si="142"/>
        <v>0.28877856054796619</v>
      </c>
    </row>
    <row r="694" spans="1:17" x14ac:dyDescent="0.35">
      <c r="A694">
        <v>692</v>
      </c>
      <c r="B694" s="3">
        <f t="shared" si="130"/>
        <v>0.69199999999999995</v>
      </c>
      <c r="C694" s="3">
        <f>MOD($T$7*(1+SIN($T$6*B694))+$T$20,2*$T$7)</f>
        <v>2.006639852261964</v>
      </c>
      <c r="D694" s="31">
        <f t="shared" si="131"/>
        <v>6.4870457408847947E-5</v>
      </c>
      <c r="E694" s="67">
        <f t="shared" si="139"/>
        <v>1.3402449490763158E-3</v>
      </c>
      <c r="F694" s="42">
        <f t="shared" si="132"/>
        <v>1.8995900218577325E-3</v>
      </c>
      <c r="G694" s="42">
        <f t="shared" si="140"/>
        <v>1.8995900218577324</v>
      </c>
      <c r="H694" s="31">
        <f t="shared" si="133"/>
        <v>-2.7386699584473144E-5</v>
      </c>
      <c r="I694" s="31">
        <f t="shared" si="134"/>
        <v>5.880599399978691E-5</v>
      </c>
      <c r="L694" s="13">
        <f t="shared" si="135"/>
        <v>1.7936485374794215</v>
      </c>
      <c r="M694" s="13">
        <f t="shared" si="136"/>
        <v>1</v>
      </c>
      <c r="N694" s="13">
        <f t="shared" si="141"/>
        <v>1.7936485374794215</v>
      </c>
      <c r="O694" s="13">
        <f t="shared" si="137"/>
        <v>2.486890895211657E-5</v>
      </c>
      <c r="P694" s="13">
        <f t="shared" si="138"/>
        <v>0.39247646408405723</v>
      </c>
      <c r="Q694" s="13">
        <f t="shared" si="142"/>
        <v>0.28185500739663866</v>
      </c>
    </row>
    <row r="695" spans="1:17" x14ac:dyDescent="0.35">
      <c r="A695">
        <v>693</v>
      </c>
      <c r="B695" s="3">
        <f t="shared" si="130"/>
        <v>0.69299999999999995</v>
      </c>
      <c r="C695" s="3">
        <f>MOD($T$7*(1+SIN($T$6*B695))+$T$20,2*$T$7)</f>
        <v>2.025145467585141</v>
      </c>
      <c r="D695" s="31">
        <f t="shared" si="131"/>
        <v>6.4263281029795861E-5</v>
      </c>
      <c r="E695" s="67">
        <f t="shared" si="139"/>
        <v>1.3376387055580373E-3</v>
      </c>
      <c r="F695" s="42">
        <f t="shared" si="132"/>
        <v>1.8958960745794643E-3</v>
      </c>
      <c r="G695" s="42">
        <f t="shared" si="140"/>
        <v>1.8958960745794644</v>
      </c>
      <c r="H695" s="31">
        <f t="shared" si="133"/>
        <v>-2.820371321637185E-5</v>
      </c>
      <c r="I695" s="31">
        <f t="shared" si="134"/>
        <v>5.7743569767751391E-5</v>
      </c>
      <c r="L695" s="13">
        <f t="shared" si="135"/>
        <v>1.8365823838611273</v>
      </c>
      <c r="M695" s="13">
        <f t="shared" si="136"/>
        <v>1</v>
      </c>
      <c r="N695" s="13">
        <f t="shared" si="141"/>
        <v>1.8365823838611273</v>
      </c>
      <c r="O695" s="13">
        <f t="shared" si="137"/>
        <v>2.4035476416430482E-5</v>
      </c>
      <c r="P695" s="13">
        <f t="shared" si="138"/>
        <v>0.37932338787598957</v>
      </c>
      <c r="Q695" s="13">
        <f t="shared" si="142"/>
        <v>0.27500685568748817</v>
      </c>
    </row>
    <row r="696" spans="1:17" x14ac:dyDescent="0.35">
      <c r="A696">
        <v>694</v>
      </c>
      <c r="B696" s="3">
        <f t="shared" si="130"/>
        <v>0.69399999999999995</v>
      </c>
      <c r="C696" s="3">
        <f>MOD($T$7*(1+SIN($T$6*B696))+$T$20,2*$T$7)</f>
        <v>2.0437865348058097</v>
      </c>
      <c r="D696" s="31">
        <f t="shared" si="131"/>
        <v>6.3656807187589123E-5</v>
      </c>
      <c r="E696" s="67">
        <f t="shared" si="139"/>
        <v>1.334802004089536E-3</v>
      </c>
      <c r="F696" s="42">
        <f t="shared" si="132"/>
        <v>1.8918754887841079E-3</v>
      </c>
      <c r="G696" s="42">
        <f t="shared" si="140"/>
        <v>1.8918754887841078</v>
      </c>
      <c r="H696" s="31">
        <f t="shared" si="133"/>
        <v>-2.8998873240627028E-5</v>
      </c>
      <c r="I696" s="31">
        <f t="shared" si="134"/>
        <v>5.6667931425912701E-5</v>
      </c>
      <c r="L696" s="13">
        <f t="shared" si="135"/>
        <v>1.8817878540665629</v>
      </c>
      <c r="M696" s="13">
        <f t="shared" si="136"/>
        <v>1</v>
      </c>
      <c r="N696" s="13">
        <f t="shared" si="141"/>
        <v>1.8817878540665629</v>
      </c>
      <c r="O696" s="13">
        <f t="shared" si="137"/>
        <v>2.3230202444295952E-5</v>
      </c>
      <c r="P696" s="13">
        <f t="shared" si="138"/>
        <v>0.36661470484486752</v>
      </c>
      <c r="Q696" s="13">
        <f t="shared" si="142"/>
        <v>0.2682648617383962</v>
      </c>
    </row>
    <row r="697" spans="1:17" x14ac:dyDescent="0.35">
      <c r="A697">
        <v>695</v>
      </c>
      <c r="B697" s="3">
        <f t="shared" si="130"/>
        <v>0.69499999999999995</v>
      </c>
      <c r="C697" s="3">
        <f>MOD($T$7*(1+SIN($T$6*B697))+$T$20,2*$T$7)</f>
        <v>2.0625618609020311</v>
      </c>
      <c r="D697" s="31">
        <f t="shared" si="131"/>
        <v>6.3051100067131261E-5</v>
      </c>
      <c r="E697" s="67">
        <f t="shared" si="139"/>
        <v>1.3317378713989839E-3</v>
      </c>
      <c r="F697" s="42">
        <f t="shared" si="132"/>
        <v>1.8875325543909343E-3</v>
      </c>
      <c r="G697" s="42">
        <f t="shared" si="140"/>
        <v>1.8875325543909343</v>
      </c>
      <c r="H697" s="31">
        <f t="shared" si="133"/>
        <v>-2.9771653965206721E-5</v>
      </c>
      <c r="I697" s="31">
        <f t="shared" si="134"/>
        <v>5.5579581141381326E-5</v>
      </c>
      <c r="L697" s="13">
        <f t="shared" si="135"/>
        <v>1.9293989135942238</v>
      </c>
      <c r="M697" s="13">
        <f t="shared" si="136"/>
        <v>1</v>
      </c>
      <c r="N697" s="13">
        <f t="shared" si="141"/>
        <v>1.9293989135942238</v>
      </c>
      <c r="O697" s="13">
        <f t="shared" si="137"/>
        <v>2.2455979612906165E-5</v>
      </c>
      <c r="P697" s="13">
        <f t="shared" si="138"/>
        <v>0.35439606510228444</v>
      </c>
      <c r="Q697" s="13">
        <f t="shared" si="142"/>
        <v>0.26166353715411922</v>
      </c>
    </row>
    <row r="698" spans="1:17" x14ac:dyDescent="0.35">
      <c r="A698">
        <v>696</v>
      </c>
      <c r="B698" s="3">
        <f t="shared" si="130"/>
        <v>0.69599999999999995</v>
      </c>
      <c r="C698" s="3">
        <f>MOD($T$7*(1+SIN($T$6*B698))+$T$20,2*$T$7)</f>
        <v>2.0814702442593438</v>
      </c>
      <c r="D698" s="31">
        <f t="shared" si="131"/>
        <v>6.2446223475621246E-5</v>
      </c>
      <c r="E698" s="67">
        <f t="shared" si="139"/>
        <v>1.3284493842148444E-3</v>
      </c>
      <c r="F698" s="42">
        <f t="shared" si="132"/>
        <v>1.8828716321868972E-3</v>
      </c>
      <c r="G698" s="42">
        <f t="shared" si="140"/>
        <v>1.8828716321868972</v>
      </c>
      <c r="H698" s="31">
        <f t="shared" si="133"/>
        <v>-3.0521546760493172E-5</v>
      </c>
      <c r="I698" s="31">
        <f t="shared" si="134"/>
        <v>5.447904193095047E-5</v>
      </c>
      <c r="L698" s="13">
        <f t="shared" si="135"/>
        <v>1.9795417785884839</v>
      </c>
      <c r="M698" s="13">
        <f t="shared" si="136"/>
        <v>1</v>
      </c>
      <c r="N698" s="13">
        <f t="shared" si="141"/>
        <v>1.9795417785884839</v>
      </c>
      <c r="O698" s="13">
        <f t="shared" si="137"/>
        <v>2.1715929153905798E-5</v>
      </c>
      <c r="P698" s="13">
        <f t="shared" si="138"/>
        <v>0.34271672734156905</v>
      </c>
      <c r="Q698" s="13">
        <f t="shared" si="142"/>
        <v>0.25524127342936315</v>
      </c>
    </row>
    <row r="699" spans="1:17" x14ac:dyDescent="0.35">
      <c r="A699">
        <v>697</v>
      </c>
      <c r="B699" s="3">
        <f t="shared" si="130"/>
        <v>0.69699999999999995</v>
      </c>
      <c r="C699" s="3">
        <f>MOD($T$7*(1+SIN($T$6*B699))+$T$20,2*$T$7)</f>
        <v>2.1005104747476664</v>
      </c>
      <c r="D699" s="31">
        <f t="shared" si="131"/>
        <v>6.184224083137773E-5</v>
      </c>
      <c r="E699" s="67">
        <f t="shared" si="139"/>
        <v>1.3249396676356191E-3</v>
      </c>
      <c r="F699" s="42">
        <f t="shared" si="132"/>
        <v>1.8778971515160021E-3</v>
      </c>
      <c r="G699" s="42">
        <f t="shared" si="140"/>
        <v>1.8778971515160021</v>
      </c>
      <c r="H699" s="31">
        <f t="shared" si="133"/>
        <v>-3.1248060886580184E-5</v>
      </c>
      <c r="I699" s="31">
        <f t="shared" si="134"/>
        <v>5.3366857148184214E-5</v>
      </c>
      <c r="L699" s="13">
        <f t="shared" si="135"/>
        <v>2.0323284099813201</v>
      </c>
      <c r="M699" s="13">
        <f t="shared" si="136"/>
        <v>1</v>
      </c>
      <c r="N699" s="13">
        <f t="shared" si="141"/>
        <v>2.0323284099813201</v>
      </c>
      <c r="O699" s="13">
        <f t="shared" si="137"/>
        <v>2.1013394493947136E-5</v>
      </c>
      <c r="P699" s="13">
        <f t="shared" si="138"/>
        <v>0.33162945689605144</v>
      </c>
      <c r="Q699" s="13">
        <f t="shared" si="142"/>
        <v>0.24904034315150994</v>
      </c>
    </row>
    <row r="700" spans="1:17" x14ac:dyDescent="0.35">
      <c r="A700">
        <v>698</v>
      </c>
      <c r="B700" s="3">
        <f t="shared" si="130"/>
        <v>0.69799999999999995</v>
      </c>
      <c r="C700" s="3">
        <f>MOD($T$7*(1+SIN($T$6*B700))+$T$20,2*$T$7)</f>
        <v>2.1196813337987472</v>
      </c>
      <c r="D700" s="31">
        <f t="shared" si="131"/>
        <v>6.1239215152750502E-5</v>
      </c>
      <c r="E700" s="67">
        <f t="shared" si="139"/>
        <v>1.3212118934942257E-3</v>
      </c>
      <c r="F700" s="42">
        <f t="shared" si="132"/>
        <v>1.8726136079610643E-3</v>
      </c>
      <c r="G700" s="42">
        <f t="shared" si="140"/>
        <v>1.8726136079610642</v>
      </c>
      <c r="H700" s="31">
        <f t="shared" si="133"/>
        <v>-3.1950724306000957E-5</v>
      </c>
      <c r="I700" s="31">
        <f t="shared" si="134"/>
        <v>5.2243589930696633E-5</v>
      </c>
      <c r="L700" s="13">
        <f t="shared" si="135"/>
        <v>2.0878484163240594</v>
      </c>
      <c r="M700" s="13">
        <f t="shared" si="136"/>
        <v>1</v>
      </c>
      <c r="N700" s="13">
        <f t="shared" si="141"/>
        <v>2.0878484163240594</v>
      </c>
      <c r="O700" s="13">
        <f t="shared" si="137"/>
        <v>2.0351922700820733E-5</v>
      </c>
      <c r="P700" s="13">
        <f t="shared" si="138"/>
        <v>0.32119023292537152</v>
      </c>
      <c r="Q700" s="13">
        <f t="shared" si="142"/>
        <v>0.24310672673850611</v>
      </c>
    </row>
    <row r="701" spans="1:17" x14ac:dyDescent="0.35">
      <c r="A701">
        <v>699</v>
      </c>
      <c r="B701" s="3">
        <f t="shared" si="130"/>
        <v>0.69899999999999995</v>
      </c>
      <c r="C701" s="3">
        <f>MOD($T$7*(1+SIN($T$6*B701))+$T$20,2*$T$7)</f>
        <v>2.1389815944841502</v>
      </c>
      <c r="D701" s="31">
        <f t="shared" si="131"/>
        <v>6.0637209047121941E-5</v>
      </c>
      <c r="E701" s="67">
        <f t="shared" si="139"/>
        <v>1.3172692787180378E-3</v>
      </c>
      <c r="F701" s="42">
        <f t="shared" si="132"/>
        <v>1.8670255610193189E-3</v>
      </c>
      <c r="G701" s="42">
        <f t="shared" si="140"/>
        <v>1.8670255610193189</v>
      </c>
      <c r="H701" s="31">
        <f t="shared" si="133"/>
        <v>-3.2629084479939912E-5</v>
      </c>
      <c r="I701" s="31">
        <f t="shared" si="134"/>
        <v>5.1109822608039948E-5</v>
      </c>
      <c r="L701" s="13">
        <f t="shared" si="135"/>
        <v>2.1461593973760325</v>
      </c>
      <c r="M701" s="13">
        <f t="shared" si="136"/>
        <v>1</v>
      </c>
      <c r="N701" s="13">
        <f t="shared" si="141"/>
        <v>2.1461593973760325</v>
      </c>
      <c r="O701" s="13">
        <f t="shared" si="137"/>
        <v>1.9735230141206124E-5</v>
      </c>
      <c r="P701" s="13">
        <f t="shared" si="138"/>
        <v>0.31145770643253201</v>
      </c>
      <c r="Q701" s="13">
        <f t="shared" si="142"/>
        <v>0.23748970699159561</v>
      </c>
    </row>
    <row r="702" spans="1:17" x14ac:dyDescent="0.35">
      <c r="A702">
        <v>700</v>
      </c>
      <c r="B702" s="3">
        <f t="shared" si="130"/>
        <v>0.7</v>
      </c>
      <c r="C702" s="3">
        <f>MOD($T$7*(1+SIN($T$6*B702))+$T$20,2*$T$7)</f>
        <v>2.1584100215937791</v>
      </c>
      <c r="D702" s="31">
        <f t="shared" si="131"/>
        <v>6.0036284700000011E-5</v>
      </c>
      <c r="E702" s="67">
        <f t="shared" si="139"/>
        <v>1.3131150836837348E-3</v>
      </c>
      <c r="F702" s="42">
        <f t="shared" si="132"/>
        <v>1.8611376317706756E-3</v>
      </c>
      <c r="G702" s="42">
        <f t="shared" si="140"/>
        <v>1.8611376317706756</v>
      </c>
      <c r="H702" s="31">
        <f t="shared" si="133"/>
        <v>-3.3282709145984614E-5</v>
      </c>
      <c r="I702" s="31">
        <f t="shared" si="134"/>
        <v>4.9966156070716988E-5</v>
      </c>
      <c r="L702" s="13">
        <f t="shared" si="135"/>
        <v>2.2072759939660194</v>
      </c>
      <c r="M702" s="13">
        <f t="shared" si="136"/>
        <v>1</v>
      </c>
      <c r="N702" s="13">
        <f t="shared" si="141"/>
        <v>2.2072759939660194</v>
      </c>
      <c r="O702" s="13">
        <f t="shared" si="137"/>
        <v>1.9167148621002544E-5</v>
      </c>
      <c r="P702" s="13">
        <f t="shared" si="138"/>
        <v>0.3024923502606835</v>
      </c>
      <c r="Q702" s="13">
        <f t="shared" si="142"/>
        <v>0.23224117224192684</v>
      </c>
    </row>
    <row r="703" spans="1:17" x14ac:dyDescent="0.35">
      <c r="A703">
        <v>701</v>
      </c>
      <c r="B703" s="3">
        <f t="shared" si="130"/>
        <v>0.70099999999999996</v>
      </c>
      <c r="C703" s="3">
        <f>MOD($T$7*(1+SIN($T$6*B703))+$T$20,2*$T$7)</f>
        <v>2.1779653717149312</v>
      </c>
      <c r="D703" s="31">
        <f t="shared" si="131"/>
        <v>5.9436503864206995E-5</v>
      </c>
      <c r="E703" s="67">
        <f t="shared" si="139"/>
        <v>1.3087526105684559E-3</v>
      </c>
      <c r="F703" s="42">
        <f t="shared" si="132"/>
        <v>1.854954500540733E-3</v>
      </c>
      <c r="G703" s="42">
        <f t="shared" si="140"/>
        <v>1.8549545005407331</v>
      </c>
      <c r="H703" s="31">
        <f t="shared" si="133"/>
        <v>-3.3911187075482636E-5</v>
      </c>
      <c r="I703" s="31">
        <f t="shared" si="134"/>
        <v>4.8813209100934066E-5</v>
      </c>
      <c r="L703" s="13">
        <f t="shared" si="135"/>
        <v>2.2711582365300855</v>
      </c>
      <c r="M703" s="13">
        <f t="shared" si="136"/>
        <v>1</v>
      </c>
      <c r="N703" s="13">
        <f t="shared" si="141"/>
        <v>2.2711582365300855</v>
      </c>
      <c r="O703" s="13">
        <f t="shared" si="137"/>
        <v>1.8651548839531566E-5</v>
      </c>
      <c r="P703" s="13">
        <f t="shared" si="138"/>
        <v>0.2943552510616847</v>
      </c>
      <c r="Q703" s="13">
        <f t="shared" si="142"/>
        <v>0.22741457634620954</v>
      </c>
    </row>
    <row r="704" spans="1:17" x14ac:dyDescent="0.35">
      <c r="A704">
        <v>702</v>
      </c>
      <c r="B704" s="3">
        <f t="shared" si="130"/>
        <v>0.70199999999999996</v>
      </c>
      <c r="C704" s="3">
        <f>MOD($T$7*(1+SIN($T$6*B704))+$T$20,2*$T$7)</f>
        <v>2.1976463933118735</v>
      </c>
      <c r="D704" s="31">
        <f t="shared" si="131"/>
        <v>5.8837927849165073E-5</v>
      </c>
      <c r="E704" s="67">
        <f t="shared" si="139"/>
        <v>1.3041852016970632E-3</v>
      </c>
      <c r="F704" s="42">
        <f t="shared" si="132"/>
        <v>1.8484809045582811E-3</v>
      </c>
      <c r="G704" s="42">
        <f t="shared" si="140"/>
        <v>1.8484809045582811</v>
      </c>
      <c r="H704" s="31">
        <f t="shared" si="133"/>
        <v>-3.4514128808580008E-5</v>
      </c>
      <c r="I704" s="31">
        <f t="shared" si="134"/>
        <v>4.7651617665807547E-5</v>
      </c>
      <c r="L704" s="13">
        <f t="shared" si="135"/>
        <v>2.3377001847317542</v>
      </c>
      <c r="M704" s="13">
        <f t="shared" si="136"/>
        <v>1</v>
      </c>
      <c r="N704" s="13">
        <f t="shared" si="141"/>
        <v>2.3377001847317542</v>
      </c>
      <c r="O704" s="13">
        <f t="shared" si="137"/>
        <v>1.819223940770403E-5</v>
      </c>
      <c r="P704" s="13">
        <f t="shared" si="138"/>
        <v>0.28710651561972289</v>
      </c>
      <c r="Q704" s="13">
        <f t="shared" si="142"/>
        <v>0.22306352437465932</v>
      </c>
    </row>
    <row r="705" spans="1:17" x14ac:dyDescent="0.35">
      <c r="A705">
        <v>703</v>
      </c>
      <c r="B705" s="3">
        <f t="shared" si="130"/>
        <v>0.70299999999999996</v>
      </c>
      <c r="C705" s="3">
        <f>MOD($T$7*(1+SIN($T$6*B705))+$T$20,2*$T$7)</f>
        <v>2.2174518268059416</v>
      </c>
      <c r="D705" s="31">
        <f t="shared" si="131"/>
        <v>5.8240617510282428E-5</v>
      </c>
      <c r="E705" s="67">
        <f t="shared" si="139"/>
        <v>1.2994162378861703E-3</v>
      </c>
      <c r="F705" s="42">
        <f t="shared" si="132"/>
        <v>1.8417216356082162E-3</v>
      </c>
      <c r="G705" s="42">
        <f t="shared" si="140"/>
        <v>1.8417216356082162</v>
      </c>
      <c r="H705" s="31">
        <f t="shared" si="133"/>
        <v>-3.5091167365038149E-5</v>
      </c>
      <c r="I705" s="31">
        <f t="shared" si="134"/>
        <v>4.6482034173838584E-5</v>
      </c>
      <c r="L705" s="13">
        <f t="shared" si="135"/>
        <v>2.4067202626593773</v>
      </c>
      <c r="M705" s="13">
        <f t="shared" si="136"/>
        <v>1</v>
      </c>
      <c r="N705" s="13">
        <f t="shared" si="141"/>
        <v>2.4067202626593773</v>
      </c>
      <c r="O705" s="13">
        <f t="shared" si="137"/>
        <v>1.779284215377841E-5</v>
      </c>
      <c r="P705" s="13">
        <f t="shared" si="138"/>
        <v>0.280803302950143</v>
      </c>
      <c r="Q705" s="13">
        <f t="shared" si="142"/>
        <v>0.21923998970283234</v>
      </c>
    </row>
    <row r="706" spans="1:17" x14ac:dyDescent="0.35">
      <c r="A706">
        <v>704</v>
      </c>
      <c r="B706" s="3">
        <f t="shared" ref="B706:B769" si="143">A706/1000</f>
        <v>0.70399999999999996</v>
      </c>
      <c r="C706" s="3">
        <f>MOD($T$7*(1+SIN($T$6*B706))+$T$20,2*$T$7)</f>
        <v>2.2373804046561512</v>
      </c>
      <c r="D706" s="31">
        <f t="shared" ref="D706:D769" si="144">(B706^$T$4)*((1-B706)^$T$5)</f>
        <v>5.7644633238441798E-5</v>
      </c>
      <c r="E706" s="67">
        <f t="shared" si="139"/>
        <v>1.2944491367855567E-3</v>
      </c>
      <c r="F706" s="42">
        <f t="shared" ref="F706:F769" si="145">E706/$T$11</f>
        <v>1.8346815376807538E-3</v>
      </c>
      <c r="G706" s="42">
        <f t="shared" si="140"/>
        <v>1.8346815376807537</v>
      </c>
      <c r="H706" s="31">
        <f t="shared" ref="H706:H769" si="146">D706*COS(C706)</f>
        <v>-3.5641958928949206E-5</v>
      </c>
      <c r="I706" s="31">
        <f t="shared" ref="I706:I769" si="147">D706*SIN(C706)</f>
        <v>4.5305126695569089E-5</v>
      </c>
      <c r="L706" s="13">
        <f t="shared" ref="L706:L769" si="148">ACOS((H706-$T$14)/O706)</f>
        <v>2.4779550088659423</v>
      </c>
      <c r="M706" s="13">
        <f t="shared" ref="M706:M769" si="149">IF(I706&gt;$T$15,1,-1)</f>
        <v>1</v>
      </c>
      <c r="N706" s="13">
        <f t="shared" si="141"/>
        <v>2.4779550088659423</v>
      </c>
      <c r="O706" s="13">
        <f t="shared" ref="O706:O769" si="150">SQRT((H706-$T$14)^2+(I706-$T$15)^2)</f>
        <v>1.745664796930753E-5</v>
      </c>
      <c r="P706" s="13">
        <f t="shared" ref="P706:P769" si="151">O706/$T$10</f>
        <v>0.27549754928717324</v>
      </c>
      <c r="Q706" s="13">
        <f t="shared" si="142"/>
        <v>0.21599222157748424</v>
      </c>
    </row>
    <row r="707" spans="1:17" x14ac:dyDescent="0.35">
      <c r="A707">
        <v>705</v>
      </c>
      <c r="B707" s="3">
        <f t="shared" si="143"/>
        <v>0.70499999999999996</v>
      </c>
      <c r="C707" s="3">
        <f>MOD($T$7*(1+SIN($T$6*B707))+$T$20,2*$T$7)</f>
        <v>2.257430851440323</v>
      </c>
      <c r="D707" s="31">
        <f t="shared" si="144"/>
        <v>5.7050034949594194E-5</v>
      </c>
      <c r="E707" s="67">
        <f t="shared" ref="E707:E770" si="152">1000*SQRT((H707-H708)^2+(I707-I708)^2)</f>
        <v>1.2892873512166643E-3</v>
      </c>
      <c r="F707" s="42">
        <f t="shared" si="145"/>
        <v>1.8273655046165032E-3</v>
      </c>
      <c r="G707" s="42">
        <f t="shared" ref="G707:G770" si="153">1000*F707</f>
        <v>1.8273655046165032</v>
      </c>
      <c r="H707" s="31">
        <f t="shared" si="146"/>
        <v>-3.6166183505500447E-5</v>
      </c>
      <c r="I707" s="31">
        <f t="shared" si="147"/>
        <v>4.4121578149431439E-5</v>
      </c>
      <c r="L707" s="13">
        <f t="shared" si="148"/>
        <v>2.551058031538421</v>
      </c>
      <c r="M707" s="13">
        <f t="shared" si="149"/>
        <v>1</v>
      </c>
      <c r="N707" s="13">
        <f t="shared" ref="N707:N770" si="154">IF(M707&lt;0,2*$T$7-L707,L707)</f>
        <v>2.551058031538421</v>
      </c>
      <c r="O707" s="13">
        <f t="shared" si="150"/>
        <v>1.718646169382368E-5</v>
      </c>
      <c r="P707" s="13">
        <f t="shared" si="151"/>
        <v>0.27123352008307267</v>
      </c>
      <c r="Q707" s="13">
        <f t="shared" ref="Q707:Q770" si="155">P707/(1+P707)</f>
        <v>0.21336246708263962</v>
      </c>
    </row>
    <row r="708" spans="1:17" x14ac:dyDescent="0.35">
      <c r="A708">
        <v>706</v>
      </c>
      <c r="B708" s="3">
        <f t="shared" si="143"/>
        <v>0.70599999999999996</v>
      </c>
      <c r="C708" s="3">
        <f>MOD($T$7*(1+SIN($T$6*B708))+$T$20,2*$T$7)</f>
        <v>2.2776018839367067</v>
      </c>
      <c r="D708" s="31">
        <f t="shared" si="144"/>
        <v>5.6456882074460758E-5</v>
      </c>
      <c r="E708" s="67">
        <f t="shared" si="152"/>
        <v>1.2839343675101378E-3</v>
      </c>
      <c r="F708" s="42">
        <f t="shared" si="145"/>
        <v>1.8197784777501883E-3</v>
      </c>
      <c r="G708" s="42">
        <f t="shared" si="153"/>
        <v>1.8197784777501884</v>
      </c>
      <c r="H708" s="31">
        <f t="shared" si="146"/>
        <v>-3.6663545547973209E-5</v>
      </c>
      <c r="I708" s="31">
        <f t="shared" si="147"/>
        <v>4.2932085453903382E-5</v>
      </c>
      <c r="L708" s="13">
        <f t="shared" si="148"/>
        <v>2.6256056436982691</v>
      </c>
      <c r="M708" s="13">
        <f t="shared" si="149"/>
        <v>1</v>
      </c>
      <c r="N708" s="13">
        <f t="shared" si="154"/>
        <v>2.6256056436982691</v>
      </c>
      <c r="O708" s="13">
        <f t="shared" si="150"/>
        <v>1.6984448734787855E-5</v>
      </c>
      <c r="P708" s="13">
        <f t="shared" si="151"/>
        <v>0.26804538939289257</v>
      </c>
      <c r="Q708" s="13">
        <f t="shared" si="155"/>
        <v>0.21138469619074585</v>
      </c>
    </row>
    <row r="709" spans="1:17" x14ac:dyDescent="0.35">
      <c r="A709">
        <v>707</v>
      </c>
      <c r="B709" s="3">
        <f t="shared" si="143"/>
        <v>0.70699999999999996</v>
      </c>
      <c r="C709" s="3">
        <f>MOD($T$7*(1+SIN($T$6*B709))+$T$20,2*$T$7)</f>
        <v>2.2978922112061073</v>
      </c>
      <c r="D709" s="31">
        <f t="shared" si="144"/>
        <v>5.5865233548344334E-5</v>
      </c>
      <c r="E709" s="67">
        <f t="shared" si="152"/>
        <v>1.2783937038413182E-3</v>
      </c>
      <c r="F709" s="42">
        <f t="shared" si="145"/>
        <v>1.8119254435514673E-3</v>
      </c>
      <c r="G709" s="42">
        <f t="shared" si="153"/>
        <v>1.8119254435514673</v>
      </c>
      <c r="H709" s="31">
        <f t="shared" si="146"/>
        <v>-3.7133774553202973E-5</v>
      </c>
      <c r="I709" s="31">
        <f t="shared" si="147"/>
        <v>4.1737358647175465E-5</v>
      </c>
      <c r="L709" s="13">
        <f t="shared" si="148"/>
        <v>2.7011098808424183</v>
      </c>
      <c r="M709" s="13">
        <f t="shared" si="149"/>
        <v>1</v>
      </c>
      <c r="N709" s="13">
        <f t="shared" si="154"/>
        <v>2.7011098808424183</v>
      </c>
      <c r="O709" s="13">
        <f t="shared" si="150"/>
        <v>1.6851999143983225E-5</v>
      </c>
      <c r="P709" s="13">
        <f t="shared" si="151"/>
        <v>0.26595509475357115</v>
      </c>
      <c r="Q709" s="13">
        <f t="shared" si="155"/>
        <v>0.21008256600550398</v>
      </c>
    </row>
    <row r="710" spans="1:17" x14ac:dyDescent="0.35">
      <c r="A710">
        <v>708</v>
      </c>
      <c r="B710" s="3">
        <f t="shared" si="143"/>
        <v>0.70799999999999996</v>
      </c>
      <c r="C710" s="3">
        <f>MOD($T$7*(1+SIN($T$6*B710))+$T$20,2*$T$7)</f>
        <v>2.3183005346745054</v>
      </c>
      <c r="D710" s="31">
        <f t="shared" si="144"/>
        <v>5.527514780105439E-5</v>
      </c>
      <c r="E710" s="67">
        <f t="shared" si="152"/>
        <v>1.2726689085655698E-3</v>
      </c>
      <c r="F710" s="42">
        <f t="shared" si="145"/>
        <v>1.8038114312655157E-3</v>
      </c>
      <c r="G710" s="42">
        <f t="shared" si="153"/>
        <v>1.8038114312655158</v>
      </c>
      <c r="H710" s="31">
        <f t="shared" si="146"/>
        <v>-3.7576625623774595E-5</v>
      </c>
      <c r="I710" s="31">
        <f t="shared" si="147"/>
        <v>4.0538119975636438E-5</v>
      </c>
      <c r="L710" s="13">
        <f t="shared" si="148"/>
        <v>2.7770384458703647</v>
      </c>
      <c r="M710" s="13">
        <f t="shared" si="149"/>
        <v>1</v>
      </c>
      <c r="N710" s="13">
        <f t="shared" si="154"/>
        <v>2.7770384458703647</v>
      </c>
      <c r="O710" s="13">
        <f t="shared" si="150"/>
        <v>1.6789625524622772E-5</v>
      </c>
      <c r="P710" s="13">
        <f t="shared" si="151"/>
        <v>0.26497072597302468</v>
      </c>
      <c r="Q710" s="13">
        <f t="shared" si="155"/>
        <v>0.20946787189024257</v>
      </c>
    </row>
    <row r="711" spans="1:17" x14ac:dyDescent="0.35">
      <c r="A711">
        <v>709</v>
      </c>
      <c r="B711" s="3">
        <f t="shared" si="143"/>
        <v>0.70899999999999996</v>
      </c>
      <c r="C711" s="3">
        <f>MOD($T$7*(1+SIN($T$6*B711))+$T$20,2*$T$7)</f>
        <v>2.3388255482161648</v>
      </c>
      <c r="D711" s="31">
        <f t="shared" si="144"/>
        <v>5.4686682746946833E-5</v>
      </c>
      <c r="E711" s="67">
        <f t="shared" si="152"/>
        <v>1.2667635585530007E-3</v>
      </c>
      <c r="F711" s="42">
        <f t="shared" si="145"/>
        <v>1.7954415105527499E-3</v>
      </c>
      <c r="G711" s="42">
        <f t="shared" si="153"/>
        <v>1.7954415105527499</v>
      </c>
      <c r="H711" s="31">
        <f t="shared" si="146"/>
        <v>-3.7991879995277727E-5</v>
      </c>
      <c r="I711" s="31">
        <f t="shared" si="147"/>
        <v>3.9335102952574412E-5</v>
      </c>
      <c r="L711" s="13">
        <f t="shared" si="148"/>
        <v>2.8528398268360498</v>
      </c>
      <c r="M711" s="13">
        <f t="shared" si="149"/>
        <v>1</v>
      </c>
      <c r="N711" s="13">
        <f t="shared" si="154"/>
        <v>2.8528398268360498</v>
      </c>
      <c r="O711" s="13">
        <f t="shared" si="150"/>
        <v>1.6796908622087533E-5</v>
      </c>
      <c r="P711" s="13">
        <f t="shared" si="151"/>
        <v>0.26508566645336712</v>
      </c>
      <c r="Q711" s="13">
        <f t="shared" si="155"/>
        <v>0.20953969638793513</v>
      </c>
    </row>
    <row r="712" spans="1:17" x14ac:dyDescent="0.35">
      <c r="A712">
        <v>710</v>
      </c>
      <c r="B712" s="3">
        <f t="shared" si="143"/>
        <v>0.71</v>
      </c>
      <c r="C712" s="3">
        <f>MOD($T$7*(1+SIN($T$6*B712))+$T$20,2*$T$7)</f>
        <v>2.3594659382372249</v>
      </c>
      <c r="D712" s="31">
        <f t="shared" si="144"/>
        <v>5.4099895775081849E-5</v>
      </c>
      <c r="E712" s="67">
        <f t="shared" si="152"/>
        <v>1.2606812575239187E-3</v>
      </c>
      <c r="F712" s="42">
        <f t="shared" si="145"/>
        <v>1.7868207891295934E-3</v>
      </c>
      <c r="G712" s="42">
        <f t="shared" si="153"/>
        <v>1.7868207891295935</v>
      </c>
      <c r="H712" s="31">
        <f t="shared" si="146"/>
        <v>-3.8379345527006177E-5</v>
      </c>
      <c r="I712" s="31">
        <f t="shared" si="147"/>
        <v>3.8129051388585438E-5</v>
      </c>
      <c r="L712" s="13">
        <f t="shared" si="148"/>
        <v>2.9279707530898484</v>
      </c>
      <c r="M712" s="13">
        <f t="shared" si="149"/>
        <v>1</v>
      </c>
      <c r="N712" s="13">
        <f t="shared" si="154"/>
        <v>2.9279707530898484</v>
      </c>
      <c r="O712" s="13">
        <f t="shared" si="150"/>
        <v>1.6872498806668418E-5</v>
      </c>
      <c r="P712" s="13">
        <f t="shared" si="151"/>
        <v>0.26627861659126378</v>
      </c>
      <c r="Q712" s="13">
        <f t="shared" si="155"/>
        <v>0.21028438220655402</v>
      </c>
    </row>
    <row r="713" spans="1:17" x14ac:dyDescent="0.35">
      <c r="A713">
        <v>711</v>
      </c>
      <c r="B713" s="3">
        <f t="shared" si="143"/>
        <v>0.71099999999999997</v>
      </c>
      <c r="C713" s="3">
        <f>MOD($T$7*(1+SIN($T$6*B713))+$T$20,2*$T$7)</f>
        <v>2.3802203837597702</v>
      </c>
      <c r="D713" s="31">
        <f t="shared" si="144"/>
        <v>5.3514843739501683E-5</v>
      </c>
      <c r="E713" s="67">
        <f t="shared" si="152"/>
        <v>1.2544256343848634E-3</v>
      </c>
      <c r="F713" s="42">
        <f t="shared" si="145"/>
        <v>1.7779544104100605E-3</v>
      </c>
      <c r="G713" s="42">
        <f t="shared" si="153"/>
        <v>1.7779544104100606</v>
      </c>
      <c r="H713" s="31">
        <f t="shared" si="146"/>
        <v>-3.8738857154547685E-5</v>
      </c>
      <c r="I713" s="31">
        <f t="shared" si="147"/>
        <v>3.6920718395270042E-5</v>
      </c>
      <c r="L713" s="13">
        <f t="shared" si="148"/>
        <v>3.0019226398908945</v>
      </c>
      <c r="M713" s="13">
        <f t="shared" si="149"/>
        <v>1</v>
      </c>
      <c r="N713" s="13">
        <f t="shared" si="154"/>
        <v>3.0019226398908945</v>
      </c>
      <c r="O713" s="13">
        <f t="shared" si="150"/>
        <v>1.7014173971903771E-5</v>
      </c>
      <c r="P713" s="13">
        <f t="shared" si="151"/>
        <v>0.26851450751865263</v>
      </c>
      <c r="Q713" s="13">
        <f t="shared" si="155"/>
        <v>0.21167633947198222</v>
      </c>
    </row>
    <row r="714" spans="1:17" x14ac:dyDescent="0.35">
      <c r="A714">
        <v>712</v>
      </c>
      <c r="B714" s="3">
        <f t="shared" si="143"/>
        <v>0.71199999999999997</v>
      </c>
      <c r="C714" s="3">
        <f>MOD($T$7*(1+SIN($T$6*B714))+$T$20,2*$T$7)</f>
        <v>2.4010875565063703</v>
      </c>
      <c r="D714" s="31">
        <f t="shared" si="144"/>
        <v>5.2931582949631348E-5</v>
      </c>
      <c r="E714" s="67">
        <f t="shared" si="152"/>
        <v>1.2480003415666877E-3</v>
      </c>
      <c r="F714" s="42">
        <f t="shared" si="145"/>
        <v>1.768847551150242E-3</v>
      </c>
      <c r="G714" s="42">
        <f t="shared" si="153"/>
        <v>1.7688475511502419</v>
      </c>
      <c r="H714" s="31">
        <f t="shared" si="146"/>
        <v>-3.9070277302779362E-5</v>
      </c>
      <c r="I714" s="31">
        <f t="shared" si="147"/>
        <v>3.5710865363886494E-5</v>
      </c>
      <c r="L714" s="13">
        <f t="shared" si="148"/>
        <v>3.0742438965412715</v>
      </c>
      <c r="M714" s="13">
        <f t="shared" si="149"/>
        <v>1</v>
      </c>
      <c r="N714" s="13">
        <f t="shared" si="154"/>
        <v>3.0742438965412715</v>
      </c>
      <c r="O714" s="13">
        <f t="shared" si="150"/>
        <v>1.7218946481513099E-5</v>
      </c>
      <c r="P714" s="13">
        <f t="shared" si="151"/>
        <v>0.2717461889192252</v>
      </c>
      <c r="Q714" s="13">
        <f t="shared" si="155"/>
        <v>0.21367957795899881</v>
      </c>
    </row>
    <row r="715" spans="1:17" x14ac:dyDescent="0.35">
      <c r="A715">
        <v>713</v>
      </c>
      <c r="B715" s="3">
        <f t="shared" si="143"/>
        <v>0.71299999999999997</v>
      </c>
      <c r="C715" s="3">
        <f>MOD($T$7*(1+SIN($T$6*B715))+$T$20,2*$T$7)</f>
        <v>2.4220661209850927</v>
      </c>
      <c r="D715" s="31">
        <f t="shared" si="144"/>
        <v>5.2350169160804286E-5</v>
      </c>
      <c r="E715" s="67">
        <f t="shared" si="152"/>
        <v>1.2414090533645079E-3</v>
      </c>
      <c r="F715" s="42">
        <f t="shared" si="145"/>
        <v>1.7595054190954421E-3</v>
      </c>
      <c r="G715" s="42">
        <f t="shared" si="153"/>
        <v>1.7595054190954422</v>
      </c>
      <c r="H715" s="31">
        <f t="shared" si="146"/>
        <v>-3.9373496257857945E-5</v>
      </c>
      <c r="I715" s="31">
        <f t="shared" si="147"/>
        <v>3.4500260920712911E-5</v>
      </c>
      <c r="L715" s="13">
        <f t="shared" si="148"/>
        <v>3.1386294462644795</v>
      </c>
      <c r="M715" s="13">
        <f t="shared" si="149"/>
        <v>-1</v>
      </c>
      <c r="N715" s="13">
        <f t="shared" si="154"/>
        <v>3.1445558609151067</v>
      </c>
      <c r="O715" s="13">
        <f t="shared" si="150"/>
        <v>1.7483205628828897E-5</v>
      </c>
      <c r="P715" s="13">
        <f t="shared" si="151"/>
        <v>0.2759166772965026</v>
      </c>
      <c r="Q715" s="13">
        <f t="shared" si="155"/>
        <v>0.21624976160757872</v>
      </c>
    </row>
    <row r="716" spans="1:17" x14ac:dyDescent="0.35">
      <c r="A716">
        <v>714</v>
      </c>
      <c r="B716" s="3">
        <f t="shared" si="143"/>
        <v>0.71399999999999997</v>
      </c>
      <c r="C716" s="3">
        <f>MOD($T$7*(1+SIN($T$6*B716))+$T$20,2*$T$7)</f>
        <v>2.4431547345749713</v>
      </c>
      <c r="D716" s="31">
        <f t="shared" si="144"/>
        <v>5.1770657564915124E-5</v>
      </c>
      <c r="E716" s="67">
        <f t="shared" si="152"/>
        <v>1.234655464280256E-3</v>
      </c>
      <c r="F716" s="42">
        <f t="shared" si="145"/>
        <v>1.7499332506310031E-3</v>
      </c>
      <c r="G716" s="42">
        <f t="shared" si="153"/>
        <v>1.749933250631003</v>
      </c>
      <c r="H716" s="31">
        <f t="shared" si="146"/>
        <v>-3.964843249687225E-5</v>
      </c>
      <c r="I716" s="31">
        <f t="shared" si="147"/>
        <v>3.3289679860951925E-5</v>
      </c>
      <c r="L716" s="13">
        <f t="shared" si="148"/>
        <v>3.0706239267728082</v>
      </c>
      <c r="M716" s="13">
        <f t="shared" si="149"/>
        <v>-1</v>
      </c>
      <c r="N716" s="13">
        <f t="shared" si="154"/>
        <v>3.2125613804067781</v>
      </c>
      <c r="O716" s="13">
        <f t="shared" si="150"/>
        <v>1.7802878933321459E-5</v>
      </c>
      <c r="P716" s="13">
        <f t="shared" si="151"/>
        <v>0.28096170152538535</v>
      </c>
      <c r="Q716" s="13">
        <f t="shared" si="155"/>
        <v>0.21933653534747574</v>
      </c>
    </row>
    <row r="717" spans="1:17" x14ac:dyDescent="0.35">
      <c r="A717">
        <v>715</v>
      </c>
      <c r="B717" s="3">
        <f t="shared" si="143"/>
        <v>0.71499999999999997</v>
      </c>
      <c r="C717" s="3">
        <f>MOD($T$7*(1+SIN($T$6*B717))+$T$20,2*$T$7)</f>
        <v>2.4643520476119347</v>
      </c>
      <c r="D717" s="31">
        <f t="shared" si="144"/>
        <v>5.1193102781202951E-5</v>
      </c>
      <c r="E717" s="67">
        <f t="shared" si="152"/>
        <v>1.2277432873691906E-3</v>
      </c>
      <c r="F717" s="42">
        <f t="shared" si="145"/>
        <v>1.7401363084387385E-3</v>
      </c>
      <c r="G717" s="42">
        <f t="shared" si="153"/>
        <v>1.7401363084387385</v>
      </c>
      <c r="H717" s="31">
        <f t="shared" si="146"/>
        <v>-3.9895032973910599E-5</v>
      </c>
      <c r="I717" s="31">
        <f t="shared" si="147"/>
        <v>3.2079902063089213E-5</v>
      </c>
      <c r="L717" s="13">
        <f t="shared" si="148"/>
        <v>3.0051389951374787</v>
      </c>
      <c r="M717" s="13">
        <f t="shared" si="149"/>
        <v>-1</v>
      </c>
      <c r="N717" s="13">
        <f t="shared" si="154"/>
        <v>3.2780463120421075</v>
      </c>
      <c r="O717" s="13">
        <f t="shared" si="150"/>
        <v>1.8173595776695549E-5</v>
      </c>
      <c r="P717" s="13">
        <f t="shared" si="151"/>
        <v>0.28681228532638814</v>
      </c>
      <c r="Q717" s="13">
        <f t="shared" si="155"/>
        <v>0.22288587744842739</v>
      </c>
    </row>
    <row r="718" spans="1:17" x14ac:dyDescent="0.35">
      <c r="A718">
        <v>716</v>
      </c>
      <c r="B718" s="3">
        <f t="shared" si="143"/>
        <v>0.71599999999999997</v>
      </c>
      <c r="C718" s="3">
        <f>MOD($T$7*(1+SIN($T$6*B718))+$T$20,2*$T$7)</f>
        <v>2.4856567034751835</v>
      </c>
      <c r="D718" s="31">
        <f t="shared" si="144"/>
        <v>5.0617558847165992E-5</v>
      </c>
      <c r="E718" s="67">
        <f t="shared" si="152"/>
        <v>1.2206762525899903E-3</v>
      </c>
      <c r="F718" s="42">
        <f t="shared" si="145"/>
        <v>1.7301198791584472E-3</v>
      </c>
      <c r="G718" s="42">
        <f t="shared" si="153"/>
        <v>1.7301198791584473</v>
      </c>
      <c r="H718" s="31">
        <f t="shared" si="146"/>
        <v>-4.0113273361382711E-5</v>
      </c>
      <c r="I718" s="31">
        <f t="shared" si="147"/>
        <v>3.0871711385689271E-5</v>
      </c>
      <c r="L718" s="13">
        <f t="shared" si="148"/>
        <v>2.9423101467653745</v>
      </c>
      <c r="M718" s="13">
        <f t="shared" si="149"/>
        <v>-1</v>
      </c>
      <c r="N718" s="13">
        <f t="shared" si="154"/>
        <v>3.3408751604142117</v>
      </c>
      <c r="O718" s="13">
        <f t="shared" si="150"/>
        <v>1.8590839711668078E-5</v>
      </c>
      <c r="P718" s="13">
        <f t="shared" si="151"/>
        <v>0.29339715097424757</v>
      </c>
      <c r="Q718" s="13">
        <f t="shared" si="155"/>
        <v>0.2268422740480347</v>
      </c>
    </row>
    <row r="719" spans="1:17" x14ac:dyDescent="0.35">
      <c r="A719">
        <v>717</v>
      </c>
      <c r="B719" s="3">
        <f t="shared" si="143"/>
        <v>0.71699999999999997</v>
      </c>
      <c r="C719" s="3">
        <f>MOD($T$7*(1+SIN($T$6*B719))+$T$20,2*$T$7)</f>
        <v>2.5070673386740152</v>
      </c>
      <c r="D719" s="31">
        <f t="shared" si="144"/>
        <v>5.0044079209611178E-5</v>
      </c>
      <c r="E719" s="67">
        <f t="shared" si="152"/>
        <v>1.213458105159423E-3</v>
      </c>
      <c r="F719" s="42">
        <f t="shared" si="145"/>
        <v>1.7198892710559108E-3</v>
      </c>
      <c r="G719" s="42">
        <f t="shared" si="153"/>
        <v>1.7198892710559108</v>
      </c>
      <c r="H719" s="31">
        <f t="shared" si="146"/>
        <v>-4.0303158245530744E-5</v>
      </c>
      <c r="I719" s="31">
        <f t="shared" si="147"/>
        <v>2.9665894548682411E-5</v>
      </c>
      <c r="L719" s="13">
        <f t="shared" si="148"/>
        <v>2.882202737514397</v>
      </c>
      <c r="M719" s="13">
        <f t="shared" si="149"/>
        <v>-1</v>
      </c>
      <c r="N719" s="13">
        <f t="shared" si="154"/>
        <v>3.4009825696651892</v>
      </c>
      <c r="O719" s="13">
        <f t="shared" si="150"/>
        <v>1.9050080065760576E-5</v>
      </c>
      <c r="P719" s="13">
        <f t="shared" si="151"/>
        <v>0.3006447962443306</v>
      </c>
      <c r="Q719" s="13">
        <f t="shared" si="155"/>
        <v>0.23115057786142362</v>
      </c>
    </row>
    <row r="720" spans="1:17" x14ac:dyDescent="0.35">
      <c r="A720">
        <v>718</v>
      </c>
      <c r="B720" s="3">
        <f t="shared" si="143"/>
        <v>0.71799999999999997</v>
      </c>
      <c r="C720" s="3">
        <f>MOD($T$7*(1+SIN($T$6*B720))+$T$20,2*$T$7)</f>
        <v>2.5285825829350843</v>
      </c>
      <c r="D720" s="31">
        <f t="shared" si="144"/>
        <v>4.9472716715840502E-5</v>
      </c>
      <c r="E720" s="67">
        <f t="shared" si="152"/>
        <v>1.2060926039129292E-3</v>
      </c>
      <c r="F720" s="42">
        <f t="shared" si="145"/>
        <v>1.7094498116992738E-3</v>
      </c>
      <c r="G720" s="42">
        <f t="shared" si="153"/>
        <v>1.7094498116992738</v>
      </c>
      <c r="H720" s="31">
        <f t="shared" si="146"/>
        <v>-4.0464721275160574E-5</v>
      </c>
      <c r="I720" s="31">
        <f t="shared" si="147"/>
        <v>2.846324000126078E-5</v>
      </c>
      <c r="L720" s="13">
        <f t="shared" si="148"/>
        <v>2.8248228517558269</v>
      </c>
      <c r="M720" s="13">
        <f t="shared" si="149"/>
        <v>-1</v>
      </c>
      <c r="N720" s="13">
        <f t="shared" si="154"/>
        <v>3.4583624554237593</v>
      </c>
      <c r="O720" s="13">
        <f t="shared" si="150"/>
        <v>1.95468779904006E-5</v>
      </c>
      <c r="P720" s="13">
        <f t="shared" si="151"/>
        <v>0.30848516805969406</v>
      </c>
      <c r="Q720" s="13">
        <f t="shared" si="155"/>
        <v>0.23575748169704949</v>
      </c>
    </row>
    <row r="721" spans="1:17" x14ac:dyDescent="0.35">
      <c r="A721">
        <v>719</v>
      </c>
      <c r="B721" s="3">
        <f t="shared" si="143"/>
        <v>0.71899999999999997</v>
      </c>
      <c r="C721" s="3">
        <f>MOD($T$7*(1+SIN($T$6*B721))+$T$20,2*$T$7)</f>
        <v>2.550201059290103</v>
      </c>
      <c r="D721" s="31">
        <f t="shared" si="144"/>
        <v>4.8903523604976132E-5</v>
      </c>
      <c r="E721" s="67">
        <f t="shared" si="152"/>
        <v>1.1985835196703387E-3</v>
      </c>
      <c r="F721" s="42">
        <f t="shared" si="145"/>
        <v>1.6988068456426997E-3</v>
      </c>
      <c r="G721" s="42">
        <f t="shared" si="153"/>
        <v>1.6988068456426997</v>
      </c>
      <c r="H721" s="31">
        <f t="shared" si="146"/>
        <v>-4.0598025262726623E-5</v>
      </c>
      <c r="I721" s="31">
        <f t="shared" si="147"/>
        <v>2.7264536778560323E-5</v>
      </c>
      <c r="L721" s="13">
        <f t="shared" si="148"/>
        <v>2.7701289798763433</v>
      </c>
      <c r="M721" s="13">
        <f t="shared" si="149"/>
        <v>-1</v>
      </c>
      <c r="N721" s="13">
        <f t="shared" si="154"/>
        <v>3.5130563273032429</v>
      </c>
      <c r="O721" s="13">
        <f t="shared" si="150"/>
        <v>2.0076965981214274E-5</v>
      </c>
      <c r="P721" s="13">
        <f t="shared" si="151"/>
        <v>0.31685091746545024</v>
      </c>
      <c r="Q721" s="13">
        <f t="shared" si="155"/>
        <v>0.24061259574872365</v>
      </c>
    </row>
    <row r="722" spans="1:17" x14ac:dyDescent="0.35">
      <c r="A722">
        <v>720</v>
      </c>
      <c r="B722" s="3">
        <f t="shared" si="143"/>
        <v>0.72</v>
      </c>
      <c r="C722" s="3">
        <f>MOD($T$7*(1+SIN($T$6*B722))+$T$20,2*$T$7)</f>
        <v>2.5719213841639621</v>
      </c>
      <c r="D722" s="31">
        <f t="shared" si="144"/>
        <v>4.8336551499426984E-5</v>
      </c>
      <c r="E722" s="67">
        <f t="shared" si="152"/>
        <v>1.1909346336088564E-3</v>
      </c>
      <c r="F722" s="42">
        <f t="shared" si="145"/>
        <v>1.6879657321203303E-3</v>
      </c>
      <c r="G722" s="42">
        <f t="shared" si="153"/>
        <v>1.6879657321203303</v>
      </c>
      <c r="H722" s="31">
        <f t="shared" si="146"/>
        <v>-4.0703162237009471E-5</v>
      </c>
      <c r="I722" s="31">
        <f t="shared" si="147"/>
        <v>2.6070573349361595E-5</v>
      </c>
      <c r="L722" s="13">
        <f t="shared" si="148"/>
        <v>2.7180433433042088</v>
      </c>
      <c r="M722" s="13">
        <f t="shared" si="149"/>
        <v>-1</v>
      </c>
      <c r="N722" s="13">
        <f t="shared" si="154"/>
        <v>3.5651419638753774</v>
      </c>
      <c r="O722" s="13">
        <f t="shared" si="150"/>
        <v>2.0636302677522057E-5</v>
      </c>
      <c r="P722" s="13">
        <f t="shared" si="151"/>
        <v>0.32567826446414727</v>
      </c>
      <c r="Q722" s="13">
        <f t="shared" si="155"/>
        <v>0.24566915909705267</v>
      </c>
    </row>
    <row r="723" spans="1:17" x14ac:dyDescent="0.35">
      <c r="A723">
        <v>721</v>
      </c>
      <c r="B723" s="3">
        <f t="shared" si="143"/>
        <v>0.72099999999999997</v>
      </c>
      <c r="C723" s="3">
        <f>MOD($T$7*(1+SIN($T$6*B723))+$T$20,2*$T$7)</f>
        <v>2.5937421674632848</v>
      </c>
      <c r="D723" s="31">
        <f t="shared" si="144"/>
        <v>4.7771851396498937E-5</v>
      </c>
      <c r="E723" s="67">
        <f t="shared" si="152"/>
        <v>1.1831497356429306E-3</v>
      </c>
      <c r="F723" s="42">
        <f t="shared" si="145"/>
        <v>1.6769318427499991E-3</v>
      </c>
      <c r="G723" s="42">
        <f t="shared" si="153"/>
        <v>1.6769318427499991</v>
      </c>
      <c r="H723" s="31">
        <f t="shared" si="146"/>
        <v>-4.0780253446734851E-5</v>
      </c>
      <c r="I723" s="31">
        <f t="shared" si="147"/>
        <v>2.4882136457090012E-5</v>
      </c>
      <c r="L723" s="13">
        <f t="shared" si="148"/>
        <v>2.6684621200424203</v>
      </c>
      <c r="M723" s="13">
        <f t="shared" si="149"/>
        <v>-1</v>
      </c>
      <c r="N723" s="13">
        <f t="shared" si="154"/>
        <v>3.6147231871371659</v>
      </c>
      <c r="O723" s="13">
        <f t="shared" si="150"/>
        <v>2.122110638333369E-5</v>
      </c>
      <c r="P723" s="13">
        <f t="shared" si="151"/>
        <v>0.33490752703783444</v>
      </c>
      <c r="Q723" s="13">
        <f t="shared" si="155"/>
        <v>0.25088443974916796</v>
      </c>
    </row>
    <row r="724" spans="1:17" x14ac:dyDescent="0.35">
      <c r="A724">
        <v>722</v>
      </c>
      <c r="B724" s="3">
        <f t="shared" si="143"/>
        <v>0.72199999999999998</v>
      </c>
      <c r="C724" s="3">
        <f>MOD($T$7*(1+SIN($T$6*B724))+$T$20,2*$T$7)</f>
        <v>2.6156620126653882</v>
      </c>
      <c r="D724" s="31">
        <f t="shared" si="144"/>
        <v>4.7209473660150254E-5</v>
      </c>
      <c r="E724" s="67">
        <f t="shared" si="152"/>
        <v>1.1752326228118052E-3</v>
      </c>
      <c r="F724" s="42">
        <f t="shared" si="145"/>
        <v>1.6657105592478359E-3</v>
      </c>
      <c r="G724" s="42">
        <f t="shared" si="153"/>
        <v>1.6657105592478358</v>
      </c>
      <c r="H724" s="31">
        <f t="shared" si="146"/>
        <v>-4.0829449314594413E-5</v>
      </c>
      <c r="I724" s="31">
        <f t="shared" si="147"/>
        <v>2.3700009956440661E-5</v>
      </c>
      <c r="L724" s="13">
        <f t="shared" si="148"/>
        <v>2.6212641844423858</v>
      </c>
      <c r="M724" s="13">
        <f t="shared" si="149"/>
        <v>-1</v>
      </c>
      <c r="N724" s="13">
        <f t="shared" si="154"/>
        <v>3.6619211227372004</v>
      </c>
      <c r="O724" s="13">
        <f t="shared" si="150"/>
        <v>2.1827871424093173E-5</v>
      </c>
      <c r="P724" s="13">
        <f t="shared" si="151"/>
        <v>0.34448337928714806</v>
      </c>
      <c r="Q724" s="13">
        <f t="shared" si="155"/>
        <v>0.2562198868310257</v>
      </c>
    </row>
    <row r="725" spans="1:17" x14ac:dyDescent="0.35">
      <c r="A725">
        <v>723</v>
      </c>
      <c r="B725" s="3">
        <f t="shared" si="143"/>
        <v>0.72299999999999998</v>
      </c>
      <c r="C725" s="3">
        <f>MOD($T$7*(1+SIN($T$6*B725))+$T$20,2*$T$7)</f>
        <v>2.6376795169076606</v>
      </c>
      <c r="D725" s="31">
        <f t="shared" si="144"/>
        <v>4.6649468012895514E-5</v>
      </c>
      <c r="E725" s="67">
        <f t="shared" si="152"/>
        <v>1.1671870976763476E-3</v>
      </c>
      <c r="F725" s="42">
        <f t="shared" si="145"/>
        <v>1.6543072711560183E-3</v>
      </c>
      <c r="G725" s="42">
        <f t="shared" si="153"/>
        <v>1.6543072711560183</v>
      </c>
      <c r="H725" s="31">
        <f t="shared" si="146"/>
        <v>-4.0850929341246262E-5</v>
      </c>
      <c r="I725" s="31">
        <f t="shared" si="147"/>
        <v>2.2524973647990513E-5</v>
      </c>
      <c r="L725" s="13">
        <f t="shared" si="148"/>
        <v>2.5763182464512671</v>
      </c>
      <c r="M725" s="13">
        <f t="shared" si="149"/>
        <v>-1</v>
      </c>
      <c r="N725" s="13">
        <f t="shared" si="154"/>
        <v>3.7068670607283192</v>
      </c>
      <c r="O725" s="13">
        <f t="shared" si="150"/>
        <v>2.2453371443445189E-5</v>
      </c>
      <c r="P725" s="13">
        <f t="shared" si="151"/>
        <v>0.35435490346026199</v>
      </c>
      <c r="Q725" s="13">
        <f t="shared" si="155"/>
        <v>0.26164109758447751</v>
      </c>
    </row>
    <row r="726" spans="1:17" x14ac:dyDescent="0.35">
      <c r="A726">
        <v>724</v>
      </c>
      <c r="B726" s="3">
        <f t="shared" si="143"/>
        <v>0.72399999999999998</v>
      </c>
      <c r="C726" s="3">
        <f>MOD($T$7*(1+SIN($T$6*B726))+$T$20,2*$T$7)</f>
        <v>2.6597932710773464</v>
      </c>
      <c r="D726" s="31">
        <f t="shared" si="144"/>
        <v>4.6091883527858944E-5</v>
      </c>
      <c r="E726" s="67">
        <f t="shared" si="152"/>
        <v>1.1590169667240178E-3</v>
      </c>
      <c r="F726" s="42">
        <f t="shared" si="145"/>
        <v>1.6427273735820614E-3</v>
      </c>
      <c r="G726" s="42">
        <f t="shared" si="153"/>
        <v>1.6427273735820613</v>
      </c>
      <c r="H726" s="31">
        <f t="shared" si="146"/>
        <v>-4.0844901958989576E-5</v>
      </c>
      <c r="I726" s="31">
        <f t="shared" si="147"/>
        <v>2.1357802113191421E-5</v>
      </c>
      <c r="L726" s="13">
        <f t="shared" si="148"/>
        <v>2.5334884548530128</v>
      </c>
      <c r="M726" s="13">
        <f t="shared" si="149"/>
        <v>-1</v>
      </c>
      <c r="N726" s="13">
        <f t="shared" si="154"/>
        <v>3.7496968523265735</v>
      </c>
      <c r="O726" s="13">
        <f t="shared" si="150"/>
        <v>2.3094653326859791E-5</v>
      </c>
      <c r="P726" s="13">
        <f t="shared" si="151"/>
        <v>0.3644754940566704</v>
      </c>
      <c r="Q726" s="13">
        <f t="shared" si="155"/>
        <v>0.26711765483824274</v>
      </c>
    </row>
    <row r="727" spans="1:17" x14ac:dyDescent="0.35">
      <c r="A727">
        <v>725</v>
      </c>
      <c r="B727" s="3">
        <f t="shared" si="143"/>
        <v>0.72499999999999998</v>
      </c>
      <c r="C727" s="3">
        <f>MOD($T$7*(1+SIN($T$6*B727))+$T$20,2*$T$7)</f>
        <v>2.6820018599017259</v>
      </c>
      <c r="D727" s="31">
        <f t="shared" si="144"/>
        <v>4.5536768620980325E-5</v>
      </c>
      <c r="E727" s="67">
        <f t="shared" si="152"/>
        <v>1.1507260387847867E-3</v>
      </c>
      <c r="F727" s="42">
        <f t="shared" si="145"/>
        <v>1.6309762649536282E-3</v>
      </c>
      <c r="G727" s="42">
        <f t="shared" si="153"/>
        <v>1.6309762649536281</v>
      </c>
      <c r="H727" s="31">
        <f t="shared" si="146"/>
        <v>-4.0811604334930202E-5</v>
      </c>
      <c r="I727" s="31">
        <f t="shared" si="147"/>
        <v>2.019926355216458E-5</v>
      </c>
      <c r="L727" s="13">
        <f t="shared" si="148"/>
        <v>2.492638630515291</v>
      </c>
      <c r="M727" s="13">
        <f t="shared" si="149"/>
        <v>-1</v>
      </c>
      <c r="N727" s="13">
        <f t="shared" si="154"/>
        <v>3.7905466766642952</v>
      </c>
      <c r="O727" s="13">
        <f t="shared" si="150"/>
        <v>2.3749024832134069E-5</v>
      </c>
      <c r="P727" s="13">
        <f t="shared" si="151"/>
        <v>0.37480266261408124</v>
      </c>
      <c r="Q727" s="13">
        <f t="shared" si="155"/>
        <v>0.27262288094599912</v>
      </c>
    </row>
    <row r="728" spans="1:17" x14ac:dyDescent="0.35">
      <c r="A728">
        <v>726</v>
      </c>
      <c r="B728" s="3">
        <f t="shared" si="143"/>
        <v>0.72599999999999998</v>
      </c>
      <c r="C728" s="3">
        <f>MOD($T$7*(1+SIN($T$6*B728))+$T$20,2*$T$7)</f>
        <v>2.7043038620386959</v>
      </c>
      <c r="D728" s="31">
        <f t="shared" si="144"/>
        <v>4.4984171043374636E-5</v>
      </c>
      <c r="E728" s="67">
        <f t="shared" si="152"/>
        <v>1.1423181234564391E-3</v>
      </c>
      <c r="F728" s="42">
        <f t="shared" si="145"/>
        <v>1.6190593447866382E-3</v>
      </c>
      <c r="G728" s="42">
        <f t="shared" si="153"/>
        <v>1.6190593447866382</v>
      </c>
      <c r="H728" s="31">
        <f t="shared" si="146"/>
        <v>-4.0751302123575774E-5</v>
      </c>
      <c r="I728" s="31">
        <f t="shared" si="147"/>
        <v>1.9050118626733896E-5</v>
      </c>
      <c r="L728" s="13">
        <f t="shared" si="148"/>
        <v>2.453635339781628</v>
      </c>
      <c r="M728" s="13">
        <f t="shared" si="149"/>
        <v>-1</v>
      </c>
      <c r="N728" s="13">
        <f t="shared" si="154"/>
        <v>3.8295499673979583</v>
      </c>
      <c r="O728" s="13">
        <f t="shared" si="150"/>
        <v>2.441403835926745E-5</v>
      </c>
      <c r="P728" s="13">
        <f t="shared" si="151"/>
        <v>0.38529778156762756</v>
      </c>
      <c r="Q728" s="13">
        <f t="shared" si="155"/>
        <v>0.27813354406127594</v>
      </c>
    </row>
    <row r="729" spans="1:17" x14ac:dyDescent="0.35">
      <c r="A729">
        <v>727</v>
      </c>
      <c r="B729" s="3">
        <f t="shared" si="143"/>
        <v>0.72699999999999998</v>
      </c>
      <c r="C729" s="3">
        <f>MOD($T$7*(1+SIN($T$6*B729))+$T$20,2*$T$7)</f>
        <v>2.7266978501677315</v>
      </c>
      <c r="D729" s="31">
        <f t="shared" si="144"/>
        <v>4.4434137873848225E-5</v>
      </c>
      <c r="E729" s="67">
        <f t="shared" si="152"/>
        <v>1.1337970295417536E-3</v>
      </c>
      <c r="F729" s="42">
        <f t="shared" si="145"/>
        <v>1.6069820114702135E-3</v>
      </c>
      <c r="G729" s="42">
        <f t="shared" si="153"/>
        <v>1.6069820114702136</v>
      </c>
      <c r="H729" s="31">
        <f t="shared" si="146"/>
        <v>-4.0664289168924261E-5</v>
      </c>
      <c r="I729" s="31">
        <f t="shared" si="147"/>
        <v>1.791111931115032E-5</v>
      </c>
      <c r="L729" s="13">
        <f t="shared" si="148"/>
        <v>2.4163500245528748</v>
      </c>
      <c r="M729" s="13">
        <f t="shared" si="149"/>
        <v>-1</v>
      </c>
      <c r="N729" s="13">
        <f t="shared" si="154"/>
        <v>3.8668352826267114</v>
      </c>
      <c r="O729" s="13">
        <f t="shared" si="150"/>
        <v>2.508747269122868E-5</v>
      </c>
      <c r="P729" s="13">
        <f t="shared" si="151"/>
        <v>0.39592579608607137</v>
      </c>
      <c r="Q729" s="13">
        <f t="shared" si="155"/>
        <v>0.28362954334404961</v>
      </c>
    </row>
    <row r="730" spans="1:17" x14ac:dyDescent="0.35">
      <c r="A730">
        <v>728</v>
      </c>
      <c r="B730" s="3">
        <f t="shared" si="143"/>
        <v>0.72799999999999998</v>
      </c>
      <c r="C730" s="3">
        <f>MOD($T$7*(1+SIN($T$6*B730))+$T$20,2*$T$7)</f>
        <v>2.7491823910812365</v>
      </c>
      <c r="D730" s="31">
        <f t="shared" si="144"/>
        <v>4.3886715511573316E-5</v>
      </c>
      <c r="E730" s="67">
        <f t="shared" si="152"/>
        <v>1.1251665634973008E-3</v>
      </c>
      <c r="F730" s="42">
        <f t="shared" si="145"/>
        <v>1.5947496600680886E-3</v>
      </c>
      <c r="G730" s="42">
        <f t="shared" si="153"/>
        <v>1.5947496600680886</v>
      </c>
      <c r="H730" s="31">
        <f t="shared" si="146"/>
        <v>-4.0550887156235616E-5</v>
      </c>
      <c r="I730" s="31">
        <f t="shared" si="147"/>
        <v>1.678300775296298E-5</v>
      </c>
      <c r="L730" s="13">
        <f t="shared" si="148"/>
        <v>2.3806603900875967</v>
      </c>
      <c r="M730" s="13">
        <f t="shared" si="149"/>
        <v>-1</v>
      </c>
      <c r="N730" s="13">
        <f t="shared" si="154"/>
        <v>3.9025249170919896</v>
      </c>
      <c r="O730" s="13">
        <f t="shared" si="150"/>
        <v>2.5767314024316532E-5</v>
      </c>
      <c r="P730" s="13">
        <f t="shared" si="151"/>
        <v>0.4066549246965086</v>
      </c>
      <c r="Q730" s="13">
        <f t="shared" si="155"/>
        <v>0.28909359186599803</v>
      </c>
    </row>
    <row r="731" spans="1:17" x14ac:dyDescent="0.35">
      <c r="A731">
        <v>729</v>
      </c>
      <c r="B731" s="3">
        <f t="shared" si="143"/>
        <v>0.72899999999999998</v>
      </c>
      <c r="C731" s="3">
        <f>MOD($T$7*(1+SIN($T$6*B731))+$T$20,2*$T$7)</f>
        <v>2.7717560457762671</v>
      </c>
      <c r="D731" s="31">
        <f t="shared" si="144"/>
        <v>4.3341949668922193E-5</v>
      </c>
      <c r="E731" s="67">
        <f t="shared" si="152"/>
        <v>1.1164305278942405E-3</v>
      </c>
      <c r="F731" s="42">
        <f t="shared" si="145"/>
        <v>1.5823676801370288E-3</v>
      </c>
      <c r="G731" s="42">
        <f t="shared" si="153"/>
        <v>1.5823676801370288</v>
      </c>
      <c r="H731" s="31">
        <f t="shared" si="146"/>
        <v>-4.0411445213801701E-5</v>
      </c>
      <c r="I731" s="31">
        <f t="shared" si="147"/>
        <v>1.5666515146492797E-5</v>
      </c>
      <c r="L731" s="13">
        <f t="shared" si="148"/>
        <v>2.3464512254091505</v>
      </c>
      <c r="M731" s="13">
        <f t="shared" si="149"/>
        <v>-1</v>
      </c>
      <c r="N731" s="13">
        <f t="shared" si="154"/>
        <v>3.9367340817704357</v>
      </c>
      <c r="O731" s="13">
        <f t="shared" si="150"/>
        <v>2.6451737194118841E-5</v>
      </c>
      <c r="P731" s="13">
        <f t="shared" si="151"/>
        <v>0.41745636299597005</v>
      </c>
      <c r="Q731" s="13">
        <f t="shared" si="155"/>
        <v>0.29451090974936556</v>
      </c>
    </row>
    <row r="732" spans="1:17" x14ac:dyDescent="0.35">
      <c r="A732">
        <v>730</v>
      </c>
      <c r="B732" s="3">
        <f t="shared" si="143"/>
        <v>0.73</v>
      </c>
      <c r="C732" s="3">
        <f>MOD($T$7*(1+SIN($T$6*B732))+$T$20,2*$T$7)</f>
        <v>2.7944173695466272</v>
      </c>
      <c r="D732" s="31">
        <f t="shared" si="144"/>
        <v>4.2799885364464348E-5</v>
      </c>
      <c r="E732" s="67">
        <f t="shared" si="152"/>
        <v>1.1075927198928815E-3</v>
      </c>
      <c r="F732" s="42">
        <f t="shared" si="145"/>
        <v>1.5698414535647548E-3</v>
      </c>
      <c r="G732" s="42">
        <f t="shared" si="153"/>
        <v>1.5698414535647547</v>
      </c>
      <c r="H732" s="31">
        <f t="shared" si="146"/>
        <v>-4.0246339465159589E-5</v>
      </c>
      <c r="I732" s="31">
        <f t="shared" si="147"/>
        <v>1.4562360621356238E-5</v>
      </c>
      <c r="L732" s="13">
        <f t="shared" si="148"/>
        <v>2.3136148017427471</v>
      </c>
      <c r="M732" s="13">
        <f t="shared" si="149"/>
        <v>-1</v>
      </c>
      <c r="N732" s="13">
        <f t="shared" si="154"/>
        <v>3.9695705054368391</v>
      </c>
      <c r="O732" s="13">
        <f t="shared" si="150"/>
        <v>2.7139087685585767E-5</v>
      </c>
      <c r="P732" s="13">
        <f t="shared" si="151"/>
        <v>0.42830399973776684</v>
      </c>
      <c r="Q732" s="13">
        <f t="shared" si="155"/>
        <v>0.29986893533617659</v>
      </c>
    </row>
    <row r="733" spans="1:17" x14ac:dyDescent="0.35">
      <c r="A733">
        <v>731</v>
      </c>
      <c r="B733" s="3">
        <f t="shared" si="143"/>
        <v>0.73099999999999998</v>
      </c>
      <c r="C733" s="3">
        <f>MOD($T$7*(1+SIN($T$6*B733))+$T$20,2*$T$7)</f>
        <v>2.8171649120753326</v>
      </c>
      <c r="D733" s="31">
        <f t="shared" si="144"/>
        <v>4.2260566916127024E-5</v>
      </c>
      <c r="E733" s="67">
        <f t="shared" si="152"/>
        <v>1.0986569297299878E-3</v>
      </c>
      <c r="F733" s="42">
        <f t="shared" si="145"/>
        <v>1.5571763524259324E-3</v>
      </c>
      <c r="G733" s="42">
        <f t="shared" si="153"/>
        <v>1.5571763524259323</v>
      </c>
      <c r="H733" s="31">
        <f t="shared" si="146"/>
        <v>-4.005597253231747E-5</v>
      </c>
      <c r="I733" s="31">
        <f t="shared" si="147"/>
        <v>1.3471250148470933E-5</v>
      </c>
      <c r="L733" s="13">
        <f t="shared" si="148"/>
        <v>2.2820509658786783</v>
      </c>
      <c r="M733" s="13">
        <f t="shared" si="149"/>
        <v>-1</v>
      </c>
      <c r="N733" s="13">
        <f t="shared" si="154"/>
        <v>4.0011343413009079</v>
      </c>
      <c r="O733" s="13">
        <f t="shared" si="150"/>
        <v>2.7827864780534555E-5</v>
      </c>
      <c r="P733" s="13">
        <f t="shared" si="151"/>
        <v>0.43917415086856593</v>
      </c>
      <c r="Q733" s="13">
        <f t="shared" si="155"/>
        <v>0.30515705872254367</v>
      </c>
    </row>
    <row r="734" spans="1:17" x14ac:dyDescent="0.35">
      <c r="A734">
        <v>732</v>
      </c>
      <c r="B734" s="3">
        <f t="shared" si="143"/>
        <v>0.73199999999999998</v>
      </c>
      <c r="C734" s="3">
        <f>MOD($T$7*(1+SIN($T$6*B734))+$T$20,2*$T$7)</f>
        <v>2.8399972175274231</v>
      </c>
      <c r="D734" s="31">
        <f t="shared" si="144"/>
        <v>4.172403793452211E-5</v>
      </c>
      <c r="E734" s="67">
        <f t="shared" si="152"/>
        <v>1.0896269392214706E-3</v>
      </c>
      <c r="F734" s="42">
        <f t="shared" si="145"/>
        <v>1.5443777368599708E-3</v>
      </c>
      <c r="G734" s="42">
        <f t="shared" si="153"/>
        <v>1.5443777368599707</v>
      </c>
      <c r="H734" s="31">
        <f t="shared" si="146"/>
        <v>-3.9840772990692049E-5</v>
      </c>
      <c r="I734" s="31">
        <f t="shared" si="147"/>
        <v>1.2393875465954246E-5</v>
      </c>
      <c r="L734" s="13">
        <f t="shared" si="148"/>
        <v>2.2516670199267379</v>
      </c>
      <c r="M734" s="13">
        <f t="shared" si="149"/>
        <v>-1</v>
      </c>
      <c r="N734" s="13">
        <f t="shared" si="154"/>
        <v>4.0315182872528483</v>
      </c>
      <c r="O734" s="13">
        <f t="shared" si="150"/>
        <v>2.8516706027594067E-5</v>
      </c>
      <c r="P734" s="13">
        <f t="shared" si="151"/>
        <v>0.45004531443596324</v>
      </c>
      <c r="Q734" s="13">
        <f t="shared" si="155"/>
        <v>0.31036637955760799</v>
      </c>
    </row>
    <row r="735" spans="1:17" x14ac:dyDescent="0.35">
      <c r="A735">
        <v>733</v>
      </c>
      <c r="B735" s="3">
        <f t="shared" si="143"/>
        <v>0.73299999999999998</v>
      </c>
      <c r="C735" s="3">
        <f>MOD($T$7*(1+SIN($T$6*B735))+$T$20,2*$T$7)</f>
        <v>2.8629128246431454</v>
      </c>
      <c r="D735" s="31">
        <f t="shared" si="144"/>
        <v>4.1190341316440887E-5</v>
      </c>
      <c r="E735" s="67">
        <f t="shared" si="152"/>
        <v>1.0805065202788777E-3</v>
      </c>
      <c r="F735" s="42">
        <f t="shared" si="145"/>
        <v>1.5314509529683756E-3</v>
      </c>
      <c r="G735" s="42">
        <f t="shared" si="153"/>
        <v>1.5314509529683755</v>
      </c>
      <c r="H735" s="31">
        <f t="shared" si="146"/>
        <v>-3.9601194776581924E-5</v>
      </c>
      <c r="I735" s="31">
        <f t="shared" si="147"/>
        <v>1.1330913027294745E-5</v>
      </c>
      <c r="L735" s="13">
        <f t="shared" si="148"/>
        <v>2.2223774574168322</v>
      </c>
      <c r="M735" s="13">
        <f t="shared" si="149"/>
        <v>-1</v>
      </c>
      <c r="N735" s="13">
        <f t="shared" si="154"/>
        <v>4.060807849762754</v>
      </c>
      <c r="O735" s="13">
        <f t="shared" si="150"/>
        <v>2.9204373103296915E-5</v>
      </c>
      <c r="P735" s="13">
        <f t="shared" si="151"/>
        <v>0.46089794745088714</v>
      </c>
      <c r="Q735" s="13">
        <f t="shared" si="155"/>
        <v>0.31548948936173499</v>
      </c>
    </row>
    <row r="736" spans="1:17" x14ac:dyDescent="0.35">
      <c r="A736">
        <v>734</v>
      </c>
      <c r="B736" s="3">
        <f t="shared" si="143"/>
        <v>0.73399999999999999</v>
      </c>
      <c r="C736" s="3">
        <f>MOD($T$7*(1+SIN($T$6*B736))+$T$20,2*$T$7)</f>
        <v>2.8859102668314653</v>
      </c>
      <c r="D736" s="31">
        <f t="shared" si="144"/>
        <v>4.0659519238518248E-5</v>
      </c>
      <c r="E736" s="67">
        <f t="shared" si="152"/>
        <v>1.0712994334423375E-3</v>
      </c>
      <c r="F736" s="42">
        <f t="shared" si="145"/>
        <v>1.5184013307354225E-3</v>
      </c>
      <c r="G736" s="42">
        <f t="shared" si="153"/>
        <v>1.5184013307354225</v>
      </c>
      <c r="H736" s="31">
        <f t="shared" si="146"/>
        <v>-3.9337716548125752E-5</v>
      </c>
      <c r="I736" s="31">
        <f t="shared" si="147"/>
        <v>1.0283022974142809E-5</v>
      </c>
      <c r="L736" s="13">
        <f t="shared" si="148"/>
        <v>2.1941036081646677</v>
      </c>
      <c r="M736" s="13">
        <f t="shared" si="149"/>
        <v>-1</v>
      </c>
      <c r="N736" s="13">
        <f t="shared" si="154"/>
        <v>4.089081699014919</v>
      </c>
      <c r="O736" s="13">
        <f t="shared" si="150"/>
        <v>2.9889739055786857E-5</v>
      </c>
      <c r="P736" s="13">
        <f t="shared" si="151"/>
        <v>0.47171426457017762</v>
      </c>
      <c r="Q736" s="13">
        <f t="shared" si="155"/>
        <v>0.32052027756076984</v>
      </c>
    </row>
    <row r="737" spans="1:17" x14ac:dyDescent="0.35">
      <c r="A737">
        <v>735</v>
      </c>
      <c r="B737" s="3">
        <f t="shared" si="143"/>
        <v>0.73499999999999999</v>
      </c>
      <c r="C737" s="3">
        <f>MOD($T$7*(1+SIN($T$6*B737))+$T$20,2*$T$7)</f>
        <v>2.9089880722639321</v>
      </c>
      <c r="D737" s="31">
        <f t="shared" si="144"/>
        <v>4.0131613151068478E-5</v>
      </c>
      <c r="E737" s="67">
        <f t="shared" si="152"/>
        <v>1.0620094264291384E-3</v>
      </c>
      <c r="F737" s="42">
        <f t="shared" si="145"/>
        <v>1.5052341819709941E-3</v>
      </c>
      <c r="G737" s="42">
        <f t="shared" si="153"/>
        <v>1.505234181970994</v>
      </c>
      <c r="H737" s="31">
        <f t="shared" si="146"/>
        <v>-3.9050841000819529E-5</v>
      </c>
      <c r="I737" s="31">
        <f t="shared" si="147"/>
        <v>9.2508481360210747E-6</v>
      </c>
      <c r="L737" s="13">
        <f t="shared" si="148"/>
        <v>2.1667732304119314</v>
      </c>
      <c r="M737" s="13">
        <f t="shared" si="149"/>
        <v>-1</v>
      </c>
      <c r="N737" s="13">
        <f t="shared" si="154"/>
        <v>4.1164120767676549</v>
      </c>
      <c r="O737" s="13">
        <f t="shared" si="150"/>
        <v>3.057177687386901E-5</v>
      </c>
      <c r="P737" s="13">
        <f t="shared" si="151"/>
        <v>0.48247805769547697</v>
      </c>
      <c r="Q737" s="13">
        <f t="shared" si="155"/>
        <v>0.32545375979830193</v>
      </c>
    </row>
    <row r="738" spans="1:17" x14ac:dyDescent="0.35">
      <c r="A738">
        <v>736</v>
      </c>
      <c r="B738" s="3">
        <f t="shared" si="143"/>
        <v>0.73599999999999999</v>
      </c>
      <c r="C738" s="3">
        <f>MOD($T$7*(1+SIN($T$6*B738))+$T$20,2*$T$7)</f>
        <v>2.9321447639688754</v>
      </c>
      <c r="D738" s="31">
        <f t="shared" si="144"/>
        <v>3.9606663772094235E-5</v>
      </c>
      <c r="E738" s="67">
        <f t="shared" si="152"/>
        <v>1.0526402326992753E-3</v>
      </c>
      <c r="F738" s="42">
        <f t="shared" si="145"/>
        <v>1.4919547982774643E-3</v>
      </c>
      <c r="G738" s="42">
        <f t="shared" si="153"/>
        <v>1.4919547982774644</v>
      </c>
      <c r="H738" s="31">
        <f t="shared" si="146"/>
        <v>-3.8741094138787708E-5</v>
      </c>
      <c r="I738" s="31">
        <f t="shared" si="147"/>
        <v>8.2350130592070343E-6</v>
      </c>
      <c r="L738" s="13">
        <f t="shared" si="148"/>
        <v>2.1403200779534997</v>
      </c>
      <c r="M738" s="13">
        <f t="shared" si="149"/>
        <v>-1</v>
      </c>
      <c r="N738" s="13">
        <f t="shared" si="154"/>
        <v>4.1428652292260866</v>
      </c>
      <c r="O738" s="13">
        <f t="shared" si="150"/>
        <v>3.1249549295621885E-5</v>
      </c>
      <c r="P738" s="13">
        <f t="shared" si="151"/>
        <v>0.49317453513465381</v>
      </c>
      <c r="Q738" s="13">
        <f t="shared" si="155"/>
        <v>0.33028592674879736</v>
      </c>
    </row>
    <row r="739" spans="1:17" x14ac:dyDescent="0.35">
      <c r="A739">
        <v>737</v>
      </c>
      <c r="B739" s="3">
        <f t="shared" si="143"/>
        <v>0.73699999999999999</v>
      </c>
      <c r="C739" s="3">
        <f>MOD($T$7*(1+SIN($T$6*B739))+$T$20,2*$T$7)</f>
        <v>2.955378859925931</v>
      </c>
      <c r="D739" s="31">
        <f t="shared" si="144"/>
        <v>3.9084711081470291E-5</v>
      </c>
      <c r="E739" s="67">
        <f t="shared" si="152"/>
        <v>1.0431955700381441E-3</v>
      </c>
      <c r="F739" s="42">
        <f t="shared" si="145"/>
        <v>1.4785684490408848E-3</v>
      </c>
      <c r="G739" s="42">
        <f t="shared" si="153"/>
        <v>1.4785684490408848</v>
      </c>
      <c r="H739" s="31">
        <f t="shared" si="146"/>
        <v>-3.8409024503122856E-5</v>
      </c>
      <c r="I739" s="31">
        <f t="shared" si="147"/>
        <v>7.2361230669823665E-6</v>
      </c>
      <c r="L739" s="13">
        <f t="shared" si="148"/>
        <v>2.1146834617320689</v>
      </c>
      <c r="M739" s="13">
        <f t="shared" si="149"/>
        <v>-1</v>
      </c>
      <c r="N739" s="13">
        <f t="shared" si="154"/>
        <v>4.1685018454475173</v>
      </c>
      <c r="O739" s="13">
        <f t="shared" si="150"/>
        <v>3.1922199756275821E-5</v>
      </c>
      <c r="P739" s="13">
        <f t="shared" si="151"/>
        <v>0.5037901787429151</v>
      </c>
      <c r="Q739" s="13">
        <f t="shared" si="155"/>
        <v>0.33501361151597336</v>
      </c>
    </row>
    <row r="740" spans="1:17" x14ac:dyDescent="0.35">
      <c r="A740">
        <v>738</v>
      </c>
      <c r="B740" s="3">
        <f t="shared" si="143"/>
        <v>0.73799999999999999</v>
      </c>
      <c r="C740" s="3">
        <f>MOD($T$7*(1+SIN($T$6*B740))+$T$20,2*$T$7)</f>
        <v>2.9786888731608872</v>
      </c>
      <c r="D740" s="31">
        <f t="shared" si="144"/>
        <v>3.8565794315303928E-5</v>
      </c>
      <c r="E740" s="67">
        <f t="shared" si="152"/>
        <v>1.0336791391575156E-3</v>
      </c>
      <c r="F740" s="42">
        <f t="shared" si="145"/>
        <v>1.4650803794480844E-3</v>
      </c>
      <c r="G740" s="42">
        <f t="shared" si="153"/>
        <v>1.4650803794480844</v>
      </c>
      <c r="H740" s="31">
        <f t="shared" si="146"/>
        <v>-3.8055202358725412E-5</v>
      </c>
      <c r="I740" s="31">
        <f t="shared" si="147"/>
        <v>6.2547633533802629E-6</v>
      </c>
      <c r="L740" s="13">
        <f t="shared" si="148"/>
        <v>2.0898078192016842</v>
      </c>
      <c r="M740" s="13">
        <f t="shared" si="149"/>
        <v>-1</v>
      </c>
      <c r="N740" s="13">
        <f t="shared" si="154"/>
        <v>4.1933774879779016</v>
      </c>
      <c r="O740" s="13">
        <f t="shared" si="150"/>
        <v>3.2588944369936757E-5</v>
      </c>
      <c r="P740" s="13">
        <f t="shared" si="151"/>
        <v>0.51431261737987277</v>
      </c>
      <c r="Q740" s="13">
        <f t="shared" si="155"/>
        <v>0.33963437369343064</v>
      </c>
    </row>
    <row r="741" spans="1:17" x14ac:dyDescent="0.35">
      <c r="A741">
        <v>739</v>
      </c>
      <c r="B741" s="3">
        <f t="shared" si="143"/>
        <v>0.73899999999999999</v>
      </c>
      <c r="C741" s="3">
        <f>MOD($T$7*(1+SIN($T$6*B741))+$T$20,2*$T$7)</f>
        <v>3.0020733118408538</v>
      </c>
      <c r="D741" s="31">
        <f t="shared" si="144"/>
        <v>3.8049951960473518E-5</v>
      </c>
      <c r="E741" s="67">
        <f t="shared" si="152"/>
        <v>1.0240946223145598E-3</v>
      </c>
      <c r="F741" s="42">
        <f t="shared" si="145"/>
        <v>1.4514958085293473E-3</v>
      </c>
      <c r="G741" s="42">
        <f t="shared" si="153"/>
        <v>1.4514958085293472</v>
      </c>
      <c r="H741" s="31">
        <f t="shared" si="146"/>
        <v>-3.7680218841188326E-5</v>
      </c>
      <c r="I741" s="31">
        <f t="shared" si="147"/>
        <v>5.2914981124912664E-6</v>
      </c>
      <c r="L741" s="13">
        <f t="shared" si="148"/>
        <v>2.0656423001910089</v>
      </c>
      <c r="M741" s="13">
        <f t="shared" si="149"/>
        <v>-1</v>
      </c>
      <c r="N741" s="13">
        <f t="shared" si="154"/>
        <v>4.2175430069885778</v>
      </c>
      <c r="O741" s="13">
        <f t="shared" si="150"/>
        <v>3.3249064840684565E-5</v>
      </c>
      <c r="P741" s="13">
        <f t="shared" si="151"/>
        <v>0.52473051503382495</v>
      </c>
      <c r="Q741" s="13">
        <f t="shared" si="155"/>
        <v>0.3441463982388942</v>
      </c>
    </row>
    <row r="742" spans="1:17" x14ac:dyDescent="0.35">
      <c r="A742">
        <v>740</v>
      </c>
      <c r="B742" s="3">
        <f t="shared" si="143"/>
        <v>0.74</v>
      </c>
      <c r="C742" s="3">
        <f>MOD($T$7*(1+SIN($T$6*B742))+$T$20,2*$T$7)</f>
        <v>3.0255306793697376</v>
      </c>
      <c r="D742" s="31">
        <f t="shared" si="144"/>
        <v>3.7537221749347017E-5</v>
      </c>
      <c r="E742" s="67">
        <f t="shared" si="152"/>
        <v>1.0144456819504851E-3</v>
      </c>
      <c r="F742" s="42">
        <f t="shared" si="145"/>
        <v>1.4378199272288964E-3</v>
      </c>
      <c r="G742" s="42">
        <f t="shared" si="153"/>
        <v>1.4378199272288965</v>
      </c>
      <c r="H742" s="31">
        <f t="shared" si="146"/>
        <v>-3.7284685065381604E-5</v>
      </c>
      <c r="I742" s="31">
        <f t="shared" si="147"/>
        <v>4.3468697053121905E-6</v>
      </c>
      <c r="L742" s="13">
        <f t="shared" si="148"/>
        <v>2.042140374665057</v>
      </c>
      <c r="M742" s="13">
        <f t="shared" si="149"/>
        <v>-1</v>
      </c>
      <c r="N742" s="13">
        <f t="shared" si="154"/>
        <v>4.2410449325145292</v>
      </c>
      <c r="O742" s="13">
        <f t="shared" si="150"/>
        <v>3.3901902203262253E-5</v>
      </c>
      <c r="P742" s="13">
        <f t="shared" si="151"/>
        <v>0.5350334720384845</v>
      </c>
      <c r="Q742" s="13">
        <f t="shared" si="155"/>
        <v>0.34854840743503396</v>
      </c>
    </row>
    <row r="743" spans="1:17" x14ac:dyDescent="0.35">
      <c r="A743">
        <v>741</v>
      </c>
      <c r="B743" s="3">
        <f t="shared" si="143"/>
        <v>0.74099999999999999</v>
      </c>
      <c r="C743" s="3">
        <f>MOD($T$7*(1+SIN($T$6*B743))+$T$20,2*$T$7)</f>
        <v>3.0490594744840229</v>
      </c>
      <c r="D743" s="31">
        <f t="shared" si="144"/>
        <v>3.7027640654681408E-5</v>
      </c>
      <c r="E743" s="67">
        <f t="shared" si="152"/>
        <v>1.0047359593483853E-3</v>
      </c>
      <c r="F743" s="42">
        <f t="shared" si="145"/>
        <v>1.4240578965025975E-3</v>
      </c>
      <c r="G743" s="42">
        <f t="shared" si="153"/>
        <v>1.4240578965025974</v>
      </c>
      <c r="H743" s="31">
        <f t="shared" si="146"/>
        <v>-3.6869231197496907E-5</v>
      </c>
      <c r="I743" s="31">
        <f t="shared" si="147"/>
        <v>3.4213978660390394E-6</v>
      </c>
      <c r="L743" s="13">
        <f t="shared" si="148"/>
        <v>2.0192594653923659</v>
      </c>
      <c r="M743" s="13">
        <f t="shared" si="149"/>
        <v>-1</v>
      </c>
      <c r="N743" s="13">
        <f t="shared" si="154"/>
        <v>4.2639258417872199</v>
      </c>
      <c r="O743" s="13">
        <f t="shared" si="150"/>
        <v>3.4546851300381755E-5</v>
      </c>
      <c r="P743" s="13">
        <f t="shared" si="151"/>
        <v>0.54521193791485445</v>
      </c>
      <c r="Q743" s="13">
        <f t="shared" si="155"/>
        <v>0.35283958435538387</v>
      </c>
    </row>
    <row r="744" spans="1:17" x14ac:dyDescent="0.35">
      <c r="A744">
        <v>742</v>
      </c>
      <c r="B744" s="3">
        <f t="shared" si="143"/>
        <v>0.74199999999999999</v>
      </c>
      <c r="C744" s="3">
        <f>MOD($T$7*(1+SIN($T$6*B744))+$T$20,2*$T$7)</f>
        <v>3.0726581913488538</v>
      </c>
      <c r="D744" s="31">
        <f t="shared" si="144"/>
        <v>3.6521244884705455E-5</v>
      </c>
      <c r="E744" s="67">
        <f t="shared" si="152"/>
        <v>9.9496907331149713E-4</v>
      </c>
      <c r="F744" s="42">
        <f t="shared" si="145"/>
        <v>1.4102148454445942E-3</v>
      </c>
      <c r="G744" s="42">
        <f t="shared" si="153"/>
        <v>1.4102148454445942</v>
      </c>
      <c r="H744" s="31">
        <f t="shared" si="146"/>
        <v>-3.6434505492415731E-5</v>
      </c>
      <c r="I744" s="31">
        <f t="shared" si="147"/>
        <v>2.5155789496162286E-6</v>
      </c>
      <c r="L744" s="13">
        <f t="shared" si="148"/>
        <v>1.9969606068383887</v>
      </c>
      <c r="M744" s="13">
        <f t="shared" si="149"/>
        <v>-1</v>
      </c>
      <c r="N744" s="13">
        <f t="shared" si="154"/>
        <v>4.2862247003411973</v>
      </c>
      <c r="O744" s="13">
        <f t="shared" si="150"/>
        <v>3.5183355911513015E-5</v>
      </c>
      <c r="P744" s="13">
        <f t="shared" si="151"/>
        <v>0.55525713449468805</v>
      </c>
      <c r="Q744" s="13">
        <f t="shared" si="155"/>
        <v>0.35701950640791902</v>
      </c>
    </row>
    <row r="745" spans="1:17" x14ac:dyDescent="0.35">
      <c r="A745">
        <v>743</v>
      </c>
      <c r="B745" s="3">
        <f t="shared" si="143"/>
        <v>0.74299999999999999</v>
      </c>
      <c r="C745" s="3">
        <f>MOD($T$7*(1+SIN($T$6*B745))+$T$20,2*$T$7)</f>
        <v>3.0963253196544058</v>
      </c>
      <c r="D745" s="31">
        <f t="shared" si="144"/>
        <v>3.6018069878386599E-5</v>
      </c>
      <c r="E745" s="67">
        <f t="shared" si="152"/>
        <v>9.8514861886233132E-4</v>
      </c>
      <c r="F745" s="42">
        <f t="shared" si="145"/>
        <v>1.3962958694435279E-3</v>
      </c>
      <c r="G745" s="42">
        <f t="shared" si="153"/>
        <v>1.3962958694435279</v>
      </c>
      <c r="H745" s="31">
        <f t="shared" si="146"/>
        <v>-3.5981173298359793E-5</v>
      </c>
      <c r="I745" s="31">
        <f t="shared" si="147"/>
        <v>1.6298852222596618E-6</v>
      </c>
      <c r="L745" s="13">
        <f t="shared" si="148"/>
        <v>1.9752081304430384</v>
      </c>
      <c r="M745" s="13">
        <f t="shared" si="149"/>
        <v>-1</v>
      </c>
      <c r="N745" s="13">
        <f t="shared" si="154"/>
        <v>4.3079771767365482</v>
      </c>
      <c r="O745" s="13">
        <f t="shared" si="150"/>
        <v>3.5810904456177309E-5</v>
      </c>
      <c r="P745" s="13">
        <f t="shared" si="151"/>
        <v>0.56516098811066973</v>
      </c>
      <c r="Q745" s="13">
        <f t="shared" si="155"/>
        <v>0.36108808768156453</v>
      </c>
    </row>
    <row r="746" spans="1:17" x14ac:dyDescent="0.35">
      <c r="A746">
        <v>744</v>
      </c>
      <c r="B746" s="3">
        <f t="shared" si="143"/>
        <v>0.74399999999999999</v>
      </c>
      <c r="C746" s="3">
        <f>MOD($T$7*(1+SIN($T$6*B746))+$T$20,2*$T$7)</f>
        <v>3.120059344712546</v>
      </c>
      <c r="D746" s="31">
        <f t="shared" si="144"/>
        <v>3.5518150300883428E-5</v>
      </c>
      <c r="E746" s="67">
        <f t="shared" si="152"/>
        <v>9.7527816596275254E-4</v>
      </c>
      <c r="F746" s="42">
        <f t="shared" si="145"/>
        <v>1.3823060283684476E-3</v>
      </c>
      <c r="G746" s="42">
        <f t="shared" si="153"/>
        <v>1.3823060283684476</v>
      </c>
      <c r="H746" s="31">
        <f t="shared" si="146"/>
        <v>-3.5509916030874941E-5</v>
      </c>
      <c r="I746" s="31">
        <f t="shared" si="147"/>
        <v>7.6476419657072985E-7</v>
      </c>
      <c r="L746" s="13">
        <f t="shared" si="148"/>
        <v>1.9539693756617118</v>
      </c>
      <c r="M746" s="13">
        <f t="shared" si="149"/>
        <v>-1</v>
      </c>
      <c r="N746" s="13">
        <f t="shared" si="154"/>
        <v>4.329215931517874</v>
      </c>
      <c r="O746" s="13">
        <f t="shared" si="150"/>
        <v>3.6429026202782545E-5</v>
      </c>
      <c r="P746" s="13">
        <f t="shared" si="151"/>
        <v>0.57491606976496301</v>
      </c>
      <c r="Q746" s="13">
        <f t="shared" si="155"/>
        <v>0.3650455289663545</v>
      </c>
    </row>
    <row r="747" spans="1:17" x14ac:dyDescent="0.35">
      <c r="A747">
        <v>745</v>
      </c>
      <c r="B747" s="3">
        <f t="shared" si="143"/>
        <v>0.745</v>
      </c>
      <c r="C747" s="3">
        <f>MOD($T$7*(1+SIN($T$6*B747))+$T$20,2*$T$7)</f>
        <v>3.143858747553772</v>
      </c>
      <c r="D747" s="31">
        <f t="shared" si="144"/>
        <v>3.502152003918564E-5</v>
      </c>
      <c r="E747" s="67">
        <f t="shared" si="152"/>
        <v>9.6536125825611601E-4</v>
      </c>
      <c r="F747" s="42">
        <f t="shared" si="145"/>
        <v>1.3682503447859848E-3</v>
      </c>
      <c r="G747" s="42">
        <f t="shared" si="153"/>
        <v>1.3682503447859848</v>
      </c>
      <c r="H747" s="31">
        <f t="shared" si="146"/>
        <v>-3.5021430118287025E-5</v>
      </c>
      <c r="I747" s="31">
        <f t="shared" si="147"/>
        <v>-7.9361987247080965E-8</v>
      </c>
      <c r="L747" s="13">
        <f t="shared" si="148"/>
        <v>1.9332144256495263</v>
      </c>
      <c r="M747" s="13">
        <f t="shared" si="149"/>
        <v>-1</v>
      </c>
      <c r="N747" s="13">
        <f t="shared" si="154"/>
        <v>4.3499708815300604</v>
      </c>
      <c r="O747" s="13">
        <f t="shared" si="150"/>
        <v>3.703728792164357E-5</v>
      </c>
      <c r="P747" s="13">
        <f t="shared" si="151"/>
        <v>0.58451554230780445</v>
      </c>
      <c r="Q747" s="13">
        <f t="shared" si="155"/>
        <v>0.36889227445284201</v>
      </c>
    </row>
    <row r="748" spans="1:17" x14ac:dyDescent="0.35">
      <c r="A748">
        <v>746</v>
      </c>
      <c r="B748" s="3">
        <f t="shared" si="143"/>
        <v>0.746</v>
      </c>
      <c r="C748" s="3">
        <f>MOD($T$7*(1+SIN($T$6*B748))+$T$20,2*$T$7)</f>
        <v>3.1677220050244244</v>
      </c>
      <c r="D748" s="31">
        <f t="shared" si="144"/>
        <v>3.4528212197942308E-5</v>
      </c>
      <c r="E748" s="67">
        <f t="shared" si="152"/>
        <v>9.5540141183188493E-4</v>
      </c>
      <c r="F748" s="42">
        <f t="shared" si="145"/>
        <v>1.3541338022093879E-3</v>
      </c>
      <c r="G748" s="42">
        <f t="shared" si="153"/>
        <v>1.3541338022093878</v>
      </c>
      <c r="H748" s="31">
        <f t="shared" si="146"/>
        <v>-3.4516425920847663E-5</v>
      </c>
      <c r="I748" s="31">
        <f t="shared" si="147"/>
        <v>-9.0209713266780341E-7</v>
      </c>
      <c r="L748" s="13">
        <f t="shared" si="148"/>
        <v>1.9129158661689061</v>
      </c>
      <c r="M748" s="13">
        <f t="shared" si="149"/>
        <v>-1</v>
      </c>
      <c r="N748" s="13">
        <f t="shared" si="154"/>
        <v>4.3702694410106799</v>
      </c>
      <c r="O748" s="13">
        <f t="shared" si="150"/>
        <v>3.7635290927875304E-5</v>
      </c>
      <c r="P748" s="13">
        <f t="shared" si="151"/>
        <v>0.59395311376899607</v>
      </c>
      <c r="Q748" s="13">
        <f t="shared" si="155"/>
        <v>0.37262897423912233</v>
      </c>
    </row>
    <row r="749" spans="1:17" x14ac:dyDescent="0.35">
      <c r="A749">
        <v>747</v>
      </c>
      <c r="B749" s="3">
        <f t="shared" si="143"/>
        <v>0.747</v>
      </c>
      <c r="C749" s="3">
        <f>MOD($T$7*(1+SIN($T$6*B749))+$T$20,2*$T$7)</f>
        <v>3.1916475898841719</v>
      </c>
      <c r="D749" s="31">
        <f t="shared" si="144"/>
        <v>3.4038259095479909E-5</v>
      </c>
      <c r="E749" s="67">
        <f t="shared" si="152"/>
        <v>9.4540211401246909E-4</v>
      </c>
      <c r="F749" s="42">
        <f t="shared" si="145"/>
        <v>1.3399613433790545E-3</v>
      </c>
      <c r="G749" s="42">
        <f t="shared" si="153"/>
        <v>1.3399613433790545</v>
      </c>
      <c r="H749" s="31">
        <f t="shared" si="146"/>
        <v>-3.3995626625863491E-5</v>
      </c>
      <c r="I749" s="31">
        <f t="shared" si="147"/>
        <v>-1.7030715093330929E-6</v>
      </c>
      <c r="L749" s="13">
        <f t="shared" si="148"/>
        <v>1.8930485661426382</v>
      </c>
      <c r="M749" s="13">
        <f t="shared" si="149"/>
        <v>-1</v>
      </c>
      <c r="N749" s="13">
        <f t="shared" si="154"/>
        <v>4.3901367410369483</v>
      </c>
      <c r="O749" s="13">
        <f t="shared" si="150"/>
        <v>3.8222668466264432E-5</v>
      </c>
      <c r="P749" s="13">
        <f t="shared" si="151"/>
        <v>0.60322299608644059</v>
      </c>
      <c r="Q749" s="13">
        <f t="shared" si="155"/>
        <v>0.37625645188407514</v>
      </c>
    </row>
    <row r="750" spans="1:17" x14ac:dyDescent="0.35">
      <c r="A750">
        <v>748</v>
      </c>
      <c r="B750" s="3">
        <f t="shared" si="143"/>
        <v>0.748</v>
      </c>
      <c r="C750" s="3">
        <f>MOD($T$7*(1+SIN($T$6*B750))+$T$20,2*$T$7)</f>
        <v>3.2156339709037494</v>
      </c>
      <c r="D750" s="31">
        <f t="shared" si="144"/>
        <v>3.3551692260011607E-5</v>
      </c>
      <c r="E750" s="67">
        <f t="shared" si="152"/>
        <v>9.3536682216414544E-4</v>
      </c>
      <c r="F750" s="42">
        <f t="shared" si="145"/>
        <v>1.3257378685771956E-3</v>
      </c>
      <c r="G750" s="42">
        <f t="shared" si="153"/>
        <v>1.3257378685771957</v>
      </c>
      <c r="H750" s="31">
        <f t="shared" si="146"/>
        <v>-3.3459767121170907E-5</v>
      </c>
      <c r="I750" s="31">
        <f t="shared" si="147"/>
        <v>-2.4819423255856106E-6</v>
      </c>
      <c r="L750" s="13">
        <f t="shared" si="148"/>
        <v>1.8735894782148204</v>
      </c>
      <c r="M750" s="13">
        <f t="shared" si="149"/>
        <v>-1</v>
      </c>
      <c r="N750" s="13">
        <f t="shared" si="154"/>
        <v>4.4095958289647657</v>
      </c>
      <c r="O750" s="13">
        <f t="shared" si="150"/>
        <v>3.8799083395999673E-5</v>
      </c>
      <c r="P750" s="13">
        <f t="shared" si="151"/>
        <v>0.61231986856698795</v>
      </c>
      <c r="Q750" s="13">
        <f t="shared" si="155"/>
        <v>0.37977567634343617</v>
      </c>
    </row>
    <row r="751" spans="1:17" x14ac:dyDescent="0.35">
      <c r="A751">
        <v>749</v>
      </c>
      <c r="B751" s="3">
        <f t="shared" si="143"/>
        <v>0.749</v>
      </c>
      <c r="C751" s="3">
        <f>MOD($T$7*(1+SIN($T$6*B751))+$T$20,2*$T$7)</f>
        <v>3.2396796129629584</v>
      </c>
      <c r="D751" s="31">
        <f t="shared" si="144"/>
        <v>3.3068542426038523E-5</v>
      </c>
      <c r="E751" s="67">
        <f t="shared" si="152"/>
        <v>9.2529896253118298E-4</v>
      </c>
      <c r="F751" s="42">
        <f t="shared" si="145"/>
        <v>1.311468233975386E-3</v>
      </c>
      <c r="G751" s="42">
        <f t="shared" si="153"/>
        <v>1.311468233975386</v>
      </c>
      <c r="H751" s="31">
        <f t="shared" si="146"/>
        <v>-3.2909592849379593E-5</v>
      </c>
      <c r="I751" s="31">
        <f t="shared" si="147"/>
        <v>-3.2383941500029692E-6</v>
      </c>
      <c r="L751" s="13">
        <f t="shared" si="148"/>
        <v>1.8545174576891499</v>
      </c>
      <c r="M751" s="13">
        <f t="shared" si="149"/>
        <v>-1</v>
      </c>
      <c r="N751" s="13">
        <f t="shared" si="154"/>
        <v>4.4286678494904361</v>
      </c>
      <c r="O751" s="13">
        <f t="shared" si="150"/>
        <v>3.9364226138292226E-5</v>
      </c>
      <c r="P751" s="13">
        <f t="shared" si="151"/>
        <v>0.6212388454961657</v>
      </c>
      <c r="Q751" s="13">
        <f t="shared" si="155"/>
        <v>0.3831877377117997</v>
      </c>
    </row>
    <row r="752" spans="1:17" x14ac:dyDescent="0.35">
      <c r="A752">
        <v>750</v>
      </c>
      <c r="B752" s="3">
        <f t="shared" si="143"/>
        <v>0.75</v>
      </c>
      <c r="C752" s="3">
        <f>MOD($T$7*(1+SIN($T$6*B752))+$T$20,2*$T$7)</f>
        <v>3.2637829771489155</v>
      </c>
      <c r="D752" s="31">
        <f t="shared" si="144"/>
        <v>3.2588839530944824E-5</v>
      </c>
      <c r="E752" s="67">
        <f t="shared" si="152"/>
        <v>9.1520192909448769E-4</v>
      </c>
      <c r="F752" s="42">
        <f t="shared" si="145"/>
        <v>1.2971572500168724E-3</v>
      </c>
      <c r="G752" s="42">
        <f t="shared" si="153"/>
        <v>1.2971572500168724</v>
      </c>
      <c r="H752" s="31">
        <f t="shared" si="146"/>
        <v>-3.2345858645364265E-5</v>
      </c>
      <c r="I752" s="31">
        <f t="shared" si="147"/>
        <v>-3.9721392810154263E-6</v>
      </c>
      <c r="L752" s="13">
        <f t="shared" si="148"/>
        <v>1.8358130982649974</v>
      </c>
      <c r="M752" s="13">
        <f t="shared" si="149"/>
        <v>-1</v>
      </c>
      <c r="N752" s="13">
        <f t="shared" si="154"/>
        <v>4.4473722089145884</v>
      </c>
      <c r="O752" s="13">
        <f t="shared" si="150"/>
        <v>3.991781285447985E-5</v>
      </c>
      <c r="P752" s="13">
        <f t="shared" si="151"/>
        <v>0.62997544738535838</v>
      </c>
      <c r="Q752" s="13">
        <f t="shared" si="155"/>
        <v>0.38649382626953133</v>
      </c>
    </row>
    <row r="753" spans="1:17" x14ac:dyDescent="0.35">
      <c r="A753">
        <v>751</v>
      </c>
      <c r="B753" s="3">
        <f t="shared" si="143"/>
        <v>0.751</v>
      </c>
      <c r="C753" s="3">
        <f>MOD($T$7*(1+SIN($T$6*B753))+$T$20,2*$T$7)</f>
        <v>3.2879425208545396</v>
      </c>
      <c r="D753" s="31">
        <f t="shared" si="144"/>
        <v>3.2112612711787028E-5</v>
      </c>
      <c r="E753" s="67">
        <f t="shared" si="152"/>
        <v>9.0507908245495577E-4</v>
      </c>
      <c r="F753" s="42">
        <f t="shared" si="145"/>
        <v>1.2828096798338968E-3</v>
      </c>
      <c r="G753" s="42">
        <f t="shared" si="153"/>
        <v>1.2828096798338968</v>
      </c>
      <c r="H753" s="31">
        <f t="shared" si="146"/>
        <v>-3.1769327559530878E-5</v>
      </c>
      <c r="I753" s="31">
        <f t="shared" si="147"/>
        <v>-4.6829180638206297E-6</v>
      </c>
      <c r="L753" s="13">
        <f t="shared" si="148"/>
        <v>1.8174585830700978</v>
      </c>
      <c r="M753" s="13">
        <f t="shared" si="149"/>
        <v>-1</v>
      </c>
      <c r="N753" s="13">
        <f t="shared" si="154"/>
        <v>4.4657267241094889</v>
      </c>
      <c r="O753" s="13">
        <f t="shared" si="150"/>
        <v>4.0459583826230274E-5</v>
      </c>
      <c r="P753" s="13">
        <f t="shared" si="151"/>
        <v>0.63852557540848154</v>
      </c>
      <c r="Q753" s="13">
        <f t="shared" si="155"/>
        <v>0.38969521439987181</v>
      </c>
    </row>
    <row r="754" spans="1:17" x14ac:dyDescent="0.35">
      <c r="A754">
        <v>752</v>
      </c>
      <c r="B754" s="3">
        <f t="shared" si="143"/>
        <v>0.752</v>
      </c>
      <c r="C754" s="3">
        <f>MOD($T$7*(1+SIN($T$6*B754))+$T$20,2*$T$7)</f>
        <v>3.3121566978772807</v>
      </c>
      <c r="D754" s="31">
        <f t="shared" si="144"/>
        <v>3.1639890302279219E-5</v>
      </c>
      <c r="E754" s="67">
        <f t="shared" si="152"/>
        <v>8.9493374874180553E-4</v>
      </c>
      <c r="F754" s="42">
        <f t="shared" si="145"/>
        <v>1.2684302377004278E-3</v>
      </c>
      <c r="G754" s="42">
        <f t="shared" si="153"/>
        <v>1.2684302377004277</v>
      </c>
      <c r="H754" s="31">
        <f t="shared" si="146"/>
        <v>-3.1180769669425608E-5</v>
      </c>
      <c r="I754" s="31">
        <f t="shared" si="147"/>
        <v>-5.3704991539418882E-6</v>
      </c>
      <c r="L754" s="13">
        <f t="shared" si="148"/>
        <v>1.799437549582964</v>
      </c>
      <c r="M754" s="13">
        <f t="shared" si="149"/>
        <v>-1</v>
      </c>
      <c r="N754" s="13">
        <f t="shared" si="154"/>
        <v>4.483747757596622</v>
      </c>
      <c r="O754" s="13">
        <f t="shared" si="150"/>
        <v>4.0989302012992574E-5</v>
      </c>
      <c r="P754" s="13">
        <f t="shared" si="151"/>
        <v>0.64688548863594908</v>
      </c>
      <c r="Q754" s="13">
        <f t="shared" si="155"/>
        <v>0.39279324099925067</v>
      </c>
    </row>
    <row r="755" spans="1:17" x14ac:dyDescent="0.35">
      <c r="A755">
        <v>753</v>
      </c>
      <c r="B755" s="3">
        <f t="shared" si="143"/>
        <v>0.753</v>
      </c>
      <c r="C755" s="3">
        <f>MOD($T$7*(1+SIN($T$6*B755))+$T$20,2*$T$7)</f>
        <v>3.3364239585180728</v>
      </c>
      <c r="D755" s="31">
        <f t="shared" si="144"/>
        <v>3.1170699829974836E-5</v>
      </c>
      <c r="E755" s="67">
        <f t="shared" si="152"/>
        <v>8.847692185468811E-4</v>
      </c>
      <c r="F755" s="42">
        <f t="shared" si="145"/>
        <v>1.2540235875216994E-3</v>
      </c>
      <c r="G755" s="42">
        <f t="shared" si="153"/>
        <v>1.2540235875216994</v>
      </c>
      <c r="H755" s="31">
        <f t="shared" si="146"/>
        <v>-3.0580960882287639E-5</v>
      </c>
      <c r="I755" s="31">
        <f t="shared" si="147"/>
        <v>-6.0346797269106701E-6</v>
      </c>
      <c r="L755" s="13">
        <f t="shared" si="148"/>
        <v>1.7817349671400384</v>
      </c>
      <c r="M755" s="13">
        <f t="shared" si="149"/>
        <v>-1</v>
      </c>
      <c r="N755" s="13">
        <f t="shared" si="154"/>
        <v>4.5014503400395478</v>
      </c>
      <c r="O755" s="13">
        <f t="shared" si="150"/>
        <v>4.1506751764938134E-5</v>
      </c>
      <c r="P755" s="13">
        <f t="shared" si="151"/>
        <v>0.6550517837225488</v>
      </c>
      <c r="Q755" s="13">
        <f t="shared" si="155"/>
        <v>0.39578929805398827</v>
      </c>
    </row>
    <row r="756" spans="1:17" x14ac:dyDescent="0.35">
      <c r="A756">
        <v>754</v>
      </c>
      <c r="B756" s="3">
        <f t="shared" si="143"/>
        <v>0.754</v>
      </c>
      <c r="C756" s="3">
        <f>MOD($T$7*(1+SIN($T$6*B756))+$T$20,2*$T$7)</f>
        <v>3.36074274968052</v>
      </c>
      <c r="D756" s="31">
        <f t="shared" si="144"/>
        <v>3.0705068013646132E-5</v>
      </c>
      <c r="E756" s="67">
        <f t="shared" si="152"/>
        <v>8.7458874588432916E-4</v>
      </c>
      <c r="F756" s="42">
        <f t="shared" si="145"/>
        <v>1.2395943413597145E-3</v>
      </c>
      <c r="G756" s="42">
        <f t="shared" si="153"/>
        <v>1.2395943413597146</v>
      </c>
      <c r="H756" s="31">
        <f t="shared" si="146"/>
        <v>-2.9970681731172944E-5</v>
      </c>
      <c r="I756" s="31">
        <f t="shared" si="147"/>
        <v>-6.6752856336917313E-6</v>
      </c>
      <c r="L756" s="13">
        <f t="shared" si="148"/>
        <v>1.7643370258265856</v>
      </c>
      <c r="M756" s="13">
        <f t="shared" si="149"/>
        <v>-1</v>
      </c>
      <c r="N756" s="13">
        <f t="shared" si="154"/>
        <v>4.5188482813530007</v>
      </c>
      <c r="O756" s="13">
        <f t="shared" si="150"/>
        <v>4.2011737672338186E-5</v>
      </c>
      <c r="P756" s="13">
        <f t="shared" si="151"/>
        <v>0.66302137674853412</v>
      </c>
      <c r="Q756" s="13">
        <f t="shared" si="155"/>
        <v>0.39868481910006726</v>
      </c>
    </row>
    <row r="757" spans="1:17" x14ac:dyDescent="0.35">
      <c r="A757">
        <v>755</v>
      </c>
      <c r="B757" s="3">
        <f t="shared" si="143"/>
        <v>0.755</v>
      </c>
      <c r="C757" s="3">
        <f>MOD($T$7*(1+SIN($T$6*B757))+$T$20,2*$T$7)</f>
        <v>3.3851115149702875</v>
      </c>
      <c r="D757" s="31">
        <f t="shared" si="144"/>
        <v>3.0243020760862259E-5</v>
      </c>
      <c r="E757" s="67">
        <f t="shared" si="152"/>
        <v>8.6439554717728797E-4</v>
      </c>
      <c r="F757" s="42">
        <f t="shared" si="145"/>
        <v>1.2251470579970327E-3</v>
      </c>
      <c r="G757" s="42">
        <f t="shared" si="153"/>
        <v>1.2251470579970327</v>
      </c>
      <c r="H757" s="31">
        <f t="shared" si="146"/>
        <v>-2.9350716167294872E-5</v>
      </c>
      <c r="I757" s="31">
        <f t="shared" si="147"/>
        <v>-7.2921715016064283E-6</v>
      </c>
      <c r="L757" s="13">
        <f t="shared" si="148"/>
        <v>1.7472310356526704</v>
      </c>
      <c r="M757" s="13">
        <f t="shared" si="149"/>
        <v>-1</v>
      </c>
      <c r="N757" s="13">
        <f t="shared" si="154"/>
        <v>4.5359542715269159</v>
      </c>
      <c r="O757" s="13">
        <f t="shared" si="150"/>
        <v>4.2504083534685237E-5</v>
      </c>
      <c r="P757" s="13">
        <f t="shared" si="151"/>
        <v>0.6707914869504914</v>
      </c>
      <c r="Q757" s="13">
        <f t="shared" si="155"/>
        <v>0.4014812693203339</v>
      </c>
    </row>
    <row r="758" spans="1:17" x14ac:dyDescent="0.35">
      <c r="A758">
        <v>756</v>
      </c>
      <c r="B758" s="3">
        <f t="shared" si="143"/>
        <v>0.75600000000000001</v>
      </c>
      <c r="C758" s="3">
        <f>MOD($T$7*(1+SIN($T$6*B758))+$T$20,2*$T$7)</f>
        <v>3.409528694794715</v>
      </c>
      <c r="D758" s="31">
        <f t="shared" si="144"/>
        <v>2.9784583165766966E-5</v>
      </c>
      <c r="E758" s="67">
        <f t="shared" si="152"/>
        <v>8.5419280027109119E-4</v>
      </c>
      <c r="F758" s="42">
        <f t="shared" si="145"/>
        <v>1.2106862415381394E-3</v>
      </c>
      <c r="G758" s="42">
        <f t="shared" si="153"/>
        <v>1.2106862415381394</v>
      </c>
      <c r="H758" s="31">
        <f t="shared" si="146"/>
        <v>-2.8721850351237614E-5</v>
      </c>
      <c r="I758" s="31">
        <f t="shared" si="147"/>
        <v>-7.8852207806503891E-6</v>
      </c>
      <c r="L758" s="13">
        <f t="shared" si="148"/>
        <v>1.7304053350138036</v>
      </c>
      <c r="M758" s="13">
        <f t="shared" si="149"/>
        <v>-1</v>
      </c>
      <c r="N758" s="13">
        <f t="shared" si="154"/>
        <v>4.5527799721657827</v>
      </c>
      <c r="O758" s="13">
        <f t="shared" si="150"/>
        <v>4.2983631434926351E-5</v>
      </c>
      <c r="P758" s="13">
        <f t="shared" si="151"/>
        <v>0.67835962211106293</v>
      </c>
      <c r="Q758" s="13">
        <f t="shared" si="155"/>
        <v>0.4041801370661034</v>
      </c>
    </row>
    <row r="759" spans="1:17" x14ac:dyDescent="0.35">
      <c r="A759">
        <v>757</v>
      </c>
      <c r="B759" s="3">
        <f t="shared" si="143"/>
        <v>0.75700000000000001</v>
      </c>
      <c r="C759" s="3">
        <f>MOD($T$7*(1+SIN($T$6*B759))+$T$20,2*$T$7)</f>
        <v>3.4339927264626282</v>
      </c>
      <c r="D759" s="31">
        <f t="shared" si="144"/>
        <v>2.9329779507056329E-5</v>
      </c>
      <c r="E759" s="67">
        <f t="shared" si="152"/>
        <v>8.4398364347343716E-4</v>
      </c>
      <c r="F759" s="42">
        <f t="shared" si="145"/>
        <v>1.1962163400490347E-3</v>
      </c>
      <c r="G759" s="42">
        <f t="shared" si="153"/>
        <v>1.1962163400490347</v>
      </c>
      <c r="H759" s="31">
        <f t="shared" si="146"/>
        <v>-2.808487144570131E-5</v>
      </c>
      <c r="I759" s="31">
        <f t="shared" si="147"/>
        <v>-8.4543457352401E-6</v>
      </c>
      <c r="L759" s="13">
        <f t="shared" si="148"/>
        <v>1.7138492075285381</v>
      </c>
      <c r="M759" s="13">
        <f t="shared" si="149"/>
        <v>-1</v>
      </c>
      <c r="N759" s="13">
        <f t="shared" si="154"/>
        <v>4.5693360996510481</v>
      </c>
      <c r="O759" s="13">
        <f t="shared" si="150"/>
        <v>4.3450240905971365E-5</v>
      </c>
      <c r="P759" s="13">
        <f t="shared" si="151"/>
        <v>0.68572356540493606</v>
      </c>
      <c r="Q759" s="13">
        <f t="shared" si="155"/>
        <v>0.40678292661834803</v>
      </c>
    </row>
    <row r="760" spans="1:17" x14ac:dyDescent="0.35">
      <c r="A760">
        <v>758</v>
      </c>
      <c r="B760" s="3">
        <f t="shared" si="143"/>
        <v>0.75800000000000001</v>
      </c>
      <c r="C760" s="3">
        <f>MOD($T$7*(1+SIN($T$6*B760))+$T$20,2*$T$7)</f>
        <v>3.4585020442843506</v>
      </c>
      <c r="D760" s="31">
        <f t="shared" si="144"/>
        <v>2.8878633246158002E-5</v>
      </c>
      <c r="E760" s="67">
        <f t="shared" si="152"/>
        <v>8.3377117462248745E-4</v>
      </c>
      <c r="F760" s="42">
        <f t="shared" si="145"/>
        <v>1.1817417442364058E-3</v>
      </c>
      <c r="G760" s="42">
        <f t="shared" si="153"/>
        <v>1.1817417442364058</v>
      </c>
      <c r="H760" s="31">
        <f t="shared" si="146"/>
        <v>-2.7440566412433545E-5</v>
      </c>
      <c r="I760" s="31">
        <f t="shared" si="147"/>
        <v>-8.9994873815638078E-6</v>
      </c>
      <c r="L760" s="13">
        <f t="shared" si="148"/>
        <v>1.6975528064316907</v>
      </c>
      <c r="M760" s="13">
        <f t="shared" si="149"/>
        <v>-1</v>
      </c>
      <c r="N760" s="13">
        <f t="shared" si="154"/>
        <v>4.5856325007478951</v>
      </c>
      <c r="O760" s="13">
        <f t="shared" si="150"/>
        <v>4.3903788178205939E-5</v>
      </c>
      <c r="P760" s="13">
        <f t="shared" si="151"/>
        <v>0.69288136352323448</v>
      </c>
      <c r="Q760" s="13">
        <f t="shared" si="155"/>
        <v>0.40929115202804628</v>
      </c>
    </row>
    <row r="761" spans="1:17" x14ac:dyDescent="0.35">
      <c r="A761">
        <v>759</v>
      </c>
      <c r="B761" s="3">
        <f t="shared" si="143"/>
        <v>0.75900000000000001</v>
      </c>
      <c r="C761" s="3">
        <f>MOD($T$7*(1+SIN($T$6*B761))+$T$20,2*$T$7)</f>
        <v>3.4830550796719075</v>
      </c>
      <c r="D761" s="31">
        <f t="shared" si="144"/>
        <v>2.8431167025612046E-5</v>
      </c>
      <c r="E761" s="67">
        <f t="shared" si="152"/>
        <v>8.2355845018248662E-4</v>
      </c>
      <c r="F761" s="42">
        <f t="shared" si="145"/>
        <v>1.1672667861658095E-3</v>
      </c>
      <c r="G761" s="42">
        <f t="shared" si="153"/>
        <v>1.1672667861658095</v>
      </c>
      <c r="H761" s="31">
        <f t="shared" si="146"/>
        <v>-2.6789720815987733E-5</v>
      </c>
      <c r="I761" s="31">
        <f t="shared" si="147"/>
        <v>-9.5206153708509475E-6</v>
      </c>
      <c r="L761" s="13">
        <f t="shared" si="148"/>
        <v>1.6815070857815151</v>
      </c>
      <c r="M761" s="13">
        <f t="shared" si="149"/>
        <v>-1</v>
      </c>
      <c r="N761" s="13">
        <f t="shared" si="154"/>
        <v>4.6016782213980711</v>
      </c>
      <c r="O761" s="13">
        <f t="shared" si="150"/>
        <v>4.4344165498104378E-5</v>
      </c>
      <c r="P761" s="13">
        <f t="shared" si="151"/>
        <v>0.69983131591999381</v>
      </c>
      <c r="Q761" s="13">
        <f t="shared" si="155"/>
        <v>0.41170633189636618</v>
      </c>
    </row>
    <row r="762" spans="1:17" x14ac:dyDescent="0.35">
      <c r="A762">
        <v>760</v>
      </c>
      <c r="B762" s="3">
        <f t="shared" si="143"/>
        <v>0.76</v>
      </c>
      <c r="C762" s="3">
        <f>MOD($T$7*(1+SIN($T$6*B762))+$T$20,2*$T$7)</f>
        <v>3.5076502612394145</v>
      </c>
      <c r="D762" s="31">
        <f t="shared" si="144"/>
        <v>2.7987402667654393E-5</v>
      </c>
      <c r="E762" s="67">
        <f t="shared" si="152"/>
        <v>8.1334848436772017E-4</v>
      </c>
      <c r="F762" s="42">
        <f t="shared" si="145"/>
        <v>1.1527957380200167E-3</v>
      </c>
      <c r="G762" s="42">
        <f t="shared" si="153"/>
        <v>1.1527957380200167</v>
      </c>
      <c r="H762" s="31">
        <f t="shared" si="146"/>
        <v>-2.6133117636929588E-5</v>
      </c>
      <c r="I762" s="31">
        <f t="shared" si="147"/>
        <v>-1.0017727819013048E-5</v>
      </c>
      <c r="L762" s="13">
        <f t="shared" si="148"/>
        <v>1.6657037378121822</v>
      </c>
      <c r="M762" s="13">
        <f t="shared" si="149"/>
        <v>-1</v>
      </c>
      <c r="N762" s="13">
        <f t="shared" si="154"/>
        <v>4.6174815693674045</v>
      </c>
      <c r="O762" s="13">
        <f t="shared" si="150"/>
        <v>4.4771280509229331E-5</v>
      </c>
      <c r="P762" s="13">
        <f t="shared" si="151"/>
        <v>0.70657196504321473</v>
      </c>
      <c r="Q762" s="13">
        <f t="shared" si="155"/>
        <v>0.41402998497360322</v>
      </c>
    </row>
    <row r="763" spans="1:17" x14ac:dyDescent="0.35">
      <c r="A763">
        <v>761</v>
      </c>
      <c r="B763" s="3">
        <f t="shared" si="143"/>
        <v>0.76100000000000001</v>
      </c>
      <c r="C763" s="3">
        <f>MOD($T$7*(1+SIN($T$6*B763))+$T$20,2*$T$7)</f>
        <v>3.5322860149036472</v>
      </c>
      <c r="D763" s="31">
        <f t="shared" si="144"/>
        <v>2.7547361173003562E-5</v>
      </c>
      <c r="E763" s="67">
        <f t="shared" si="152"/>
        <v>8.0314424829488237E-4</v>
      </c>
      <c r="F763" s="42">
        <f t="shared" si="145"/>
        <v>1.1383328108976257E-3</v>
      </c>
      <c r="G763" s="42">
        <f t="shared" si="153"/>
        <v>1.1383328108976256</v>
      </c>
      <c r="H763" s="31">
        <f t="shared" si="146"/>
        <v>-2.5471536097083989E-5</v>
      </c>
      <c r="I763" s="31">
        <f t="shared" si="147"/>
        <v>-1.049085108324637E-5</v>
      </c>
      <c r="L763" s="13">
        <f t="shared" si="148"/>
        <v>1.6501351358293892</v>
      </c>
      <c r="M763" s="13">
        <f t="shared" si="149"/>
        <v>-1</v>
      </c>
      <c r="N763" s="13">
        <f t="shared" si="154"/>
        <v>4.633050171350197</v>
      </c>
      <c r="O763" s="13">
        <f t="shared" si="150"/>
        <v>4.5185055687945244E-5</v>
      </c>
      <c r="P763" s="13">
        <f t="shared" si="151"/>
        <v>0.71310208742939796</v>
      </c>
      <c r="Q763" s="13">
        <f t="shared" si="155"/>
        <v>0.41626362647158177</v>
      </c>
    </row>
    <row r="764" spans="1:17" x14ac:dyDescent="0.35">
      <c r="A764">
        <v>762</v>
      </c>
      <c r="B764" s="3">
        <f t="shared" si="143"/>
        <v>0.76200000000000001</v>
      </c>
      <c r="C764" s="3">
        <f>MOD($T$7*(1+SIN($T$6*B764))+$T$20,2*$T$7)</f>
        <v>3.5569607639847796</v>
      </c>
      <c r="D764" s="31">
        <f t="shared" si="144"/>
        <v>2.7111062719851097E-5</v>
      </c>
      <c r="E764" s="67">
        <f t="shared" si="152"/>
        <v>7.9294866916433606E-4</v>
      </c>
      <c r="F764" s="42">
        <f t="shared" si="145"/>
        <v>1.1238821536526239E-3</v>
      </c>
      <c r="G764" s="42">
        <f t="shared" si="153"/>
        <v>1.123882153652624</v>
      </c>
      <c r="H764" s="31">
        <f t="shared" si="146"/>
        <v>-2.4805750499378644E-5</v>
      </c>
      <c r="I764" s="31">
        <f t="shared" si="147"/>
        <v>-1.0940039486321614E-5</v>
      </c>
      <c r="L764" s="13">
        <f t="shared" si="148"/>
        <v>1.6347942821072099</v>
      </c>
      <c r="M764" s="13">
        <f t="shared" si="149"/>
        <v>-1</v>
      </c>
      <c r="N764" s="13">
        <f t="shared" si="154"/>
        <v>4.6483910250723763</v>
      </c>
      <c r="O764" s="13">
        <f t="shared" si="150"/>
        <v>4.5585427827081723E-5</v>
      </c>
      <c r="P764" s="13">
        <f t="shared" si="151"/>
        <v>0.71942068555481686</v>
      </c>
      <c r="Q764" s="13">
        <f t="shared" si="155"/>
        <v>0.41840876499789031</v>
      </c>
    </row>
    <row r="765" spans="1:17" x14ac:dyDescent="0.35">
      <c r="A765">
        <v>763</v>
      </c>
      <c r="B765" s="3">
        <f t="shared" si="143"/>
        <v>0.76300000000000001</v>
      </c>
      <c r="C765" s="3">
        <f>MOD($T$7*(1+SIN($T$6*B765))+$T$20,2*$T$7)</f>
        <v>3.5816729293072922</v>
      </c>
      <c r="D765" s="31">
        <f t="shared" si="144"/>
        <v>2.6678526663056361E-5</v>
      </c>
      <c r="E765" s="67">
        <f t="shared" si="152"/>
        <v>7.8276462947049648E-4</v>
      </c>
      <c r="F765" s="42">
        <f t="shared" si="145"/>
        <v>1.1094478517752295E-3</v>
      </c>
      <c r="G765" s="42">
        <f t="shared" si="153"/>
        <v>1.1094478517752295</v>
      </c>
      <c r="H765" s="31">
        <f t="shared" si="146"/>
        <v>-2.4136529084797642E-5</v>
      </c>
      <c r="I765" s="31">
        <f t="shared" si="147"/>
        <v>-1.1365374989419691E-5</v>
      </c>
      <c r="L765" s="13">
        <f t="shared" si="148"/>
        <v>1.619674760298778</v>
      </c>
      <c r="M765" s="13">
        <f t="shared" si="149"/>
        <v>-1</v>
      </c>
      <c r="N765" s="13">
        <f t="shared" si="154"/>
        <v>4.6635105468808078</v>
      </c>
      <c r="O765" s="13">
        <f t="shared" si="150"/>
        <v>4.5972347561577493E-5</v>
      </c>
      <c r="P765" s="13">
        <f t="shared" si="151"/>
        <v>0.7255269803493184</v>
      </c>
      <c r="Q765" s="13">
        <f t="shared" si="155"/>
        <v>0.4204669000321522</v>
      </c>
    </row>
    <row r="766" spans="1:17" x14ac:dyDescent="0.35">
      <c r="A766">
        <v>764</v>
      </c>
      <c r="B766" s="3">
        <f t="shared" si="143"/>
        <v>0.76400000000000001</v>
      </c>
      <c r="C766" s="3">
        <f>MOD($T$7*(1+SIN($T$6*B766))+$T$20,2*$T$7)</f>
        <v>3.6064209293010405</v>
      </c>
      <c r="D766" s="31">
        <f t="shared" si="144"/>
        <v>2.6249771533546018E-5</v>
      </c>
      <c r="E766" s="67">
        <f t="shared" si="152"/>
        <v>7.7259496624122184E-4</v>
      </c>
      <c r="F766" s="42">
        <f t="shared" si="145"/>
        <v>1.0950339263138445E-3</v>
      </c>
      <c r="G766" s="42">
        <f t="shared" si="153"/>
        <v>1.0950339263138444</v>
      </c>
      <c r="H766" s="31">
        <f t="shared" si="146"/>
        <v>-2.3464632908906888E-5</v>
      </c>
      <c r="I766" s="31">
        <f t="shared" si="147"/>
        <v>-1.1766966814502653E-5</v>
      </c>
      <c r="L766" s="13">
        <f t="shared" si="148"/>
        <v>1.6047706919224938</v>
      </c>
      <c r="M766" s="13">
        <f t="shared" si="149"/>
        <v>-1</v>
      </c>
      <c r="N766" s="13">
        <f t="shared" si="154"/>
        <v>4.6784146152570925</v>
      </c>
      <c r="O766" s="13">
        <f t="shared" si="150"/>
        <v>4.6345778930831705E-5</v>
      </c>
      <c r="P766" s="13">
        <f t="shared" si="151"/>
        <v>0.731420404289434</v>
      </c>
      <c r="Q766" s="13">
        <f t="shared" si="155"/>
        <v>0.42243951987478467</v>
      </c>
    </row>
    <row r="767" spans="1:17" x14ac:dyDescent="0.35">
      <c r="A767">
        <v>765</v>
      </c>
      <c r="B767" s="3">
        <f t="shared" si="143"/>
        <v>0.76500000000000001</v>
      </c>
      <c r="C767" s="3">
        <f>MOD($T$7*(1+SIN($T$6*B767))+$T$20,2*$T$7)</f>
        <v>3.6312031801024718</v>
      </c>
      <c r="D767" s="31">
        <f t="shared" si="144"/>
        <v>2.5824815037918966E-5</v>
      </c>
      <c r="E767" s="67">
        <f t="shared" si="152"/>
        <v>7.6244247030735491E-4</v>
      </c>
      <c r="F767" s="42">
        <f t="shared" si="145"/>
        <v>1.080644332839744E-3</v>
      </c>
      <c r="G767" s="42">
        <f t="shared" si="153"/>
        <v>1.0806443328397439</v>
      </c>
      <c r="H767" s="31">
        <f t="shared" si="146"/>
        <v>-2.2790814740355914E-5</v>
      </c>
      <c r="I767" s="31">
        <f t="shared" si="147"/>
        <v>-1.2144951017336431E-5</v>
      </c>
      <c r="L767" s="13">
        <f t="shared" si="148"/>
        <v>1.5900766965296202</v>
      </c>
      <c r="M767" s="13">
        <f t="shared" si="149"/>
        <v>-1</v>
      </c>
      <c r="N767" s="13">
        <f t="shared" si="154"/>
        <v>4.6931086106499658</v>
      </c>
      <c r="O767" s="13">
        <f t="shared" si="150"/>
        <v>4.6705698973098796E-5</v>
      </c>
      <c r="P767" s="13">
        <f t="shared" si="151"/>
        <v>0.73710059499719527</v>
      </c>
      <c r="Q767" s="13">
        <f t="shared" si="155"/>
        <v>0.4243281000075792</v>
      </c>
    </row>
    <row r="768" spans="1:17" x14ac:dyDescent="0.35">
      <c r="A768">
        <v>766</v>
      </c>
      <c r="B768" s="3">
        <f t="shared" si="143"/>
        <v>0.76600000000000001</v>
      </c>
      <c r="C768" s="3">
        <f>MOD($T$7*(1+SIN($T$6*B768))+$T$20,2*$T$7)</f>
        <v>3.6560180956559933</v>
      </c>
      <c r="D768" s="31">
        <f t="shared" si="144"/>
        <v>2.5403674058256562E-5</v>
      </c>
      <c r="E768" s="67">
        <f t="shared" si="152"/>
        <v>7.5230988560160924E-4</v>
      </c>
      <c r="F768" s="42">
        <f t="shared" si="145"/>
        <v>1.0662829604533544E-3</v>
      </c>
      <c r="G768" s="42">
        <f t="shared" si="153"/>
        <v>1.0662829604533544</v>
      </c>
      <c r="H768" s="31">
        <f t="shared" si="146"/>
        <v>-2.2115817983694441E-5</v>
      </c>
      <c r="I768" s="31">
        <f t="shared" si="147"/>
        <v>-1.2499490012405908E-5</v>
      </c>
      <c r="L768" s="13">
        <f t="shared" si="148"/>
        <v>1.5755878551987708</v>
      </c>
      <c r="M768" s="13">
        <f t="shared" si="149"/>
        <v>-1</v>
      </c>
      <c r="N768" s="13">
        <f t="shared" si="154"/>
        <v>4.7075974519808153</v>
      </c>
      <c r="O768" s="13">
        <f t="shared" si="150"/>
        <v>4.7052097347798309E-5</v>
      </c>
      <c r="P768" s="13">
        <f t="shared" si="151"/>
        <v>0.74256738927949761</v>
      </c>
      <c r="Q768" s="13">
        <f t="shared" si="155"/>
        <v>0.42613410181314604</v>
      </c>
    </row>
    <row r="769" spans="1:17" x14ac:dyDescent="0.35">
      <c r="A769">
        <v>767</v>
      </c>
      <c r="B769" s="3">
        <f t="shared" si="143"/>
        <v>0.76700000000000002</v>
      </c>
      <c r="C769" s="3">
        <f>MOD($T$7*(1+SIN($T$6*B769))+$T$20,2*$T$7)</f>
        <v>3.6808640878154804</v>
      </c>
      <c r="D769" s="31">
        <f t="shared" si="144"/>
        <v>2.4986364652139048E-5</v>
      </c>
      <c r="E769" s="67">
        <f t="shared" si="152"/>
        <v>7.4219990848777733E-4</v>
      </c>
      <c r="F769" s="42">
        <f t="shared" si="145"/>
        <v>1.0519536308335106E-3</v>
      </c>
      <c r="G769" s="42">
        <f t="shared" si="153"/>
        <v>1.0519536308335107</v>
      </c>
      <c r="H769" s="31">
        <f t="shared" si="146"/>
        <v>-2.1440375628771416E-5</v>
      </c>
      <c r="I769" s="31">
        <f t="shared" si="147"/>
        <v>-1.2830772051082839E-5</v>
      </c>
      <c r="L769" s="13">
        <f t="shared" si="148"/>
        <v>1.5612996770383831</v>
      </c>
      <c r="M769" s="13">
        <f t="shared" si="149"/>
        <v>-1</v>
      </c>
      <c r="N769" s="13">
        <f t="shared" si="154"/>
        <v>4.7218856301412035</v>
      </c>
      <c r="O769" s="13">
        <f t="shared" si="150"/>
        <v>4.7384975982081291E-5</v>
      </c>
      <c r="P769" s="13">
        <f t="shared" si="151"/>
        <v>0.74782081755027807</v>
      </c>
      <c r="Q769" s="13">
        <f t="shared" si="155"/>
        <v>0.42785897160694858</v>
      </c>
    </row>
    <row r="770" spans="1:17" x14ac:dyDescent="0.35">
      <c r="A770">
        <v>768</v>
      </c>
      <c r="B770" s="3">
        <f t="shared" ref="B770:B833" si="156">A770/1000</f>
        <v>0.76800000000000002</v>
      </c>
      <c r="C770" s="3">
        <f>MOD($T$7*(1+SIN($T$6*B770))+$T$20,2*$T$7)</f>
        <v>3.705739566445915</v>
      </c>
      <c r="D770" s="31">
        <f t="shared" ref="D770:D833" si="157">(B770^$T$4)*((1-B770)^$T$5)</f>
        <v>2.457290205286795E-5</v>
      </c>
      <c r="E770" s="67">
        <f t="shared" si="152"/>
        <v>7.3211518712009674E-4</v>
      </c>
      <c r="F770" s="42">
        <f t="shared" ref="F770:F833" si="158">E770/$T$11</f>
        <v>1.0376600973294567E-3</v>
      </c>
      <c r="G770" s="42">
        <f t="shared" si="153"/>
        <v>1.0376600973294567</v>
      </c>
      <c r="H770" s="31">
        <f t="shared" ref="H770:H833" si="159">D770*COS(C770)</f>
        <v>-2.0765209228904735E-5</v>
      </c>
      <c r="I770" s="31">
        <f t="shared" ref="I770:I833" si="160">D770*SIN(C770)</f>
        <v>-1.3139010654522335E-5</v>
      </c>
      <c r="L770" s="13">
        <f t="shared" ref="L770:L833" si="161">ACOS((H770-$T$14)/O770)</f>
        <v>1.5472080684101426</v>
      </c>
      <c r="M770" s="13">
        <f t="shared" ref="M770:M833" si="162">IF(I770&gt;$T$15,1,-1)</f>
        <v>-1</v>
      </c>
      <c r="N770" s="13">
        <f t="shared" si="154"/>
        <v>4.7359772387694434</v>
      </c>
      <c r="O770" s="13">
        <f t="shared" ref="O770:O833" si="163">SQRT((H770-$T$14)^2+(I770-$T$15)^2)</f>
        <v>4.7704348738407756E-5</v>
      </c>
      <c r="P770" s="13">
        <f t="shared" ref="P770:P833" si="164">O770/$T$10</f>
        <v>0.75286109858428474</v>
      </c>
      <c r="Q770" s="13">
        <f t="shared" si="155"/>
        <v>0.42950413994145931</v>
      </c>
    </row>
    <row r="771" spans="1:17" x14ac:dyDescent="0.35">
      <c r="A771">
        <v>769</v>
      </c>
      <c r="B771" s="3">
        <f t="shared" si="156"/>
        <v>0.76900000000000002</v>
      </c>
      <c r="C771" s="3">
        <f>MOD($T$7*(1+SIN($T$6*B771))+$T$20,2*$T$7)</f>
        <v>3.7306429395251564</v>
      </c>
      <c r="D771" s="31">
        <f t="shared" si="157"/>
        <v>2.4163300669895044E-5</v>
      </c>
      <c r="E771" s="67">
        <f t="shared" ref="E771:E834" si="165">1000*SQRT((H771-H772)^2+(I771-I772)^2)</f>
        <v>7.2205832083312529E-4</v>
      </c>
      <c r="F771" s="42">
        <f t="shared" si="158"/>
        <v>1.0234060440960872E-3</v>
      </c>
      <c r="G771" s="42">
        <f t="shared" ref="G771:G834" si="166">1000*F771</f>
        <v>1.0234060440960873</v>
      </c>
      <c r="H771" s="31">
        <f t="shared" si="159"/>
        <v>-2.0091027909925904E-5</v>
      </c>
      <c r="I771" s="31">
        <f t="shared" si="160"/>
        <v>-1.3424444002875077E-5</v>
      </c>
      <c r="L771" s="13">
        <f t="shared" si="161"/>
        <v>1.5333093046148756</v>
      </c>
      <c r="M771" s="13">
        <f t="shared" si="162"/>
        <v>-1</v>
      </c>
      <c r="N771" s="13">
        <f t="shared" ref="N771:N834" si="167">IF(M771&lt;0,2*$T$7-L771,L771)</f>
        <v>4.7498760025647107</v>
      </c>
      <c r="O771" s="13">
        <f t="shared" si="163"/>
        <v>4.8010241100254652E-5</v>
      </c>
      <c r="P771" s="13">
        <f t="shared" si="164"/>
        <v>0.75768863455697855</v>
      </c>
      <c r="Q771" s="13">
        <f t="shared" ref="Q771:Q834" si="168">P771/(1+P771)</f>
        <v>0.43107102114701462</v>
      </c>
    </row>
    <row r="772" spans="1:17" x14ac:dyDescent="0.35">
      <c r="A772">
        <v>770</v>
      </c>
      <c r="B772" s="3">
        <f t="shared" si="156"/>
        <v>0.77</v>
      </c>
      <c r="C772" s="3">
        <f>MOD($T$7*(1+SIN($T$6*B772))+$T$20,2*$T$7)</f>
        <v>3.7555726132458274</v>
      </c>
      <c r="D772" s="31">
        <f t="shared" si="157"/>
        <v>2.3757574089457667E-5</v>
      </c>
      <c r="E772" s="67">
        <f t="shared" si="165"/>
        <v>7.1203185956212819E-4</v>
      </c>
      <c r="F772" s="42">
        <f t="shared" si="158"/>
        <v>1.0091950852724367E-3</v>
      </c>
      <c r="G772" s="42">
        <f t="shared" si="166"/>
        <v>1.0091950852724367</v>
      </c>
      <c r="H772" s="31">
        <f t="shared" si="159"/>
        <v>-1.9418527412112572E-5</v>
      </c>
      <c r="I772" s="31">
        <f t="shared" si="160"/>
        <v>-1.3687334282507423E-5</v>
      </c>
      <c r="L772" s="13">
        <f t="shared" si="161"/>
        <v>1.5196000038079989</v>
      </c>
      <c r="M772" s="13">
        <f t="shared" si="162"/>
        <v>-1</v>
      </c>
      <c r="N772" s="13">
        <f t="shared" si="167"/>
        <v>4.7635853033715874</v>
      </c>
      <c r="O772" s="13">
        <f t="shared" si="163"/>
        <v>4.8302689873394277E-5</v>
      </c>
      <c r="P772" s="13">
        <f t="shared" si="164"/>
        <v>0.76230400633016571</v>
      </c>
      <c r="Q772" s="13">
        <f t="shared" si="168"/>
        <v>0.43256101307832412</v>
      </c>
    </row>
    <row r="773" spans="1:17" x14ac:dyDescent="0.35">
      <c r="A773">
        <v>771</v>
      </c>
      <c r="B773" s="3">
        <f t="shared" si="156"/>
        <v>0.77100000000000002</v>
      </c>
      <c r="C773" s="3">
        <f>MOD($T$7*(1+SIN($T$6*B773))+$T$20,2*$T$7)</f>
        <v>3.780526992117319</v>
      </c>
      <c r="D773" s="31">
        <f t="shared" si="157"/>
        <v>2.3355735075420901E-5</v>
      </c>
      <c r="E773" s="67">
        <f t="shared" si="165"/>
        <v>7.0203830329438211E-4</v>
      </c>
      <c r="F773" s="42">
        <f t="shared" si="158"/>
        <v>9.9503076420398746E-4</v>
      </c>
      <c r="G773" s="42">
        <f t="shared" si="166"/>
        <v>0.99503076420398751</v>
      </c>
      <c r="H773" s="31">
        <f t="shared" si="159"/>
        <v>-1.8748389166926153E-5</v>
      </c>
      <c r="I773" s="31">
        <f t="shared" si="160"/>
        <v>-1.3927966993022784E-5</v>
      </c>
      <c r="L773" s="13">
        <f t="shared" si="161"/>
        <v>1.5060771029345097</v>
      </c>
      <c r="M773" s="13">
        <f t="shared" si="162"/>
        <v>-1</v>
      </c>
      <c r="N773" s="13">
        <f t="shared" si="167"/>
        <v>4.7771082042450761</v>
      </c>
      <c r="O773" s="13">
        <f t="shared" si="163"/>
        <v>4.8581742900467625E-5</v>
      </c>
      <c r="P773" s="13">
        <f t="shared" si="164"/>
        <v>0.7667079689474473</v>
      </c>
      <c r="Q773" s="13">
        <f t="shared" si="168"/>
        <v>0.43397549703940563</v>
      </c>
    </row>
    <row r="774" spans="1:17" x14ac:dyDescent="0.35">
      <c r="A774">
        <v>772</v>
      </c>
      <c r="B774" s="3">
        <f t="shared" si="156"/>
        <v>0.77200000000000002</v>
      </c>
      <c r="C774" s="3">
        <f>MOD($T$7*(1+SIN($T$6*B774))+$T$20,2*$T$7)</f>
        <v>3.8055044790679013</v>
      </c>
      <c r="D774" s="31">
        <f t="shared" si="157"/>
        <v>2.2957795570326239E-5</v>
      </c>
      <c r="E774" s="67">
        <f t="shared" si="165"/>
        <v>6.9208010155125447E-4</v>
      </c>
      <c r="F774" s="42">
        <f t="shared" si="158"/>
        <v>9.8091655270859729E-4</v>
      </c>
      <c r="G774" s="42">
        <f t="shared" si="166"/>
        <v>0.98091655270859723</v>
      </c>
      <c r="H774" s="31">
        <f t="shared" si="159"/>
        <v>-1.8081279410369365E-5</v>
      </c>
      <c r="I774" s="31">
        <f t="shared" si="160"/>
        <v>-1.4146650215971409E-5</v>
      </c>
      <c r="L774" s="13">
        <f t="shared" si="161"/>
        <v>1.4927378354939811</v>
      </c>
      <c r="M774" s="13">
        <f t="shared" si="162"/>
        <v>-1</v>
      </c>
      <c r="N774" s="13">
        <f t="shared" si="167"/>
        <v>4.7904474716856047</v>
      </c>
      <c r="O774" s="13">
        <f t="shared" si="163"/>
        <v>4.8847458786827561E-5</v>
      </c>
      <c r="P774" s="13">
        <f t="shared" si="164"/>
        <v>0.77090144730752763</v>
      </c>
      <c r="Q774" s="13">
        <f t="shared" si="168"/>
        <v>0.4353158378630293</v>
      </c>
    </row>
    <row r="775" spans="1:17" x14ac:dyDescent="0.35">
      <c r="A775">
        <v>773</v>
      </c>
      <c r="B775" s="3">
        <f t="shared" si="156"/>
        <v>0.77300000000000002</v>
      </c>
      <c r="C775" s="3">
        <f>MOD($T$7*(1+SIN($T$6*B775))+$T$20,2*$T$7)</f>
        <v>3.8305034755469354</v>
      </c>
      <c r="D775" s="31">
        <f t="shared" si="157"/>
        <v>2.2563766696647034E-5</v>
      </c>
      <c r="E775" s="67">
        <f t="shared" si="165"/>
        <v>6.8215965290130062E-4</v>
      </c>
      <c r="F775" s="42">
        <f t="shared" si="158"/>
        <v>9.6685585038638975E-4</v>
      </c>
      <c r="G775" s="42">
        <f t="shared" si="166"/>
        <v>0.96685585038638977</v>
      </c>
      <c r="H775" s="31">
        <f t="shared" si="159"/>
        <v>-1.74178483346724E-5</v>
      </c>
      <c r="I775" s="31">
        <f t="shared" si="160"/>
        <v>-1.4343713847224773E-5</v>
      </c>
      <c r="L775" s="13">
        <f t="shared" si="161"/>
        <v>1.479579710964392</v>
      </c>
      <c r="M775" s="13">
        <f t="shared" si="162"/>
        <v>-1</v>
      </c>
      <c r="N775" s="13">
        <f t="shared" si="167"/>
        <v>4.8036055962151938</v>
      </c>
      <c r="O775" s="13">
        <f t="shared" si="163"/>
        <v>4.9099906635849368E-5</v>
      </c>
      <c r="P775" s="13">
        <f t="shared" si="164"/>
        <v>0.77488553198693499</v>
      </c>
      <c r="Q775" s="13">
        <f t="shared" si="168"/>
        <v>0.4365833841236354</v>
      </c>
    </row>
    <row r="776" spans="1:17" x14ac:dyDescent="0.35">
      <c r="A776">
        <v>774</v>
      </c>
      <c r="B776" s="3">
        <f t="shared" si="156"/>
        <v>0.77400000000000002</v>
      </c>
      <c r="C776" s="3">
        <f>MOD($T$7*(1+SIN($T$6*B776))+$T$20,2*$T$7)</f>
        <v>3.8555223816271793</v>
      </c>
      <c r="D776" s="31">
        <f t="shared" si="157"/>
        <v>2.2173658758250595E-5</v>
      </c>
      <c r="E776" s="67">
        <f t="shared" si="165"/>
        <v>6.7227930450467334E-4</v>
      </c>
      <c r="F776" s="42">
        <f t="shared" si="158"/>
        <v>9.5285198397402509E-4</v>
      </c>
      <c r="G776" s="42">
        <f t="shared" si="166"/>
        <v>0.95285198397402504</v>
      </c>
      <c r="H776" s="31">
        <f t="shared" si="159"/>
        <v>-1.6758729279904977E-5</v>
      </c>
      <c r="I776" s="31">
        <f t="shared" si="160"/>
        <v>-1.4519508795072889E-5</v>
      </c>
      <c r="L776" s="13">
        <f t="shared" si="161"/>
        <v>1.4666004957300562</v>
      </c>
      <c r="M776" s="13">
        <f t="shared" si="162"/>
        <v>-1</v>
      </c>
      <c r="N776" s="13">
        <f t="shared" si="167"/>
        <v>4.8165848114495304</v>
      </c>
      <c r="O776" s="13">
        <f t="shared" si="163"/>
        <v>4.9339165792103797E-5</v>
      </c>
      <c r="P776" s="13">
        <f t="shared" si="164"/>
        <v>0.77866147518682682</v>
      </c>
      <c r="Q776" s="13">
        <f t="shared" si="168"/>
        <v>0.43777946846520521</v>
      </c>
    </row>
    <row r="777" spans="1:17" x14ac:dyDescent="0.35">
      <c r="A777">
        <v>775</v>
      </c>
      <c r="B777" s="3">
        <f t="shared" si="156"/>
        <v>0.77500000000000002</v>
      </c>
      <c r="C777" s="3">
        <f>MOD($T$7*(1+SIN($T$6*B777))+$T$20,2*$T$7)</f>
        <v>3.880559596107183</v>
      </c>
      <c r="D777" s="31">
        <f t="shared" si="157"/>
        <v>2.1787481242066542E-5</v>
      </c>
      <c r="E777" s="67">
        <f t="shared" si="165"/>
        <v>6.624413516885092E-4</v>
      </c>
      <c r="F777" s="42">
        <f t="shared" si="158"/>
        <v>9.389082067428762E-4</v>
      </c>
      <c r="G777" s="42">
        <f t="shared" si="166"/>
        <v>0.93890820674287623</v>
      </c>
      <c r="H777" s="31">
        <f t="shared" si="159"/>
        <v>-1.610453796699579E-5</v>
      </c>
      <c r="I777" s="31">
        <f t="shared" si="160"/>
        <v>-1.4674406146178199E-5</v>
      </c>
      <c r="L777" s="13">
        <f t="shared" si="161"/>
        <v>1.4537981953736374</v>
      </c>
      <c r="M777" s="13">
        <f t="shared" si="162"/>
        <v>-1</v>
      </c>
      <c r="N777" s="13">
        <f t="shared" si="167"/>
        <v>4.829387111805949</v>
      </c>
      <c r="O777" s="13">
        <f t="shared" si="163"/>
        <v>4.95653255909625E-5</v>
      </c>
      <c r="P777" s="13">
        <f t="shared" si="164"/>
        <v>0.78223068678130936</v>
      </c>
      <c r="Q777" s="13">
        <f t="shared" si="168"/>
        <v>0.4389054080277397</v>
      </c>
    </row>
    <row r="778" spans="1:17" x14ac:dyDescent="0.35">
      <c r="A778">
        <v>776</v>
      </c>
      <c r="B778" s="3">
        <f t="shared" si="156"/>
        <v>0.77600000000000002</v>
      </c>
      <c r="C778" s="3">
        <f>MOD($T$7*(1+SIN($T$6*B778))+$T$20,2*$T$7)</f>
        <v>3.9056135166137671</v>
      </c>
      <c r="D778" s="31">
        <f t="shared" si="157"/>
        <v>2.1405242819961691E-5</v>
      </c>
      <c r="E778" s="67">
        <f t="shared" si="165"/>
        <v>6.5264803755372253E-4</v>
      </c>
      <c r="F778" s="42">
        <f t="shared" si="158"/>
        <v>9.2502769794171997E-4</v>
      </c>
      <c r="G778" s="42">
        <f t="shared" si="166"/>
        <v>0.92502769794172002</v>
      </c>
      <c r="H778" s="31">
        <f t="shared" si="159"/>
        <v>-1.5455871773522203E-5</v>
      </c>
      <c r="I778" s="31">
        <f t="shared" si="160"/>
        <v>-1.4808796301589175E-5</v>
      </c>
      <c r="L778" s="13">
        <f t="shared" si="161"/>
        <v>1.4411710382054626</v>
      </c>
      <c r="M778" s="13">
        <f t="shared" si="162"/>
        <v>-1</v>
      </c>
      <c r="N778" s="13">
        <f t="shared" si="167"/>
        <v>4.8420142689741237</v>
      </c>
      <c r="O778" s="13">
        <f t="shared" si="163"/>
        <v>4.977848511336259E-5</v>
      </c>
      <c r="P778" s="13">
        <f t="shared" si="164"/>
        <v>0.78559473044717809</v>
      </c>
      <c r="Q778" s="13">
        <f t="shared" si="168"/>
        <v>0.4399625049579064</v>
      </c>
    </row>
    <row r="779" spans="1:17" x14ac:dyDescent="0.35">
      <c r="A779">
        <v>777</v>
      </c>
      <c r="B779" s="3">
        <f t="shared" si="156"/>
        <v>0.77700000000000002</v>
      </c>
      <c r="C779" s="3">
        <f>MOD($T$7*(1+SIN($T$6*B779))+$T$20,2*$T$7)</f>
        <v>3.9306825397045708</v>
      </c>
      <c r="D779" s="31">
        <f t="shared" si="157"/>
        <v>2.1026951350820806E-5</v>
      </c>
      <c r="E779" s="67">
        <f t="shared" si="165"/>
        <v>6.4290155261307312E-4</v>
      </c>
      <c r="F779" s="42">
        <f t="shared" si="158"/>
        <v>9.1121356228375365E-4</v>
      </c>
      <c r="G779" s="42">
        <f t="shared" si="166"/>
        <v>0.91121356228375361</v>
      </c>
      <c r="H779" s="31">
        <f t="shared" si="159"/>
        <v>-1.4813309053509808E-5</v>
      </c>
      <c r="I779" s="31">
        <f t="shared" si="160"/>
        <v>-1.4923088085077741E-5</v>
      </c>
      <c r="L779" s="13">
        <f t="shared" si="161"/>
        <v>1.4287174599151802</v>
      </c>
      <c r="M779" s="13">
        <f t="shared" si="162"/>
        <v>-1</v>
      </c>
      <c r="N779" s="13">
        <f t="shared" si="167"/>
        <v>4.8544678472644058</v>
      </c>
      <c r="O779" s="13">
        <f t="shared" si="163"/>
        <v>4.9978752944595299E-5</v>
      </c>
      <c r="P779" s="13">
        <f t="shared" si="164"/>
        <v>0.78875531985716529</v>
      </c>
      <c r="Q779" s="13">
        <f t="shared" si="168"/>
        <v>0.44095204699106</v>
      </c>
    </row>
    <row r="780" spans="1:17" x14ac:dyDescent="0.35">
      <c r="A780">
        <v>778</v>
      </c>
      <c r="B780" s="3">
        <f t="shared" si="156"/>
        <v>0.77800000000000002</v>
      </c>
      <c r="C780" s="3">
        <f>MOD($T$7*(1+SIN($T$6*B780))+$T$20,2*$T$7)</f>
        <v>3.955765060970672</v>
      </c>
      <c r="D780" s="31">
        <f t="shared" si="157"/>
        <v>2.0652613882833132E-5</v>
      </c>
      <c r="E780" s="67">
        <f t="shared" si="165"/>
        <v>6.332040344607531E-4</v>
      </c>
      <c r="F780" s="42">
        <f t="shared" si="158"/>
        <v>8.9746882947828619E-4</v>
      </c>
      <c r="G780" s="42">
        <f t="shared" si="166"/>
        <v>0.89746882947828621</v>
      </c>
      <c r="H780" s="31">
        <f t="shared" si="159"/>
        <v>-1.4177408502356263E-5</v>
      </c>
      <c r="I780" s="31">
        <f t="shared" si="160"/>
        <v>-1.5017707826120076E-5</v>
      </c>
      <c r="L780" s="13">
        <f t="shared" si="161"/>
        <v>1.4164360892414634</v>
      </c>
      <c r="M780" s="13">
        <f t="shared" si="162"/>
        <v>-1</v>
      </c>
      <c r="N780" s="13">
        <f t="shared" si="167"/>
        <v>4.8667492179381231</v>
      </c>
      <c r="O780" s="13">
        <f t="shared" si="163"/>
        <v>5.0166246936108585E-5</v>
      </c>
      <c r="P780" s="13">
        <f t="shared" si="164"/>
        <v>0.79171431492075373</v>
      </c>
      <c r="Q780" s="13">
        <f t="shared" si="168"/>
        <v>0.44187530809328313</v>
      </c>
    </row>
    <row r="781" spans="1:17" x14ac:dyDescent="0.35">
      <c r="A781">
        <v>779</v>
      </c>
      <c r="B781" s="3">
        <f t="shared" si="156"/>
        <v>0.77900000000000003</v>
      </c>
      <c r="C781" s="3">
        <f>MOD($T$7*(1+SIN($T$6*B781))+$T$20,2*$T$7)</f>
        <v>3.9808594751392716</v>
      </c>
      <c r="D781" s="31">
        <f t="shared" si="157"/>
        <v>2.0282236655984299E-5</v>
      </c>
      <c r="E781" s="67">
        <f t="shared" si="165"/>
        <v>6.2355756747309288E-4</v>
      </c>
      <c r="F781" s="42">
        <f t="shared" si="158"/>
        <v>8.837964538065343E-4</v>
      </c>
      <c r="G781" s="42">
        <f t="shared" si="166"/>
        <v>0.88379645380653427</v>
      </c>
      <c r="H781" s="31">
        <f t="shared" si="159"/>
        <v>-1.3548708567865409E-5</v>
      </c>
      <c r="I781" s="31">
        <f t="shared" si="160"/>
        <v>-1.509309841988727E-5</v>
      </c>
      <c r="L781" s="13">
        <f t="shared" si="161"/>
        <v>1.4043257345650104</v>
      </c>
      <c r="M781" s="13">
        <f t="shared" si="162"/>
        <v>-1</v>
      </c>
      <c r="N781" s="13">
        <f t="shared" si="167"/>
        <v>4.8788595726145756</v>
      </c>
      <c r="O781" s="13">
        <f t="shared" si="163"/>
        <v>5.0341093969424321E-5</v>
      </c>
      <c r="P781" s="13">
        <f t="shared" si="164"/>
        <v>0.79447371805836131</v>
      </c>
      <c r="Q781" s="13">
        <f t="shared" si="168"/>
        <v>0.44273354915333613</v>
      </c>
    </row>
    <row r="782" spans="1:17" x14ac:dyDescent="0.35">
      <c r="A782">
        <v>780</v>
      </c>
      <c r="B782" s="3">
        <f t="shared" si="156"/>
        <v>0.78</v>
      </c>
      <c r="C782" s="3">
        <f>MOD($T$7*(1+SIN($T$6*B782))+$T$20,2*$T$7)</f>
        <v>4.0059641761764286</v>
      </c>
      <c r="D782" s="31">
        <f t="shared" si="157"/>
        <v>1.9915825104753122E-5</v>
      </c>
      <c r="E782" s="67">
        <f t="shared" si="165"/>
        <v>6.1396418254086962E-4</v>
      </c>
      <c r="F782" s="42">
        <f t="shared" si="158"/>
        <v>8.7019931374221168E-4</v>
      </c>
      <c r="G782" s="42">
        <f t="shared" si="166"/>
        <v>0.87019931374221171</v>
      </c>
      <c r="H782" s="31">
        <f t="shared" si="159"/>
        <v>-1.2927726908247911E-5</v>
      </c>
      <c r="I782" s="31">
        <f t="shared" si="160"/>
        <v>-1.5149718366652154E-5</v>
      </c>
      <c r="L782" s="13">
        <f t="shared" si="161"/>
        <v>1.3923853713387091</v>
      </c>
      <c r="M782" s="13">
        <f t="shared" si="162"/>
        <v>-1</v>
      </c>
      <c r="N782" s="13">
        <f t="shared" si="167"/>
        <v>4.8907999358408771</v>
      </c>
      <c r="O782" s="13">
        <f t="shared" si="163"/>
        <v>5.0503429721369986E-5</v>
      </c>
      <c r="P782" s="13">
        <f t="shared" si="164"/>
        <v>0.79703567049627222</v>
      </c>
      <c r="Q782" s="13">
        <f t="shared" si="168"/>
        <v>0.44352801871548914</v>
      </c>
    </row>
    <row r="783" spans="1:17" x14ac:dyDescent="0.35">
      <c r="A783">
        <v>781</v>
      </c>
      <c r="B783" s="3">
        <f t="shared" si="156"/>
        <v>0.78100000000000003</v>
      </c>
      <c r="C783" s="3">
        <f>MOD($T$7*(1+SIN($T$6*B783))+$T$20,2*$T$7)</f>
        <v>4.0310775573898461</v>
      </c>
      <c r="D783" s="31">
        <f t="shared" si="157"/>
        <v>1.9553383861012886E-5</v>
      </c>
      <c r="E783" s="67">
        <f t="shared" si="165"/>
        <v>6.0442585683285197E-4</v>
      </c>
      <c r="F783" s="42">
        <f t="shared" si="158"/>
        <v>8.5668021161638996E-4</v>
      </c>
      <c r="G783" s="42">
        <f t="shared" si="166"/>
        <v>0.85668021161638996</v>
      </c>
      <c r="H783" s="31">
        <f t="shared" si="159"/>
        <v>-1.231495989781249E-5</v>
      </c>
      <c r="I783" s="31">
        <f t="shared" si="160"/>
        <v>-1.5188040793051269E-5</v>
      </c>
      <c r="L783" s="13">
        <f t="shared" si="161"/>
        <v>1.3806141302765669</v>
      </c>
      <c r="M783" s="13">
        <f t="shared" si="162"/>
        <v>-1</v>
      </c>
      <c r="N783" s="13">
        <f t="shared" si="167"/>
        <v>4.9025711769030194</v>
      </c>
      <c r="O783" s="13">
        <f t="shared" si="163"/>
        <v>5.0653398429914256E-5</v>
      </c>
      <c r="P783" s="13">
        <f t="shared" si="164"/>
        <v>0.79940244857109799</v>
      </c>
      <c r="Q783" s="13">
        <f t="shared" si="168"/>
        <v>0.44425995374514576</v>
      </c>
    </row>
    <row r="784" spans="1:17" x14ac:dyDescent="0.35">
      <c r="A784">
        <v>782</v>
      </c>
      <c r="B784" s="3">
        <f t="shared" si="156"/>
        <v>0.78200000000000003</v>
      </c>
      <c r="C784" s="3">
        <f>MOD($T$7*(1+SIN($T$6*B784))+$T$20,2*$T$7)</f>
        <v>4.0561980115316985</v>
      </c>
      <c r="D784" s="31">
        <f t="shared" si="157"/>
        <v>1.9194916757136523E-5</v>
      </c>
      <c r="E784" s="67">
        <f t="shared" si="165"/>
        <v>5.9494451359069669E-4</v>
      </c>
      <c r="F784" s="42">
        <f t="shared" si="158"/>
        <v>8.4324187332679651E-4</v>
      </c>
      <c r="G784" s="42">
        <f t="shared" si="166"/>
        <v>0.84324187332679656</v>
      </c>
      <c r="H784" s="31">
        <f t="shared" si="159"/>
        <v>-1.1710882180939171E-5</v>
      </c>
      <c r="I784" s="31">
        <f t="shared" si="160"/>
        <v>-1.5208552457665453E-5</v>
      </c>
      <c r="L784" s="13">
        <f t="shared" si="161"/>
        <v>1.369011286230005</v>
      </c>
      <c r="M784" s="13">
        <f t="shared" si="162"/>
        <v>-1</v>
      </c>
      <c r="N784" s="13">
        <f t="shared" si="167"/>
        <v>4.9141740209495808</v>
      </c>
      <c r="O784" s="13">
        <f t="shared" si="163"/>
        <v>5.0791152659975897E-5</v>
      </c>
      <c r="P784" s="13">
        <f t="shared" si="164"/>
        <v>0.80157646003381688</v>
      </c>
      <c r="Q784" s="13">
        <f t="shared" si="168"/>
        <v>0.44493058041997879</v>
      </c>
    </row>
    <row r="785" spans="1:17" x14ac:dyDescent="0.35">
      <c r="A785">
        <v>783</v>
      </c>
      <c r="B785" s="3">
        <f t="shared" si="156"/>
        <v>0.78300000000000003</v>
      </c>
      <c r="C785" s="3">
        <f>MOD($T$7*(1+SIN($T$6*B785))+$T$20,2*$T$7)</f>
        <v>4.0813239309014939</v>
      </c>
      <c r="D785" s="31">
        <f t="shared" si="157"/>
        <v>1.8840426829305091E-5</v>
      </c>
      <c r="E785" s="67">
        <f t="shared" si="165"/>
        <v>5.8552202195517986E-4</v>
      </c>
      <c r="F785" s="42">
        <f t="shared" si="158"/>
        <v>8.2988694809152407E-4</v>
      </c>
      <c r="G785" s="42">
        <f t="shared" si="166"/>
        <v>0.82988694809152408</v>
      </c>
      <c r="H785" s="31">
        <f t="shared" si="159"/>
        <v>-1.1115946274792224E-5</v>
      </c>
      <c r="I785" s="31">
        <f t="shared" si="160"/>
        <v>-1.5211752743399821E-5</v>
      </c>
      <c r="L785" s="13">
        <f t="shared" si="161"/>
        <v>1.3575762476864126</v>
      </c>
      <c r="M785" s="13">
        <f t="shared" si="162"/>
        <v>-1</v>
      </c>
      <c r="N785" s="13">
        <f t="shared" si="167"/>
        <v>4.9256090594931736</v>
      </c>
      <c r="O785" s="13">
        <f t="shared" si="163"/>
        <v>5.0916853068647716E-5</v>
      </c>
      <c r="P785" s="13">
        <f t="shared" si="164"/>
        <v>0.80356024034458273</v>
      </c>
      <c r="Q785" s="13">
        <f t="shared" si="168"/>
        <v>0.44554111494000165</v>
      </c>
    </row>
    <row r="786" spans="1:17" x14ac:dyDescent="0.35">
      <c r="A786">
        <v>784</v>
      </c>
      <c r="B786" s="3">
        <f t="shared" si="156"/>
        <v>0.78400000000000003</v>
      </c>
      <c r="C786" s="3">
        <f>MOD($T$7*(1+SIN($T$6*B786))+$T$20,2*$T$7)</f>
        <v>4.1064537074489698</v>
      </c>
      <c r="D786" s="31">
        <f t="shared" si="157"/>
        <v>1.8489916321018915E-5</v>
      </c>
      <c r="E786" s="67">
        <f t="shared" si="165"/>
        <v>5.7616019682356215E-4</v>
      </c>
      <c r="F786" s="42">
        <f t="shared" si="158"/>
        <v>8.1661800824686789E-4</v>
      </c>
      <c r="G786" s="42">
        <f t="shared" si="166"/>
        <v>0.81661800824686792</v>
      </c>
      <c r="H786" s="31">
        <f t="shared" si="159"/>
        <v>-1.0530582221096603E-5</v>
      </c>
      <c r="I786" s="31">
        <f t="shared" si="160"/>
        <v>-1.5198152639153411E-5</v>
      </c>
      <c r="L786" s="13">
        <f t="shared" si="161"/>
        <v>1.3463085468305716</v>
      </c>
      <c r="M786" s="13">
        <f t="shared" si="162"/>
        <v>-1</v>
      </c>
      <c r="N786" s="13">
        <f t="shared" si="167"/>
        <v>4.9368767603490147</v>
      </c>
      <c r="O786" s="13">
        <f t="shared" si="163"/>
        <v>5.1030668169342261E-5</v>
      </c>
      <c r="P786" s="13">
        <f t="shared" si="164"/>
        <v>0.80535644895051617</v>
      </c>
      <c r="Q786" s="13">
        <f t="shared" si="168"/>
        <v>0.44609276435059869</v>
      </c>
    </row>
    <row r="787" spans="1:17" x14ac:dyDescent="0.35">
      <c r="A787">
        <v>785</v>
      </c>
      <c r="B787" s="3">
        <f t="shared" si="156"/>
        <v>0.78500000000000003</v>
      </c>
      <c r="C787" s="3">
        <f>MOD($T$7*(1+SIN($T$6*B787))+$T$20,2*$T$7)</f>
        <v>4.1315857328770047</v>
      </c>
      <c r="D787" s="31">
        <f t="shared" si="157"/>
        <v>1.8143386686810487E-5</v>
      </c>
      <c r="E787" s="67">
        <f t="shared" si="165"/>
        <v>5.6686079873792441E-4</v>
      </c>
      <c r="F787" s="42">
        <f t="shared" si="158"/>
        <v>8.0343754908905878E-4</v>
      </c>
      <c r="G787" s="42">
        <f t="shared" si="166"/>
        <v>0.80343754908905873</v>
      </c>
      <c r="H787" s="31">
        <f t="shared" si="159"/>
        <v>-9.955197287168153E-6</v>
      </c>
      <c r="I787" s="31">
        <f t="shared" si="160"/>
        <v>-1.5168273713270468E-5</v>
      </c>
      <c r="L787" s="13">
        <f t="shared" si="161"/>
        <v>1.3352078301147223</v>
      </c>
      <c r="M787" s="13">
        <f t="shared" si="162"/>
        <v>-1</v>
      </c>
      <c r="N787" s="13">
        <f t="shared" si="167"/>
        <v>4.9479774770648639</v>
      </c>
      <c r="O787" s="13">
        <f t="shared" si="163"/>
        <v>5.1132774094424741E-5</v>
      </c>
      <c r="P787" s="13">
        <f t="shared" si="164"/>
        <v>0.80696786553962196</v>
      </c>
      <c r="Q787" s="13">
        <f t="shared" si="168"/>
        <v>0.44658672737305927</v>
      </c>
    </row>
    <row r="788" spans="1:17" x14ac:dyDescent="0.35">
      <c r="A788">
        <v>786</v>
      </c>
      <c r="B788" s="3">
        <f t="shared" si="156"/>
        <v>0.78600000000000003</v>
      </c>
      <c r="C788" s="3">
        <f>MOD($T$7*(1+SIN($T$6*B788))+$T$20,2*$T$7)</f>
        <v>4.1567183987445491</v>
      </c>
      <c r="D788" s="31">
        <f t="shared" si="157"/>
        <v>1.7800838596158737E-5</v>
      </c>
      <c r="E788" s="67">
        <f t="shared" si="165"/>
        <v>5.5762553380485011E-4</v>
      </c>
      <c r="F788" s="42">
        <f t="shared" si="158"/>
        <v>7.9034798876042548E-4</v>
      </c>
      <c r="G788" s="42">
        <f t="shared" si="166"/>
        <v>0.79034798876042545</v>
      </c>
      <c r="H788" s="31">
        <f t="shared" si="159"/>
        <v>-9.390175716254967E-6</v>
      </c>
      <c r="I788" s="31">
        <f t="shared" si="160"/>
        <v>-1.5122647081260279E-5</v>
      </c>
      <c r="L788" s="13">
        <f t="shared" si="161"/>
        <v>1.3242738492877475</v>
      </c>
      <c r="M788" s="13">
        <f t="shared" si="162"/>
        <v>-1</v>
      </c>
      <c r="N788" s="13">
        <f t="shared" si="167"/>
        <v>4.9589114578918387</v>
      </c>
      <c r="O788" s="13">
        <f t="shared" si="163"/>
        <v>5.122335435595248E-5</v>
      </c>
      <c r="P788" s="13">
        <f t="shared" si="164"/>
        <v>0.80839738626482416</v>
      </c>
      <c r="Q788" s="13">
        <f t="shared" si="168"/>
        <v>0.44702419523760656</v>
      </c>
    </row>
    <row r="789" spans="1:17" x14ac:dyDescent="0.35">
      <c r="A789">
        <v>787</v>
      </c>
      <c r="B789" s="3">
        <f t="shared" si="156"/>
        <v>0.78700000000000003</v>
      </c>
      <c r="C789" s="3">
        <f>MOD($T$7*(1+SIN($T$6*B789))+$T$20,2*$T$7)</f>
        <v>4.1818500965695673</v>
      </c>
      <c r="D789" s="31">
        <f t="shared" si="157"/>
        <v>1.7462271937603319E-5</v>
      </c>
      <c r="E789" s="67">
        <f t="shared" si="165"/>
        <v>5.48456053645547E-4</v>
      </c>
      <c r="F789" s="42">
        <f t="shared" si="158"/>
        <v>7.7735166817869956E-4</v>
      </c>
      <c r="G789" s="42">
        <f t="shared" si="166"/>
        <v>0.77735166817869961</v>
      </c>
      <c r="H789" s="31">
        <f t="shared" si="159"/>
        <v>-8.8358785271149772E-6</v>
      </c>
      <c r="I789" s="31">
        <f t="shared" si="160"/>
        <v>-1.506181237025866E-5</v>
      </c>
      <c r="L789" s="13">
        <f t="shared" si="161"/>
        <v>1.3135064528381957</v>
      </c>
      <c r="M789" s="13">
        <f t="shared" si="162"/>
        <v>-1</v>
      </c>
      <c r="N789" s="13">
        <f t="shared" si="167"/>
        <v>4.9696788543413906</v>
      </c>
      <c r="O789" s="13">
        <f t="shared" si="163"/>
        <v>5.1302599604187737E-5</v>
      </c>
      <c r="P789" s="13">
        <f t="shared" si="164"/>
        <v>0.80964801993286006</v>
      </c>
      <c r="Q789" s="13">
        <f t="shared" si="168"/>
        <v>0.44740635251428562</v>
      </c>
    </row>
    <row r="790" spans="1:17" x14ac:dyDescent="0.35">
      <c r="A790">
        <v>788</v>
      </c>
      <c r="B790" s="3">
        <f t="shared" si="156"/>
        <v>0.78800000000000003</v>
      </c>
      <c r="C790" s="3">
        <f>MOD($T$7*(1+SIN($T$6*B790))+$T$20,2*$T$7)</f>
        <v>4.2069792179319752</v>
      </c>
      <c r="D790" s="31">
        <f t="shared" si="157"/>
        <v>1.7127685823058379E-5</v>
      </c>
      <c r="E790" s="67">
        <f t="shared" si="165"/>
        <v>5.3935395537708897E-4</v>
      </c>
      <c r="F790" s="42">
        <f t="shared" si="158"/>
        <v>7.6445085101042919E-4</v>
      </c>
      <c r="G790" s="42">
        <f t="shared" si="166"/>
        <v>0.7644508510104292</v>
      </c>
      <c r="H790" s="31">
        <f t="shared" si="159"/>
        <v>-8.2926433626253064E-6</v>
      </c>
      <c r="I790" s="31">
        <f t="shared" si="160"/>
        <v>-1.4986316682684288E-5</v>
      </c>
      <c r="L790" s="13">
        <f t="shared" si="161"/>
        <v>1.3029055778097951</v>
      </c>
      <c r="M790" s="13">
        <f t="shared" si="162"/>
        <v>-1</v>
      </c>
      <c r="N790" s="13">
        <f t="shared" si="167"/>
        <v>4.9802797293697907</v>
      </c>
      <c r="O790" s="13">
        <f t="shared" si="163"/>
        <v>5.1370707383595667E-5</v>
      </c>
      <c r="P790" s="13">
        <f t="shared" si="164"/>
        <v>0.81072288415348626</v>
      </c>
      <c r="Q790" s="13">
        <f t="shared" si="168"/>
        <v>0.44773437793740573</v>
      </c>
    </row>
    <row r="791" spans="1:17" x14ac:dyDescent="0.35">
      <c r="A791">
        <v>789</v>
      </c>
      <c r="B791" s="3">
        <f t="shared" si="156"/>
        <v>0.78900000000000003</v>
      </c>
      <c r="C791" s="3">
        <f>MOD($T$7*(1+SIN($T$6*B791))+$T$20,2*$T$7)</f>
        <v>4.2321041545765841</v>
      </c>
      <c r="D791" s="31">
        <f t="shared" si="157"/>
        <v>1.679707859232468E-5</v>
      </c>
      <c r="E791" s="67">
        <f t="shared" si="165"/>
        <v>5.3032078162391894E-4</v>
      </c>
      <c r="F791" s="42">
        <f t="shared" si="158"/>
        <v>7.5164772368728201E-4</v>
      </c>
      <c r="G791" s="42">
        <f t="shared" si="166"/>
        <v>0.75164772368728205</v>
      </c>
      <c r="H791" s="31">
        <f t="shared" si="159"/>
        <v>-7.7607843870897826E-6</v>
      </c>
      <c r="I791" s="31">
        <f t="shared" si="160"/>
        <v>-1.4896713561515357E-5</v>
      </c>
      <c r="L791" s="13">
        <f t="shared" si="161"/>
        <v>1.2924712419516373</v>
      </c>
      <c r="M791" s="13">
        <f t="shared" si="162"/>
        <v>-1</v>
      </c>
      <c r="N791" s="13">
        <f t="shared" si="167"/>
        <v>4.9907140652279489</v>
      </c>
      <c r="O791" s="13">
        <f t="shared" si="163"/>
        <v>5.1427881886078893E-5</v>
      </c>
      <c r="P791" s="13">
        <f t="shared" si="164"/>
        <v>0.81162520144507266</v>
      </c>
      <c r="Q791" s="13">
        <f t="shared" si="168"/>
        <v>0.44800944521950042</v>
      </c>
    </row>
    <row r="792" spans="1:17" x14ac:dyDescent="0.35">
      <c r="A792">
        <v>790</v>
      </c>
      <c r="B792" s="3">
        <f t="shared" si="156"/>
        <v>0.79</v>
      </c>
      <c r="C792" s="3">
        <f>MOD($T$7*(1+SIN($T$6*B792))+$T$20,2*$T$7)</f>
        <v>4.2572232985160241</v>
      </c>
      <c r="D792" s="31">
        <f t="shared" si="157"/>
        <v>1.6470447817798997E-5</v>
      </c>
      <c r="E792" s="67">
        <f t="shared" si="165"/>
        <v>5.2135802055991529E-4</v>
      </c>
      <c r="F792" s="42">
        <f t="shared" si="158"/>
        <v>7.3894439546566841E-4</v>
      </c>
      <c r="G792" s="42">
        <f t="shared" si="166"/>
        <v>0.73894439546566837</v>
      </c>
      <c r="H792" s="31">
        <f t="shared" si="159"/>
        <v>-7.2405922317858569E-6</v>
      </c>
      <c r="I792" s="31">
        <f t="shared" si="160"/>
        <v>-1.4793561959576945E-5</v>
      </c>
      <c r="L792" s="13">
        <f t="shared" si="161"/>
        <v>1.2822035361685078</v>
      </c>
      <c r="M792" s="13">
        <f t="shared" si="162"/>
        <v>-1</v>
      </c>
      <c r="N792" s="13">
        <f t="shared" si="167"/>
        <v>5.0009817710110784</v>
      </c>
      <c r="O792" s="13">
        <f t="shared" si="163"/>
        <v>5.1474333701237164E-5</v>
      </c>
      <c r="P792" s="13">
        <f t="shared" si="164"/>
        <v>0.81235829529324699</v>
      </c>
      <c r="Q792" s="13">
        <f t="shared" si="168"/>
        <v>0.44823272385099999</v>
      </c>
    </row>
    <row r="793" spans="1:17" x14ac:dyDescent="0.35">
      <c r="A793">
        <v>791</v>
      </c>
      <c r="B793" s="3">
        <f t="shared" si="156"/>
        <v>0.79100000000000004</v>
      </c>
      <c r="C793" s="3">
        <f>MOD($T$7*(1+SIN($T$6*B793))+$T$20,2*$T$7)</f>
        <v>4.2823350421336581</v>
      </c>
      <c r="D793" s="31">
        <f t="shared" si="157"/>
        <v>1.6147790309379832E-5</v>
      </c>
      <c r="E793" s="67">
        <f t="shared" si="165"/>
        <v>5.1246710598050666E-4</v>
      </c>
      <c r="F793" s="42">
        <f t="shared" si="158"/>
        <v>7.2634289852895257E-4</v>
      </c>
      <c r="G793" s="42">
        <f t="shared" si="166"/>
        <v>0.72634289852895262</v>
      </c>
      <c r="H793" s="31">
        <f t="shared" si="159"/>
        <v>-6.7323339881684833E-6</v>
      </c>
      <c r="I793" s="31">
        <f t="shared" si="160"/>
        <v>-1.4677425215188549E-5</v>
      </c>
      <c r="L793" s="13">
        <f t="shared" si="161"/>
        <v>1.2721026172398318</v>
      </c>
      <c r="M793" s="13">
        <f t="shared" si="162"/>
        <v>-1</v>
      </c>
      <c r="N793" s="13">
        <f t="shared" si="167"/>
        <v>5.0110826899397543</v>
      </c>
      <c r="O793" s="13">
        <f t="shared" si="163"/>
        <v>5.1510279563474624E-5</v>
      </c>
      <c r="P793" s="13">
        <f t="shared" si="164"/>
        <v>0.81292558615978938</v>
      </c>
      <c r="Q793" s="13">
        <f t="shared" si="168"/>
        <v>0.44840537988200629</v>
      </c>
    </row>
    <row r="794" spans="1:17" x14ac:dyDescent="0.35">
      <c r="A794">
        <v>792</v>
      </c>
      <c r="B794" s="3">
        <f t="shared" si="156"/>
        <v>0.79200000000000004</v>
      </c>
      <c r="C794" s="3">
        <f>MOD($T$7*(1+SIN($T$6*B794))+$T$20,2*$T$7)</f>
        <v>4.3074377782864648</v>
      </c>
      <c r="D794" s="31">
        <f t="shared" si="157"/>
        <v>1.5829102119568166E-5</v>
      </c>
      <c r="E794" s="67">
        <f t="shared" si="165"/>
        <v>5.0364941740495305E-4</v>
      </c>
      <c r="F794" s="42">
        <f t="shared" si="158"/>
        <v>7.1384518813242051E-4</v>
      </c>
      <c r="G794" s="42">
        <f t="shared" si="166"/>
        <v>0.71384518813242048</v>
      </c>
      <c r="H794" s="31">
        <f t="shared" si="159"/>
        <v>-6.2362532480290411E-6</v>
      </c>
      <c r="I794" s="31">
        <f t="shared" si="160"/>
        <v>-1.4548870036472407E-5</v>
      </c>
      <c r="L794" s="13">
        <f t="shared" si="161"/>
        <v>1.2621687007785005</v>
      </c>
      <c r="M794" s="13">
        <f t="shared" si="162"/>
        <v>-1</v>
      </c>
      <c r="N794" s="13">
        <f t="shared" si="167"/>
        <v>5.0210166064010853</v>
      </c>
      <c r="O794" s="13">
        <f t="shared" si="163"/>
        <v>5.1535942095808246E-5</v>
      </c>
      <c r="P794" s="13">
        <f t="shared" si="164"/>
        <v>0.81333058743946496</v>
      </c>
      <c r="Q794" s="13">
        <f t="shared" si="168"/>
        <v>0.44852857668272067</v>
      </c>
    </row>
    <row r="795" spans="1:17" x14ac:dyDescent="0.35">
      <c r="A795">
        <v>793</v>
      </c>
      <c r="B795" s="3">
        <f t="shared" si="156"/>
        <v>0.79300000000000004</v>
      </c>
      <c r="C795" s="3">
        <f>MOD($T$7*(1+SIN($T$6*B795))+$T$20,2*$T$7)</f>
        <v>4.3325299004078985</v>
      </c>
      <c r="D795" s="31">
        <f t="shared" si="157"/>
        <v>1.5514378548762019E-5</v>
      </c>
      <c r="E795" s="67">
        <f t="shared" si="165"/>
        <v>4.9490628020818688E-4</v>
      </c>
      <c r="F795" s="42">
        <f t="shared" si="158"/>
        <v>7.014531427901445E-4</v>
      </c>
      <c r="G795" s="42">
        <f t="shared" si="166"/>
        <v>0.70145314279014448</v>
      </c>
      <c r="H795" s="31">
        <f t="shared" si="159"/>
        <v>-5.7525701897906315E-6</v>
      </c>
      <c r="I795" s="31">
        <f t="shared" si="160"/>
        <v>-1.4408465496568998E-5</v>
      </c>
      <c r="L795" s="13">
        <f t="shared" si="161"/>
        <v>1.2524020544034187</v>
      </c>
      <c r="M795" s="13">
        <f t="shared" si="162"/>
        <v>-1</v>
      </c>
      <c r="N795" s="13">
        <f t="shared" si="167"/>
        <v>5.0307832527761676</v>
      </c>
      <c r="O795" s="13">
        <f t="shared" si="163"/>
        <v>5.1551549550260206E-5</v>
      </c>
      <c r="P795" s="13">
        <f t="shared" si="164"/>
        <v>0.8135769013629448</v>
      </c>
      <c r="Q795" s="13">
        <f t="shared" si="168"/>
        <v>0.44860347567920777</v>
      </c>
    </row>
    <row r="796" spans="1:17" x14ac:dyDescent="0.35">
      <c r="A796">
        <v>794</v>
      </c>
      <c r="B796" s="3">
        <f t="shared" si="156"/>
        <v>0.79400000000000004</v>
      </c>
      <c r="C796" s="3">
        <f>MOD($T$7*(1+SIN($T$6*B796))+$T$20,2*$T$7)</f>
        <v>4.3576098026107104</v>
      </c>
      <c r="D796" s="31">
        <f t="shared" si="157"/>
        <v>1.520361415074357E-5</v>
      </c>
      <c r="E796" s="67">
        <f t="shared" si="165"/>
        <v>4.8623896578204635E-4</v>
      </c>
      <c r="F796" s="42">
        <f t="shared" si="158"/>
        <v>6.8916856450350577E-4</v>
      </c>
      <c r="G796" s="42">
        <f t="shared" si="166"/>
        <v>0.68916856450350572</v>
      </c>
      <c r="H796" s="31">
        <f t="shared" si="159"/>
        <v>-5.2814817100090972E-6</v>
      </c>
      <c r="I796" s="31">
        <f t="shared" si="160"/>
        <v>-1.4256782041945142E-5</v>
      </c>
      <c r="L796" s="13">
        <f t="shared" si="161"/>
        <v>1.2428029911020291</v>
      </c>
      <c r="M796" s="13">
        <f t="shared" si="162"/>
        <v>-1</v>
      </c>
      <c r="N796" s="13">
        <f t="shared" si="167"/>
        <v>5.0403823160775572</v>
      </c>
      <c r="O796" s="13">
        <f t="shared" si="163"/>
        <v>5.1557335544743982E-5</v>
      </c>
      <c r="P796" s="13">
        <f t="shared" si="164"/>
        <v>0.81366821484439167</v>
      </c>
      <c r="Q796" s="13">
        <f t="shared" si="168"/>
        <v>0.44863123706129593</v>
      </c>
    </row>
    <row r="797" spans="1:17" x14ac:dyDescent="0.35">
      <c r="A797">
        <v>795</v>
      </c>
      <c r="B797" s="3">
        <f t="shared" si="156"/>
        <v>0.79500000000000004</v>
      </c>
      <c r="C797" s="3">
        <f>MOD($T$7*(1+SIN($T$6*B797))+$T$20,2*$T$7)</f>
        <v>4.3826758797897174</v>
      </c>
      <c r="D797" s="31">
        <f t="shared" si="157"/>
        <v>1.4896802738357565E-5</v>
      </c>
      <c r="E797" s="67">
        <f t="shared" si="165"/>
        <v>4.77648691726141E-4</v>
      </c>
      <c r="F797" s="42">
        <f t="shared" si="158"/>
        <v>6.7699317903171759E-4</v>
      </c>
      <c r="G797" s="42">
        <f t="shared" si="166"/>
        <v>0.67699317903171763</v>
      </c>
      <c r="H797" s="31">
        <f t="shared" si="159"/>
        <v>-4.8231615990408583E-6</v>
      </c>
      <c r="I797" s="31">
        <f t="shared" si="160"/>
        <v>-1.4094390515913593E-5</v>
      </c>
      <c r="L797" s="13">
        <f t="shared" si="161"/>
        <v>1.2333718627613341</v>
      </c>
      <c r="M797" s="13">
        <f t="shared" si="162"/>
        <v>-1</v>
      </c>
      <c r="N797" s="13">
        <f t="shared" si="167"/>
        <v>5.0498134444182519</v>
      </c>
      <c r="O797" s="13">
        <f t="shared" si="163"/>
        <v>5.1553538796379338E-5</v>
      </c>
      <c r="P797" s="13">
        <f t="shared" si="164"/>
        <v>0.81360829527268697</v>
      </c>
      <c r="Q797" s="13">
        <f t="shared" si="168"/>
        <v>0.44861302045950113</v>
      </c>
    </row>
    <row r="798" spans="1:17" x14ac:dyDescent="0.35">
      <c r="A798">
        <v>796</v>
      </c>
      <c r="B798" s="3">
        <f t="shared" si="156"/>
        <v>0.79600000000000004</v>
      </c>
      <c r="C798" s="3">
        <f>MOD($T$7*(1+SIN($T$6*B798))+$T$20,2*$T$7)</f>
        <v>4.4077265277245372</v>
      </c>
      <c r="D798" s="31">
        <f t="shared" si="157"/>
        <v>1.4593937389379359E-5</v>
      </c>
      <c r="E798" s="67">
        <f t="shared" si="165"/>
        <v>4.6913662206713786E-4</v>
      </c>
      <c r="F798" s="42">
        <f t="shared" si="158"/>
        <v>6.6492863620262949E-4</v>
      </c>
      <c r="G798" s="42">
        <f t="shared" si="166"/>
        <v>0.66492863620262954</v>
      </c>
      <c r="H798" s="31">
        <f t="shared" si="159"/>
        <v>-4.3777607597346447E-6</v>
      </c>
      <c r="I798" s="31">
        <f t="shared" si="160"/>
        <v>-1.3921861199410529E-5</v>
      </c>
      <c r="L798" s="13">
        <f t="shared" si="161"/>
        <v>1.2241090538480421</v>
      </c>
      <c r="M798" s="13">
        <f t="shared" si="162"/>
        <v>-1</v>
      </c>
      <c r="N798" s="13">
        <f t="shared" si="167"/>
        <v>5.0590762533315443</v>
      </c>
      <c r="O798" s="13">
        <f t="shared" si="163"/>
        <v>5.1540402851195366E-5</v>
      </c>
      <c r="P798" s="13">
        <f t="shared" si="164"/>
        <v>0.81340098624565516</v>
      </c>
      <c r="Q798" s="13">
        <f t="shared" si="168"/>
        <v>0.44854998558794573</v>
      </c>
    </row>
    <row r="799" spans="1:17" x14ac:dyDescent="0.35">
      <c r="A799">
        <v>797</v>
      </c>
      <c r="B799" s="3">
        <f t="shared" si="156"/>
        <v>0.79700000000000004</v>
      </c>
      <c r="C799" s="3">
        <f>MOD($T$7*(1+SIN($T$6*B799))+$T$20,2*$T$7)</f>
        <v>4.4327601431822536</v>
      </c>
      <c r="D799" s="31">
        <f t="shared" si="157"/>
        <v>1.4295010452571371E-5</v>
      </c>
      <c r="E799" s="67">
        <f t="shared" si="165"/>
        <v>4.6070386750690553E-4</v>
      </c>
      <c r="F799" s="42">
        <f t="shared" si="158"/>
        <v>6.5297651026443237E-4</v>
      </c>
      <c r="G799" s="42">
        <f t="shared" si="166"/>
        <v>0.65297651026443237</v>
      </c>
      <c r="H799" s="31">
        <f t="shared" si="159"/>
        <v>-3.9454074679064316E-6</v>
      </c>
      <c r="I799" s="31">
        <f t="shared" si="160"/>
        <v>-1.37397628710001E-5</v>
      </c>
      <c r="L799" s="13">
        <f t="shared" si="161"/>
        <v>1.2150149752205115</v>
      </c>
      <c r="M799" s="13">
        <f t="shared" si="162"/>
        <v>-1</v>
      </c>
      <c r="N799" s="13">
        <f t="shared" si="167"/>
        <v>5.0681703319590747</v>
      </c>
      <c r="O799" s="13">
        <f t="shared" si="163"/>
        <v>5.1518175810203327E-5</v>
      </c>
      <c r="P799" s="13">
        <f t="shared" si="164"/>
        <v>0.81305020324699595</v>
      </c>
      <c r="Q799" s="13">
        <f t="shared" si="168"/>
        <v>0.4484432928503041</v>
      </c>
    </row>
    <row r="800" spans="1:17" x14ac:dyDescent="0.35">
      <c r="A800">
        <v>798</v>
      </c>
      <c r="B800" s="3">
        <f t="shared" si="156"/>
        <v>0.79800000000000004</v>
      </c>
      <c r="C800" s="3">
        <f>MOD($T$7*(1+SIN($T$6*B800))+$T$20,2*$T$7)</f>
        <v>4.4577751240200199</v>
      </c>
      <c r="D800" s="31">
        <f t="shared" si="157"/>
        <v>1.4000013553926281E-5</v>
      </c>
      <c r="E800" s="67">
        <f t="shared" si="165"/>
        <v>4.5235148569912169E-4</v>
      </c>
      <c r="F800" s="42">
        <f t="shared" si="158"/>
        <v>6.4113830027770794E-4</v>
      </c>
      <c r="G800" s="42">
        <f t="shared" si="166"/>
        <v>0.64113830027770791</v>
      </c>
      <c r="H800" s="31">
        <f t="shared" si="159"/>
        <v>-3.5262076732626509E-6</v>
      </c>
      <c r="I800" s="31">
        <f t="shared" si="160"/>
        <v>-1.3548661887992601E-5</v>
      </c>
      <c r="L800" s="13">
        <f t="shared" si="161"/>
        <v>1.206090058057059</v>
      </c>
      <c r="M800" s="13">
        <f t="shared" si="162"/>
        <v>-1</v>
      </c>
      <c r="N800" s="13">
        <f t="shared" si="167"/>
        <v>5.077095249122527</v>
      </c>
      <c r="O800" s="13">
        <f t="shared" si="163"/>
        <v>5.1487110051843171E-5</v>
      </c>
      <c r="P800" s="13">
        <f t="shared" si="164"/>
        <v>0.81255992926598775</v>
      </c>
      <c r="Q800" s="13">
        <f t="shared" si="168"/>
        <v>0.44829410390587254</v>
      </c>
    </row>
    <row r="801" spans="1:17" x14ac:dyDescent="0.35">
      <c r="A801">
        <v>799</v>
      </c>
      <c r="B801" s="3">
        <f t="shared" si="156"/>
        <v>0.79900000000000004</v>
      </c>
      <c r="C801" s="3">
        <f>MOD($T$7*(1+SIN($T$6*B801))+$T$20,2*$T$7)</f>
        <v>4.482769869287603</v>
      </c>
      <c r="D801" s="31">
        <f t="shared" si="157"/>
        <v>1.3708937603095302E-5</v>
      </c>
      <c r="E801" s="67">
        <f t="shared" si="165"/>
        <v>4.4408048155341153E-4</v>
      </c>
      <c r="F801" s="42">
        <f t="shared" si="158"/>
        <v>6.2941543054649714E-4</v>
      </c>
      <c r="G801" s="42">
        <f t="shared" si="166"/>
        <v>0.62941543054649718</v>
      </c>
      <c r="H801" s="31">
        <f t="shared" si="159"/>
        <v>-3.1202453393487553E-6</v>
      </c>
      <c r="I801" s="31">
        <f t="shared" si="160"/>
        <v>-1.3349121290475741E-5</v>
      </c>
      <c r="L801" s="13">
        <f t="shared" si="161"/>
        <v>1.1973347478870477</v>
      </c>
      <c r="M801" s="13">
        <f t="shared" si="162"/>
        <v>-1</v>
      </c>
      <c r="N801" s="13">
        <f t="shared" si="167"/>
        <v>5.0858505592925383</v>
      </c>
      <c r="O801" s="13">
        <f t="shared" si="163"/>
        <v>5.1447461950828221E-5</v>
      </c>
      <c r="P801" s="13">
        <f t="shared" si="164"/>
        <v>0.81193421036034708</v>
      </c>
      <c r="Q801" s="13">
        <f t="shared" si="168"/>
        <v>0.44810358219290658</v>
      </c>
    </row>
    <row r="802" spans="1:17" x14ac:dyDescent="0.35">
      <c r="A802">
        <v>800</v>
      </c>
      <c r="B802" s="3">
        <f t="shared" si="156"/>
        <v>0.8</v>
      </c>
      <c r="C802" s="3">
        <f>MOD($T$7*(1+SIN($T$6*B802))+$T$20,2*$T$7)</f>
        <v>4.5077427793298366</v>
      </c>
      <c r="D802" s="31">
        <f t="shared" si="157"/>
        <v>1.342177279999999E-5</v>
      </c>
      <c r="E802" s="67">
        <f t="shared" si="165"/>
        <v>4.3589180756743577E-4</v>
      </c>
      <c r="F802" s="42">
        <f t="shared" si="158"/>
        <v>6.1780925108898379E-4</v>
      </c>
      <c r="G802" s="42">
        <f t="shared" si="166"/>
        <v>0.61780925108898377</v>
      </c>
      <c r="H802" s="31">
        <f t="shared" si="159"/>
        <v>-2.7275828210183461E-6</v>
      </c>
      <c r="I802" s="31">
        <f t="shared" si="160"/>
        <v>-1.3141699929967401E-5</v>
      </c>
      <c r="L802" s="13">
        <f t="shared" si="161"/>
        <v>1.1887494987129432</v>
      </c>
      <c r="M802" s="13">
        <f t="shared" si="162"/>
        <v>-1</v>
      </c>
      <c r="N802" s="13">
        <f t="shared" si="167"/>
        <v>5.0944358084666428</v>
      </c>
      <c r="O802" s="13">
        <f t="shared" si="163"/>
        <v>5.1399491593433285E-5</v>
      </c>
      <c r="P802" s="13">
        <f t="shared" si="164"/>
        <v>0.81117715116295874</v>
      </c>
      <c r="Q802" s="13">
        <f t="shared" si="168"/>
        <v>0.44787289340642411</v>
      </c>
    </row>
    <row r="803" spans="1:17" x14ac:dyDescent="0.35">
      <c r="A803">
        <v>801</v>
      </c>
      <c r="B803" s="3">
        <f t="shared" si="156"/>
        <v>0.80100000000000005</v>
      </c>
      <c r="C803" s="3">
        <f>MOD($T$7*(1+SIN($T$6*B803))+$T$20,2*$T$7)</f>
        <v>4.5326922558890006</v>
      </c>
      <c r="D803" s="31">
        <f t="shared" si="157"/>
        <v>1.3138508641625816E-5</v>
      </c>
      <c r="E803" s="67">
        <f t="shared" si="165"/>
        <v>4.2778636418611403E-4</v>
      </c>
      <c r="F803" s="42">
        <f t="shared" si="158"/>
        <v>6.0632103814663835E-4</v>
      </c>
      <c r="G803" s="42">
        <f t="shared" si="166"/>
        <v>0.6063210381466384</v>
      </c>
      <c r="H803" s="31">
        <f t="shared" si="159"/>
        <v>-2.3482612778406866E-6</v>
      </c>
      <c r="I803" s="31">
        <f t="shared" si="160"/>
        <v>-1.2926951624303012E-5</v>
      </c>
      <c r="L803" s="13">
        <f t="shared" si="161"/>
        <v>1.1803347672132296</v>
      </c>
      <c r="M803" s="13">
        <f t="shared" si="162"/>
        <v>-1</v>
      </c>
      <c r="N803" s="13">
        <f t="shared" si="167"/>
        <v>5.1028505399663562</v>
      </c>
      <c r="O803" s="13">
        <f t="shared" si="163"/>
        <v>5.1343462489291167E-5</v>
      </c>
      <c r="P803" s="13">
        <f t="shared" si="164"/>
        <v>0.81029291033350237</v>
      </c>
      <c r="Q803" s="13">
        <f t="shared" si="168"/>
        <v>0.44760320592772229</v>
      </c>
    </row>
    <row r="804" spans="1:17" x14ac:dyDescent="0.35">
      <c r="A804">
        <v>802</v>
      </c>
      <c r="B804" s="3">
        <f t="shared" si="156"/>
        <v>0.80200000000000005</v>
      </c>
      <c r="C804" s="3">
        <f>MOD($T$7*(1+SIN($T$6*B804))+$T$20,2*$T$7)</f>
        <v>4.5576167022071132</v>
      </c>
      <c r="D804" s="31">
        <f t="shared" si="157"/>
        <v>1.2859133928995596E-5</v>
      </c>
      <c r="E804" s="67">
        <f t="shared" si="165"/>
        <v>4.1976500018748832E-4</v>
      </c>
      <c r="F804" s="42">
        <f t="shared" si="158"/>
        <v>5.9495199473111977E-4</v>
      </c>
      <c r="G804" s="42">
        <f t="shared" si="166"/>
        <v>0.59495199473111982</v>
      </c>
      <c r="H804" s="31">
        <f t="shared" si="159"/>
        <v>-1.9823011217943494E-6</v>
      </c>
      <c r="I804" s="31">
        <f t="shared" si="160"/>
        <v>-1.2705424340272094E-5</v>
      </c>
      <c r="L804" s="13">
        <f t="shared" si="161"/>
        <v>1.1720910070177482</v>
      </c>
      <c r="M804" s="13">
        <f t="shared" si="162"/>
        <v>-1</v>
      </c>
      <c r="N804" s="13">
        <f t="shared" si="167"/>
        <v>5.1110943001618381</v>
      </c>
      <c r="O804" s="13">
        <f t="shared" si="163"/>
        <v>5.127964127978258E-5</v>
      </c>
      <c r="P804" s="13">
        <f t="shared" si="164"/>
        <v>0.8092856959563165</v>
      </c>
      <c r="Q804" s="13">
        <f t="shared" si="168"/>
        <v>0.4472956912029088</v>
      </c>
    </row>
    <row r="805" spans="1:17" x14ac:dyDescent="0.35">
      <c r="A805">
        <v>803</v>
      </c>
      <c r="B805" s="3">
        <f t="shared" si="156"/>
        <v>0.80300000000000005</v>
      </c>
      <c r="C805" s="3">
        <f>MOD($T$7*(1+SIN($T$6*B805))+$T$20,2*$T$7)</f>
        <v>4.5825145231281166</v>
      </c>
      <c r="D805" s="31">
        <f t="shared" si="157"/>
        <v>1.2583636774321055E-5</v>
      </c>
      <c r="E805" s="67">
        <f t="shared" si="165"/>
        <v>4.1182851309524006E-4</v>
      </c>
      <c r="F805" s="42">
        <f t="shared" si="158"/>
        <v>5.8370325120895401E-4</v>
      </c>
      <c r="G805" s="42">
        <f t="shared" si="166"/>
        <v>0.58370325120895405</v>
      </c>
      <c r="H805" s="31">
        <f t="shared" si="159"/>
        <v>-1.629702497530442E-6</v>
      </c>
      <c r="I805" s="31">
        <f t="shared" si="160"/>
        <v>-1.2477659405416876E-5</v>
      </c>
      <c r="L805" s="13">
        <f t="shared" si="161"/>
        <v>1.1640186630486504</v>
      </c>
      <c r="M805" s="13">
        <f t="shared" si="162"/>
        <v>-1</v>
      </c>
      <c r="N805" s="13">
        <f t="shared" si="167"/>
        <v>5.119166644130936</v>
      </c>
      <c r="O805" s="13">
        <f t="shared" si="163"/>
        <v>5.120829744312383E-5</v>
      </c>
      <c r="P805" s="13">
        <f t="shared" si="164"/>
        <v>0.80815976088614794</v>
      </c>
      <c r="Q805" s="13">
        <f t="shared" si="168"/>
        <v>0.44695152406780847</v>
      </c>
    </row>
    <row r="806" spans="1:17" x14ac:dyDescent="0.35">
      <c r="A806">
        <v>804</v>
      </c>
      <c r="B806" s="3">
        <f t="shared" si="156"/>
        <v>0.80400000000000005</v>
      </c>
      <c r="C806" s="3">
        <f>MOD($T$7*(1+SIN($T$6*B806))+$T$20,2*$T$7)</f>
        <v>4.6073841251999701</v>
      </c>
      <c r="D806" s="31">
        <f t="shared" si="157"/>
        <v>1.2312004608330521E-5</v>
      </c>
      <c r="E806" s="67">
        <f t="shared" si="165"/>
        <v>4.0397764961702833E-4</v>
      </c>
      <c r="F806" s="42">
        <f t="shared" si="158"/>
        <v>5.7257586592281173E-4</v>
      </c>
      <c r="G806" s="42">
        <f t="shared" si="166"/>
        <v>0.57257586592281173</v>
      </c>
      <c r="H806" s="31">
        <f t="shared" si="159"/>
        <v>-1.2904457934303223E-6</v>
      </c>
      <c r="I806" s="31">
        <f t="shared" si="160"/>
        <v>-1.2244190750301547E-5</v>
      </c>
      <c r="L806" s="13">
        <f t="shared" si="161"/>
        <v>1.156118165921747</v>
      </c>
      <c r="M806" s="13">
        <f t="shared" si="162"/>
        <v>-1</v>
      </c>
      <c r="N806" s="13">
        <f t="shared" si="167"/>
        <v>5.1270671412578395</v>
      </c>
      <c r="O806" s="13">
        <f t="shared" si="163"/>
        <v>5.1129702996276641E-5</v>
      </c>
      <c r="P806" s="13">
        <f t="shared" si="164"/>
        <v>0.80691939804374824</v>
      </c>
      <c r="Q806" s="13">
        <f t="shared" si="168"/>
        <v>0.44657188301667206</v>
      </c>
    </row>
    <row r="807" spans="1:17" x14ac:dyDescent="0.35">
      <c r="A807">
        <v>805</v>
      </c>
      <c r="B807" s="3">
        <f t="shared" si="156"/>
        <v>0.80500000000000005</v>
      </c>
      <c r="C807" s="3">
        <f>MOD($T$7*(1+SIN($T$6*B807))+$T$20,2*$T$7)</f>
        <v>4.6322239167766313</v>
      </c>
      <c r="D807" s="31">
        <f t="shared" si="157"/>
        <v>1.2044224187770773E-5</v>
      </c>
      <c r="E807" s="67">
        <f t="shared" si="165"/>
        <v>3.9621310610835883E-4</v>
      </c>
      <c r="F807" s="42">
        <f t="shared" si="158"/>
        <v>5.6157082584897E-4</v>
      </c>
      <c r="G807" s="42">
        <f t="shared" si="166"/>
        <v>0.56157082584897</v>
      </c>
      <c r="H807" s="31">
        <f t="shared" si="159"/>
        <v>-9.6449218163154729E-7</v>
      </c>
      <c r="I807" s="31">
        <f t="shared" si="160"/>
        <v>-1.2005544182453962E-5</v>
      </c>
      <c r="L807" s="13">
        <f t="shared" si="161"/>
        <v>1.1483899264046125</v>
      </c>
      <c r="M807" s="13">
        <f t="shared" si="162"/>
        <v>-1</v>
      </c>
      <c r="N807" s="13">
        <f t="shared" si="167"/>
        <v>5.1347953807749738</v>
      </c>
      <c r="O807" s="13">
        <f t="shared" si="163"/>
        <v>5.1044132193824017E-5</v>
      </c>
      <c r="P807" s="13">
        <f t="shared" si="164"/>
        <v>0.80556893566358889</v>
      </c>
      <c r="Q807" s="13">
        <f t="shared" si="168"/>
        <v>0.44615795041219153</v>
      </c>
    </row>
    <row r="808" spans="1:17" x14ac:dyDescent="0.35">
      <c r="A808">
        <v>806</v>
      </c>
      <c r="B808" s="3">
        <f t="shared" si="156"/>
        <v>0.80600000000000005</v>
      </c>
      <c r="C808" s="3">
        <f>MOD($T$7*(1+SIN($T$6*B808))+$T$20,2*$T$7)</f>
        <v>4.6570323081199163</v>
      </c>
      <c r="D808" s="31">
        <f t="shared" si="157"/>
        <v>1.1780281603080975E-5</v>
      </c>
      <c r="E808" s="67">
        <f t="shared" si="165"/>
        <v>3.8853552906160943E-4</v>
      </c>
      <c r="F808" s="42">
        <f t="shared" si="158"/>
        <v>5.5068904729043083E-4</v>
      </c>
      <c r="G808" s="42">
        <f t="shared" si="166"/>
        <v>0.55068904729043089</v>
      </c>
      <c r="H808" s="31">
        <f t="shared" si="159"/>
        <v>-6.5178418515044064E-7</v>
      </c>
      <c r="I808" s="31">
        <f t="shared" si="160"/>
        <v>-1.1762236693073126E-5</v>
      </c>
      <c r="L808" s="13">
        <f t="shared" si="161"/>
        <v>1.1408343299293531</v>
      </c>
      <c r="M808" s="13">
        <f t="shared" si="162"/>
        <v>-1</v>
      </c>
      <c r="N808" s="13">
        <f t="shared" si="167"/>
        <v>5.1423509772502332</v>
      </c>
      <c r="O808" s="13">
        <f t="shared" si="163"/>
        <v>5.095186122397631E-5</v>
      </c>
      <c r="P808" s="13">
        <f t="shared" si="164"/>
        <v>0.80411273249628623</v>
      </c>
      <c r="Q808" s="13">
        <f t="shared" si="168"/>
        <v>0.44571091263441404</v>
      </c>
    </row>
    <row r="809" spans="1:17" x14ac:dyDescent="0.35">
      <c r="A809">
        <v>807</v>
      </c>
      <c r="B809" s="3">
        <f t="shared" si="156"/>
        <v>0.80700000000000005</v>
      </c>
      <c r="C809" s="3">
        <f>MOD($T$7*(1+SIN($T$6*B809))+$T$20,2*$T$7)</f>
        <v>4.6818077115012482</v>
      </c>
      <c r="D809" s="31">
        <f t="shared" si="157"/>
        <v>1.15201622862366E-5</v>
      </c>
      <c r="E809" s="67">
        <f t="shared" si="165"/>
        <v>3.8094551561949973E-4</v>
      </c>
      <c r="F809" s="42">
        <f t="shared" si="158"/>
        <v>5.3993137660468462E-4</v>
      </c>
      <c r="G809" s="42">
        <f t="shared" si="166"/>
        <v>0.5399313766046846</v>
      </c>
      <c r="H809" s="31">
        <f t="shared" si="159"/>
        <v>-3.5224627019091145E-7</v>
      </c>
      <c r="I809" s="31">
        <f t="shared" si="160"/>
        <v>-1.1514775797485798E-5</v>
      </c>
      <c r="L809" s="13">
        <f t="shared" si="161"/>
        <v>1.1334517311594716</v>
      </c>
      <c r="M809" s="13">
        <f t="shared" si="162"/>
        <v>-1</v>
      </c>
      <c r="N809" s="13">
        <f t="shared" si="167"/>
        <v>5.1497335760201146</v>
      </c>
      <c r="O809" s="13">
        <f t="shared" si="163"/>
        <v>5.0853167901892303E-5</v>
      </c>
      <c r="P809" s="13">
        <f t="shared" si="164"/>
        <v>0.80255517296865186</v>
      </c>
      <c r="Q809" s="13">
        <f t="shared" si="168"/>
        <v>0.44523196016625288</v>
      </c>
    </row>
    <row r="810" spans="1:17" x14ac:dyDescent="0.35">
      <c r="A810">
        <v>808</v>
      </c>
      <c r="B810" s="3">
        <f t="shared" si="156"/>
        <v>0.80800000000000005</v>
      </c>
      <c r="C810" s="3">
        <f>MOD($T$7*(1+SIN($T$6*B810))+$T$20,2*$T$7)</f>
        <v>4.7065485413032668</v>
      </c>
      <c r="D810" s="31">
        <f t="shared" si="157"/>
        <v>1.1263851018761148E-5</v>
      </c>
      <c r="E810" s="67">
        <f t="shared" si="165"/>
        <v>3.7344361411272605E-4</v>
      </c>
      <c r="F810" s="42">
        <f t="shared" si="158"/>
        <v>5.2929859096572513E-4</v>
      </c>
      <c r="G810" s="42">
        <f t="shared" si="166"/>
        <v>0.52929859096572518</v>
      </c>
      <c r="H810" s="31">
        <f t="shared" si="159"/>
        <v>-6.5785461697471831E-8</v>
      </c>
      <c r="I810" s="31">
        <f t="shared" si="160"/>
        <v>-1.1263658910224324E-5</v>
      </c>
      <c r="L810" s="13">
        <f t="shared" si="161"/>
        <v>1.1262424486117966</v>
      </c>
      <c r="M810" s="13">
        <f t="shared" si="162"/>
        <v>-1</v>
      </c>
      <c r="N810" s="13">
        <f t="shared" si="167"/>
        <v>5.1569428585677901</v>
      </c>
      <c r="O810" s="13">
        <f t="shared" si="163"/>
        <v>5.0748331360520622E-5</v>
      </c>
      <c r="P810" s="13">
        <f t="shared" si="164"/>
        <v>0.8009006623046101</v>
      </c>
      <c r="Q810" s="13">
        <f t="shared" si="168"/>
        <v>0.44472228761340926</v>
      </c>
    </row>
    <row r="811" spans="1:17" x14ac:dyDescent="0.35">
      <c r="A811">
        <v>809</v>
      </c>
      <c r="B811" s="3">
        <f t="shared" si="156"/>
        <v>0.80900000000000005</v>
      </c>
      <c r="C811" s="3">
        <f>MOD($T$7*(1+SIN($T$6*B811))+$T$20,2*$T$7)</f>
        <v>4.7312532141213097</v>
      </c>
      <c r="D811" s="31">
        <f t="shared" si="157"/>
        <v>1.1011331939903402E-5</v>
      </c>
      <c r="E811" s="67">
        <f t="shared" si="165"/>
        <v>3.6603032462110299E-4</v>
      </c>
      <c r="F811" s="42">
        <f t="shared" si="158"/>
        <v>5.1879139915938003E-4</v>
      </c>
      <c r="G811" s="42">
        <f t="shared" si="166"/>
        <v>0.51879139915938</v>
      </c>
      <c r="H811" s="31">
        <f t="shared" si="159"/>
        <v>2.0770801981545017E-7</v>
      </c>
      <c r="I811" s="31">
        <f t="shared" si="160"/>
        <v>-1.1009372755486172E-5</v>
      </c>
      <c r="L811" s="13">
        <f t="shared" si="161"/>
        <v>1.1192067593359258</v>
      </c>
      <c r="M811" s="13">
        <f t="shared" si="162"/>
        <v>-1</v>
      </c>
      <c r="N811" s="13">
        <f t="shared" si="167"/>
        <v>5.1639785478436604</v>
      </c>
      <c r="O811" s="13">
        <f t="shared" si="163"/>
        <v>5.0637631739188735E-5</v>
      </c>
      <c r="P811" s="13">
        <f t="shared" si="164"/>
        <v>0.79915362161056769</v>
      </c>
      <c r="Q811" s="13">
        <f t="shared" si="168"/>
        <v>0.44418309365666103</v>
      </c>
    </row>
    <row r="812" spans="1:17" x14ac:dyDescent="0.35">
      <c r="A812">
        <v>810</v>
      </c>
      <c r="B812" s="3">
        <f t="shared" si="156"/>
        <v>0.81</v>
      </c>
      <c r="C812" s="3">
        <f>MOD($T$7*(1+SIN($T$6*B812))+$T$20,2*$T$7)</f>
        <v>4.7559201488647478</v>
      </c>
      <c r="D812" s="31">
        <f t="shared" si="157"/>
        <v>1.0762588554977918E-5</v>
      </c>
      <c r="E812" s="67">
        <f t="shared" si="165"/>
        <v>3.5870609955778018E-4</v>
      </c>
      <c r="F812" s="42">
        <f t="shared" si="158"/>
        <v>5.0841044241134903E-4</v>
      </c>
      <c r="G812" s="42">
        <f t="shared" si="166"/>
        <v>0.50841044241134903</v>
      </c>
      <c r="H812" s="31">
        <f t="shared" si="159"/>
        <v>4.6836010214447115E-7</v>
      </c>
      <c r="I812" s="31">
        <f t="shared" si="160"/>
        <v>-1.0752392813623436E-5</v>
      </c>
      <c r="L812" s="13">
        <f t="shared" si="161"/>
        <v>1.1123448936551408</v>
      </c>
      <c r="M812" s="13">
        <f t="shared" si="162"/>
        <v>-1</v>
      </c>
      <c r="N812" s="13">
        <f t="shared" si="167"/>
        <v>5.170840413524445</v>
      </c>
      <c r="O812" s="13">
        <f t="shared" si="163"/>
        <v>5.0521349870188532E-5</v>
      </c>
      <c r="P812" s="13">
        <f t="shared" si="164"/>
        <v>0.79731848292916607</v>
      </c>
      <c r="Q812" s="13">
        <f t="shared" si="168"/>
        <v>0.44361558093462783</v>
      </c>
    </row>
    <row r="813" spans="1:17" x14ac:dyDescent="0.35">
      <c r="A813">
        <v>811</v>
      </c>
      <c r="B813" s="3">
        <f t="shared" si="156"/>
        <v>0.81100000000000005</v>
      </c>
      <c r="C813" s="3">
        <f>MOD($T$7*(1+SIN($T$6*B813))+$T$20,2*$T$7)</f>
        <v>4.7805477668581799</v>
      </c>
      <c r="D813" s="31">
        <f t="shared" si="157"/>
        <v>1.0517603743866375E-5</v>
      </c>
      <c r="E813" s="67">
        <f t="shared" si="165"/>
        <v>3.5147134427576427E-4</v>
      </c>
      <c r="F813" s="42">
        <f t="shared" si="158"/>
        <v>4.981562952468538E-4</v>
      </c>
      <c r="G813" s="42">
        <f t="shared" si="166"/>
        <v>0.49815629524685379</v>
      </c>
      <c r="H813" s="31">
        <f t="shared" si="159"/>
        <v>7.1631218798770085E-7</v>
      </c>
      <c r="I813" s="31">
        <f t="shared" si="160"/>
        <v>-1.0493182804198746E-5</v>
      </c>
      <c r="L813" s="13">
        <f t="shared" si="161"/>
        <v>1.1056570299741992</v>
      </c>
      <c r="M813" s="13">
        <f t="shared" si="162"/>
        <v>-1</v>
      </c>
      <c r="N813" s="13">
        <f t="shared" si="167"/>
        <v>5.1775282772053872</v>
      </c>
      <c r="O813" s="13">
        <f t="shared" si="163"/>
        <v>5.0399766963630446E-5</v>
      </c>
      <c r="P813" s="13">
        <f t="shared" si="164"/>
        <v>0.79539968426570806</v>
      </c>
      <c r="Q813" s="13">
        <f t="shared" si="168"/>
        <v>0.44302095585530571</v>
      </c>
    </row>
    <row r="814" spans="1:17" x14ac:dyDescent="0.35">
      <c r="A814">
        <v>812</v>
      </c>
      <c r="B814" s="3">
        <f t="shared" si="156"/>
        <v>0.81200000000000006</v>
      </c>
      <c r="C814" s="3">
        <f>MOD($T$7*(1+SIN($T$6*B814))+$T$20,2*$T$7)</f>
        <v>4.8051344919424581</v>
      </c>
      <c r="D814" s="31">
        <f t="shared" si="157"/>
        <v>1.0276359769677333E-5</v>
      </c>
      <c r="E814" s="67">
        <f t="shared" si="165"/>
        <v>3.4432641769651604E-4</v>
      </c>
      <c r="F814" s="42">
        <f t="shared" si="158"/>
        <v>4.8802946638157806E-4</v>
      </c>
      <c r="G814" s="42">
        <f t="shared" si="166"/>
        <v>0.48802946638157807</v>
      </c>
      <c r="H814" s="31">
        <f t="shared" si="159"/>
        <v>9.5172046624956518E-7</v>
      </c>
      <c r="I814" s="31">
        <f t="shared" si="160"/>
        <v>-1.0232194206032471E-5</v>
      </c>
      <c r="L814" s="13">
        <f t="shared" si="161"/>
        <v>1.0991432896608826</v>
      </c>
      <c r="M814" s="13">
        <f t="shared" si="162"/>
        <v>-1</v>
      </c>
      <c r="N814" s="13">
        <f t="shared" si="167"/>
        <v>5.1840420175187036</v>
      </c>
      <c r="O814" s="13">
        <f t="shared" si="163"/>
        <v>5.0273164290861044E-5</v>
      </c>
      <c r="P814" s="13">
        <f t="shared" si="164"/>
        <v>0.79340166459191386</v>
      </c>
      <c r="Q814" s="13">
        <f t="shared" si="168"/>
        <v>0.44240042833486015</v>
      </c>
    </row>
    <row r="815" spans="1:17" x14ac:dyDescent="0.35">
      <c r="A815">
        <v>813</v>
      </c>
      <c r="B815" s="3">
        <f t="shared" si="156"/>
        <v>0.81299999999999994</v>
      </c>
      <c r="C815" s="3">
        <f>MOD($T$7*(1+SIN($T$6*B815))+$T$20,2*$T$7)</f>
        <v>4.8296787505755674</v>
      </c>
      <c r="D815" s="31">
        <f t="shared" si="157"/>
        <v>1.0038838287561985E-5</v>
      </c>
      <c r="E815" s="67">
        <f t="shared" si="165"/>
        <v>3.3727163295991673E-4</v>
      </c>
      <c r="F815" s="42">
        <f t="shared" si="158"/>
        <v>4.7803039964289403E-4</v>
      </c>
      <c r="G815" s="42">
        <f t="shared" si="166"/>
        <v>0.47803039964289401</v>
      </c>
      <c r="H815" s="31">
        <f t="shared" si="159"/>
        <v>1.1747552100651732E-6</v>
      </c>
      <c r="I815" s="31">
        <f t="shared" si="160"/>
        <v>-9.9698658145556391E-6</v>
      </c>
      <c r="L815" s="13">
        <f t="shared" si="161"/>
        <v>1.0928037320095723</v>
      </c>
      <c r="M815" s="13">
        <f t="shared" si="162"/>
        <v>-1</v>
      </c>
      <c r="N815" s="13">
        <f t="shared" si="167"/>
        <v>5.1903815751700142</v>
      </c>
      <c r="O815" s="13">
        <f t="shared" si="163"/>
        <v>5.0141822866763538E-5</v>
      </c>
      <c r="P815" s="13">
        <f t="shared" si="164"/>
        <v>0.79132885883204696</v>
      </c>
      <c r="Q815" s="13">
        <f t="shared" si="168"/>
        <v>0.44175521146239799</v>
      </c>
    </row>
    <row r="816" spans="1:17" x14ac:dyDescent="0.35">
      <c r="A816">
        <v>814</v>
      </c>
      <c r="B816" s="3">
        <f t="shared" si="156"/>
        <v>0.81399999999999995</v>
      </c>
      <c r="C816" s="3">
        <f>MOD($T$7*(1+SIN($T$6*B816))+$T$20,2*$T$7)</f>
        <v>4.8541789719333401</v>
      </c>
      <c r="D816" s="31">
        <f t="shared" si="157"/>
        <v>9.8050203536830573E-6</v>
      </c>
      <c r="E816" s="67">
        <f t="shared" si="165"/>
        <v>3.3030725809434311E-4</v>
      </c>
      <c r="F816" s="42">
        <f t="shared" si="158"/>
        <v>4.681594749195902E-4</v>
      </c>
      <c r="G816" s="42">
        <f t="shared" si="166"/>
        <v>0.4681594749195902</v>
      </c>
      <c r="H816" s="31">
        <f t="shared" si="159"/>
        <v>1.3856000635423419E-6</v>
      </c>
      <c r="I816" s="31">
        <f t="shared" si="160"/>
        <v>-9.7066233366732882E-6</v>
      </c>
      <c r="L816" s="13">
        <f t="shared" si="161"/>
        <v>1.0866383492965446</v>
      </c>
      <c r="M816" s="13">
        <f t="shared" si="162"/>
        <v>-1</v>
      </c>
      <c r="N816" s="13">
        <f t="shared" si="167"/>
        <v>5.1965469578830419</v>
      </c>
      <c r="O816" s="13">
        <f t="shared" si="163"/>
        <v>5.0006023131284779E-5</v>
      </c>
      <c r="P816" s="13">
        <f t="shared" si="164"/>
        <v>0.78918569283683271</v>
      </c>
      <c r="Q816" s="13">
        <f t="shared" si="168"/>
        <v>0.44108652108968305</v>
      </c>
    </row>
    <row r="817" spans="1:17" x14ac:dyDescent="0.35">
      <c r="A817">
        <v>815</v>
      </c>
      <c r="B817" s="3">
        <f t="shared" si="156"/>
        <v>0.81499999999999995</v>
      </c>
      <c r="C817" s="3">
        <f>MOD($T$7*(1+SIN($T$6*B817))+$T$20,2*$T$7)</f>
        <v>4.8786335880099667</v>
      </c>
      <c r="D817" s="31">
        <f t="shared" si="157"/>
        <v>9.5748864343347518E-6</v>
      </c>
      <c r="E817" s="67">
        <f t="shared" si="165"/>
        <v>3.234335167077362E-4</v>
      </c>
      <c r="F817" s="42">
        <f t="shared" si="158"/>
        <v>4.5841700914135469E-4</v>
      </c>
      <c r="G817" s="42">
        <f t="shared" si="166"/>
        <v>0.45841700914135469</v>
      </c>
      <c r="H817" s="31">
        <f t="shared" si="159"/>
        <v>1.5844513192067867E-6</v>
      </c>
      <c r="I817" s="31">
        <f t="shared" si="160"/>
        <v>-9.4428790232360567E-6</v>
      </c>
      <c r="L817" s="13">
        <f t="shared" si="161"/>
        <v>1.0806470619380135</v>
      </c>
      <c r="M817" s="13">
        <f t="shared" si="162"/>
        <v>-1</v>
      </c>
      <c r="N817" s="13">
        <f t="shared" si="167"/>
        <v>5.2025382452415725</v>
      </c>
      <c r="O817" s="13">
        <f t="shared" si="163"/>
        <v>4.9866044630558059E-5</v>
      </c>
      <c r="P817" s="13">
        <f t="shared" si="164"/>
        <v>0.78697657835099855</v>
      </c>
      <c r="Q817" s="13">
        <f t="shared" si="168"/>
        <v>0.44039557534503976</v>
      </c>
    </row>
    <row r="818" spans="1:17" x14ac:dyDescent="0.35">
      <c r="A818">
        <v>816</v>
      </c>
      <c r="B818" s="3">
        <f t="shared" si="156"/>
        <v>0.81599999999999995</v>
      </c>
      <c r="C818" s="3">
        <f>MOD($T$7*(1+SIN($T$6*B818))+$T$20,2*$T$7)</f>
        <v>4.9030410337183659</v>
      </c>
      <c r="D818" s="31">
        <f t="shared" si="157"/>
        <v>9.3484164152104708E-6</v>
      </c>
      <c r="E818" s="67">
        <f t="shared" si="165"/>
        <v>3.1665058869736107E-4</v>
      </c>
      <c r="F818" s="42">
        <f t="shared" si="158"/>
        <v>4.4880325728474966E-4</v>
      </c>
      <c r="G818" s="42">
        <f t="shared" si="166"/>
        <v>0.44880325728474968</v>
      </c>
      <c r="H818" s="31">
        <f t="shared" si="159"/>
        <v>1.7715171881183985E-6</v>
      </c>
      <c r="I818" s="31">
        <f t="shared" si="160"/>
        <v>-9.1790313391107699E-6</v>
      </c>
      <c r="L818" s="13">
        <f t="shared" si="161"/>
        <v>1.0748297137632497</v>
      </c>
      <c r="M818" s="13">
        <f t="shared" si="162"/>
        <v>-1</v>
      </c>
      <c r="N818" s="13">
        <f t="shared" si="167"/>
        <v>5.2083555934163366</v>
      </c>
      <c r="O818" s="13">
        <f t="shared" si="163"/>
        <v>4.9722165698016488E-5</v>
      </c>
      <c r="P818" s="13">
        <f t="shared" si="164"/>
        <v>0.78470590798066464</v>
      </c>
      <c r="Q818" s="13">
        <f t="shared" si="168"/>
        <v>0.439683594070988</v>
      </c>
    </row>
    <row r="819" spans="1:17" x14ac:dyDescent="0.35">
      <c r="A819">
        <v>817</v>
      </c>
      <c r="B819" s="3">
        <f t="shared" si="156"/>
        <v>0.81699999999999995</v>
      </c>
      <c r="C819" s="3">
        <f>MOD($T$7*(1+SIN($T$6*B819))+$T$20,2*$T$7)</f>
        <v>4.9273997469903446</v>
      </c>
      <c r="D819" s="31">
        <f t="shared" si="157"/>
        <v>9.1255896108159152E-6</v>
      </c>
      <c r="E819" s="67">
        <f t="shared" si="165"/>
        <v>3.0995861097864164E-4</v>
      </c>
      <c r="F819" s="42">
        <f t="shared" si="158"/>
        <v>4.3931841340622235E-4</v>
      </c>
      <c r="G819" s="42">
        <f t="shared" si="166"/>
        <v>0.43931841340622235</v>
      </c>
      <c r="H819" s="31">
        <f t="shared" si="159"/>
        <v>1.9470170646010976E-6</v>
      </c>
      <c r="I819" s="31">
        <f t="shared" si="160"/>
        <v>-8.9154646707383395E-6</v>
      </c>
      <c r="L819" s="13">
        <f t="shared" si="161"/>
        <v>1.0691860674163629</v>
      </c>
      <c r="M819" s="13">
        <f t="shared" si="162"/>
        <v>-1</v>
      </c>
      <c r="N819" s="13">
        <f t="shared" si="167"/>
        <v>5.2139992397632238</v>
      </c>
      <c r="O819" s="13">
        <f t="shared" si="163"/>
        <v>4.9574663135918116E-5</v>
      </c>
      <c r="P819" s="13">
        <f t="shared" si="164"/>
        <v>0.78237805016723283</v>
      </c>
      <c r="Q819" s="13">
        <f t="shared" si="168"/>
        <v>0.43895179818547791</v>
      </c>
    </row>
    <row r="820" spans="1:17" x14ac:dyDescent="0.35">
      <c r="A820">
        <v>818</v>
      </c>
      <c r="B820" s="3">
        <f t="shared" si="156"/>
        <v>0.81799999999999995</v>
      </c>
      <c r="C820" s="3">
        <f>MOD($T$7*(1+SIN($T$6*B820))+$T$20,2*$T$7)</f>
        <v>4.9517081688765661</v>
      </c>
      <c r="D820" s="31">
        <f t="shared" si="157"/>
        <v>8.906384774024658E-6</v>
      </c>
      <c r="E820" s="67">
        <f t="shared" si="165"/>
        <v>3.0335767823210619E-4</v>
      </c>
      <c r="F820" s="42">
        <f t="shared" si="158"/>
        <v>4.2996261170078447E-4</v>
      </c>
      <c r="G820" s="42">
        <f t="shared" si="166"/>
        <v>0.42996261170078448</v>
      </c>
      <c r="H820" s="31">
        <f t="shared" si="159"/>
        <v>2.1111807874999261E-6</v>
      </c>
      <c r="I820" s="31">
        <f t="shared" si="160"/>
        <v>-8.6525490709657023E-6</v>
      </c>
      <c r="L820" s="13">
        <f t="shared" si="161"/>
        <v>1.063715799901511</v>
      </c>
      <c r="M820" s="13">
        <f t="shared" si="162"/>
        <v>-1</v>
      </c>
      <c r="N820" s="13">
        <f t="shared" si="167"/>
        <v>5.2194695072780757</v>
      </c>
      <c r="O820" s="13">
        <f t="shared" si="163"/>
        <v>4.9423811897730603E-5</v>
      </c>
      <c r="P820" s="13">
        <f t="shared" si="164"/>
        <v>0.77999734417484157</v>
      </c>
      <c r="Q820" s="13">
        <f t="shared" si="168"/>
        <v>0.43820140896694831</v>
      </c>
    </row>
    <row r="821" spans="1:17" x14ac:dyDescent="0.35">
      <c r="A821">
        <v>819</v>
      </c>
      <c r="B821" s="3">
        <f t="shared" si="156"/>
        <v>0.81899999999999995</v>
      </c>
      <c r="C821" s="3">
        <f>MOD($T$7*(1+SIN($T$6*B821))+$T$20,2*$T$7)</f>
        <v>4.9759647436463297</v>
      </c>
      <c r="D821" s="31">
        <f t="shared" si="157"/>
        <v>8.6907801057733089E-6</v>
      </c>
      <c r="E821" s="67">
        <f t="shared" si="165"/>
        <v>2.9684784366760316E-4</v>
      </c>
      <c r="F821" s="42">
        <f t="shared" si="158"/>
        <v>4.2073592758517028E-4</v>
      </c>
      <c r="G821" s="42">
        <f t="shared" si="166"/>
        <v>0.42073592758517031</v>
      </c>
      <c r="H821" s="31">
        <f t="shared" si="159"/>
        <v>2.2642478998438592E-6</v>
      </c>
      <c r="I821" s="31">
        <f t="shared" si="160"/>
        <v>-8.3906400408406151E-6</v>
      </c>
      <c r="L821" s="13">
        <f t="shared" si="161"/>
        <v>1.0584184982873868</v>
      </c>
      <c r="M821" s="13">
        <f t="shared" si="162"/>
        <v>-1</v>
      </c>
      <c r="N821" s="13">
        <f t="shared" si="167"/>
        <v>5.2247668088921992</v>
      </c>
      <c r="O821" s="13">
        <f t="shared" si="163"/>
        <v>4.9269884771850218E-5</v>
      </c>
      <c r="P821" s="13">
        <f t="shared" si="164"/>
        <v>0.77756809509887781</v>
      </c>
      <c r="Q821" s="13">
        <f t="shared" si="168"/>
        <v>0.4374336472638059</v>
      </c>
    </row>
    <row r="822" spans="1:17" x14ac:dyDescent="0.35">
      <c r="A822">
        <v>820</v>
      </c>
      <c r="B822" s="3">
        <f t="shared" si="156"/>
        <v>0.82</v>
      </c>
      <c r="C822" s="3">
        <f>MOD($T$7*(1+SIN($T$6*B822))+$T$20,2*$T$7)</f>
        <v>5.0001679188871275</v>
      </c>
      <c r="D822" s="31">
        <f t="shared" si="157"/>
        <v>8.4787532648933495E-6</v>
      </c>
      <c r="E822" s="67">
        <f t="shared" si="165"/>
        <v>2.9042911980543004E-4</v>
      </c>
      <c r="F822" s="42">
        <f t="shared" si="158"/>
        <v>4.1163837880496605E-4</v>
      </c>
      <c r="G822" s="42">
        <f t="shared" si="166"/>
        <v>0.41163837880496607</v>
      </c>
      <c r="H822" s="31">
        <f t="shared" si="159"/>
        <v>2.4064669087524223E-6</v>
      </c>
      <c r="I822" s="31">
        <f t="shared" si="160"/>
        <v>-8.1300783479631474E-6</v>
      </c>
      <c r="L822" s="13">
        <f t="shared" si="161"/>
        <v>1.0532936555878565</v>
      </c>
      <c r="M822" s="13">
        <f t="shared" si="162"/>
        <v>-1</v>
      </c>
      <c r="N822" s="13">
        <f t="shared" si="167"/>
        <v>5.2298916515917302</v>
      </c>
      <c r="O822" s="13">
        <f t="shared" si="163"/>
        <v>4.9113152067156504E-5</v>
      </c>
      <c r="P822" s="13">
        <f t="shared" si="164"/>
        <v>0.77509456890346007</v>
      </c>
      <c r="Q822" s="13">
        <f t="shared" si="168"/>
        <v>0.43664973262932349</v>
      </c>
    </row>
    <row r="823" spans="1:17" x14ac:dyDescent="0.35">
      <c r="A823">
        <v>821</v>
      </c>
      <c r="B823" s="3">
        <f t="shared" si="156"/>
        <v>0.82099999999999995</v>
      </c>
      <c r="C823" s="3">
        <f>MOD($T$7*(1+SIN($T$6*B823))+$T$20,2*$T$7)</f>
        <v>5.024316145604006</v>
      </c>
      <c r="D823" s="31">
        <f t="shared" si="157"/>
        <v>8.2702813780766093E-6</v>
      </c>
      <c r="E823" s="67">
        <f t="shared" si="165"/>
        <v>2.8410147927328673E-4</v>
      </c>
      <c r="F823" s="42">
        <f t="shared" si="158"/>
        <v>4.0266992656416782E-4</v>
      </c>
      <c r="G823" s="42">
        <f t="shared" si="166"/>
        <v>0.40266992656416783</v>
      </c>
      <c r="H823" s="31">
        <f t="shared" si="159"/>
        <v>2.5380945473798669E-6</v>
      </c>
      <c r="I823" s="31">
        <f t="shared" si="160"/>
        <v>-7.8711898808961116E-6</v>
      </c>
      <c r="L823" s="13">
        <f t="shared" si="161"/>
        <v>1.0483406668365087</v>
      </c>
      <c r="M823" s="13">
        <f t="shared" si="162"/>
        <v>-1</v>
      </c>
      <c r="N823" s="13">
        <f t="shared" si="167"/>
        <v>5.2348446403430771</v>
      </c>
      <c r="O823" s="13">
        <f t="shared" si="163"/>
        <v>4.8953881300930972E-5</v>
      </c>
      <c r="P823" s="13">
        <f t="shared" si="164"/>
        <v>0.77258098749622928</v>
      </c>
      <c r="Q823" s="13">
        <f t="shared" si="168"/>
        <v>0.43585088238337699</v>
      </c>
    </row>
    <row r="824" spans="1:17" x14ac:dyDescent="0.35">
      <c r="A824">
        <v>822</v>
      </c>
      <c r="B824" s="3">
        <f t="shared" si="156"/>
        <v>0.82199999999999995</v>
      </c>
      <c r="C824" s="3">
        <f>MOD($T$7*(1+SIN($T$6*B824))+$T$20,2*$T$7)</f>
        <v>5.0484078783186979</v>
      </c>
      <c r="D824" s="31">
        <f t="shared" si="157"/>
        <v>8.0653410499713653E-6</v>
      </c>
      <c r="E824" s="67">
        <f t="shared" si="165"/>
        <v>2.7786485561855757E-4</v>
      </c>
      <c r="F824" s="42">
        <f t="shared" si="158"/>
        <v>3.9383047667646611E-4</v>
      </c>
      <c r="G824" s="42">
        <f t="shared" si="166"/>
        <v>0.39383047667646609</v>
      </c>
      <c r="H824" s="31">
        <f t="shared" si="159"/>
        <v>2.6593950406406713E-6</v>
      </c>
      <c r="I824" s="31">
        <f t="shared" si="160"/>
        <v>-7.6142855390488876E-6</v>
      </c>
      <c r="L824" s="13">
        <f t="shared" si="161"/>
        <v>1.0435588253736574</v>
      </c>
      <c r="M824" s="13">
        <f t="shared" si="162"/>
        <v>-1</v>
      </c>
      <c r="N824" s="13">
        <f t="shared" si="167"/>
        <v>5.2396264818059288</v>
      </c>
      <c r="O824" s="13">
        <f t="shared" si="163"/>
        <v>4.8792336889694685E-5</v>
      </c>
      <c r="P824" s="13">
        <f t="shared" si="164"/>
        <v>0.77003152384920581</v>
      </c>
      <c r="Q824" s="13">
        <f t="shared" si="168"/>
        <v>0.43503831060288345</v>
      </c>
    </row>
    <row r="825" spans="1:17" x14ac:dyDescent="0.35">
      <c r="A825">
        <v>823</v>
      </c>
      <c r="B825" s="3">
        <f t="shared" si="156"/>
        <v>0.82299999999999995</v>
      </c>
      <c r="C825" s="3">
        <f>MOD($T$7*(1+SIN($T$6*B825))+$T$20,2*$T$7)</f>
        <v>5.0724415751685328</v>
      </c>
      <c r="D825" s="31">
        <f t="shared" si="157"/>
        <v>7.8639083734058906E-6</v>
      </c>
      <c r="E825" s="67">
        <f t="shared" si="165"/>
        <v>2.7171914413506252E-4</v>
      </c>
      <c r="F825" s="42">
        <f t="shared" si="158"/>
        <v>3.8511988073703762E-4</v>
      </c>
      <c r="G825" s="42">
        <f t="shared" si="166"/>
        <v>0.38511988073703762</v>
      </c>
      <c r="H825" s="31">
        <f t="shared" si="159"/>
        <v>2.7706393764067574E-6</v>
      </c>
      <c r="I825" s="31">
        <f t="shared" si="160"/>
        <v>-7.3596611573650352E-6</v>
      </c>
      <c r="L825" s="13">
        <f t="shared" si="161"/>
        <v>1.0389473193649894</v>
      </c>
      <c r="M825" s="13">
        <f t="shared" si="162"/>
        <v>-1</v>
      </c>
      <c r="N825" s="13">
        <f t="shared" si="167"/>
        <v>5.2442379878145964</v>
      </c>
      <c r="O825" s="13">
        <f t="shared" si="163"/>
        <v>4.8628779843544934E-5</v>
      </c>
      <c r="P825" s="13">
        <f t="shared" si="164"/>
        <v>0.76745029717486779</v>
      </c>
      <c r="Q825" s="13">
        <f t="shared" si="168"/>
        <v>0.43421322704325976</v>
      </c>
    </row>
    <row r="826" spans="1:17" x14ac:dyDescent="0.35">
      <c r="A826">
        <v>824</v>
      </c>
      <c r="B826" s="3">
        <f t="shared" si="156"/>
        <v>0.82399999999999995</v>
      </c>
      <c r="C826" s="3">
        <f>MOD($T$7*(1+SIN($T$6*B826))+$T$20,2*$T$7)</f>
        <v>5.0964156980051154</v>
      </c>
      <c r="D826" s="31">
        <f t="shared" si="157"/>
        <v>7.6659589397363691E-6</v>
      </c>
      <c r="E826" s="67">
        <f t="shared" si="165"/>
        <v>2.6566420270360351E-4</v>
      </c>
      <c r="F826" s="42">
        <f t="shared" si="158"/>
        <v>3.7653793731388984E-4</v>
      </c>
      <c r="G826" s="42">
        <f t="shared" si="166"/>
        <v>0.37653793731388985</v>
      </c>
      <c r="H826" s="31">
        <f t="shared" si="159"/>
        <v>2.8721045838089738E-6</v>
      </c>
      <c r="I826" s="31">
        <f t="shared" si="160"/>
        <v>-7.1075974650642279E-6</v>
      </c>
      <c r="L826" s="13">
        <f t="shared" si="161"/>
        <v>1.0345052285715293</v>
      </c>
      <c r="M826" s="13">
        <f t="shared" si="162"/>
        <v>-1</v>
      </c>
      <c r="N826" s="13">
        <f t="shared" si="167"/>
        <v>5.2486800786080572</v>
      </c>
      <c r="O826" s="13">
        <f t="shared" si="163"/>
        <v>4.8463467464596736E-5</v>
      </c>
      <c r="P826" s="13">
        <f t="shared" si="164"/>
        <v>0.76484136816701154</v>
      </c>
      <c r="Q826" s="13">
        <f t="shared" si="168"/>
        <v>0.43337683599369964</v>
      </c>
    </row>
    <row r="827" spans="1:17" x14ac:dyDescent="0.35">
      <c r="A827">
        <v>825</v>
      </c>
      <c r="B827" s="3">
        <f t="shared" si="156"/>
        <v>0.82499999999999996</v>
      </c>
      <c r="C827" s="3">
        <f>MOD($T$7*(1+SIN($T$6*B827))+$T$20,2*$T$7)</f>
        <v>5.1203287124927686</v>
      </c>
      <c r="D827" s="31">
        <f t="shared" si="157"/>
        <v>7.4714678493158206E-6</v>
      </c>
      <c r="E827" s="67">
        <f t="shared" si="165"/>
        <v>2.5969985264538052E-4</v>
      </c>
      <c r="F827" s="42">
        <f t="shared" si="158"/>
        <v>3.6808439315744635E-4</v>
      </c>
      <c r="G827" s="42">
        <f t="shared" si="166"/>
        <v>0.36808439315744634</v>
      </c>
      <c r="H827" s="31">
        <f t="shared" si="159"/>
        <v>2.9640730202139369E-6</v>
      </c>
      <c r="I827" s="31">
        <f t="shared" si="160"/>
        <v>-6.8583600776132927E-6</v>
      </c>
      <c r="L827" s="13">
        <f t="shared" si="161"/>
        <v>1.0302315213909408</v>
      </c>
      <c r="M827" s="13">
        <f t="shared" si="162"/>
        <v>-1</v>
      </c>
      <c r="N827" s="13">
        <f t="shared" si="167"/>
        <v>5.2529537857886455</v>
      </c>
      <c r="O827" s="13">
        <f t="shared" si="163"/>
        <v>4.8296653050158248E-5</v>
      </c>
      <c r="P827" s="13">
        <f t="shared" si="164"/>
        <v>0.76220873431632152</v>
      </c>
      <c r="Q827" s="13">
        <f t="shared" si="168"/>
        <v>0.43253033506954736</v>
      </c>
    </row>
    <row r="828" spans="1:17" x14ac:dyDescent="0.35">
      <c r="A828">
        <v>826</v>
      </c>
      <c r="B828" s="3">
        <f t="shared" si="156"/>
        <v>0.82599999999999996</v>
      </c>
      <c r="C828" s="3">
        <f>MOD($T$7*(1+SIN($T$6*B828))+$T$20,2*$T$7)</f>
        <v>5.1441790882067258</v>
      </c>
      <c r="D828" s="31">
        <f t="shared" si="157"/>
        <v>7.2804097220808231E-6</v>
      </c>
      <c r="E828" s="67">
        <f t="shared" si="165"/>
        <v>2.5382587958765727E-4</v>
      </c>
      <c r="F828" s="42">
        <f t="shared" si="158"/>
        <v>3.5975894442749417E-4</v>
      </c>
      <c r="G828" s="42">
        <f t="shared" si="166"/>
        <v>0.35975894442749418</v>
      </c>
      <c r="H828" s="31">
        <f t="shared" si="159"/>
        <v>3.0468316683824738E-6</v>
      </c>
      <c r="I828" s="31">
        <f t="shared" si="160"/>
        <v>-6.612199521030097E-6</v>
      </c>
      <c r="L828" s="13">
        <f t="shared" si="161"/>
        <v>1.0261250521903165</v>
      </c>
      <c r="M828" s="13">
        <f t="shared" si="162"/>
        <v>-1</v>
      </c>
      <c r="N828" s="13">
        <f t="shared" si="167"/>
        <v>5.2570602549892698</v>
      </c>
      <c r="O828" s="13">
        <f t="shared" si="163"/>
        <v>4.8128585601291584E-5</v>
      </c>
      <c r="P828" s="13">
        <f t="shared" si="164"/>
        <v>0.75955632531093153</v>
      </c>
      <c r="Q828" s="13">
        <f t="shared" si="168"/>
        <v>0.43167491394554264</v>
      </c>
    </row>
    <row r="829" spans="1:17" x14ac:dyDescent="0.35">
      <c r="A829">
        <v>827</v>
      </c>
      <c r="B829" s="3">
        <f t="shared" si="156"/>
        <v>0.82699999999999996</v>
      </c>
      <c r="C829" s="3">
        <f>MOD($T$7*(1+SIN($T$6*B829))+$T$20,2*$T$7)</f>
        <v>5.1679652987310831</v>
      </c>
      <c r="D829" s="31">
        <f t="shared" si="157"/>
        <v>7.0927587082526587E-6</v>
      </c>
      <c r="E829" s="67">
        <f t="shared" si="165"/>
        <v>2.4804203434072045E-4</v>
      </c>
      <c r="F829" s="42">
        <f t="shared" si="158"/>
        <v>3.5156123793613782E-4</v>
      </c>
      <c r="G829" s="42">
        <f t="shared" si="166"/>
        <v>0.3515612379361378</v>
      </c>
      <c r="H829" s="31">
        <f t="shared" si="159"/>
        <v>3.1206714452480855E-6</v>
      </c>
      <c r="I829" s="31">
        <f t="shared" si="160"/>
        <v>-6.3693512875572456E-6</v>
      </c>
      <c r="L829" s="13">
        <f t="shared" si="161"/>
        <v>1.0221845589505791</v>
      </c>
      <c r="M829" s="13">
        <f t="shared" si="162"/>
        <v>-1</v>
      </c>
      <c r="N829" s="13">
        <f t="shared" si="167"/>
        <v>5.2610007482290069</v>
      </c>
      <c r="O829" s="13">
        <f t="shared" si="163"/>
        <v>4.7959509537430985E-5</v>
      </c>
      <c r="P829" s="13">
        <f t="shared" si="164"/>
        <v>0.75688799853258248</v>
      </c>
      <c r="Q829" s="13">
        <f t="shared" si="168"/>
        <v>0.43081175303420777</v>
      </c>
    </row>
    <row r="830" spans="1:17" x14ac:dyDescent="0.35">
      <c r="A830">
        <v>828</v>
      </c>
      <c r="B830" s="3">
        <f t="shared" si="156"/>
        <v>0.82799999999999996</v>
      </c>
      <c r="C830" s="3">
        <f>MOD($T$7*(1+SIN($T$6*B830))+$T$20,2*$T$7)</f>
        <v>5.1916858217564856</v>
      </c>
      <c r="D830" s="31">
        <f t="shared" si="157"/>
        <v>6.9084884991494318E-6</v>
      </c>
      <c r="E830" s="67">
        <f t="shared" si="165"/>
        <v>2.4234803378540972E-4</v>
      </c>
      <c r="F830" s="42">
        <f t="shared" si="158"/>
        <v>3.4349087240573604E-4</v>
      </c>
      <c r="G830" s="42">
        <f t="shared" si="166"/>
        <v>0.34349087240573606</v>
      </c>
      <c r="H830" s="31">
        <f t="shared" si="159"/>
        <v>3.1858865236828888E-6</v>
      </c>
      <c r="I830" s="31">
        <f t="shared" si="160"/>
        <v>-6.1300359216806985E-6</v>
      </c>
      <c r="L830" s="13">
        <f t="shared" si="161"/>
        <v>1.0184086612423702</v>
      </c>
      <c r="M830" s="13">
        <f t="shared" si="162"/>
        <v>-1</v>
      </c>
      <c r="N830" s="13">
        <f t="shared" si="167"/>
        <v>5.2647766459372161</v>
      </c>
      <c r="O830" s="13">
        <f t="shared" si="163"/>
        <v>4.7789664417748819E-5</v>
      </c>
      <c r="P830" s="13">
        <f t="shared" si="164"/>
        <v>0.75420753465927226</v>
      </c>
      <c r="Q830" s="13">
        <f t="shared" si="168"/>
        <v>0.42994202211414251</v>
      </c>
    </row>
    <row r="831" spans="1:17" x14ac:dyDescent="0.35">
      <c r="A831">
        <v>829</v>
      </c>
      <c r="B831" s="3">
        <f t="shared" si="156"/>
        <v>0.82899999999999996</v>
      </c>
      <c r="C831" s="3">
        <f>MOD($T$7*(1+SIN($T$6*B831))+$T$20,2*$T$7)</f>
        <v>5.2153391391775568</v>
      </c>
      <c r="D831" s="31">
        <f t="shared" si="157"/>
        <v>6.7275723381057487E-6</v>
      </c>
      <c r="E831" s="67">
        <f t="shared" si="165"/>
        <v>2.3674356177028703E-4</v>
      </c>
      <c r="F831" s="42">
        <f t="shared" si="158"/>
        <v>3.3554739974050031E-4</v>
      </c>
      <c r="G831" s="42">
        <f t="shared" si="166"/>
        <v>0.3355473997405003</v>
      </c>
      <c r="H831" s="31">
        <f t="shared" si="159"/>
        <v>3.2427736685455306E-6</v>
      </c>
      <c r="I831" s="31">
        <f t="shared" si="160"/>
        <v>-5.8944591354112723E-6</v>
      </c>
      <c r="L831" s="13">
        <f t="shared" si="161"/>
        <v>1.0147958585528303</v>
      </c>
      <c r="M831" s="13">
        <f t="shared" si="162"/>
        <v>-1</v>
      </c>
      <c r="N831" s="13">
        <f t="shared" si="167"/>
        <v>5.2683894486267562</v>
      </c>
      <c r="O831" s="13">
        <f t="shared" si="163"/>
        <v>4.7619284669975065E-5</v>
      </c>
      <c r="P831" s="13">
        <f t="shared" si="164"/>
        <v>0.75151863338553604</v>
      </c>
      <c r="Q831" s="13">
        <f t="shared" si="168"/>
        <v>0.42906687891348017</v>
      </c>
    </row>
    <row r="832" spans="1:17" x14ac:dyDescent="0.35">
      <c r="A832">
        <v>830</v>
      </c>
      <c r="B832" s="3">
        <f t="shared" si="156"/>
        <v>0.83</v>
      </c>
      <c r="C832" s="3">
        <f>MOD($T$7*(1+SIN($T$6*B832))+$T$20,2*$T$7)</f>
        <v>5.2389237371900546</v>
      </c>
      <c r="D832" s="31">
        <f t="shared" si="157"/>
        <v>6.5499830314964061E-6</v>
      </c>
      <c r="E832" s="67">
        <f t="shared" si="165"/>
        <v>2.312282700177785E-4</v>
      </c>
      <c r="F832" s="42">
        <f t="shared" si="158"/>
        <v>3.277303263108112E-4</v>
      </c>
      <c r="G832" s="42">
        <f t="shared" si="166"/>
        <v>0.32773032631081117</v>
      </c>
      <c r="H832" s="31">
        <f t="shared" si="159"/>
        <v>3.2916315882300205E-6</v>
      </c>
      <c r="I832" s="31">
        <f t="shared" si="160"/>
        <v>-5.6628119516947729E-6</v>
      </c>
      <c r="L832" s="13">
        <f t="shared" si="161"/>
        <v>1.0113445289820073</v>
      </c>
      <c r="M832" s="13">
        <f t="shared" si="162"/>
        <v>-1</v>
      </c>
      <c r="N832" s="13">
        <f t="shared" si="167"/>
        <v>5.2718407781975785</v>
      </c>
      <c r="O832" s="13">
        <f t="shared" si="163"/>
        <v>4.7448599327389566E-5</v>
      </c>
      <c r="P832" s="13">
        <f t="shared" si="164"/>
        <v>0.74882490927170708</v>
      </c>
      <c r="Q832" s="13">
        <f t="shared" si="168"/>
        <v>0.42818746765423926</v>
      </c>
    </row>
    <row r="833" spans="1:17" x14ac:dyDescent="0.35">
      <c r="A833">
        <v>831</v>
      </c>
      <c r="B833" s="3">
        <f t="shared" si="156"/>
        <v>0.83099999999999996</v>
      </c>
      <c r="C833" s="3">
        <f>MOD($T$7*(1+SIN($T$6*B833))+$T$20,2*$T$7)</f>
        <v>5.2624381063877568</v>
      </c>
      <c r="D833" s="31">
        <f t="shared" si="157"/>
        <v>6.3756929598604569E-6</v>
      </c>
      <c r="E833" s="67">
        <f t="shared" si="165"/>
        <v>2.258017790381633E-4</v>
      </c>
      <c r="F833" s="42">
        <f t="shared" si="158"/>
        <v>3.2003911424865626E-4</v>
      </c>
      <c r="G833" s="42">
        <f t="shared" si="166"/>
        <v>0.32003911424865628</v>
      </c>
      <c r="H833" s="31">
        <f t="shared" si="159"/>
        <v>3.3327603028573124E-6</v>
      </c>
      <c r="I833" s="31">
        <f t="shared" si="160"/>
        <v>-5.4352708747690418E-6</v>
      </c>
      <c r="L833" s="13">
        <f t="shared" si="161"/>
        <v>1.0080529283266855</v>
      </c>
      <c r="M833" s="13">
        <f t="shared" si="162"/>
        <v>-1</v>
      </c>
      <c r="N833" s="13">
        <f t="shared" si="167"/>
        <v>5.2751323788529003</v>
      </c>
      <c r="O833" s="13">
        <f t="shared" si="163"/>
        <v>4.7277831774715078E-5</v>
      </c>
      <c r="P833" s="13">
        <f t="shared" si="164"/>
        <v>0.74612988773364852</v>
      </c>
      <c r="Q833" s="13">
        <f t="shared" si="168"/>
        <v>0.42730491756376243</v>
      </c>
    </row>
    <row r="834" spans="1:17" x14ac:dyDescent="0.35">
      <c r="A834">
        <v>832</v>
      </c>
      <c r="B834" s="3">
        <f t="shared" ref="B834:B897" si="169">A834/1000</f>
        <v>0.83199999999999996</v>
      </c>
      <c r="C834" s="3">
        <f>MOD($T$7*(1+SIN($T$6*B834))+$T$20,2*$T$7)</f>
        <v>5.2858807418590619</v>
      </c>
      <c r="D834" s="31">
        <f t="shared" ref="D834:D897" si="170">(B834^$T$4)*((1-B834)^$T$5)</f>
        <v>6.2046740891221053E-6</v>
      </c>
      <c r="E834" s="67">
        <f t="shared" si="165"/>
        <v>2.2046367905077392E-4</v>
      </c>
      <c r="F834" s="42">
        <f t="shared" ref="F834:F897" si="171">E834/$T$11</f>
        <v>3.1247318275328875E-4</v>
      </c>
      <c r="G834" s="42">
        <f t="shared" si="166"/>
        <v>0.31247318275328878</v>
      </c>
      <c r="H834" s="31">
        <f t="shared" ref="H834:H897" si="172">D834*COS(C834)</f>
        <v>3.3664605301727135E-6</v>
      </c>
      <c r="I834" s="31">
        <f t="shared" ref="I834:I897" si="173">D834*SIN(C834)</f>
        <v>-5.2119980862441304E-6</v>
      </c>
      <c r="L834" s="13">
        <f t="shared" ref="L834:L897" si="174">ACOS((H834-$T$14)/O834)</f>
        <v>1.004919189568295</v>
      </c>
      <c r="M834" s="13">
        <f t="shared" ref="M834:M897" si="175">IF(I834&gt;$T$15,1,-1)</f>
        <v>-1</v>
      </c>
      <c r="N834" s="13">
        <f t="shared" si="167"/>
        <v>5.2782661176112917</v>
      </c>
      <c r="O834" s="13">
        <f t="shared" ref="O834:O897" si="176">SQRT((H834-$T$14)^2+(I834-$T$15)^2)</f>
        <v>4.7107199503645654E-5</v>
      </c>
      <c r="P834" s="13">
        <f t="shared" ref="P834:P897" si="177">O834/$T$10</f>
        <v>0.74343700118454803</v>
      </c>
      <c r="Q834" s="13">
        <f t="shared" si="168"/>
        <v>0.42642034135987283</v>
      </c>
    </row>
    <row r="835" spans="1:17" x14ac:dyDescent="0.35">
      <c r="A835">
        <v>833</v>
      </c>
      <c r="B835" s="3">
        <f t="shared" si="169"/>
        <v>0.83299999999999996</v>
      </c>
      <c r="C835" s="3">
        <f>MOD($T$7*(1+SIN($T$6*B835))+$T$20,2*$T$7)</f>
        <v>5.3092501432832995</v>
      </c>
      <c r="D835" s="31">
        <f t="shared" si="170"/>
        <v>6.0368979819046769E-6</v>
      </c>
      <c r="E835" s="67">
        <f t="shared" ref="E835:E898" si="178">1000*SQRT((H835-H836)^2+(I835-I836)^2)</f>
        <v>2.1521353091146609E-4</v>
      </c>
      <c r="F835" s="42">
        <f t="shared" si="171"/>
        <v>3.0503190940577306E-4</v>
      </c>
      <c r="G835" s="42">
        <f t="shared" ref="G835:G898" si="179">1000*F835</f>
        <v>0.30503190940577307</v>
      </c>
      <c r="H835" s="31">
        <f t="shared" si="172"/>
        <v>3.3930330901322366E-6</v>
      </c>
      <c r="I835" s="31">
        <f t="shared" si="173"/>
        <v>-4.9931416656442308E-6</v>
      </c>
      <c r="L835" s="13">
        <f t="shared" si="174"/>
        <v>1.0019413227801488</v>
      </c>
      <c r="M835" s="13">
        <f t="shared" si="175"/>
        <v>-1</v>
      </c>
      <c r="N835" s="13">
        <f t="shared" ref="N835:N898" si="180">IF(M835&lt;0,2*$T$7-L835,L835)</f>
        <v>5.2812439843994374</v>
      </c>
      <c r="O835" s="13">
        <f t="shared" si="176"/>
        <v>4.6936913878746413E-5</v>
      </c>
      <c r="P835" s="13">
        <f t="shared" si="177"/>
        <v>0.7407495853403917</v>
      </c>
      <c r="Q835" s="13">
        <f t="shared" ref="Q835:Q898" si="181">P835/(1+P835)</f>
        <v>0.42553483371678824</v>
      </c>
    </row>
    <row r="836" spans="1:17" x14ac:dyDescent="0.35">
      <c r="A836">
        <v>834</v>
      </c>
      <c r="B836" s="3">
        <f t="shared" si="169"/>
        <v>0.83399999999999996</v>
      </c>
      <c r="C836" s="3">
        <f>MOD($T$7*(1+SIN($T$6*B836))+$T$20,2*$T$7)</f>
        <v>5.3325448150267567</v>
      </c>
      <c r="D836" s="31">
        <f t="shared" si="170"/>
        <v>5.8723358089339266E-6</v>
      </c>
      <c r="E836" s="67">
        <f t="shared" si="178"/>
        <v>2.1005086704537621E-4</v>
      </c>
      <c r="F836" s="42">
        <f t="shared" si="171"/>
        <v>2.9771463149102422E-4</v>
      </c>
      <c r="G836" s="42">
        <f t="shared" si="179"/>
        <v>0.29771463149102423</v>
      </c>
      <c r="H836" s="31">
        <f t="shared" si="172"/>
        <v>3.412778329080279E-6</v>
      </c>
      <c r="I836" s="31">
        <f t="shared" si="173"/>
        <v>-4.7788358341177292E-6</v>
      </c>
      <c r="L836" s="13">
        <f t="shared" si="174"/>
        <v>0.99911721546761845</v>
      </c>
      <c r="M836" s="13">
        <f t="shared" si="175"/>
        <v>-1</v>
      </c>
      <c r="N836" s="13">
        <f t="shared" si="180"/>
        <v>5.2840680917119673</v>
      </c>
      <c r="O836" s="13">
        <f t="shared" si="176"/>
        <v>4.6767179914458197E-5</v>
      </c>
      <c r="P836" s="13">
        <f t="shared" si="177"/>
        <v>0.73807087570069363</v>
      </c>
      <c r="Q836" s="13">
        <f t="shared" si="181"/>
        <v>0.42464946971920486</v>
      </c>
    </row>
    <row r="837" spans="1:17" x14ac:dyDescent="0.35">
      <c r="A837">
        <v>835</v>
      </c>
      <c r="B837" s="3">
        <f t="shared" si="169"/>
        <v>0.83499999999999996</v>
      </c>
      <c r="C837" s="3">
        <f>MOD($T$7*(1+SIN($T$6*B837))+$T$20,2*$T$7)</f>
        <v>5.3557632662383936</v>
      </c>
      <c r="D837" s="31">
        <f t="shared" si="170"/>
        <v>5.710958360526872E-6</v>
      </c>
      <c r="E837" s="67">
        <f t="shared" si="178"/>
        <v>2.0497519238417175E-4</v>
      </c>
      <c r="F837" s="42">
        <f t="shared" si="171"/>
        <v>2.9052064732621531E-4</v>
      </c>
      <c r="G837" s="42">
        <f t="shared" si="179"/>
        <v>0.2905206473262153</v>
      </c>
      <c r="H837" s="31">
        <f t="shared" si="172"/>
        <v>3.4259955643393772E-6</v>
      </c>
      <c r="I837" s="31">
        <f t="shared" si="173"/>
        <v>-4.5692012199944409E-6</v>
      </c>
      <c r="L837" s="13">
        <f t="shared" si="174"/>
        <v>0.99644463335299749</v>
      </c>
      <c r="M837" s="13">
        <f t="shared" si="175"/>
        <v>-1</v>
      </c>
      <c r="N837" s="13">
        <f t="shared" si="180"/>
        <v>5.2867406738265892</v>
      </c>
      <c r="O837" s="13">
        <f t="shared" si="176"/>
        <v>4.6598196063933586E-5</v>
      </c>
      <c r="P837" s="13">
        <f t="shared" si="177"/>
        <v>0.7354040042159451</v>
      </c>
      <c r="Q837" s="13">
        <f t="shared" si="181"/>
        <v>0.42376530331229723</v>
      </c>
    </row>
    <row r="838" spans="1:17" x14ac:dyDescent="0.35">
      <c r="A838">
        <v>836</v>
      </c>
      <c r="B838" s="3">
        <f t="shared" si="169"/>
        <v>0.83599999999999997</v>
      </c>
      <c r="C838" s="3">
        <f>MOD($T$7*(1+SIN($T$6*B838))+$T$20,2*$T$7)</f>
        <v>5.3789040109452557</v>
      </c>
      <c r="D838" s="31">
        <f t="shared" si="170"/>
        <v>5.5527360581623317E-6</v>
      </c>
      <c r="E838" s="67">
        <f t="shared" si="178"/>
        <v>1.9998598530689992E-4</v>
      </c>
      <c r="F838" s="42">
        <f t="shared" si="171"/>
        <v>2.8344921759428511E-4</v>
      </c>
      <c r="G838" s="42">
        <f t="shared" si="179"/>
        <v>0.2834492175942851</v>
      </c>
      <c r="H838" s="31">
        <f t="shared" si="172"/>
        <v>3.4329825499513176E-6</v>
      </c>
      <c r="I838" s="31">
        <f t="shared" si="173"/>
        <v>-4.3643451448465782E-6</v>
      </c>
      <c r="L838" s="13">
        <f t="shared" si="174"/>
        <v>0.99392122161468888</v>
      </c>
      <c r="M838" s="13">
        <f t="shared" si="175"/>
        <v>-1</v>
      </c>
      <c r="N838" s="13">
        <f t="shared" si="180"/>
        <v>5.2892640855648976</v>
      </c>
      <c r="O838" s="13">
        <f t="shared" si="176"/>
        <v>4.6430154020418233E-5</v>
      </c>
      <c r="P838" s="13">
        <f t="shared" si="177"/>
        <v>0.73275199615305209</v>
      </c>
      <c r="Q838" s="13">
        <f t="shared" si="181"/>
        <v>0.42288336575566637</v>
      </c>
    </row>
    <row r="839" spans="1:17" x14ac:dyDescent="0.35">
      <c r="A839">
        <v>837</v>
      </c>
      <c r="B839" s="3">
        <f t="shared" si="169"/>
        <v>0.83699999999999997</v>
      </c>
      <c r="C839" s="3">
        <f>MOD($T$7*(1+SIN($T$6*B839))+$T$20,2*$T$7)</f>
        <v>5.4019655681475829</v>
      </c>
      <c r="D839" s="31">
        <f t="shared" si="170"/>
        <v>5.3976389661292402E-6</v>
      </c>
      <c r="E839" s="67">
        <f t="shared" si="178"/>
        <v>1.9508269858338611E-4</v>
      </c>
      <c r="F839" s="42">
        <f t="shared" si="171"/>
        <v>2.7649956668105943E-4</v>
      </c>
      <c r="G839" s="42">
        <f t="shared" si="179"/>
        <v>0.27649956668105941</v>
      </c>
      <c r="H839" s="31">
        <f t="shared" si="172"/>
        <v>3.4340349642270597E-6</v>
      </c>
      <c r="I839" s="31">
        <f t="shared" si="173"/>
        <v>-4.1643619286924124E-6</v>
      </c>
      <c r="L839" s="13">
        <f t="shared" si="174"/>
        <v>0.99154450658803739</v>
      </c>
      <c r="M839" s="13">
        <f t="shared" si="175"/>
        <v>-1</v>
      </c>
      <c r="N839" s="13">
        <f t="shared" si="180"/>
        <v>5.2916408005915487</v>
      </c>
      <c r="O839" s="13">
        <f t="shared" si="176"/>
        <v>4.6263238531874083E-5</v>
      </c>
      <c r="P839" s="13">
        <f t="shared" si="177"/>
        <v>0.73011776716975385</v>
      </c>
      <c r="Q839" s="13">
        <f t="shared" si="181"/>
        <v>0.42200466408950355</v>
      </c>
    </row>
    <row r="840" spans="1:17" x14ac:dyDescent="0.35">
      <c r="A840">
        <v>838</v>
      </c>
      <c r="B840" s="3">
        <f t="shared" si="169"/>
        <v>0.83799999999999997</v>
      </c>
      <c r="C840" s="3">
        <f>MOD($T$7*(1+SIN($T$6*B840))+$T$20,2*$T$7)</f>
        <v>5.4249464619135841</v>
      </c>
      <c r="D840" s="31">
        <f t="shared" si="170"/>
        <v>5.2456368032487744E-6</v>
      </c>
      <c r="E840" s="67">
        <f t="shared" si="178"/>
        <v>1.9026476031947984E-4</v>
      </c>
      <c r="F840" s="42">
        <f t="shared" si="171"/>
        <v>2.6967088401499121E-4</v>
      </c>
      <c r="G840" s="42">
        <f t="shared" si="179"/>
        <v>0.26967088401499123</v>
      </c>
      <c r="H840" s="31">
        <f t="shared" si="172"/>
        <v>3.4294459196814037E-6</v>
      </c>
      <c r="I840" s="31">
        <f t="shared" si="173"/>
        <v>-3.9693332129689727E-6</v>
      </c>
      <c r="L840" s="13">
        <f t="shared" si="174"/>
        <v>0.98931189793261509</v>
      </c>
      <c r="M840" s="13">
        <f t="shared" si="175"/>
        <v>-1</v>
      </c>
      <c r="N840" s="13">
        <f t="shared" si="180"/>
        <v>5.293873409246971</v>
      </c>
      <c r="O840" s="13">
        <f t="shared" si="176"/>
        <v>4.6097627229518076E-5</v>
      </c>
      <c r="P840" s="13">
        <f t="shared" si="177"/>
        <v>0.72750412060865255</v>
      </c>
      <c r="Q840" s="13">
        <f t="shared" si="181"/>
        <v>0.42113017962141275</v>
      </c>
    </row>
    <row r="841" spans="1:17" x14ac:dyDescent="0.35">
      <c r="A841">
        <v>839</v>
      </c>
      <c r="B841" s="3">
        <f t="shared" si="169"/>
        <v>0.83899999999999997</v>
      </c>
      <c r="C841" s="3">
        <f>MOD($T$7*(1+SIN($T$6*B841))+$T$20,2*$T$7)</f>
        <v>5.4478452214739033</v>
      </c>
      <c r="D841" s="31">
        <f t="shared" si="170"/>
        <v>5.096698954666288E-6</v>
      </c>
      <c r="E841" s="67">
        <f t="shared" si="178"/>
        <v>1.8553157490298615E-4</v>
      </c>
      <c r="F841" s="42">
        <f t="shared" si="171"/>
        <v>2.6296232540787203E-4</v>
      </c>
      <c r="G841" s="42">
        <f t="shared" si="179"/>
        <v>0.26296232540787201</v>
      </c>
      <c r="H841" s="31">
        <f t="shared" si="172"/>
        <v>3.4195054958477307E-6</v>
      </c>
      <c r="I841" s="31">
        <f t="shared" si="173"/>
        <v>-3.7793282998918734E-6</v>
      </c>
      <c r="L841" s="13">
        <f t="shared" si="174"/>
        <v>0.98722069126804635</v>
      </c>
      <c r="M841" s="13">
        <f t="shared" si="175"/>
        <v>-1</v>
      </c>
      <c r="N841" s="13">
        <f t="shared" si="180"/>
        <v>5.2959646159115401</v>
      </c>
      <c r="O841" s="13">
        <f t="shared" si="176"/>
        <v>4.5933490470921055E-5</v>
      </c>
      <c r="P841" s="13">
        <f t="shared" si="177"/>
        <v>0.72491374502102968</v>
      </c>
      <c r="Q841" s="13">
        <f t="shared" si="181"/>
        <v>0.42026086644245025</v>
      </c>
    </row>
    <row r="842" spans="1:17" x14ac:dyDescent="0.35">
      <c r="A842">
        <v>840</v>
      </c>
      <c r="B842" s="3">
        <f t="shared" si="169"/>
        <v>0.84</v>
      </c>
      <c r="C842" s="3">
        <f>MOD($T$7*(1+SIN($T$6*B842))+$T$20,2*$T$7)</f>
        <v>5.4706603813157448</v>
      </c>
      <c r="D842" s="31">
        <f t="shared" si="170"/>
        <v>4.9507944837090323E-6</v>
      </c>
      <c r="E842" s="67">
        <f t="shared" si="178"/>
        <v>1.8088252394957507E-4</v>
      </c>
      <c r="F842" s="42">
        <f t="shared" si="171"/>
        <v>2.5637301439551246E-4</v>
      </c>
      <c r="G842" s="42">
        <f t="shared" si="179"/>
        <v>0.25637301439551247</v>
      </c>
      <c r="H842" s="31">
        <f t="shared" si="172"/>
        <v>3.404500295387906E-6</v>
      </c>
      <c r="I842" s="31">
        <f t="shared" si="173"/>
        <v>-3.5944045068171508E-6</v>
      </c>
      <c r="L842" s="13">
        <f t="shared" si="174"/>
        <v>0.98526807127760541</v>
      </c>
      <c r="M842" s="13">
        <f t="shared" si="175"/>
        <v>-1</v>
      </c>
      <c r="N842" s="13">
        <f t="shared" si="180"/>
        <v>5.2979172359019806</v>
      </c>
      <c r="O842" s="13">
        <f t="shared" si="176"/>
        <v>4.5770991198277492E-5</v>
      </c>
      <c r="P842" s="13">
        <f t="shared" si="177"/>
        <v>0.72234921193008572</v>
      </c>
      <c r="Q842" s="13">
        <f t="shared" si="181"/>
        <v>0.41939764998098861</v>
      </c>
    </row>
    <row r="843" spans="1:17" x14ac:dyDescent="0.35">
      <c r="A843">
        <v>841</v>
      </c>
      <c r="B843" s="3">
        <f t="shared" si="169"/>
        <v>0.84099999999999997</v>
      </c>
      <c r="C843" s="3">
        <f>MOD($T$7*(1+SIN($T$6*B843))+$T$20,2*$T$7)</f>
        <v>5.4933904812766645</v>
      </c>
      <c r="D843" s="31">
        <f t="shared" si="170"/>
        <v>4.8078921438054717E-6</v>
      </c>
      <c r="E843" s="67">
        <f t="shared" si="178"/>
        <v>1.7631696724757873E-4</v>
      </c>
      <c r="F843" s="42">
        <f t="shared" si="171"/>
        <v>2.49902043576846E-4</v>
      </c>
      <c r="G843" s="42">
        <f t="shared" si="179"/>
        <v>0.24990204357684601</v>
      </c>
      <c r="H843" s="31">
        <f t="shared" si="172"/>
        <v>3.3847130238335963E-6</v>
      </c>
      <c r="I843" s="31">
        <f t="shared" si="173"/>
        <v>-3.4146075342208231E-6</v>
      </c>
      <c r="L843" s="13">
        <f t="shared" si="174"/>
        <v>0.98345111527580664</v>
      </c>
      <c r="M843" s="13">
        <f t="shared" si="175"/>
        <v>-1</v>
      </c>
      <c r="N843" s="13">
        <f t="shared" si="180"/>
        <v>5.2997341919037799</v>
      </c>
      <c r="O843" s="13">
        <f t="shared" si="176"/>
        <v>4.5610284812416305E-5</v>
      </c>
      <c r="P843" s="13">
        <f t="shared" si="177"/>
        <v>0.71981297384260179</v>
      </c>
      <c r="Q843" s="13">
        <f t="shared" si="181"/>
        <v>0.41854142560299085</v>
      </c>
    </row>
    <row r="844" spans="1:17" x14ac:dyDescent="0.35">
      <c r="A844">
        <v>842</v>
      </c>
      <c r="B844" s="3">
        <f t="shared" si="169"/>
        <v>0.84199999999999997</v>
      </c>
      <c r="C844" s="3">
        <f>MOD($T$7*(1+SIN($T$6*B844))+$T$20,2*$T$7)</f>
        <v>5.516034066638027</v>
      </c>
      <c r="D844" s="31">
        <f t="shared" si="170"/>
        <v>4.6679603904621587E-6</v>
      </c>
      <c r="E844" s="67">
        <f t="shared" si="178"/>
        <v>1.7183424370080725E-4</v>
      </c>
      <c r="F844" s="42">
        <f t="shared" si="171"/>
        <v>2.4354847595022482E-4</v>
      </c>
      <c r="G844" s="42">
        <f t="shared" si="179"/>
        <v>0.24354847595022483</v>
      </c>
      <c r="H844" s="31">
        <f t="shared" si="172"/>
        <v>3.3604220932177616E-6</v>
      </c>
      <c r="I844" s="31">
        <f t="shared" si="173"/>
        <v>-3.2399718459174283E-6</v>
      </c>
      <c r="L844" s="13">
        <f t="shared" si="174"/>
        <v>0.98176679723309457</v>
      </c>
      <c r="M844" s="13">
        <f t="shared" si="175"/>
        <v>-1</v>
      </c>
      <c r="N844" s="13">
        <f t="shared" si="180"/>
        <v>5.3014185099464921</v>
      </c>
      <c r="O844" s="13">
        <f t="shared" si="176"/>
        <v>4.545151906307698E-5</v>
      </c>
      <c r="P844" s="13">
        <f t="shared" si="177"/>
        <v>0.71730736251729876</v>
      </c>
      <c r="Q844" s="13">
        <f t="shared" si="181"/>
        <v>0.41769305726718631</v>
      </c>
    </row>
    <row r="845" spans="1:17" x14ac:dyDescent="0.35">
      <c r="A845">
        <v>843</v>
      </c>
      <c r="B845" s="3">
        <f t="shared" si="169"/>
        <v>0.84299999999999997</v>
      </c>
      <c r="C845" s="3">
        <f>MOD($T$7*(1+SIN($T$6*B845))+$T$20,2*$T$7)</f>
        <v>5.5385896882180941</v>
      </c>
      <c r="D845" s="31">
        <f t="shared" si="170"/>
        <v>4.5309673932938485E-6</v>
      </c>
      <c r="E845" s="67">
        <f t="shared" si="178"/>
        <v>1.6743367226852189E-4</v>
      </c>
      <c r="F845" s="42">
        <f t="shared" si="171"/>
        <v>2.3731134624568642E-4</v>
      </c>
      <c r="G845" s="42">
        <f t="shared" si="179"/>
        <v>0.23731134624568642</v>
      </c>
      <c r="H845" s="31">
        <f t="shared" si="172"/>
        <v>3.3319012497787972E-6</v>
      </c>
      <c r="I845" s="31">
        <f t="shared" si="173"/>
        <v>-3.0705210601483487E-6</v>
      </c>
      <c r="L845" s="13">
        <f t="shared" si="174"/>
        <v>0.98021199224756128</v>
      </c>
      <c r="M845" s="13">
        <f t="shared" si="175"/>
        <v>-1</v>
      </c>
      <c r="N845" s="13">
        <f t="shared" si="180"/>
        <v>5.3029733149320251</v>
      </c>
      <c r="O845" s="13">
        <f t="shared" si="176"/>
        <v>4.5294833955924036E-5</v>
      </c>
      <c r="P845" s="13">
        <f t="shared" si="177"/>
        <v>0.71483458749735618</v>
      </c>
      <c r="Q845" s="13">
        <f t="shared" si="181"/>
        <v>0.41685337624347296</v>
      </c>
    </row>
    <row r="846" spans="1:17" x14ac:dyDescent="0.35">
      <c r="A846">
        <v>844</v>
      </c>
      <c r="B846" s="3">
        <f t="shared" si="169"/>
        <v>0.84399999999999997</v>
      </c>
      <c r="C846" s="3">
        <f>MOD($T$7*(1+SIN($T$6*B846))+$T$20,2*$T$7)</f>
        <v>5.561055902464787</v>
      </c>
      <c r="D846" s="31">
        <f t="shared" si="170"/>
        <v>4.3968810481026969E-6</v>
      </c>
      <c r="E846" s="67">
        <f t="shared" si="178"/>
        <v>1.6311455290145968E-4</v>
      </c>
      <c r="F846" s="42">
        <f t="shared" si="171"/>
        <v>2.3118966225162371E-4</v>
      </c>
      <c r="G846" s="42">
        <f t="shared" si="179"/>
        <v>0.23118966225162371</v>
      </c>
      <c r="H846" s="31">
        <f t="shared" si="172"/>
        <v>3.299419225845963E-6</v>
      </c>
      <c r="I846" s="31">
        <f t="shared" si="173"/>
        <v>-2.9062683501842523E-6</v>
      </c>
      <c r="L846" s="13">
        <f t="shared" si="174"/>
        <v>0.97878348145037775</v>
      </c>
      <c r="M846" s="13">
        <f t="shared" si="175"/>
        <v>-1</v>
      </c>
      <c r="N846" s="13">
        <f t="shared" si="180"/>
        <v>5.304401825729208</v>
      </c>
      <c r="O846" s="13">
        <f t="shared" si="176"/>
        <v>4.5140361676715234E-5</v>
      </c>
      <c r="P846" s="13">
        <f t="shared" si="177"/>
        <v>0.71239673491364985</v>
      </c>
      <c r="Q846" s="13">
        <f t="shared" si="181"/>
        <v>0.4160231799026255</v>
      </c>
    </row>
    <row r="847" spans="1:17" x14ac:dyDescent="0.35">
      <c r="A847">
        <v>845</v>
      </c>
      <c r="B847" s="3">
        <f t="shared" si="169"/>
        <v>0.84499999999999997</v>
      </c>
      <c r="C847" s="3">
        <f>MOD($T$7*(1+SIN($T$6*B847))+$T$20,2*$T$7)</f>
        <v>5.5834312715480605</v>
      </c>
      <c r="D847" s="31">
        <f t="shared" si="170"/>
        <v>4.2656689890021927E-6</v>
      </c>
      <c r="E847" s="67">
        <f t="shared" si="178"/>
        <v>1.5887616747317513E-4</v>
      </c>
      <c r="F847" s="42">
        <f t="shared" si="171"/>
        <v>2.2518240613481809E-4</v>
      </c>
      <c r="G847" s="42">
        <f t="shared" si="179"/>
        <v>0.2251824061348181</v>
      </c>
      <c r="H847" s="31">
        <f t="shared" si="172"/>
        <v>3.2632394159420674E-6</v>
      </c>
      <c r="I847" s="31">
        <f t="shared" si="173"/>
        <v>-2.7472168531037122E-6</v>
      </c>
      <c r="L847" s="13">
        <f t="shared" si="174"/>
        <v>0.97747795732840592</v>
      </c>
      <c r="M847" s="13">
        <f t="shared" si="175"/>
        <v>-1</v>
      </c>
      <c r="N847" s="13">
        <f t="shared" si="180"/>
        <v>5.30570734985118</v>
      </c>
      <c r="O847" s="13">
        <f t="shared" si="176"/>
        <v>4.4988226532977296E-5</v>
      </c>
      <c r="P847" s="13">
        <f t="shared" si="177"/>
        <v>0.70999576656428831</v>
      </c>
      <c r="Q847" s="13">
        <f t="shared" si="181"/>
        <v>0.41520323058507153</v>
      </c>
    </row>
    <row r="848" spans="1:17" x14ac:dyDescent="0.35">
      <c r="A848">
        <v>846</v>
      </c>
      <c r="B848" s="3">
        <f t="shared" si="169"/>
        <v>0.84599999999999997</v>
      </c>
      <c r="C848" s="3">
        <f>MOD($T$7*(1+SIN($T$6*B848))+$T$20,2*$T$7)</f>
        <v>5.6057143634519315</v>
      </c>
      <c r="D848" s="31">
        <f t="shared" si="170"/>
        <v>4.1372986005815417E-6</v>
      </c>
      <c r="E848" s="67">
        <f t="shared" si="178"/>
        <v>1.5471778070567197E-4</v>
      </c>
      <c r="F848" s="42">
        <f t="shared" si="171"/>
        <v>2.1928853575237919E-4</v>
      </c>
      <c r="G848" s="42">
        <f t="shared" si="179"/>
        <v>0.21928853575237919</v>
      </c>
      <c r="H848" s="31">
        <f t="shared" si="172"/>
        <v>3.2236195770697431E-6</v>
      </c>
      <c r="I848" s="31">
        <f t="shared" si="173"/>
        <v>-2.5933600854309983E-6</v>
      </c>
      <c r="L848" s="13">
        <f t="shared" si="174"/>
        <v>0.97629202944425419</v>
      </c>
      <c r="M848" s="13">
        <f t="shared" si="175"/>
        <v>-1</v>
      </c>
      <c r="N848" s="13">
        <f t="shared" si="180"/>
        <v>5.3068932777353321</v>
      </c>
      <c r="O848" s="13">
        <f t="shared" si="176"/>
        <v>4.4838544913475433E-5</v>
      </c>
      <c r="P848" s="13">
        <f t="shared" si="177"/>
        <v>0.70763351927496898</v>
      </c>
      <c r="Q848" s="13">
        <f t="shared" si="181"/>
        <v>0.41439425455610501</v>
      </c>
    </row>
    <row r="849" spans="1:17" x14ac:dyDescent="0.35">
      <c r="A849">
        <v>847</v>
      </c>
      <c r="B849" s="3">
        <f t="shared" si="169"/>
        <v>0.84699999999999998</v>
      </c>
      <c r="C849" s="3">
        <f>MOD($T$7*(1+SIN($T$6*B849))+$T$20,2*$T$7)</f>
        <v>5.6279037520661239</v>
      </c>
      <c r="D849" s="31">
        <f t="shared" si="170"/>
        <v>4.0117370301060468E-6</v>
      </c>
      <c r="E849" s="67">
        <f t="shared" si="178"/>
        <v>1.5063864108838296E-4</v>
      </c>
      <c r="F849" s="42">
        <f t="shared" si="171"/>
        <v>2.1350698595425674E-4</v>
      </c>
      <c r="G849" s="42">
        <f t="shared" si="179"/>
        <v>0.21350698595425674</v>
      </c>
      <c r="H849" s="31">
        <f t="shared" si="172"/>
        <v>3.1808115530796118E-6</v>
      </c>
      <c r="I849" s="31">
        <f t="shared" si="173"/>
        <v>-2.4446823643408876E-6</v>
      </c>
      <c r="L849" s="13">
        <f t="shared" si="174"/>
        <v>0.97522223053091828</v>
      </c>
      <c r="M849" s="13">
        <f t="shared" si="175"/>
        <v>-1</v>
      </c>
      <c r="N849" s="13">
        <f t="shared" si="180"/>
        <v>5.3079630766486678</v>
      </c>
      <c r="O849" s="13">
        <f t="shared" si="176"/>
        <v>4.4691425265691425E-5</v>
      </c>
      <c r="P849" s="13">
        <f t="shared" si="177"/>
        <v>0.7053117045435412</v>
      </c>
      <c r="Q849" s="13">
        <f t="shared" si="181"/>
        <v>0.41359694105443973</v>
      </c>
    </row>
    <row r="850" spans="1:17" x14ac:dyDescent="0.35">
      <c r="A850">
        <v>848</v>
      </c>
      <c r="B850" s="3">
        <f t="shared" si="169"/>
        <v>0.84799999999999998</v>
      </c>
      <c r="C850" s="3">
        <f>MOD($T$7*(1+SIN($T$6*B850))+$T$20,2*$T$7)</f>
        <v>5.6499980172773396</v>
      </c>
      <c r="D850" s="31">
        <f t="shared" si="170"/>
        <v>3.8889511997491643E-6</v>
      </c>
      <c r="E850" s="67">
        <f t="shared" si="178"/>
        <v>1.4663798178970344E-4</v>
      </c>
      <c r="F850" s="42">
        <f t="shared" si="171"/>
        <v>2.0783666987519856E-4</v>
      </c>
      <c r="G850" s="42">
        <f t="shared" si="179"/>
        <v>0.20783666987519855</v>
      </c>
      <c r="H850" s="31">
        <f t="shared" si="172"/>
        <v>3.1350610229537766E-6</v>
      </c>
      <c r="I850" s="31">
        <f t="shared" si="173"/>
        <v>-2.3011592331662937E-6</v>
      </c>
      <c r="L850" s="13">
        <f t="shared" si="174"/>
        <v>0.97426502293514716</v>
      </c>
      <c r="M850" s="13">
        <f t="shared" si="175"/>
        <v>-1</v>
      </c>
      <c r="N850" s="13">
        <f t="shared" si="180"/>
        <v>5.3089202842444392</v>
      </c>
      <c r="O850" s="13">
        <f t="shared" si="176"/>
        <v>4.4546968091449917E-5</v>
      </c>
      <c r="P850" s="13">
        <f t="shared" si="177"/>
        <v>0.70303190847098151</v>
      </c>
      <c r="Q850" s="13">
        <f t="shared" si="181"/>
        <v>0.41281194144047401</v>
      </c>
    </row>
    <row r="851" spans="1:17" x14ac:dyDescent="0.35">
      <c r="A851">
        <v>849</v>
      </c>
      <c r="B851" s="3">
        <f t="shared" si="169"/>
        <v>0.84899999999999998</v>
      </c>
      <c r="C851" s="3">
        <f>MOD($T$7*(1+SIN($T$6*B851))+$T$20,2*$T$7)</f>
        <v>5.6719957450601477</v>
      </c>
      <c r="D851" s="31">
        <f t="shared" si="170"/>
        <v>3.7689078188516855E-6</v>
      </c>
      <c r="E851" s="67">
        <f t="shared" si="178"/>
        <v>1.427150215600241E-4</v>
      </c>
      <c r="F851" s="42">
        <f t="shared" si="171"/>
        <v>2.0227648021465969E-4</v>
      </c>
      <c r="G851" s="42">
        <f t="shared" si="179"/>
        <v>0.20227648021465969</v>
      </c>
      <c r="H851" s="31">
        <f t="shared" si="172"/>
        <v>3.0866072727753976E-6</v>
      </c>
      <c r="I851" s="31">
        <f t="shared" si="173"/>
        <v>-2.162757889975526E-6</v>
      </c>
      <c r="L851" s="13">
        <f t="shared" si="174"/>
        <v>0.97341680538081488</v>
      </c>
      <c r="M851" s="13">
        <f t="shared" si="175"/>
        <v>-1</v>
      </c>
      <c r="N851" s="13">
        <f t="shared" si="180"/>
        <v>5.3097685017987715</v>
      </c>
      <c r="O851" s="13">
        <f t="shared" si="176"/>
        <v>4.4405265960753264E-5</v>
      </c>
      <c r="P851" s="13">
        <f t="shared" si="177"/>
        <v>0.70079559197973207</v>
      </c>
      <c r="Q851" s="13">
        <f t="shared" si="181"/>
        <v>0.41203986845003726</v>
      </c>
    </row>
    <row r="852" spans="1:17" x14ac:dyDescent="0.35">
      <c r="A852">
        <v>850</v>
      </c>
      <c r="B852" s="3">
        <f t="shared" si="169"/>
        <v>0.85</v>
      </c>
      <c r="C852" s="3">
        <f>MOD($T$7*(1+SIN($T$6*B852))+$T$20,2*$T$7)</f>
        <v>5.6938955275674781</v>
      </c>
      <c r="D852" s="31">
        <f t="shared" si="170"/>
        <v>3.6515733962036148E-6</v>
      </c>
      <c r="E852" s="67">
        <f t="shared" si="178"/>
        <v>1.3886896562554206E-4</v>
      </c>
      <c r="F852" s="42">
        <f t="shared" si="171"/>
        <v>1.9682529050364157E-4</v>
      </c>
      <c r="G852" s="42">
        <f t="shared" si="179"/>
        <v>0.19682529050364156</v>
      </c>
      <c r="H852" s="31">
        <f t="shared" si="172"/>
        <v>3.035682991095571E-6</v>
      </c>
      <c r="I852" s="31">
        <f t="shared" si="173"/>
        <v>-2.0294376180200885E-6</v>
      </c>
      <c r="L852" s="13">
        <f t="shared" si="174"/>
        <v>0.97267392002092501</v>
      </c>
      <c r="M852" s="13">
        <f t="shared" si="175"/>
        <v>-1</v>
      </c>
      <c r="N852" s="13">
        <f t="shared" si="180"/>
        <v>5.3105113871586616</v>
      </c>
      <c r="O852" s="13">
        <f t="shared" si="176"/>
        <v>4.4266403543804099E-5</v>
      </c>
      <c r="P852" s="13">
        <f t="shared" si="177"/>
        <v>0.6986040913190753</v>
      </c>
      <c r="Q852" s="13">
        <f t="shared" si="181"/>
        <v>0.41128129555873394</v>
      </c>
    </row>
    <row r="853" spans="1:17" x14ac:dyDescent="0.35">
      <c r="A853">
        <v>851</v>
      </c>
      <c r="B853" s="3">
        <f t="shared" si="169"/>
        <v>0.85099999999999998</v>
      </c>
      <c r="C853" s="3">
        <f>MOD($T$7*(1+SIN($T$6*B853))+$T$20,2*$T$7)</f>
        <v>5.7156959632207256</v>
      </c>
      <c r="D853" s="31">
        <f t="shared" si="170"/>
        <v>3.5369142523441427E-6</v>
      </c>
      <c r="E853" s="67">
        <f t="shared" si="178"/>
        <v>1.3509900657179775E-4</v>
      </c>
      <c r="F853" s="42">
        <f t="shared" si="171"/>
        <v>1.9148195635696901E-4</v>
      </c>
      <c r="G853" s="42">
        <f t="shared" si="179"/>
        <v>0.19148195635696902</v>
      </c>
      <c r="H853" s="31">
        <f t="shared" si="172"/>
        <v>2.9825140873519216E-6</v>
      </c>
      <c r="I853" s="31">
        <f t="shared" si="173"/>
        <v>-1.901150216890412E-6</v>
      </c>
      <c r="L853" s="13">
        <f t="shared" si="174"/>
        <v>0.97203265974444975</v>
      </c>
      <c r="M853" s="13">
        <f t="shared" si="175"/>
        <v>-1</v>
      </c>
      <c r="N853" s="13">
        <f t="shared" si="180"/>
        <v>5.3111526474351365</v>
      </c>
      <c r="O853" s="13">
        <f t="shared" si="176"/>
        <v>4.4130457661110973E-5</v>
      </c>
      <c r="P853" s="13">
        <f t="shared" si="177"/>
        <v>0.69645861885589178</v>
      </c>
      <c r="Q853" s="13">
        <f t="shared" si="181"/>
        <v>0.41053675646128657</v>
      </c>
    </row>
    <row r="854" spans="1:17" x14ac:dyDescent="0.35">
      <c r="A854">
        <v>852</v>
      </c>
      <c r="B854" s="3">
        <f t="shared" si="169"/>
        <v>0.85199999999999998</v>
      </c>
      <c r="C854" s="3">
        <f>MOD($T$7*(1+SIN($T$6*B854))+$T$20,2*$T$7)</f>
        <v>5.7373956567994497</v>
      </c>
      <c r="D854" s="31">
        <f t="shared" si="170"/>
        <v>3.424896531875203E-6</v>
      </c>
      <c r="E854" s="67">
        <f t="shared" si="178"/>
        <v>1.3140432521622014E-4</v>
      </c>
      <c r="F854" s="42">
        <f t="shared" si="171"/>
        <v>1.8624531670998805E-4</v>
      </c>
      <c r="G854" s="42">
        <f t="shared" si="179"/>
        <v>0.18624531670998803</v>
      </c>
      <c r="H854" s="31">
        <f t="shared" si="172"/>
        <v>2.9273195329396988E-6</v>
      </c>
      <c r="I854" s="31">
        <f t="shared" si="173"/>
        <v>-1.777840433256173E-6</v>
      </c>
      <c r="L854" s="13">
        <f t="shared" si="174"/>
        <v>0.97148927570203081</v>
      </c>
      <c r="M854" s="13">
        <f t="shared" si="175"/>
        <v>-1</v>
      </c>
      <c r="N854" s="13">
        <f t="shared" si="180"/>
        <v>5.3116960314775552</v>
      </c>
      <c r="O854" s="13">
        <f t="shared" si="176"/>
        <v>4.3997497351487636E-5</v>
      </c>
      <c r="P854" s="13">
        <f t="shared" si="177"/>
        <v>0.69436026414781171</v>
      </c>
      <c r="Q854" s="13">
        <f t="shared" si="181"/>
        <v>0.40980674466952532</v>
      </c>
    </row>
    <row r="855" spans="1:17" x14ac:dyDescent="0.35">
      <c r="A855">
        <v>853</v>
      </c>
      <c r="B855" s="3">
        <f t="shared" si="169"/>
        <v>0.85299999999999998</v>
      </c>
      <c r="C855" s="3">
        <f>MOD($T$7*(1+SIN($T$6*B855))+$T$20,2*$T$7)</f>
        <v>5.7589932195306677</v>
      </c>
      <c r="D855" s="31">
        <f t="shared" si="170"/>
        <v>3.3154862157839564E-6</v>
      </c>
      <c r="E855" s="67">
        <f t="shared" si="178"/>
        <v>1.2778409146874101E-4</v>
      </c>
      <c r="F855" s="42">
        <f t="shared" si="171"/>
        <v>1.8111419503835367E-4</v>
      </c>
      <c r="G855" s="42">
        <f t="shared" si="179"/>
        <v>0.18111419503835369</v>
      </c>
      <c r="H855" s="31">
        <f t="shared" si="172"/>
        <v>2.8703112244854968E-6</v>
      </c>
      <c r="I855" s="31">
        <f t="shared" si="173"/>
        <v>-1.659446390109059E-6</v>
      </c>
      <c r="L855" s="13">
        <f t="shared" si="174"/>
        <v>0.97103998501272015</v>
      </c>
      <c r="M855" s="13">
        <f t="shared" si="175"/>
        <v>-1</v>
      </c>
      <c r="N855" s="13">
        <f t="shared" si="180"/>
        <v>5.3121453221668657</v>
      </c>
      <c r="O855" s="13">
        <f t="shared" si="176"/>
        <v>4.3867583957671137E-5</v>
      </c>
      <c r="P855" s="13">
        <f t="shared" si="177"/>
        <v>0.69230999529442405</v>
      </c>
      <c r="Q855" s="13">
        <f t="shared" si="181"/>
        <v>0.40909171323187604</v>
      </c>
    </row>
    <row r="856" spans="1:17" x14ac:dyDescent="0.35">
      <c r="A856">
        <v>854</v>
      </c>
      <c r="B856" s="3">
        <f t="shared" si="169"/>
        <v>0.85399999999999998</v>
      </c>
      <c r="C856" s="3">
        <f>MOD($T$7*(1+SIN($T$6*B856))+$T$20,2*$T$7)</f>
        <v>5.7804872691777378</v>
      </c>
      <c r="D856" s="31">
        <f t="shared" si="170"/>
        <v>3.208649133769584E-6</v>
      </c>
      <c r="E856" s="67">
        <f t="shared" si="178"/>
        <v>1.2423746517967462E-4</v>
      </c>
      <c r="F856" s="42">
        <f t="shared" si="171"/>
        <v>1.7608740055976823E-4</v>
      </c>
      <c r="G856" s="42">
        <f t="shared" si="179"/>
        <v>0.17608740055976824</v>
      </c>
      <c r="H856" s="31">
        <f t="shared" si="172"/>
        <v>2.8116938688264165E-6</v>
      </c>
      <c r="I856" s="31">
        <f t="shared" si="173"/>
        <v>-1.545900013469254E-6</v>
      </c>
      <c r="L856" s="13">
        <f t="shared" si="174"/>
        <v>0.97068097861237734</v>
      </c>
      <c r="M856" s="13">
        <f t="shared" si="175"/>
        <v>-1</v>
      </c>
      <c r="N856" s="13">
        <f t="shared" si="180"/>
        <v>5.3125043285672087</v>
      </c>
      <c r="O856" s="13">
        <f t="shared" si="176"/>
        <v>4.3740771229198591E-5</v>
      </c>
      <c r="P856" s="13">
        <f t="shared" si="177"/>
        <v>0.69030866056085827</v>
      </c>
      <c r="Q856" s="13">
        <f t="shared" si="181"/>
        <v>0.40839207457637244</v>
      </c>
    </row>
    <row r="857" spans="1:17" x14ac:dyDescent="0.35">
      <c r="A857">
        <v>855</v>
      </c>
      <c r="B857" s="3">
        <f t="shared" si="169"/>
        <v>0.85499999999999998</v>
      </c>
      <c r="C857" s="3">
        <f>MOD($T$7*(1+SIN($T$6*B857))+$T$20,2*$T$7)</f>
        <v>5.8018764301288162</v>
      </c>
      <c r="D857" s="31">
        <f t="shared" si="170"/>
        <v>3.1043509765696965E-6</v>
      </c>
      <c r="E857" s="67">
        <f t="shared" si="178"/>
        <v>1.2076359697409321E-4</v>
      </c>
      <c r="F857" s="42">
        <f t="shared" si="171"/>
        <v>1.7116372941657968E-4</v>
      </c>
      <c r="G857" s="42">
        <f t="shared" si="179"/>
        <v>0.17116372941657967</v>
      </c>
      <c r="H857" s="31">
        <f t="shared" si="172"/>
        <v>2.7516648891532811E-6</v>
      </c>
      <c r="I857" s="31">
        <f t="shared" si="173"/>
        <v>-1.4371274555620633E-6</v>
      </c>
      <c r="L857" s="13">
        <f t="shared" si="174"/>
        <v>0.97040842920315651</v>
      </c>
      <c r="M857" s="13">
        <f t="shared" si="175"/>
        <v>-1</v>
      </c>
      <c r="N857" s="13">
        <f t="shared" si="180"/>
        <v>5.3127768779764297</v>
      </c>
      <c r="O857" s="13">
        <f t="shared" si="176"/>
        <v>4.3617105442098865E-5</v>
      </c>
      <c r="P857" s="13">
        <f t="shared" si="177"/>
        <v>0.68835699026673614</v>
      </c>
      <c r="Q857" s="13">
        <f t="shared" si="181"/>
        <v>0.40770820047837492</v>
      </c>
    </row>
    <row r="858" spans="1:17" x14ac:dyDescent="0.35">
      <c r="A858">
        <v>856</v>
      </c>
      <c r="B858" s="3">
        <f t="shared" si="169"/>
        <v>0.85599999999999998</v>
      </c>
      <c r="C858" s="3">
        <f>MOD($T$7*(1+SIN($T$6*B858))+$T$20,2*$T$7)</f>
        <v>5.8231593334849077</v>
      </c>
      <c r="D858" s="31">
        <f t="shared" si="170"/>
        <v>3.0025573082816605E-6</v>
      </c>
      <c r="E858" s="67">
        <f t="shared" si="178"/>
        <v>1.1736162907177388E-4</v>
      </c>
      <c r="F858" s="42">
        <f t="shared" si="171"/>
        <v>1.6634196583792946E-4</v>
      </c>
      <c r="G858" s="42">
        <f t="shared" si="179"/>
        <v>0.16634196583792946</v>
      </c>
      <c r="H858" s="31">
        <f t="shared" si="172"/>
        <v>2.690414351735769E-6</v>
      </c>
      <c r="I858" s="31">
        <f t="shared" si="173"/>
        <v>-1.3330495135177128E-6</v>
      </c>
      <c r="L858" s="13">
        <f t="shared" si="174"/>
        <v>0.97021849926267578</v>
      </c>
      <c r="M858" s="13">
        <f t="shared" si="175"/>
        <v>-1</v>
      </c>
      <c r="N858" s="13">
        <f t="shared" si="180"/>
        <v>5.3129668079169106</v>
      </c>
      <c r="O858" s="13">
        <f t="shared" si="176"/>
        <v>4.3496625534872861E-5</v>
      </c>
      <c r="P858" s="13">
        <f t="shared" si="177"/>
        <v>0.68645559893218733</v>
      </c>
      <c r="Q858" s="13">
        <f t="shared" si="181"/>
        <v>0.40704042215331976</v>
      </c>
    </row>
    <row r="859" spans="1:17" x14ac:dyDescent="0.35">
      <c r="A859">
        <v>857</v>
      </c>
      <c r="B859" s="3">
        <f t="shared" si="169"/>
        <v>0.85699999999999998</v>
      </c>
      <c r="C859" s="3">
        <f>MOD($T$7*(1+SIN($T$6*B859))+$T$20,2*$T$7)</f>
        <v>5.8443346171474575</v>
      </c>
      <c r="D859" s="31">
        <f t="shared" si="170"/>
        <v>2.9032335786741095E-6</v>
      </c>
      <c r="E859" s="67">
        <f t="shared" si="178"/>
        <v>1.140306960921908E-4</v>
      </c>
      <c r="F859" s="42">
        <f t="shared" si="171"/>
        <v>1.6162088328070464E-4</v>
      </c>
      <c r="G859" s="42">
        <f t="shared" si="179"/>
        <v>0.16162088328070465</v>
      </c>
      <c r="H859" s="31">
        <f t="shared" si="172"/>
        <v>2.6281249126096982E-6</v>
      </c>
      <c r="I859" s="31">
        <f t="shared" si="173"/>
        <v>-1.2335820426956387E-6</v>
      </c>
      <c r="L859" s="13">
        <f t="shared" si="174"/>
        <v>0.9701073490710127</v>
      </c>
      <c r="M859" s="13">
        <f t="shared" si="175"/>
        <v>-1</v>
      </c>
      <c r="N859" s="13">
        <f t="shared" si="180"/>
        <v>5.3130779581085736</v>
      </c>
      <c r="O859" s="13">
        <f t="shared" si="176"/>
        <v>4.3379363260157285E-5</v>
      </c>
      <c r="P859" s="13">
        <f t="shared" si="177"/>
        <v>0.68460498767137834</v>
      </c>
      <c r="Q859" s="13">
        <f t="shared" si="181"/>
        <v>0.40638903047396568</v>
      </c>
    </row>
    <row r="860" spans="1:17" x14ac:dyDescent="0.35">
      <c r="A860">
        <v>858</v>
      </c>
      <c r="B860" s="3">
        <f t="shared" si="169"/>
        <v>0.85799999999999998</v>
      </c>
      <c r="C860" s="3">
        <f>MOD($T$7*(1+SIN($T$6*B860))+$T$20,2*$T$7)</f>
        <v>5.8654009259055426</v>
      </c>
      <c r="D860" s="31">
        <f t="shared" si="170"/>
        <v>2.806345135483841E-6</v>
      </c>
      <c r="E860" s="67">
        <f t="shared" si="178"/>
        <v>1.1076992584348773E-4</v>
      </c>
      <c r="F860" s="42">
        <f t="shared" si="171"/>
        <v>1.5699924554778437E-4</v>
      </c>
      <c r="G860" s="42">
        <f t="shared" si="179"/>
        <v>0.15699924554778436</v>
      </c>
      <c r="H860" s="31">
        <f t="shared" si="172"/>
        <v>2.5649717835726487E-6</v>
      </c>
      <c r="I860" s="31">
        <f t="shared" si="173"/>
        <v>-1.1386363637834346E-6</v>
      </c>
      <c r="L860" s="13">
        <f t="shared" si="174"/>
        <v>0.97007114471359368</v>
      </c>
      <c r="M860" s="13">
        <f t="shared" si="175"/>
        <v>-1</v>
      </c>
      <c r="N860" s="13">
        <f t="shared" si="180"/>
        <v>5.3131141624659923</v>
      </c>
      <c r="O860" s="13">
        <f t="shared" si="176"/>
        <v>4.3265343351390674E-5</v>
      </c>
      <c r="P860" s="13">
        <f t="shared" si="177"/>
        <v>0.68280554682280425</v>
      </c>
      <c r="Q860" s="13">
        <f t="shared" si="181"/>
        <v>0.40575427631075084</v>
      </c>
    </row>
    <row r="861" spans="1:17" x14ac:dyDescent="0.35">
      <c r="A861">
        <v>859</v>
      </c>
      <c r="B861" s="3">
        <f t="shared" si="169"/>
        <v>0.85899999999999999</v>
      </c>
      <c r="C861" s="3">
        <f>MOD($T$7*(1+SIN($T$6*B861))+$T$20,2*$T$7)</f>
        <v>5.88635691152259</v>
      </c>
      <c r="D861" s="31">
        <f t="shared" si="170"/>
        <v>2.7118572366933644E-6</v>
      </c>
      <c r="E861" s="67">
        <f t="shared" si="178"/>
        <v>1.0757844009507195E-4</v>
      </c>
      <c r="F861" s="42">
        <f t="shared" si="171"/>
        <v>1.524758078830724E-4</v>
      </c>
      <c r="G861" s="42">
        <f t="shared" si="179"/>
        <v>0.15247580788307241</v>
      </c>
      <c r="H861" s="31">
        <f t="shared" si="172"/>
        <v>2.5011227168031989E-6</v>
      </c>
      <c r="I861" s="31">
        <f t="shared" si="173"/>
        <v>-1.0481196628711604E-6</v>
      </c>
      <c r="L861" s="13">
        <f t="shared" si="174"/>
        <v>0.9701060660183608</v>
      </c>
      <c r="M861" s="13">
        <f t="shared" si="175"/>
        <v>-1</v>
      </c>
      <c r="N861" s="13">
        <f t="shared" si="180"/>
        <v>5.3130792411612253</v>
      </c>
      <c r="O861" s="13">
        <f t="shared" si="176"/>
        <v>4.3154583703729062E-5</v>
      </c>
      <c r="P861" s="13">
        <f t="shared" si="177"/>
        <v>0.68105755880446683</v>
      </c>
      <c r="Q861" s="13">
        <f t="shared" si="181"/>
        <v>0.40513637099304373</v>
      </c>
    </row>
    <row r="862" spans="1:17" x14ac:dyDescent="0.35">
      <c r="A862">
        <v>860</v>
      </c>
      <c r="B862" s="3">
        <f t="shared" si="169"/>
        <v>0.86</v>
      </c>
      <c r="C862" s="3">
        <f>MOD($T$7*(1+SIN($T$6*B862))+$T$20,2*$T$7)</f>
        <v>5.9072012328226746</v>
      </c>
      <c r="D862" s="31">
        <f t="shared" si="170"/>
        <v>2.6197350627842005E-6</v>
      </c>
      <c r="E862" s="67">
        <f t="shared" si="178"/>
        <v>1.0445535533281313E-4</v>
      </c>
      <c r="F862" s="42">
        <f t="shared" si="171"/>
        <v>1.4804931804187477E-4</v>
      </c>
      <c r="G862" s="42">
        <f t="shared" si="179"/>
        <v>0.14804931804187477</v>
      </c>
      <c r="H862" s="31">
        <f t="shared" si="172"/>
        <v>2.4367380073915603E-6</v>
      </c>
      <c r="I862" s="31">
        <f t="shared" si="173"/>
        <v>-9.6193538375212479E-7</v>
      </c>
      <c r="L862" s="13">
        <f t="shared" si="174"/>
        <v>0.97020831438630328</v>
      </c>
      <c r="M862" s="13">
        <f t="shared" si="175"/>
        <v>-1</v>
      </c>
      <c r="N862" s="13">
        <f t="shared" si="180"/>
        <v>5.3129769927932831</v>
      </c>
      <c r="O862" s="13">
        <f t="shared" si="176"/>
        <v>4.3047095568392409E-5</v>
      </c>
      <c r="P862" s="13">
        <f t="shared" si="177"/>
        <v>0.67936120118101229</v>
      </c>
      <c r="Q862" s="13">
        <f t="shared" si="181"/>
        <v>0.40453548688825897</v>
      </c>
    </row>
    <row r="863" spans="1:17" x14ac:dyDescent="0.35">
      <c r="A863">
        <v>861</v>
      </c>
      <c r="B863" s="3">
        <f t="shared" si="169"/>
        <v>0.86099999999999999</v>
      </c>
      <c r="C863" s="3">
        <f>MOD($T$7*(1+SIN($T$6*B863))+$T$20,2*$T$7)</f>
        <v>5.9279325557763496</v>
      </c>
      <c r="D863" s="31">
        <f t="shared" si="170"/>
        <v>2.5299437289611718E-6</v>
      </c>
      <c r="E863" s="67">
        <f t="shared" si="178"/>
        <v>1.0139978349645124E-4</v>
      </c>
      <c r="F863" s="42">
        <f t="shared" si="171"/>
        <v>1.4371851733606137E-4</v>
      </c>
      <c r="G863" s="42">
        <f t="shared" si="179"/>
        <v>0.14371851733606136</v>
      </c>
      <c r="H863" s="31">
        <f t="shared" si="172"/>
        <v>2.3719705130452646E-6</v>
      </c>
      <c r="I863" s="31">
        <f t="shared" si="173"/>
        <v>-8.7998361175293732E-7</v>
      </c>
      <c r="L863" s="13">
        <f t="shared" si="174"/>
        <v>0.97037412047550031</v>
      </c>
      <c r="M863" s="13">
        <f t="shared" si="175"/>
        <v>-1</v>
      </c>
      <c r="N863" s="13">
        <f t="shared" si="180"/>
        <v>5.3128111867040859</v>
      </c>
      <c r="O863" s="13">
        <f t="shared" si="176"/>
        <v>4.2942883759561866E-5</v>
      </c>
      <c r="P863" s="13">
        <f t="shared" si="177"/>
        <v>0.67771654992894625</v>
      </c>
      <c r="Q863" s="13">
        <f t="shared" si="181"/>
        <v>0.40395175809504208</v>
      </c>
    </row>
    <row r="864" spans="1:17" x14ac:dyDescent="0.35">
      <c r="A864">
        <v>862</v>
      </c>
      <c r="B864" s="3">
        <f t="shared" si="169"/>
        <v>0.86199999999999999</v>
      </c>
      <c r="C864" s="3">
        <f>MOD($T$7*(1+SIN($T$6*B864))+$T$20,2*$T$7)</f>
        <v>5.9485495535860196</v>
      </c>
      <c r="D864" s="31">
        <f t="shared" si="170"/>
        <v>2.4424482973427361E-6</v>
      </c>
      <c r="E864" s="67">
        <f t="shared" si="178"/>
        <v>9.8410832698421339E-5</v>
      </c>
      <c r="F864" s="42">
        <f t="shared" si="171"/>
        <v>1.3948214165288912E-4</v>
      </c>
      <c r="G864" s="42">
        <f t="shared" si="179"/>
        <v>0.13948214165288911</v>
      </c>
      <c r="H864" s="31">
        <f t="shared" si="172"/>
        <v>2.3069656902125379E-6</v>
      </c>
      <c r="I864" s="31">
        <f t="shared" si="173"/>
        <v>-8.0216144844701914E-7</v>
      </c>
      <c r="L864" s="13">
        <f t="shared" si="174"/>
        <v>0.9705997517002537</v>
      </c>
      <c r="M864" s="13">
        <f t="shared" si="175"/>
        <v>-1</v>
      </c>
      <c r="N864" s="13">
        <f t="shared" si="180"/>
        <v>5.3125855554793322</v>
      </c>
      <c r="O864" s="13">
        <f t="shared" si="176"/>
        <v>4.2841946872893574E-5</v>
      </c>
      <c r="P864" s="13">
        <f t="shared" si="177"/>
        <v>0.67612358288517682</v>
      </c>
      <c r="Q864" s="13">
        <f t="shared" si="181"/>
        <v>0.40338528124599199</v>
      </c>
    </row>
    <row r="865" spans="1:17" x14ac:dyDescent="0.35">
      <c r="A865">
        <v>863</v>
      </c>
      <c r="B865" s="3">
        <f t="shared" si="169"/>
        <v>0.86299999999999999</v>
      </c>
      <c r="C865" s="3">
        <f>MOD($T$7*(1+SIN($T$6*B865))+$T$20,2*$T$7)</f>
        <v>5.969050906770863</v>
      </c>
      <c r="D865" s="31">
        <f t="shared" si="170"/>
        <v>2.357213789112558E-6</v>
      </c>
      <c r="E865" s="67">
        <f t="shared" si="178"/>
        <v>9.5487607923623228E-5</v>
      </c>
      <c r="F865" s="42">
        <f t="shared" si="171"/>
        <v>1.3533892244681727E-4</v>
      </c>
      <c r="G865" s="42">
        <f t="shared" si="179"/>
        <v>0.13533892244681728</v>
      </c>
      <c r="H865" s="31">
        <f t="shared" si="172"/>
        <v>2.2418616458484485E-6</v>
      </c>
      <c r="I865" s="31">
        <f t="shared" si="173"/>
        <v>-7.2836337665760611E-7</v>
      </c>
      <c r="L865" s="13">
        <f t="shared" si="174"/>
        <v>0.97088151950864754</v>
      </c>
      <c r="M865" s="13">
        <f t="shared" si="175"/>
        <v>-1</v>
      </c>
      <c r="N865" s="13">
        <f t="shared" si="180"/>
        <v>5.3123037876709382</v>
      </c>
      <c r="O865" s="13">
        <f t="shared" si="176"/>
        <v>4.274427751466674E-5</v>
      </c>
      <c r="P865" s="13">
        <f t="shared" si="177"/>
        <v>0.67458218336338704</v>
      </c>
      <c r="Q865" s="13">
        <f t="shared" si="181"/>
        <v>0.40283611641471856</v>
      </c>
    </row>
    <row r="866" spans="1:17" x14ac:dyDescent="0.35">
      <c r="A866">
        <v>864</v>
      </c>
      <c r="B866" s="3">
        <f t="shared" si="169"/>
        <v>0.86399999999999999</v>
      </c>
      <c r="C866" s="3">
        <f>MOD($T$7*(1+SIN($T$6*B866))+$T$20,2*$T$7)</f>
        <v>5.9894353032512742</v>
      </c>
      <c r="D866" s="31">
        <f t="shared" si="170"/>
        <v>2.2742051966273227E-6</v>
      </c>
      <c r="E866" s="67">
        <f t="shared" si="178"/>
        <v>9.2629211709468841E-5</v>
      </c>
      <c r="F866" s="42">
        <f t="shared" si="171"/>
        <v>1.3128758770336924E-4</v>
      </c>
      <c r="G866" s="42">
        <f t="shared" si="179"/>
        <v>0.13128758770336924</v>
      </c>
      <c r="H866" s="31">
        <f t="shared" si="172"/>
        <v>2.1767892040342014E-6</v>
      </c>
      <c r="I866" s="31">
        <f t="shared" si="173"/>
        <v>-6.5848161520794737E-7</v>
      </c>
      <c r="L866" s="13">
        <f t="shared" si="174"/>
        <v>0.97121578640394679</v>
      </c>
      <c r="M866" s="13">
        <f t="shared" si="175"/>
        <v>-1</v>
      </c>
      <c r="N866" s="13">
        <f t="shared" si="180"/>
        <v>5.311969520775639</v>
      </c>
      <c r="O866" s="13">
        <f t="shared" si="176"/>
        <v>4.2649862540543239E-5</v>
      </c>
      <c r="P866" s="13">
        <f t="shared" si="177"/>
        <v>0.67309214392209393</v>
      </c>
      <c r="Q866" s="13">
        <f t="shared" si="181"/>
        <v>0.4023042881214054</v>
      </c>
    </row>
    <row r="867" spans="1:17" x14ac:dyDescent="0.35">
      <c r="A867">
        <v>865</v>
      </c>
      <c r="B867" s="3">
        <f t="shared" si="169"/>
        <v>0.86499999999999999</v>
      </c>
      <c r="C867" s="3">
        <f>MOD($T$7*(1+SIN($T$6*B867))+$T$20,2*$T$7)</f>
        <v>6.0097014384328364</v>
      </c>
      <c r="D867" s="31">
        <f t="shared" si="170"/>
        <v>2.1933874954759602E-6</v>
      </c>
      <c r="E867" s="67">
        <f t="shared" si="178"/>
        <v>8.9834744805832563E-5</v>
      </c>
      <c r="F867" s="42">
        <f t="shared" si="171"/>
        <v>1.2732686287451046E-4</v>
      </c>
      <c r="G867" s="42">
        <f t="shared" si="179"/>
        <v>0.12732686287451045</v>
      </c>
      <c r="H867" s="31">
        <f t="shared" si="172"/>
        <v>2.111871986648739E-6</v>
      </c>
      <c r="I867" s="31">
        <f t="shared" si="173"/>
        <v>-5.9240646292778819E-7</v>
      </c>
      <c r="L867" s="13">
        <f t="shared" si="174"/>
        <v>0.97159897267759554</v>
      </c>
      <c r="M867" s="13">
        <f t="shared" si="175"/>
        <v>-1</v>
      </c>
      <c r="N867" s="13">
        <f t="shared" si="180"/>
        <v>5.3115863345019907</v>
      </c>
      <c r="O867" s="13">
        <f t="shared" si="176"/>
        <v>4.2558683302882458E-5</v>
      </c>
      <c r="P867" s="13">
        <f t="shared" si="177"/>
        <v>0.67165317026772553</v>
      </c>
      <c r="Q867" s="13">
        <f t="shared" si="181"/>
        <v>0.40178978643049273</v>
      </c>
    </row>
    <row r="868" spans="1:17" x14ac:dyDescent="0.35">
      <c r="A868">
        <v>866</v>
      </c>
      <c r="B868" s="3">
        <f t="shared" si="169"/>
        <v>0.86599999999999999</v>
      </c>
      <c r="C868" s="3">
        <f>MOD($T$7*(1+SIN($T$6*B868))+$T$20,2*$T$7)</f>
        <v>6.0298480152898142</v>
      </c>
      <c r="D868" s="31">
        <f t="shared" si="170"/>
        <v>2.1147256564852522E-6</v>
      </c>
      <c r="E868" s="67">
        <f t="shared" si="178"/>
        <v>8.7103306814298762E-5</v>
      </c>
      <c r="F868" s="42">
        <f t="shared" si="171"/>
        <v>1.2345547178468268E-4</v>
      </c>
      <c r="G868" s="42">
        <f t="shared" si="179"/>
        <v>0.12345547178468268</v>
      </c>
      <c r="H868" s="31">
        <f t="shared" si="172"/>
        <v>2.0472265072832018E-6</v>
      </c>
      <c r="I868" s="31">
        <f t="shared" si="173"/>
        <v>-5.3002663147619668E-7</v>
      </c>
      <c r="L868" s="13">
        <f t="shared" si="174"/>
        <v>0.97202756282418667</v>
      </c>
      <c r="M868" s="13">
        <f t="shared" si="175"/>
        <v>-1</v>
      </c>
      <c r="N868" s="13">
        <f t="shared" si="180"/>
        <v>5.3111577443553992</v>
      </c>
      <c r="O868" s="13">
        <f t="shared" si="176"/>
        <v>4.247071590552985E-5</v>
      </c>
      <c r="P868" s="13">
        <f t="shared" si="177"/>
        <v>0.67026488527564543</v>
      </c>
      <c r="Q868" s="13">
        <f t="shared" si="181"/>
        <v>0.40129256813360531</v>
      </c>
    </row>
    <row r="869" spans="1:17" x14ac:dyDescent="0.35">
      <c r="A869">
        <v>867</v>
      </c>
      <c r="B869" s="3">
        <f t="shared" si="169"/>
        <v>0.86699999999999999</v>
      </c>
      <c r="C869" s="3">
        <f>MOD($T$7*(1+SIN($T$6*B869))+$T$20,2*$T$7)</f>
        <v>6.0498737444481669</v>
      </c>
      <c r="D869" s="31">
        <f t="shared" si="170"/>
        <v>2.0381846576669414E-6</v>
      </c>
      <c r="E869" s="67">
        <f t="shared" si="178"/>
        <v>8.4433996806355512E-5</v>
      </c>
      <c r="F869" s="42">
        <f t="shared" si="171"/>
        <v>1.1967213750699814E-4</v>
      </c>
      <c r="G869" s="42">
        <f t="shared" si="179"/>
        <v>0.11967213750699814</v>
      </c>
      <c r="H869" s="31">
        <f t="shared" si="172"/>
        <v>1.9829622775835102E-6</v>
      </c>
      <c r="I869" s="31">
        <f t="shared" si="173"/>
        <v>-4.7122956659119472E-7</v>
      </c>
      <c r="L869" s="13">
        <f t="shared" si="174"/>
        <v>0.97249811161158084</v>
      </c>
      <c r="M869" s="13">
        <f t="shared" si="175"/>
        <v>-1</v>
      </c>
      <c r="N869" s="13">
        <f t="shared" si="180"/>
        <v>5.3106871955680051</v>
      </c>
      <c r="O869" s="13">
        <f t="shared" si="176"/>
        <v>4.2385931464979876E-5</v>
      </c>
      <c r="P869" s="13">
        <f t="shared" si="177"/>
        <v>0.66892683311177814</v>
      </c>
      <c r="Q869" s="13">
        <f t="shared" si="181"/>
        <v>0.4008125580104302</v>
      </c>
    </row>
    <row r="870" spans="1:17" x14ac:dyDescent="0.35">
      <c r="A870">
        <v>868</v>
      </c>
      <c r="B870" s="3">
        <f t="shared" si="169"/>
        <v>0.86799999999999999</v>
      </c>
      <c r="C870" s="3">
        <f>MOD($T$7*(1+SIN($T$6*B870))+$T$20,2*$T$7)</f>
        <v>6.0697773442680631</v>
      </c>
      <c r="D870" s="31">
        <f t="shared" si="170"/>
        <v>1.9637294961013248E-6</v>
      </c>
      <c r="E870" s="67">
        <f t="shared" si="178"/>
        <v>8.1825913920122967E-5</v>
      </c>
      <c r="F870" s="42">
        <f t="shared" si="171"/>
        <v>1.1597558320900977E-4</v>
      </c>
      <c r="G870" s="42">
        <f t="shared" si="179"/>
        <v>0.11597558320900977</v>
      </c>
      <c r="H870" s="31">
        <f t="shared" si="172"/>
        <v>1.9191819252035672E-6</v>
      </c>
      <c r="I870" s="31">
        <f t="shared" si="173"/>
        <v>-4.1590175742630954E-7</v>
      </c>
      <c r="L870" s="13">
        <f t="shared" si="174"/>
        <v>0.97300724978235598</v>
      </c>
      <c r="M870" s="13">
        <f t="shared" si="175"/>
        <v>-1</v>
      </c>
      <c r="N870" s="13">
        <f t="shared" si="180"/>
        <v>5.3101780573972306</v>
      </c>
      <c r="O870" s="13">
        <f t="shared" si="176"/>
        <v>4.2304296376804053E-5</v>
      </c>
      <c r="P870" s="13">
        <f t="shared" si="177"/>
        <v>0.66763848343732612</v>
      </c>
      <c r="Q870" s="13">
        <f t="shared" si="181"/>
        <v>0.40034965015990387</v>
      </c>
    </row>
    <row r="871" spans="1:17" x14ac:dyDescent="0.35">
      <c r="A871">
        <v>869</v>
      </c>
      <c r="B871" s="3">
        <f t="shared" si="169"/>
        <v>0.86899999999999999</v>
      </c>
      <c r="C871" s="3">
        <f>MOD($T$7*(1+SIN($T$6*B871))+$T$20,2*$T$7)</f>
        <v>6.0895575409259086</v>
      </c>
      <c r="D871" s="31">
        <f t="shared" si="170"/>
        <v>1.8913251997523864E-6</v>
      </c>
      <c r="E871" s="67">
        <f t="shared" si="178"/>
        <v>7.9278157935259132E-5</v>
      </c>
      <c r="F871" s="42">
        <f t="shared" si="171"/>
        <v>1.1236453296755121E-4</v>
      </c>
      <c r="G871" s="42">
        <f t="shared" si="179"/>
        <v>0.11236453296755121</v>
      </c>
      <c r="H871" s="31">
        <f t="shared" si="172"/>
        <v>1.8559813225517868E-6</v>
      </c>
      <c r="I871" s="31">
        <f t="shared" si="173"/>
        <v>-3.6392903368283862E-7</v>
      </c>
      <c r="L871" s="13">
        <f t="shared" si="174"/>
        <v>0.97355168936588432</v>
      </c>
      <c r="M871" s="13">
        <f t="shared" si="175"/>
        <v>-1</v>
      </c>
      <c r="N871" s="13">
        <f t="shared" si="180"/>
        <v>5.3096336178137022</v>
      </c>
      <c r="O871" s="13">
        <f t="shared" si="176"/>
        <v>4.2225772586232839E-5</v>
      </c>
      <c r="P871" s="13">
        <f t="shared" si="177"/>
        <v>0.66639923567904258</v>
      </c>
      <c r="Q871" s="13">
        <f t="shared" si="181"/>
        <v>0.39990370939380016</v>
      </c>
    </row>
    <row r="872" spans="1:17" x14ac:dyDescent="0.35">
      <c r="A872">
        <v>870</v>
      </c>
      <c r="B872" s="3">
        <f t="shared" si="169"/>
        <v>0.87</v>
      </c>
      <c r="C872" s="3">
        <f>MOD($T$7*(1+SIN($T$6*B872))+$T$20,2*$T$7)</f>
        <v>6.109213068495869</v>
      </c>
      <c r="D872" s="31">
        <f t="shared" si="170"/>
        <v>1.8209368392094648E-6</v>
      </c>
      <c r="E872" s="67">
        <f t="shared" si="178"/>
        <v>7.6789829825747396E-5</v>
      </c>
      <c r="F872" s="42">
        <f t="shared" si="171"/>
        <v>1.0883771255222766E-4</v>
      </c>
      <c r="G872" s="42">
        <f t="shared" si="179"/>
        <v>0.10883771255222766</v>
      </c>
      <c r="H872" s="31">
        <f t="shared" si="172"/>
        <v>1.7934497255163436E-6</v>
      </c>
      <c r="I872" s="31">
        <f t="shared" si="173"/>
        <v>-3.1519685029439564E-7</v>
      </c>
      <c r="L872" s="13">
        <f t="shared" si="174"/>
        <v>0.9741282285835664</v>
      </c>
      <c r="M872" s="13">
        <f t="shared" si="175"/>
        <v>-1</v>
      </c>
      <c r="N872" s="13">
        <f t="shared" si="180"/>
        <v>5.3090570785960196</v>
      </c>
      <c r="O872" s="13">
        <f t="shared" si="176"/>
        <v>4.2150317861785613E-5</v>
      </c>
      <c r="P872" s="13">
        <f t="shared" si="177"/>
        <v>0.66520842334760888</v>
      </c>
      <c r="Q872" s="13">
        <f t="shared" si="181"/>
        <v>0.39947457268461584</v>
      </c>
    </row>
    <row r="873" spans="1:17" x14ac:dyDescent="0.35">
      <c r="A873">
        <v>871</v>
      </c>
      <c r="B873" s="3">
        <f t="shared" si="169"/>
        <v>0.871</v>
      </c>
      <c r="C873" s="3">
        <f>MOD($T$7*(1+SIN($T$6*B873))+$T$20,2*$T$7)</f>
        <v>6.1287426690308875</v>
      </c>
      <c r="D873" s="31">
        <f t="shared" si="170"/>
        <v>1.7525295393504807E-6</v>
      </c>
      <c r="E873" s="67">
        <f t="shared" si="178"/>
        <v>7.4360032290319249E-5</v>
      </c>
      <c r="F873" s="42">
        <f t="shared" si="171"/>
        <v>1.0539385017720819E-4</v>
      </c>
      <c r="G873" s="42">
        <f t="shared" si="179"/>
        <v>0.10539385017720819</v>
      </c>
      <c r="H873" s="31">
        <f t="shared" si="172"/>
        <v>1.7316699213598371E-6</v>
      </c>
      <c r="I873" s="31">
        <f t="shared" si="173"/>
        <v>-2.6959055946680312E-7</v>
      </c>
      <c r="L873" s="13">
        <f t="shared" si="174"/>
        <v>0.97473375633302894</v>
      </c>
      <c r="M873" s="13">
        <f t="shared" si="175"/>
        <v>-1</v>
      </c>
      <c r="N873" s="13">
        <f t="shared" si="180"/>
        <v>5.3084515508465575</v>
      </c>
      <c r="O873" s="13">
        <f t="shared" si="176"/>
        <v>4.2077886070856008E-5</v>
      </c>
      <c r="P873" s="13">
        <f t="shared" si="177"/>
        <v>0.66406531838687</v>
      </c>
      <c r="Q873" s="13">
        <f t="shared" si="181"/>
        <v>0.39906205065953115</v>
      </c>
    </row>
    <row r="874" spans="1:17" x14ac:dyDescent="0.35">
      <c r="A874">
        <v>872</v>
      </c>
      <c r="B874" s="3">
        <f t="shared" si="169"/>
        <v>0.872</v>
      </c>
      <c r="C874" s="3">
        <f>MOD($T$7*(1+SIN($T$6*B874))+$T$20,2*$T$7)</f>
        <v>6.1481450926431975</v>
      </c>
      <c r="D874" s="31">
        <f t="shared" si="170"/>
        <v>1.6860684909217242E-6</v>
      </c>
      <c r="E874" s="67">
        <f t="shared" si="178"/>
        <v>7.1987870260288258E-5</v>
      </c>
      <c r="F874" s="42">
        <f t="shared" si="171"/>
        <v>1.0203167722100176E-4</v>
      </c>
      <c r="G874" s="42">
        <f t="shared" si="179"/>
        <v>0.10203167722100176</v>
      </c>
      <c r="H874" s="31">
        <f t="shared" si="172"/>
        <v>1.6707183849817043E-6</v>
      </c>
      <c r="I874" s="31">
        <f t="shared" si="173"/>
        <v>-2.2699566992166541E-7</v>
      </c>
      <c r="L874" s="13">
        <f t="shared" si="174"/>
        <v>0.9753652562403895</v>
      </c>
      <c r="M874" s="13">
        <f t="shared" si="175"/>
        <v>-1</v>
      </c>
      <c r="N874" s="13">
        <f t="shared" si="180"/>
        <v>5.3078200509391964</v>
      </c>
      <c r="O874" s="13">
        <f t="shared" si="176"/>
        <v>4.2008427456179748E-5</v>
      </c>
      <c r="P874" s="13">
        <f t="shared" si="177"/>
        <v>0.66296913553699888</v>
      </c>
      <c r="Q874" s="13">
        <f t="shared" si="181"/>
        <v>0.39866592913218185</v>
      </c>
    </row>
    <row r="875" spans="1:17" x14ac:dyDescent="0.35">
      <c r="A875">
        <v>873</v>
      </c>
      <c r="B875" s="3">
        <f t="shared" si="169"/>
        <v>0.873</v>
      </c>
      <c r="C875" s="3">
        <f>MOD($T$7*(1+SIN($T$6*B875))+$T$20,2*$T$7)</f>
        <v>6.1674190975843084</v>
      </c>
      <c r="D875" s="31">
        <f t="shared" si="170"/>
        <v>1.6215189620291932E-6</v>
      </c>
      <c r="E875" s="67">
        <f t="shared" si="178"/>
        <v>6.9672451384653606E-5</v>
      </c>
      <c r="F875" s="42">
        <f t="shared" si="171"/>
        <v>9.8749928914016575E-5</v>
      </c>
      <c r="G875" s="42">
        <f t="shared" si="179"/>
        <v>9.8749928914016571E-2</v>
      </c>
      <c r="H875" s="31">
        <f t="shared" si="172"/>
        <v>1.6106654427566396E-6</v>
      </c>
      <c r="I875" s="31">
        <f t="shared" si="173"/>
        <v>-1.872980932358634E-7</v>
      </c>
      <c r="L875" s="13">
        <f t="shared" si="174"/>
        <v>0.97601981027297235</v>
      </c>
      <c r="M875" s="13">
        <f t="shared" si="175"/>
        <v>-1</v>
      </c>
      <c r="N875" s="13">
        <f t="shared" si="180"/>
        <v>5.307165496906614</v>
      </c>
      <c r="O875" s="13">
        <f t="shared" si="176"/>
        <v>4.1941888912139037E-5</v>
      </c>
      <c r="P875" s="13">
        <f t="shared" si="177"/>
        <v>0.66191903669508023</v>
      </c>
      <c r="Q875" s="13">
        <f t="shared" si="181"/>
        <v>0.39828597066400023</v>
      </c>
    </row>
    <row r="876" spans="1:17" x14ac:dyDescent="0.35">
      <c r="A876">
        <v>874</v>
      </c>
      <c r="B876" s="3">
        <f t="shared" si="169"/>
        <v>0.874</v>
      </c>
      <c r="C876" s="3">
        <f>MOD($T$7*(1+SIN($T$6*B876))+$T$20,2*$T$7)</f>
        <v>6.1865634503244857</v>
      </c>
      <c r="D876" s="31">
        <f t="shared" si="170"/>
        <v>1.5588463095365036E-6</v>
      </c>
      <c r="E876" s="67">
        <f t="shared" si="178"/>
        <v>6.7412886492326281E-5</v>
      </c>
      <c r="F876" s="42">
        <f t="shared" si="171"/>
        <v>9.5547344993694242E-5</v>
      </c>
      <c r="G876" s="42">
        <f t="shared" si="179"/>
        <v>9.5547344993694244E-2</v>
      </c>
      <c r="H876" s="31">
        <f t="shared" si="172"/>
        <v>1.5515754431693865E-6</v>
      </c>
      <c r="I876" s="31">
        <f t="shared" si="173"/>
        <v>-1.5038437721152694E-7</v>
      </c>
      <c r="L876" s="13">
        <f t="shared" si="174"/>
        <v>0.97669460190807544</v>
      </c>
      <c r="M876" s="13">
        <f t="shared" si="175"/>
        <v>-1</v>
      </c>
      <c r="N876" s="13">
        <f t="shared" si="180"/>
        <v>5.3064907052715107</v>
      </c>
      <c r="O876" s="13">
        <f t="shared" si="176"/>
        <v>4.18782142598902E-5</v>
      </c>
      <c r="P876" s="13">
        <f t="shared" si="177"/>
        <v>0.66091413525712306</v>
      </c>
      <c r="Q876" s="13">
        <f t="shared" si="181"/>
        <v>0.39792191614698263</v>
      </c>
    </row>
    <row r="877" spans="1:17" x14ac:dyDescent="0.35">
      <c r="A877">
        <v>875</v>
      </c>
      <c r="B877" s="3">
        <f t="shared" si="169"/>
        <v>0.875</v>
      </c>
      <c r="C877" s="3">
        <f>MOD($T$7*(1+SIN($T$6*B877))+$T$20,2*$T$7)</f>
        <v>6.2055769256316866</v>
      </c>
      <c r="D877" s="31">
        <f t="shared" si="170"/>
        <v>1.4980159903643653E-6</v>
      </c>
      <c r="E877" s="67">
        <f t="shared" si="178"/>
        <v>6.5208290031461809E-5</v>
      </c>
      <c r="F877" s="42">
        <f t="shared" si="171"/>
        <v>9.2422670327195976E-5</v>
      </c>
      <c r="G877" s="42">
        <f t="shared" si="179"/>
        <v>9.2422670327195977E-2</v>
      </c>
      <c r="H877" s="31">
        <f t="shared" si="172"/>
        <v>1.4935069334803293E-6</v>
      </c>
      <c r="I877" s="31">
        <f t="shared" si="173"/>
        <v>-1.1614192625194846E-7</v>
      </c>
      <c r="L877" s="13">
        <f t="shared" si="174"/>
        <v>0.97738691885651996</v>
      </c>
      <c r="M877" s="13">
        <f t="shared" si="175"/>
        <v>-1</v>
      </c>
      <c r="N877" s="13">
        <f t="shared" si="180"/>
        <v>5.3057983883230664</v>
      </c>
      <c r="O877" s="13">
        <f t="shared" si="176"/>
        <v>4.1817344520340197E-5</v>
      </c>
      <c r="P877" s="13">
        <f t="shared" si="177"/>
        <v>0.65995350042612588</v>
      </c>
      <c r="Q877" s="13">
        <f t="shared" si="181"/>
        <v>0.39757348639989587</v>
      </c>
    </row>
    <row r="878" spans="1:17" x14ac:dyDescent="0.35">
      <c r="A878">
        <v>876</v>
      </c>
      <c r="B878" s="3">
        <f t="shared" si="169"/>
        <v>0.876</v>
      </c>
      <c r="C878" s="3">
        <f>MOD($T$7*(1+SIN($T$6*B878))+$T$20,2*$T$7)</f>
        <v>6.2244583066499821</v>
      </c>
      <c r="D878" s="31">
        <f t="shared" si="170"/>
        <v>1.438993572686638E-6</v>
      </c>
      <c r="E878" s="67">
        <f t="shared" si="178"/>
        <v>6.3057780485844305E-5</v>
      </c>
      <c r="F878" s="42">
        <f t="shared" si="171"/>
        <v>8.9374655501562632E-5</v>
      </c>
      <c r="G878" s="42">
        <f t="shared" si="179"/>
        <v>8.9374655501562636E-2</v>
      </c>
      <c r="H878" s="31">
        <f t="shared" si="172"/>
        <v>1.4365128416723043E-6</v>
      </c>
      <c r="I878" s="31">
        <f t="shared" si="173"/>
        <v>-8.4459208757932085E-8</v>
      </c>
      <c r="L878" s="13">
        <f t="shared" si="174"/>
        <v>0.97809415534272925</v>
      </c>
      <c r="M878" s="13">
        <f t="shared" si="175"/>
        <v>-1</v>
      </c>
      <c r="N878" s="13">
        <f t="shared" si="180"/>
        <v>5.3050911518368569</v>
      </c>
      <c r="O878" s="13">
        <f t="shared" si="176"/>
        <v>4.1759218184041124E-5</v>
      </c>
      <c r="P878" s="13">
        <f t="shared" si="177"/>
        <v>0.65903616147150001</v>
      </c>
      <c r="Q878" s="13">
        <f t="shared" si="181"/>
        <v>0.39724038377015286</v>
      </c>
    </row>
    <row r="879" spans="1:17" x14ac:dyDescent="0.35">
      <c r="A879">
        <v>877</v>
      </c>
      <c r="B879" s="3">
        <f t="shared" si="169"/>
        <v>0.877</v>
      </c>
      <c r="C879" s="3">
        <f>MOD($T$7*(1+SIN($T$6*B879))+$T$20,2*$T$7)</f>
        <v>6.2432063849774311</v>
      </c>
      <c r="D879" s="31">
        <f t="shared" si="170"/>
        <v>1.3817447470179787E-6</v>
      </c>
      <c r="E879" s="67">
        <f t="shared" si="178"/>
        <v>6.0960480768386682E-5</v>
      </c>
      <c r="F879" s="42">
        <f t="shared" si="171"/>
        <v>8.6402057381440423E-5</v>
      </c>
      <c r="G879" s="42">
        <f t="shared" si="179"/>
        <v>8.6402057381440425E-2</v>
      </c>
      <c r="H879" s="31">
        <f t="shared" si="172"/>
        <v>1.3806406629467449E-6</v>
      </c>
      <c r="I879" s="31">
        <f t="shared" si="173"/>
        <v>-5.5225951596608472E-8</v>
      </c>
      <c r="L879" s="13">
        <f t="shared" si="174"/>
        <v>0.97881381394593892</v>
      </c>
      <c r="M879" s="13">
        <f t="shared" si="175"/>
        <v>-1</v>
      </c>
      <c r="N879" s="13">
        <f t="shared" si="180"/>
        <v>5.3043714932336474</v>
      </c>
      <c r="O879" s="13">
        <f t="shared" si="176"/>
        <v>4.1703771477120438E-5</v>
      </c>
      <c r="P879" s="13">
        <f t="shared" si="177"/>
        <v>0.65816111192593141</v>
      </c>
      <c r="Q879" s="13">
        <f t="shared" si="181"/>
        <v>0.39692229373386179</v>
      </c>
    </row>
    <row r="880" spans="1:17" x14ac:dyDescent="0.35">
      <c r="A880">
        <v>878</v>
      </c>
      <c r="B880" s="3">
        <f t="shared" si="169"/>
        <v>0.878</v>
      </c>
      <c r="C880" s="3">
        <f>MOD($T$7*(1+SIN($T$6*B880))+$T$20,2*$T$7)</f>
        <v>6.2618199607434217</v>
      </c>
      <c r="D880" s="31">
        <f t="shared" si="170"/>
        <v>1.3262353371881003E-6</v>
      </c>
      <c r="E880" s="67">
        <f t="shared" si="178"/>
        <v>5.8915518591796033E-5</v>
      </c>
      <c r="F880" s="42">
        <f t="shared" si="171"/>
        <v>8.3503639634441797E-5</v>
      </c>
      <c r="G880" s="42">
        <f t="shared" si="179"/>
        <v>8.3503639634441795E-2</v>
      </c>
      <c r="H880" s="31">
        <f t="shared" si="172"/>
        <v>1.3259326500566165E-6</v>
      </c>
      <c r="I880" s="31">
        <f t="shared" si="173"/>
        <v>-2.8333321730297794E-8</v>
      </c>
      <c r="L880" s="13">
        <f t="shared" si="174"/>
        <v>0.97954350700983595</v>
      </c>
      <c r="M880" s="13">
        <f t="shared" si="175"/>
        <v>-1</v>
      </c>
      <c r="N880" s="13">
        <f t="shared" si="180"/>
        <v>5.3036418001697498</v>
      </c>
      <c r="O880" s="13">
        <f t="shared" si="176"/>
        <v>4.165093862241661E-5</v>
      </c>
      <c r="P880" s="13">
        <f t="shared" si="177"/>
        <v>0.65732731370657449</v>
      </c>
      <c r="Q880" s="13">
        <f t="shared" si="181"/>
        <v>0.39661888648686844</v>
      </c>
    </row>
    <row r="881" spans="1:17" x14ac:dyDescent="0.35">
      <c r="A881">
        <v>879</v>
      </c>
      <c r="B881" s="3">
        <f t="shared" si="169"/>
        <v>0.879</v>
      </c>
      <c r="C881" s="3">
        <f>MOD($T$7*(1+SIN($T$6*B881))+$T$20,2*$T$7)</f>
        <v>6.2802978426854565</v>
      </c>
      <c r="D881" s="31">
        <f t="shared" si="170"/>
        <v>1.2724313111976929E-6</v>
      </c>
      <c r="E881" s="67">
        <f t="shared" si="178"/>
        <v>5.6922026816587398E-5</v>
      </c>
      <c r="F881" s="42">
        <f t="shared" si="171"/>
        <v>8.0678173224401148E-5</v>
      </c>
      <c r="G881" s="42">
        <f t="shared" si="179"/>
        <v>8.0678173224401142E-2</v>
      </c>
      <c r="H881" s="31">
        <f t="shared" si="172"/>
        <v>1.272426006784394E-6</v>
      </c>
      <c r="I881" s="31">
        <f t="shared" si="173"/>
        <v>-3.6740951268660939E-9</v>
      </c>
      <c r="L881" s="13">
        <f t="shared" si="174"/>
        <v>0.98028095763042433</v>
      </c>
      <c r="M881" s="13">
        <f t="shared" si="175"/>
        <v>-1</v>
      </c>
      <c r="N881" s="13">
        <f t="shared" si="180"/>
        <v>5.3029043495491619</v>
      </c>
      <c r="O881" s="13">
        <f t="shared" si="176"/>
        <v>4.1600652095045918E-5</v>
      </c>
      <c r="P881" s="13">
        <f t="shared" si="177"/>
        <v>0.65653370114835907</v>
      </c>
      <c r="Q881" s="13">
        <f t="shared" si="181"/>
        <v>0.3963298185199795</v>
      </c>
    </row>
    <row r="882" spans="1:17" x14ac:dyDescent="0.35">
      <c r="A882">
        <v>880</v>
      </c>
      <c r="B882" s="3">
        <f t="shared" si="169"/>
        <v>0.88</v>
      </c>
      <c r="C882" s="3">
        <f>MOD($T$7*(1+SIN($T$6*B882))+$T$20,2*$T$7)</f>
        <v>1.5453541045812536E-2</v>
      </c>
      <c r="D882" s="31">
        <f t="shared" si="170"/>
        <v>1.2202987919510392E-6</v>
      </c>
      <c r="E882" s="67">
        <f t="shared" si="178"/>
        <v>5.4979143776586309E-5</v>
      </c>
      <c r="F882" s="42">
        <f t="shared" si="171"/>
        <v>7.7924436872724338E-5</v>
      </c>
      <c r="G882" s="42">
        <f t="shared" si="179"/>
        <v>7.7924436872724337E-2</v>
      </c>
      <c r="H882" s="31">
        <f t="shared" si="172"/>
        <v>1.2201530838954463E-6</v>
      </c>
      <c r="I882" s="31">
        <f t="shared" si="173"/>
        <v>1.8857186895123356E-8</v>
      </c>
      <c r="L882" s="13">
        <f t="shared" si="174"/>
        <v>0.98102400023420644</v>
      </c>
      <c r="M882" s="13">
        <f t="shared" si="175"/>
        <v>-1</v>
      </c>
      <c r="N882" s="13">
        <f t="shared" si="180"/>
        <v>5.3021613069453801</v>
      </c>
      <c r="O882" s="13">
        <f t="shared" si="176"/>
        <v>4.1552842871683993E-5</v>
      </c>
      <c r="P882" s="13">
        <f t="shared" si="177"/>
        <v>0.65577918493810539</v>
      </c>
      <c r="Q882" s="13">
        <f t="shared" si="181"/>
        <v>0.39605473417194759</v>
      </c>
    </row>
    <row r="883" spans="1:17" x14ac:dyDescent="0.35">
      <c r="A883">
        <v>881</v>
      </c>
      <c r="B883" s="3">
        <f t="shared" si="169"/>
        <v>0.88100000000000001</v>
      </c>
      <c r="C883" s="3">
        <f>MOD($T$7*(1+SIN($T$6*B883))+$T$20,2*$T$7)</f>
        <v>3.3656496365568778E-2</v>
      </c>
      <c r="D883" s="31">
        <f t="shared" si="170"/>
        <v>1.1698040678603941E-6</v>
      </c>
      <c r="E883" s="67">
        <f t="shared" si="178"/>
        <v>5.3086013582165686E-5</v>
      </c>
      <c r="F883" s="42">
        <f t="shared" si="171"/>
        <v>7.5241217488180141E-5</v>
      </c>
      <c r="G883" s="42">
        <f t="shared" si="179"/>
        <v>7.5241217488180148E-2</v>
      </c>
      <c r="H883" s="31">
        <f t="shared" si="172"/>
        <v>1.16914157692053E-6</v>
      </c>
      <c r="I883" s="31">
        <f t="shared" si="173"/>
        <v>3.9364073703086488E-8</v>
      </c>
      <c r="L883" s="13">
        <f t="shared" si="174"/>
        <v>0.98177058076083679</v>
      </c>
      <c r="M883" s="13">
        <f t="shared" si="175"/>
        <v>-1</v>
      </c>
      <c r="N883" s="13">
        <f t="shared" si="180"/>
        <v>5.3014147264187494</v>
      </c>
      <c r="O883" s="13">
        <f t="shared" si="176"/>
        <v>4.150744067290639E-5</v>
      </c>
      <c r="P883" s="13">
        <f t="shared" si="177"/>
        <v>0.65506265593909763</v>
      </c>
      <c r="Q883" s="13">
        <f t="shared" si="181"/>
        <v>0.39579326715423296</v>
      </c>
    </row>
    <row r="884" spans="1:17" x14ac:dyDescent="0.35">
      <c r="A884">
        <v>882</v>
      </c>
      <c r="B884" s="3">
        <f t="shared" si="169"/>
        <v>0.88200000000000001</v>
      </c>
      <c r="C884" s="3">
        <f>MOD($T$7*(1+SIN($T$6*B884))+$T$20,2*$T$7)</f>
        <v>5.1720236482211135E-2</v>
      </c>
      <c r="D884" s="31">
        <f t="shared" si="170"/>
        <v>1.1209136033172188E-6</v>
      </c>
      <c r="E884" s="67">
        <f t="shared" si="178"/>
        <v>5.1241786401514958E-5</v>
      </c>
      <c r="F884" s="42">
        <f t="shared" si="171"/>
        <v>7.262731056555577E-5</v>
      </c>
      <c r="G884" s="42">
        <f t="shared" si="179"/>
        <v>7.2627310565555769E-2</v>
      </c>
      <c r="H884" s="31">
        <f t="shared" si="172"/>
        <v>1.1194147251454948E-6</v>
      </c>
      <c r="I884" s="31">
        <f t="shared" si="173"/>
        <v>5.794807355751936E-8</v>
      </c>
      <c r="L884" s="13">
        <f t="shared" si="174"/>
        <v>0.98251875646626008</v>
      </c>
      <c r="M884" s="13">
        <f t="shared" si="175"/>
        <v>-1</v>
      </c>
      <c r="N884" s="13">
        <f t="shared" si="180"/>
        <v>5.3006665507133262</v>
      </c>
      <c r="O884" s="13">
        <f t="shared" si="176"/>
        <v>4.1464374197994146E-5</v>
      </c>
      <c r="P884" s="13">
        <f t="shared" si="177"/>
        <v>0.65438298889674096</v>
      </c>
      <c r="Q884" s="13">
        <f t="shared" si="181"/>
        <v>0.39554504204200602</v>
      </c>
    </row>
    <row r="885" spans="1:17" x14ac:dyDescent="0.35">
      <c r="A885">
        <v>883</v>
      </c>
      <c r="B885" s="3">
        <f t="shared" si="169"/>
        <v>0.88300000000000001</v>
      </c>
      <c r="C885" s="3">
        <f>MOD($T$7*(1+SIN($T$6*B885))+$T$20,2*$T$7)</f>
        <v>6.9643605322537994E-2</v>
      </c>
      <c r="D885" s="31">
        <f t="shared" si="170"/>
        <v>1.073594049025356E-6</v>
      </c>
      <c r="E885" s="67">
        <f t="shared" si="178"/>
        <v>4.9445618720228641E-5</v>
      </c>
      <c r="F885" s="42">
        <f t="shared" si="171"/>
        <v>7.0081520553583456E-5</v>
      </c>
      <c r="G885" s="42">
        <f t="shared" si="179"/>
        <v>7.0081520553583451E-2</v>
      </c>
      <c r="H885" s="31">
        <f t="shared" si="172"/>
        <v>1.0709915112115916E-6</v>
      </c>
      <c r="I885" s="31">
        <f t="shared" si="173"/>
        <v>7.4708533751974725E-8</v>
      </c>
      <c r="L885" s="13">
        <f t="shared" si="174"/>
        <v>0.98326669536393729</v>
      </c>
      <c r="M885" s="13">
        <f t="shared" si="175"/>
        <v>-1</v>
      </c>
      <c r="N885" s="13">
        <f t="shared" si="180"/>
        <v>5.2999186118156487</v>
      </c>
      <c r="O885" s="13">
        <f t="shared" si="176"/>
        <v>4.1423571351672936E-5</v>
      </c>
      <c r="P885" s="13">
        <f t="shared" si="177"/>
        <v>0.65373904601691668</v>
      </c>
      <c r="Q885" s="13">
        <f t="shared" si="181"/>
        <v>0.39530967572632936</v>
      </c>
    </row>
    <row r="886" spans="1:17" x14ac:dyDescent="0.35">
      <c r="A886">
        <v>884</v>
      </c>
      <c r="B886" s="3">
        <f t="shared" si="169"/>
        <v>0.88400000000000001</v>
      </c>
      <c r="C886" s="3">
        <f>MOD($T$7*(1+SIN($T$6*B886))+$T$20,2*$T$7)</f>
        <v>8.7425455797061957E-2</v>
      </c>
      <c r="D886" s="31">
        <f t="shared" si="170"/>
        <v>1.0278122521912959E-6</v>
      </c>
      <c r="E886" s="67">
        <f t="shared" si="178"/>
        <v>4.7696673579631835E-5</v>
      </c>
      <c r="F886" s="42">
        <f t="shared" si="171"/>
        <v>6.7602661192730091E-5</v>
      </c>
      <c r="G886" s="42">
        <f t="shared" si="179"/>
        <v>6.760266119273009E-2</v>
      </c>
      <c r="H886" s="31">
        <f t="shared" si="172"/>
        <v>1.0238868607559316E-6</v>
      </c>
      <c r="I886" s="31">
        <f t="shared" si="173"/>
        <v>8.9742532424194915E-8</v>
      </c>
      <c r="L886" s="13">
        <f t="shared" si="174"/>
        <v>0.98401267532315428</v>
      </c>
      <c r="M886" s="13">
        <f t="shared" si="175"/>
        <v>-1</v>
      </c>
      <c r="N886" s="13">
        <f t="shared" si="180"/>
        <v>5.2991726318564316</v>
      </c>
      <c r="O886" s="13">
        <f t="shared" si="176"/>
        <v>4.1384959462317486E-5</v>
      </c>
      <c r="P886" s="13">
        <f t="shared" si="177"/>
        <v>0.65312968040964337</v>
      </c>
      <c r="Q886" s="13">
        <f t="shared" si="181"/>
        <v>0.39508677882294069</v>
      </c>
    </row>
    <row r="887" spans="1:17" x14ac:dyDescent="0.35">
      <c r="A887">
        <v>885</v>
      </c>
      <c r="B887" s="3">
        <f t="shared" si="169"/>
        <v>0.88500000000000001</v>
      </c>
      <c r="C887" s="3">
        <f>MOD($T$7*(1+SIN($T$6*B887))+$T$20,2*$T$7)</f>
        <v>0.10506464987342135</v>
      </c>
      <c r="D887" s="31">
        <f t="shared" si="170"/>
        <v>9.8353526656666082E-7</v>
      </c>
      <c r="E887" s="67">
        <f t="shared" si="178"/>
        <v>4.5994120794220513E-5</v>
      </c>
      <c r="F887" s="42">
        <f t="shared" si="171"/>
        <v>6.518955582338519E-5</v>
      </c>
      <c r="G887" s="42">
        <f t="shared" si="179"/>
        <v>6.518955582338519E-2</v>
      </c>
      <c r="H887" s="31">
        <f t="shared" si="172"/>
        <v>9.7811184154838636E-7</v>
      </c>
      <c r="I887" s="31">
        <f t="shared" si="173"/>
        <v>1.0314478175446822E-7</v>
      </c>
      <c r="L887" s="13">
        <f t="shared" si="174"/>
        <v>0.98475508284453073</v>
      </c>
      <c r="M887" s="13">
        <f t="shared" si="175"/>
        <v>-1</v>
      </c>
      <c r="N887" s="13">
        <f t="shared" si="180"/>
        <v>5.2984302243350552</v>
      </c>
      <c r="O887" s="13">
        <f t="shared" si="176"/>
        <v>4.1348465491215443E-5</v>
      </c>
      <c r="P887" s="13">
        <f t="shared" si="177"/>
        <v>0.65255373939163996</v>
      </c>
      <c r="Q887" s="13">
        <f t="shared" si="181"/>
        <v>0.39487595703354655</v>
      </c>
    </row>
    <row r="888" spans="1:17" x14ac:dyDescent="0.35">
      <c r="A888">
        <v>886</v>
      </c>
      <c r="B888" s="3">
        <f t="shared" si="169"/>
        <v>0.88600000000000001</v>
      </c>
      <c r="C888" s="3">
        <f>MOD($T$7*(1+SIN($T$6*B888))+$T$20,2*$T$7)</f>
        <v>0.12256005864921615</v>
      </c>
      <c r="D888" s="31">
        <f t="shared" si="170"/>
        <v>9.4073036233811096E-7</v>
      </c>
      <c r="E888" s="67">
        <f t="shared" si="178"/>
        <v>4.4337137148702123E-5</v>
      </c>
      <c r="F888" s="42">
        <f t="shared" si="171"/>
        <v>6.2841037665135486E-5</v>
      </c>
      <c r="G888" s="42">
        <f t="shared" si="179"/>
        <v>6.2841037665135491E-2</v>
      </c>
      <c r="H888" s="31">
        <f t="shared" si="172"/>
        <v>9.3367386160858904E-7</v>
      </c>
      <c r="I888" s="31">
        <f t="shared" si="173"/>
        <v>1.1500754224701461E-7</v>
      </c>
      <c r="L888" s="13">
        <f t="shared" si="174"/>
        <v>0.98549241153376577</v>
      </c>
      <c r="M888" s="13">
        <f t="shared" si="175"/>
        <v>-1</v>
      </c>
      <c r="N888" s="13">
        <f t="shared" si="180"/>
        <v>5.2976928956458202</v>
      </c>
      <c r="O888" s="13">
        <f t="shared" si="176"/>
        <v>4.1314016232547029E-5</v>
      </c>
      <c r="P888" s="13">
        <f t="shared" si="177"/>
        <v>0.65201006764236746</v>
      </c>
      <c r="Q888" s="13">
        <f t="shared" si="181"/>
        <v>0.39467681245603448</v>
      </c>
    </row>
    <row r="889" spans="1:17" x14ac:dyDescent="0.35">
      <c r="A889">
        <v>887</v>
      </c>
      <c r="B889" s="3">
        <f t="shared" si="169"/>
        <v>0.88700000000000001</v>
      </c>
      <c r="C889" s="3">
        <f>MOD($T$7*(1+SIN($T$6*B889))+$T$20,2*$T$7)</f>
        <v>0.13991056242425781</v>
      </c>
      <c r="D889" s="31">
        <f t="shared" si="170"/>
        <v>8.9936503585987198E-7</v>
      </c>
      <c r="E889" s="67">
        <f t="shared" si="178"/>
        <v>4.2724906575123497E-5</v>
      </c>
      <c r="F889" s="42">
        <f t="shared" si="171"/>
        <v>6.0555950067816335E-5</v>
      </c>
      <c r="G889" s="42">
        <f t="shared" si="179"/>
        <v>6.0555950067816333E-2</v>
      </c>
      <c r="H889" s="31">
        <f t="shared" si="172"/>
        <v>8.9057686581442115E-7</v>
      </c>
      <c r="I889" s="31">
        <f t="shared" si="173"/>
        <v>1.2542054777185215E-7</v>
      </c>
      <c r="L889" s="13">
        <f t="shared" si="174"/>
        <v>0.98622326029533758</v>
      </c>
      <c r="M889" s="13">
        <f t="shared" si="175"/>
        <v>-1</v>
      </c>
      <c r="N889" s="13">
        <f t="shared" si="180"/>
        <v>5.2969620468842482</v>
      </c>
      <c r="O889" s="13">
        <f t="shared" si="176"/>
        <v>4.1281538503797462E-5</v>
      </c>
      <c r="P889" s="13">
        <f t="shared" si="177"/>
        <v>0.65149751020908186</v>
      </c>
      <c r="Q889" s="13">
        <f t="shared" si="181"/>
        <v>0.39448894484049291</v>
      </c>
    </row>
    <row r="890" spans="1:17" x14ac:dyDescent="0.35">
      <c r="A890">
        <v>888</v>
      </c>
      <c r="B890" s="3">
        <f t="shared" si="169"/>
        <v>0.88800000000000001</v>
      </c>
      <c r="C890" s="3">
        <f>MOD($T$7*(1+SIN($T$6*B890))+$T$20,2*$T$7)</f>
        <v>0.15711505077222565</v>
      </c>
      <c r="D890" s="31">
        <f t="shared" si="170"/>
        <v>8.5940701922413585E-7</v>
      </c>
      <c r="E890" s="67">
        <f t="shared" si="178"/>
        <v>4.1156620310640476E-5</v>
      </c>
      <c r="F890" s="42">
        <f t="shared" si="171"/>
        <v>5.8333146735125805E-5</v>
      </c>
      <c r="G890" s="42">
        <f t="shared" si="179"/>
        <v>5.8333146735125803E-2</v>
      </c>
      <c r="H890" s="31">
        <f t="shared" si="172"/>
        <v>8.4882153054144018E-7</v>
      </c>
      <c r="I890" s="31">
        <f t="shared" si="173"/>
        <v>1.3447094102816878E-7</v>
      </c>
      <c r="L890" s="13">
        <f t="shared" si="174"/>
        <v>0.98694633126834463</v>
      </c>
      <c r="M890" s="13">
        <f t="shared" si="175"/>
        <v>-1</v>
      </c>
      <c r="N890" s="13">
        <f t="shared" si="180"/>
        <v>5.2962389759112414</v>
      </c>
      <c r="O890" s="13">
        <f t="shared" si="176"/>
        <v>4.1250959326378325E-5</v>
      </c>
      <c r="P890" s="13">
        <f t="shared" si="177"/>
        <v>0.65101491535736677</v>
      </c>
      <c r="Q890" s="13">
        <f t="shared" si="181"/>
        <v>0.3943119527884173</v>
      </c>
    </row>
    <row r="891" spans="1:17" x14ac:dyDescent="0.35">
      <c r="A891">
        <v>889</v>
      </c>
      <c r="B891" s="3">
        <f t="shared" si="169"/>
        <v>0.88900000000000001</v>
      </c>
      <c r="C891" s="3">
        <f>MOD($T$7*(1+SIN($T$6*B891))+$T$20,2*$T$7)</f>
        <v>0.17417242261173715</v>
      </c>
      <c r="D891" s="31">
        <f t="shared" si="170"/>
        <v>8.2082428966461546E-7</v>
      </c>
      <c r="E891" s="67">
        <f t="shared" si="178"/>
        <v>3.9631477036494054E-5</v>
      </c>
      <c r="F891" s="42">
        <f t="shared" si="171"/>
        <v>5.6171491921601857E-5</v>
      </c>
      <c r="G891" s="42">
        <f t="shared" si="179"/>
        <v>5.6171491921601854E-2</v>
      </c>
      <c r="H891" s="31">
        <f t="shared" si="172"/>
        <v>8.0840545590094114E-7</v>
      </c>
      <c r="I891" s="31">
        <f t="shared" si="173"/>
        <v>1.4224321907568061E-7</v>
      </c>
      <c r="L891" s="13">
        <f t="shared" si="174"/>
        <v>0.98766042752694172</v>
      </c>
      <c r="M891" s="13">
        <f t="shared" si="175"/>
        <v>-1</v>
      </c>
      <c r="N891" s="13">
        <f t="shared" si="180"/>
        <v>5.2955248796526444</v>
      </c>
      <c r="O891" s="13">
        <f t="shared" si="176"/>
        <v>4.1222206096291115E-5</v>
      </c>
      <c r="P891" s="13">
        <f t="shared" si="177"/>
        <v>0.65056113726451392</v>
      </c>
      <c r="Q891" s="13">
        <f t="shared" si="181"/>
        <v>0.3941454348929439</v>
      </c>
    </row>
    <row r="892" spans="1:17" x14ac:dyDescent="0.35">
      <c r="A892">
        <v>890</v>
      </c>
      <c r="B892" s="3">
        <f t="shared" si="169"/>
        <v>0.89</v>
      </c>
      <c r="C892" s="3">
        <f>MOD($T$7*(1+SIN($T$6*B892))+$T$20,2*$T$7)</f>
        <v>0.19108158627681959</v>
      </c>
      <c r="D892" s="31">
        <f t="shared" si="170"/>
        <v>7.8358507878858225E-7</v>
      </c>
      <c r="E892" s="67">
        <f t="shared" si="178"/>
        <v>3.814868299881951E-5</v>
      </c>
      <c r="F892" s="42">
        <f t="shared" si="171"/>
        <v>5.4069860603850614E-5</v>
      </c>
      <c r="G892" s="42">
        <f t="shared" si="179"/>
        <v>5.4069860603850613E-2</v>
      </c>
      <c r="H892" s="31">
        <f t="shared" si="172"/>
        <v>7.6932335517268154E-7</v>
      </c>
      <c r="I892" s="31">
        <f t="shared" si="173"/>
        <v>1.4881918856772706E-7</v>
      </c>
      <c r="L892" s="13">
        <f t="shared" si="174"/>
        <v>0.98836445056790745</v>
      </c>
      <c r="M892" s="13">
        <f t="shared" si="175"/>
        <v>-1</v>
      </c>
      <c r="N892" s="13">
        <f t="shared" si="180"/>
        <v>5.294820856611679</v>
      </c>
      <c r="O892" s="13">
        <f t="shared" si="176"/>
        <v>4.1195206744721272E-5</v>
      </c>
      <c r="P892" s="13">
        <f t="shared" si="177"/>
        <v>0.65013503855398758</v>
      </c>
      <c r="Q892" s="13">
        <f t="shared" si="181"/>
        <v>0.39398899081841238</v>
      </c>
    </row>
    <row r="893" spans="1:17" x14ac:dyDescent="0.35">
      <c r="A893">
        <v>891</v>
      </c>
      <c r="B893" s="3">
        <f t="shared" si="169"/>
        <v>0.89100000000000001</v>
      </c>
      <c r="C893" s="3">
        <f>MOD($T$7*(1+SIN($T$6*B893))+$T$20,2*$T$7)</f>
        <v>0.20784145958676703</v>
      </c>
      <c r="D893" s="31">
        <f t="shared" si="170"/>
        <v>7.4765788163274574E-7</v>
      </c>
      <c r="E893" s="67">
        <f t="shared" si="178"/>
        <v>3.6707452111936836E-5</v>
      </c>
      <c r="F893" s="42">
        <f t="shared" si="171"/>
        <v>5.2027138626944581E-5</v>
      </c>
      <c r="G893" s="42">
        <f t="shared" si="179"/>
        <v>5.202713862694458E-2</v>
      </c>
      <c r="H893" s="31">
        <f t="shared" si="172"/>
        <v>7.3156724105659237E-7</v>
      </c>
      <c r="I893" s="31">
        <f t="shared" si="173"/>
        <v>1.5427793030894109E-7</v>
      </c>
      <c r="L893" s="13">
        <f t="shared" si="174"/>
        <v>0.98905739760777067</v>
      </c>
      <c r="M893" s="13">
        <f t="shared" si="175"/>
        <v>-1</v>
      </c>
      <c r="N893" s="13">
        <f t="shared" si="180"/>
        <v>5.2941279095718157</v>
      </c>
      <c r="O893" s="13">
        <f t="shared" si="176"/>
        <v>4.1169889888503142E-5</v>
      </c>
      <c r="P893" s="13">
        <f t="shared" si="177"/>
        <v>0.64973549267003472</v>
      </c>
      <c r="Q893" s="13">
        <f t="shared" si="181"/>
        <v>0.39384222231799249</v>
      </c>
    </row>
    <row r="894" spans="1:17" x14ac:dyDescent="0.35">
      <c r="A894">
        <v>892</v>
      </c>
      <c r="B894" s="3">
        <f t="shared" si="169"/>
        <v>0.89200000000000002</v>
      </c>
      <c r="C894" s="3">
        <f>MOD($T$7*(1+SIN($T$6*B894))+$T$20,2*$T$7)</f>
        <v>0.22445096991541025</v>
      </c>
      <c r="D894" s="31">
        <f t="shared" si="170"/>
        <v>7.1301146553839412E-7</v>
      </c>
      <c r="E894" s="67">
        <f t="shared" si="178"/>
        <v>3.5307006044797095E-5</v>
      </c>
      <c r="F894" s="42">
        <f t="shared" si="171"/>
        <v>5.0042222826946984E-5</v>
      </c>
      <c r="G894" s="42">
        <f t="shared" si="179"/>
        <v>5.0042222826946987E-2</v>
      </c>
      <c r="H894" s="31">
        <f t="shared" si="172"/>
        <v>6.9512660839598407E-7</v>
      </c>
      <c r="I894" s="31">
        <f t="shared" si="173"/>
        <v>1.5869577275121362E-7</v>
      </c>
      <c r="L894" s="13">
        <f t="shared" si="174"/>
        <v>0.98973835871166538</v>
      </c>
      <c r="M894" s="13">
        <f t="shared" si="175"/>
        <v>-1</v>
      </c>
      <c r="N894" s="13">
        <f t="shared" si="180"/>
        <v>5.2934469484679205</v>
      </c>
      <c r="O894" s="13">
        <f t="shared" si="176"/>
        <v>4.1146184970445762E-5</v>
      </c>
      <c r="P894" s="13">
        <f t="shared" si="177"/>
        <v>0.64936138609228022</v>
      </c>
      <c r="Q894" s="13">
        <f t="shared" si="181"/>
        <v>0.39370473418852614</v>
      </c>
    </row>
    <row r="895" spans="1:17" x14ac:dyDescent="0.35">
      <c r="A895">
        <v>893</v>
      </c>
      <c r="B895" s="3">
        <f t="shared" si="169"/>
        <v>0.89300000000000002</v>
      </c>
      <c r="C895" s="3">
        <f>MOD($T$7*(1+SIN($T$6*B895))+$T$20,2*$T$7)</f>
        <v>0.24090905425975695</v>
      </c>
      <c r="D895" s="31">
        <f t="shared" si="170"/>
        <v>6.7961487884124961E-7</v>
      </c>
      <c r="E895" s="67">
        <f t="shared" si="178"/>
        <v>3.3946574291300208E-5</v>
      </c>
      <c r="F895" s="42">
        <f t="shared" si="171"/>
        <v>4.8114021130576368E-5</v>
      </c>
      <c r="G895" s="42">
        <f t="shared" si="179"/>
        <v>4.8114021130576369E-2</v>
      </c>
      <c r="H895" s="31">
        <f t="shared" si="172"/>
        <v>6.5998861305271353E-7</v>
      </c>
      <c r="I895" s="31">
        <f t="shared" si="173"/>
        <v>1.6214627403416308E-7</v>
      </c>
      <c r="L895" s="13">
        <f t="shared" si="174"/>
        <v>0.99040651377567646</v>
      </c>
      <c r="M895" s="13">
        <f t="shared" si="175"/>
        <v>-1</v>
      </c>
      <c r="N895" s="13">
        <f t="shared" si="180"/>
        <v>5.2927787934039099</v>
      </c>
      <c r="O895" s="13">
        <f t="shared" si="176"/>
        <v>4.1124022389556268E-5</v>
      </c>
      <c r="P895" s="13">
        <f t="shared" si="177"/>
        <v>0.64901162039088844</v>
      </c>
      <c r="Q895" s="13">
        <f t="shared" si="181"/>
        <v>0.39357613516213069</v>
      </c>
    </row>
    <row r="896" spans="1:17" x14ac:dyDescent="0.35">
      <c r="A896">
        <v>894</v>
      </c>
      <c r="B896" s="3">
        <f t="shared" si="169"/>
        <v>0.89400000000000002</v>
      </c>
      <c r="C896" s="3">
        <f>MOD($T$7*(1+SIN($T$6*B896))+$T$20,2*$T$7)</f>
        <v>0.25721465930802623</v>
      </c>
      <c r="D896" s="31">
        <f t="shared" si="170"/>
        <v>6.4743745937155638E-7</v>
      </c>
      <c r="E896" s="67">
        <f t="shared" si="178"/>
        <v>3.2625394225222616E-5</v>
      </c>
      <c r="F896" s="42">
        <f t="shared" si="171"/>
        <v>4.6241452633058062E-5</v>
      </c>
      <c r="G896" s="42">
        <f t="shared" si="179"/>
        <v>4.624145263305806E-2</v>
      </c>
      <c r="H896" s="31">
        <f t="shared" si="172"/>
        <v>6.2613824664243474E-7</v>
      </c>
      <c r="I896" s="31">
        <f t="shared" si="173"/>
        <v>1.6470021217057789E-7</v>
      </c>
      <c r="L896" s="13">
        <f t="shared" si="174"/>
        <v>0.99106112938389435</v>
      </c>
      <c r="M896" s="13">
        <f t="shared" si="175"/>
        <v>-1</v>
      </c>
      <c r="N896" s="13">
        <f t="shared" si="180"/>
        <v>5.2921241777956922</v>
      </c>
      <c r="O896" s="13">
        <f t="shared" si="176"/>
        <v>4.1103333621240554E-5</v>
      </c>
      <c r="P896" s="13">
        <f t="shared" si="177"/>
        <v>0.64868511412354724</v>
      </c>
      <c r="Q896" s="13">
        <f t="shared" si="181"/>
        <v>0.39345603873447532</v>
      </c>
    </row>
    <row r="897" spans="1:17" x14ac:dyDescent="0.35">
      <c r="A897">
        <v>895</v>
      </c>
      <c r="B897" s="3">
        <f t="shared" si="169"/>
        <v>0.89500000000000002</v>
      </c>
      <c r="C897" s="3">
        <f>MOD($T$7*(1+SIN($T$6*B897))+$T$20,2*$T$7)</f>
        <v>0.27336674150706131</v>
      </c>
      <c r="D897" s="31">
        <f t="shared" si="170"/>
        <v>6.1644884275996407E-7</v>
      </c>
      <c r="E897" s="67">
        <f t="shared" si="178"/>
        <v>3.1342711140505796E-5</v>
      </c>
      <c r="F897" s="42">
        <f t="shared" si="171"/>
        <v>4.4423447655226931E-5</v>
      </c>
      <c r="G897" s="42">
        <f t="shared" si="179"/>
        <v>4.4423447655226933E-2</v>
      </c>
      <c r="H897" s="31">
        <f t="shared" si="172"/>
        <v>5.9355850686531039E-7</v>
      </c>
      <c r="I897" s="31">
        <f t="shared" si="173"/>
        <v>1.6642558297305795E-7</v>
      </c>
      <c r="L897" s="13">
        <f t="shared" si="174"/>
        <v>0.99170155556074369</v>
      </c>
      <c r="M897" s="13">
        <f t="shared" si="175"/>
        <v>-1</v>
      </c>
      <c r="N897" s="13">
        <f t="shared" si="180"/>
        <v>5.2914837516188422</v>
      </c>
      <c r="O897" s="13">
        <f t="shared" si="176"/>
        <v>4.1084051327601649E-5</v>
      </c>
      <c r="P897" s="13">
        <f t="shared" si="177"/>
        <v>0.6483808045761762</v>
      </c>
      <c r="Q897" s="13">
        <f t="shared" si="181"/>
        <v>0.39334406392998778</v>
      </c>
    </row>
    <row r="898" spans="1:17" x14ac:dyDescent="0.35">
      <c r="A898">
        <v>896</v>
      </c>
      <c r="B898" s="3">
        <f t="shared" ref="B898:B961" si="182">A898/1000</f>
        <v>0.89600000000000002</v>
      </c>
      <c r="C898" s="3">
        <f>MOD($T$7*(1+SIN($T$6*B898))+$T$20,2*$T$7)</f>
        <v>0.28936426712911523</v>
      </c>
      <c r="D898" s="31">
        <f t="shared" ref="D898:D961" si="183">(B898^$T$4)*((1-B898)^$T$5)</f>
        <v>5.8661897054483427E-7</v>
      </c>
      <c r="E898" s="67">
        <f t="shared" si="178"/>
        <v>3.009777827770039E-5</v>
      </c>
      <c r="F898" s="42">
        <f t="shared" ref="F898:F961" si="184">E898/$T$11</f>
        <v>4.2658947781007841E-5</v>
      </c>
      <c r="G898" s="42">
        <f t="shared" si="179"/>
        <v>4.2658947781007844E-2</v>
      </c>
      <c r="H898" s="31">
        <f t="shared" ref="H898:H961" si="185">D898*COS(C898)</f>
        <v>5.62230563194364E-7</v>
      </c>
      <c r="I898" s="31">
        <f t="shared" ref="I898:I961" si="186">D898*SIN(C898)</f>
        <v>1.6738760531541581E-7</v>
      </c>
      <c r="L898" s="13">
        <f t="shared" ref="L898:L961" si="187">ACOS((H898-$T$14)/O898)</f>
        <v>0.99232722243839722</v>
      </c>
      <c r="M898" s="13">
        <f t="shared" ref="M898:M961" si="188">IF(I898&gt;$T$15,1,-1)</f>
        <v>-1</v>
      </c>
      <c r="N898" s="13">
        <f t="shared" si="180"/>
        <v>5.2908580847411892</v>
      </c>
      <c r="O898" s="13">
        <f t="shared" ref="O898:O961" si="189">SQRT((H898-$T$14)^2+(I898-$T$15)^2)</f>
        <v>4.1066109457992674E-5</v>
      </c>
      <c r="P898" s="13">
        <f t="shared" ref="P898:P961" si="190">O898/$T$10</f>
        <v>0.64809764934983538</v>
      </c>
      <c r="Q898" s="13">
        <f t="shared" si="181"/>
        <v>0.39323983600456319</v>
      </c>
    </row>
    <row r="899" spans="1:17" x14ac:dyDescent="0.35">
      <c r="A899">
        <v>897</v>
      </c>
      <c r="B899" s="3">
        <f t="shared" si="182"/>
        <v>0.89700000000000002</v>
      </c>
      <c r="C899" s="3">
        <f>MOD($T$7*(1+SIN($T$6*B899))+$T$20,2*$T$7)</f>
        <v>0.30520621233800771</v>
      </c>
      <c r="D899" s="31">
        <f t="shared" si="183"/>
        <v>5.5791809807665489E-7</v>
      </c>
      <c r="E899" s="67">
        <f t="shared" ref="E899:E962" si="191">1000*SQRT((H899-H900)^2+(I899-I900)^2)</f>
        <v>2.8889856837354961E-5</v>
      </c>
      <c r="F899" s="42">
        <f t="shared" si="184"/>
        <v>4.0946905876392139E-5</v>
      </c>
      <c r="G899" s="42">
        <f t="shared" ref="G899:G962" si="192">1000*F899</f>
        <v>4.0946905876392138E-2</v>
      </c>
      <c r="H899" s="31">
        <f t="shared" si="185"/>
        <v>5.3213391770988821E-7</v>
      </c>
      <c r="I899" s="31">
        <f t="shared" si="186"/>
        <v>1.6764873332118513E-7</v>
      </c>
      <c r="L899" s="13">
        <f t="shared" si="187"/>
        <v>0.99293763685824599</v>
      </c>
      <c r="M899" s="13">
        <f t="shared" si="188"/>
        <v>-1</v>
      </c>
      <c r="N899" s="13">
        <f t="shared" ref="N899:N962" si="193">IF(M899&lt;0,2*$T$7-L899,L899)</f>
        <v>5.2902476703213406</v>
      </c>
      <c r="O899" s="13">
        <f t="shared" si="189"/>
        <v>4.1049443340015374E-5</v>
      </c>
      <c r="P899" s="13">
        <f t="shared" si="190"/>
        <v>0.64783462779684586</v>
      </c>
      <c r="Q899" s="13">
        <f t="shared" ref="Q899:Q962" si="194">P899/(1+P899)</f>
        <v>0.39314298708663531</v>
      </c>
    </row>
    <row r="900" spans="1:17" x14ac:dyDescent="0.35">
      <c r="A900">
        <v>898</v>
      </c>
      <c r="B900" s="3">
        <f t="shared" si="182"/>
        <v>0.89800000000000002</v>
      </c>
      <c r="C900" s="3">
        <f>MOD($T$7*(1+SIN($T$6*B900))+$T$20,2*$T$7)</f>
        <v>0.32089156325465229</v>
      </c>
      <c r="D900" s="31">
        <f t="shared" si="183"/>
        <v>5.3031680221531598E-7</v>
      </c>
      <c r="E900" s="67">
        <f t="shared" si="191"/>
        <v>2.7718215981177155E-5</v>
      </c>
      <c r="F900" s="42">
        <f t="shared" si="184"/>
        <v>3.9286286091083417E-5</v>
      </c>
      <c r="G900" s="42">
        <f t="shared" si="192"/>
        <v>3.9286286091083415E-2</v>
      </c>
      <c r="H900" s="31">
        <f t="shared" si="185"/>
        <v>5.0324656089397448E-7</v>
      </c>
      <c r="I900" s="31">
        <f t="shared" si="186"/>
        <v>1.6726867507177125E-7</v>
      </c>
      <c r="L900" s="13">
        <f t="shared" si="187"/>
        <v>0.9935323789244892</v>
      </c>
      <c r="M900" s="13">
        <f t="shared" si="188"/>
        <v>-1</v>
      </c>
      <c r="N900" s="13">
        <f t="shared" si="193"/>
        <v>5.289652928255097</v>
      </c>
      <c r="O900" s="13">
        <f t="shared" si="189"/>
        <v>4.1033989761185118E-5</v>
      </c>
      <c r="P900" s="13">
        <f t="shared" si="190"/>
        <v>0.64759074230961278</v>
      </c>
      <c r="Q900" s="13">
        <f t="shared" si="194"/>
        <v>0.39305315675773472</v>
      </c>
    </row>
    <row r="901" spans="1:17" x14ac:dyDescent="0.35">
      <c r="A901">
        <v>899</v>
      </c>
      <c r="B901" s="3">
        <f t="shared" si="182"/>
        <v>0.89900000000000002</v>
      </c>
      <c r="C901" s="3">
        <f>MOD($T$7*(1+SIN($T$6*B901))+$T$20,2*$T$7)</f>
        <v>0.33641931602194663</v>
      </c>
      <c r="D901" s="31">
        <f t="shared" si="183"/>
        <v>5.0378598881605933E-7</v>
      </c>
      <c r="E901" s="67">
        <f t="shared" si="191"/>
        <v>2.6582132821782636E-5</v>
      </c>
      <c r="F901" s="42">
        <f t="shared" si="184"/>
        <v>3.7676063843968235E-5</v>
      </c>
      <c r="G901" s="42">
        <f t="shared" si="192"/>
        <v>3.7676063843968238E-2</v>
      </c>
      <c r="H901" s="31">
        <f t="shared" si="185"/>
        <v>4.7554512222418408E-7</v>
      </c>
      <c r="I901" s="31">
        <f t="shared" si="186"/>
        <v>1.6630441742828276E-7</v>
      </c>
      <c r="L901" s="13">
        <f t="shared" si="187"/>
        <v>0.99411109852694468</v>
      </c>
      <c r="M901" s="13">
        <f t="shared" si="188"/>
        <v>-1</v>
      </c>
      <c r="N901" s="13">
        <f t="shared" si="193"/>
        <v>5.2890742086526412</v>
      </c>
      <c r="O901" s="13">
        <f t="shared" si="189"/>
        <v>4.1019687041510843E-5</v>
      </c>
      <c r="P901" s="13">
        <f t="shared" si="190"/>
        <v>0.64736501946606728</v>
      </c>
      <c r="Q901" s="13">
        <f t="shared" si="194"/>
        <v>0.39296999257389043</v>
      </c>
    </row>
    <row r="902" spans="1:17" x14ac:dyDescent="0.35">
      <c r="A902">
        <v>900</v>
      </c>
      <c r="B902" s="3">
        <f t="shared" si="182"/>
        <v>0.9</v>
      </c>
      <c r="C902" s="3">
        <f>MOD($T$7*(1+SIN($T$6*B902))+$T$20,2*$T$7)</f>
        <v>0.35178847686901094</v>
      </c>
      <c r="D902" s="31">
        <f t="shared" si="183"/>
        <v>4.7829689999999938E-7</v>
      </c>
      <c r="E902" s="67">
        <f t="shared" si="191"/>
        <v>2.5480892401881955E-5</v>
      </c>
      <c r="F902" s="42">
        <f t="shared" si="184"/>
        <v>3.611522579361671E-5</v>
      </c>
      <c r="G902" s="42">
        <f t="shared" si="192"/>
        <v>3.6115225793616708E-2</v>
      </c>
      <c r="H902" s="31">
        <f t="shared" si="185"/>
        <v>4.4900501542963442E-7</v>
      </c>
      <c r="I902" s="31">
        <f t="shared" si="186"/>
        <v>1.648102565638533E-7</v>
      </c>
      <c r="L902" s="13">
        <f t="shared" si="187"/>
        <v>0.99467351184917241</v>
      </c>
      <c r="M902" s="13">
        <f t="shared" si="188"/>
        <v>-1</v>
      </c>
      <c r="N902" s="13">
        <f t="shared" si="193"/>
        <v>5.2885117953304137</v>
      </c>
      <c r="O902" s="13">
        <f t="shared" si="189"/>
        <v>4.1006475097261954E-5</v>
      </c>
      <c r="P902" s="13">
        <f t="shared" si="190"/>
        <v>0.64715651103602467</v>
      </c>
      <c r="Q902" s="13">
        <f t="shared" si="194"/>
        <v>0.3928931505294404</v>
      </c>
    </row>
    <row r="903" spans="1:17" x14ac:dyDescent="0.35">
      <c r="A903">
        <v>901</v>
      </c>
      <c r="B903" s="3">
        <f t="shared" si="182"/>
        <v>0.90100000000000002</v>
      </c>
      <c r="C903" s="3">
        <f>MOD($T$7*(1+SIN($T$6*B903))+$T$20,2*$T$7)</f>
        <v>0.36699806217479747</v>
      </c>
      <c r="D903" s="31">
        <f t="shared" si="183"/>
        <v>4.5382112120517839E-7</v>
      </c>
      <c r="E903" s="67">
        <f t="shared" si="191"/>
        <v>2.4413787663754358E-5</v>
      </c>
      <c r="F903" s="42">
        <f t="shared" si="184"/>
        <v>3.4602769795016365E-5</v>
      </c>
      <c r="G903" s="42">
        <f t="shared" si="192"/>
        <v>3.4602769795016364E-2</v>
      </c>
      <c r="H903" s="31">
        <f t="shared" si="185"/>
        <v>4.2360057829622345E-7</v>
      </c>
      <c r="I903" s="31">
        <f t="shared" si="186"/>
        <v>1.6283783380722753E-7</v>
      </c>
      <c r="L903" s="13">
        <f t="shared" si="187"/>
        <v>0.99521939787697544</v>
      </c>
      <c r="M903" s="13">
        <f t="shared" si="188"/>
        <v>-1</v>
      </c>
      <c r="N903" s="13">
        <f t="shared" si="193"/>
        <v>5.2879659093026108</v>
      </c>
      <c r="O903" s="13">
        <f t="shared" si="189"/>
        <v>4.0994295496215361E-5</v>
      </c>
      <c r="P903" s="13">
        <f t="shared" si="190"/>
        <v>0.64696429485308216</v>
      </c>
      <c r="Q903" s="13">
        <f t="shared" si="194"/>
        <v>0.39282229546499964</v>
      </c>
    </row>
    <row r="904" spans="1:17" x14ac:dyDescent="0.35">
      <c r="A904">
        <v>902</v>
      </c>
      <c r="B904" s="3">
        <f t="shared" si="182"/>
        <v>0.90200000000000002</v>
      </c>
      <c r="C904" s="3">
        <f>MOD($T$7*(1+SIN($T$6*B904))+$T$20,2*$T$7)</f>
        <v>0.38204709853104024</v>
      </c>
      <c r="D904" s="31">
        <f t="shared" si="183"/>
        <v>4.3033058801419117E-7</v>
      </c>
      <c r="E904" s="67">
        <f t="shared" si="191"/>
        <v>2.3380119409841386E-5</v>
      </c>
      <c r="F904" s="42">
        <f t="shared" si="184"/>
        <v>3.3137704843719629E-5</v>
      </c>
      <c r="G904" s="42">
        <f t="shared" si="192"/>
        <v>3.3137704843719626E-2</v>
      </c>
      <c r="H904" s="31">
        <f t="shared" si="185"/>
        <v>3.99305206930352E-7</v>
      </c>
      <c r="I904" s="31">
        <f t="shared" si="186"/>
        <v>1.6043617640341696E-7</v>
      </c>
      <c r="L904" s="13">
        <f t="shared" si="187"/>
        <v>0.99574859492128009</v>
      </c>
      <c r="M904" s="13">
        <f t="shared" si="188"/>
        <v>-1</v>
      </c>
      <c r="N904" s="13">
        <f t="shared" si="193"/>
        <v>5.2874367122583061</v>
      </c>
      <c r="O904" s="13">
        <f t="shared" si="189"/>
        <v>4.098309150469342E-5</v>
      </c>
      <c r="P904" s="13">
        <f t="shared" si="190"/>
        <v>0.64678747555696325</v>
      </c>
      <c r="Q904" s="13">
        <f t="shared" si="194"/>
        <v>0.39275710142148851</v>
      </c>
    </row>
    <row r="905" spans="1:17" x14ac:dyDescent="0.35">
      <c r="A905">
        <v>903</v>
      </c>
      <c r="B905" s="3">
        <f t="shared" si="182"/>
        <v>0.90300000000000002</v>
      </c>
      <c r="C905" s="3">
        <f>MOD($T$7*(1+SIN($T$6*B905))+$T$20,2*$T$7)</f>
        <v>0.39693462280454739</v>
      </c>
      <c r="D905" s="31">
        <f t="shared" si="183"/>
        <v>4.0779759275451666E-7</v>
      </c>
      <c r="E905" s="67">
        <f t="shared" si="191"/>
        <v>2.2379196255336825E-5</v>
      </c>
      <c r="F905" s="42">
        <f t="shared" si="184"/>
        <v>3.1719051008647453E-5</v>
      </c>
      <c r="G905" s="42">
        <f t="shared" si="192"/>
        <v>3.1719051008647456E-2</v>
      </c>
      <c r="H905" s="31">
        <f t="shared" si="185"/>
        <v>3.7609148441229685E-7</v>
      </c>
      <c r="I905" s="31">
        <f t="shared" si="186"/>
        <v>1.5765174280335014E-7</v>
      </c>
      <c r="L905" s="13">
        <f t="shared" si="187"/>
        <v>0.99626099716834593</v>
      </c>
      <c r="M905" s="13">
        <f t="shared" si="188"/>
        <v>-1</v>
      </c>
      <c r="N905" s="13">
        <f t="shared" si="193"/>
        <v>5.2869243100112406</v>
      </c>
      <c r="O905" s="13">
        <f t="shared" si="189"/>
        <v>4.0972808126718769E-5</v>
      </c>
      <c r="P905" s="13">
        <f t="shared" si="190"/>
        <v>0.64662518521145174</v>
      </c>
      <c r="Q905" s="13">
        <f t="shared" si="194"/>
        <v>0.39269725194225985</v>
      </c>
    </row>
    <row r="906" spans="1:17" x14ac:dyDescent="0.35">
      <c r="A906">
        <v>904</v>
      </c>
      <c r="B906" s="3">
        <f t="shared" si="182"/>
        <v>0.90400000000000003</v>
      </c>
      <c r="C906" s="3">
        <f>MOD($T$7*(1+SIN($T$6*B906))+$T$20,2*$T$7)</f>
        <v>0.41165968219884697</v>
      </c>
      <c r="D906" s="31">
        <f t="shared" si="183"/>
        <v>3.8619479086775466E-7</v>
      </c>
      <c r="E906" s="67">
        <f t="shared" si="191"/>
        <v>2.1410334573601974E-5</v>
      </c>
      <c r="F906" s="42">
        <f t="shared" si="184"/>
        <v>3.0345839354723863E-5</v>
      </c>
      <c r="G906" s="42">
        <f t="shared" si="192"/>
        <v>3.0345839354723864E-2</v>
      </c>
      <c r="H906" s="31">
        <f t="shared" si="185"/>
        <v>3.5393130379124212E-7</v>
      </c>
      <c r="I906" s="31">
        <f t="shared" si="186"/>
        <v>1.5452847210148766E-7</v>
      </c>
      <c r="L906" s="13">
        <f t="shared" si="187"/>
        <v>0.99675655126919105</v>
      </c>
      <c r="M906" s="13">
        <f t="shared" si="188"/>
        <v>-1</v>
      </c>
      <c r="N906" s="13">
        <f t="shared" si="193"/>
        <v>5.2864287559103955</v>
      </c>
      <c r="O906" s="13">
        <f t="shared" si="189"/>
        <v>4.0963392135623974E-5</v>
      </c>
      <c r="P906" s="13">
        <f t="shared" si="190"/>
        <v>0.64647658380324979</v>
      </c>
      <c r="Q906" s="13">
        <f t="shared" si="194"/>
        <v>0.39264244032546913</v>
      </c>
    </row>
    <row r="907" spans="1:17" x14ac:dyDescent="0.35">
      <c r="A907">
        <v>905</v>
      </c>
      <c r="B907" s="3">
        <f t="shared" si="182"/>
        <v>0.90500000000000003</v>
      </c>
      <c r="C907" s="3">
        <f>MOD($T$7*(1+SIN($T$6*B907))+$T$20,2*$T$7)</f>
        <v>0.42622133431516573</v>
      </c>
      <c r="D907" s="31">
        <f t="shared" si="183"/>
        <v>3.654952070440777E-7</v>
      </c>
      <c r="E907" s="67">
        <f t="shared" si="191"/>
        <v>2.0472858435267657E-5</v>
      </c>
      <c r="F907" s="42">
        <f t="shared" si="184"/>
        <v>2.9017111856562489E-5</v>
      </c>
      <c r="G907" s="42">
        <f t="shared" si="192"/>
        <v>2.9017111856562489E-2</v>
      </c>
      <c r="H907" s="31">
        <f t="shared" si="185"/>
        <v>3.3279598539395307E-7</v>
      </c>
      <c r="I907" s="31">
        <f t="shared" si="186"/>
        <v>1.5110783724830747E-7</v>
      </c>
      <c r="L907" s="13">
        <f t="shared" si="187"/>
        <v>0.99723525297907278</v>
      </c>
      <c r="M907" s="13">
        <f t="shared" si="188"/>
        <v>-1</v>
      </c>
      <c r="N907" s="13">
        <f t="shared" si="193"/>
        <v>5.2859500542005131</v>
      </c>
      <c r="O907" s="13">
        <f t="shared" si="189"/>
        <v>4.0954792098464003E-5</v>
      </c>
      <c r="P907" s="13">
        <f t="shared" si="190"/>
        <v>0.64634085962725008</v>
      </c>
      <c r="Q907" s="13">
        <f t="shared" si="194"/>
        <v>0.39259236982892404</v>
      </c>
    </row>
    <row r="908" spans="1:17" x14ac:dyDescent="0.35">
      <c r="A908">
        <v>906</v>
      </c>
      <c r="B908" s="3">
        <f t="shared" si="182"/>
        <v>0.90600000000000003</v>
      </c>
      <c r="C908" s="3">
        <f>MOD($T$7*(1+SIN($T$6*B908))+$T$20,2*$T$7)</f>
        <v>0.44061864721273558</v>
      </c>
      <c r="D908" s="31">
        <f t="shared" si="183"/>
        <v>3.4567224111828098E-7</v>
      </c>
      <c r="E908" s="67">
        <f t="shared" si="191"/>
        <v>1.9566099541858648E-5</v>
      </c>
      <c r="F908" s="42">
        <f t="shared" si="184"/>
        <v>2.7731921304389454E-5</v>
      </c>
      <c r="G908" s="42">
        <f t="shared" si="192"/>
        <v>2.7731921304389454E-2</v>
      </c>
      <c r="H908" s="31">
        <f t="shared" si="185"/>
        <v>3.1265638843806624E-7</v>
      </c>
      <c r="I908" s="31">
        <f t="shared" si="186"/>
        <v>1.4742890167331515E-7</v>
      </c>
      <c r="L908" s="13">
        <f t="shared" si="187"/>
        <v>0.99769714385683506</v>
      </c>
      <c r="M908" s="13">
        <f t="shared" si="188"/>
        <v>-1</v>
      </c>
      <c r="N908" s="13">
        <f t="shared" si="193"/>
        <v>5.2854881633227508</v>
      </c>
      <c r="O908" s="13">
        <f t="shared" si="189"/>
        <v>4.0946958393586196E-5</v>
      </c>
      <c r="P908" s="13">
        <f t="shared" si="190"/>
        <v>0.64621722956382277</v>
      </c>
      <c r="Q908" s="13">
        <f t="shared" si="194"/>
        <v>0.39254675382971344</v>
      </c>
    </row>
    <row r="909" spans="1:17" x14ac:dyDescent="0.35">
      <c r="A909">
        <v>907</v>
      </c>
      <c r="B909" s="3">
        <f t="shared" si="182"/>
        <v>0.90700000000000003</v>
      </c>
      <c r="C909" s="3">
        <f>MOD($T$7*(1+SIN($T$6*B909))+$T$20,2*$T$7)</f>
        <v>0.45485069946844803</v>
      </c>
      <c r="D909" s="31">
        <f t="shared" si="183"/>
        <v>3.2669967372392403E-7</v>
      </c>
      <c r="E909" s="67">
        <f t="shared" si="191"/>
        <v>1.8689397154761244E-5</v>
      </c>
      <c r="F909" s="42">
        <f t="shared" si="184"/>
        <v>2.648933120336587E-5</v>
      </c>
      <c r="G909" s="42">
        <f t="shared" si="192"/>
        <v>2.6489331203365871E-2</v>
      </c>
      <c r="H909" s="31">
        <f t="shared" si="185"/>
        <v>2.9348301695900831E-7</v>
      </c>
      <c r="I909" s="31">
        <f t="shared" si="186"/>
        <v>1.4352837896373263E-7</v>
      </c>
      <c r="L909" s="13">
        <f t="shared" si="187"/>
        <v>0.99814230803292281</v>
      </c>
      <c r="M909" s="13">
        <f t="shared" si="188"/>
        <v>-1</v>
      </c>
      <c r="N909" s="13">
        <f t="shared" si="193"/>
        <v>5.285042999146663</v>
      </c>
      <c r="O909" s="13">
        <f t="shared" si="189"/>
        <v>4.0939843221717835E-5</v>
      </c>
      <c r="P909" s="13">
        <f t="shared" si="190"/>
        <v>0.64610493925379664</v>
      </c>
      <c r="Q909" s="13">
        <f t="shared" si="194"/>
        <v>0.39250531594096633</v>
      </c>
    </row>
    <row r="910" spans="1:17" x14ac:dyDescent="0.35">
      <c r="A910">
        <v>908</v>
      </c>
      <c r="B910" s="3">
        <f t="shared" si="182"/>
        <v>0.90800000000000003</v>
      </c>
      <c r="C910" s="3">
        <f>MOD($T$7*(1+SIN($T$6*B910))+$T$20,2*$T$7)</f>
        <v>0.46891658023581417</v>
      </c>
      <c r="D910" s="31">
        <f t="shared" si="183"/>
        <v>3.0855167170215455E-7</v>
      </c>
      <c r="E910" s="67">
        <f t="shared" si="191"/>
        <v>1.7842098020368308E-5</v>
      </c>
      <c r="F910" s="42">
        <f t="shared" si="184"/>
        <v>2.5288415667492535E-5</v>
      </c>
      <c r="G910" s="42">
        <f t="shared" si="192"/>
        <v>2.5288415667492535E-2</v>
      </c>
      <c r="H910" s="31">
        <f t="shared" si="185"/>
        <v>2.7524612007662222E-7</v>
      </c>
      <c r="I910" s="31">
        <f t="shared" si="186"/>
        <v>1.3944069525414669E-7</v>
      </c>
      <c r="L910" s="13">
        <f t="shared" si="187"/>
        <v>0.99857086905389247</v>
      </c>
      <c r="M910" s="13">
        <f t="shared" si="188"/>
        <v>-1</v>
      </c>
      <c r="N910" s="13">
        <f t="shared" si="193"/>
        <v>5.2846144381256934</v>
      </c>
      <c r="O910" s="13">
        <f t="shared" si="189"/>
        <v>4.0933400610933833E-5</v>
      </c>
      <c r="P910" s="13">
        <f t="shared" si="190"/>
        <v>0.64600326317685874</v>
      </c>
      <c r="Q910" s="13">
        <f t="shared" si="194"/>
        <v>0.39246779008812166</v>
      </c>
    </row>
    <row r="911" spans="1:17" x14ac:dyDescent="0.35">
      <c r="A911">
        <v>909</v>
      </c>
      <c r="B911" s="3">
        <f t="shared" si="182"/>
        <v>0.90900000000000003</v>
      </c>
      <c r="C911" s="3">
        <f>MOD($T$7*(1+SIN($T$6*B911))+$T$20,2*$T$7)</f>
        <v>0.48281538930326828</v>
      </c>
      <c r="D911" s="31">
        <f t="shared" si="183"/>
        <v>2.9120279326190543E-7</v>
      </c>
      <c r="E911" s="67">
        <f t="shared" si="191"/>
        <v>1.7023556292190727E-5</v>
      </c>
      <c r="F911" s="42">
        <f t="shared" si="184"/>
        <v>2.4128259309214943E-5</v>
      </c>
      <c r="G911" s="42">
        <f t="shared" si="192"/>
        <v>2.4128259309214941E-2</v>
      </c>
      <c r="H911" s="31">
        <f t="shared" si="185"/>
        <v>2.5791578664361945E-7</v>
      </c>
      <c r="I911" s="31">
        <f t="shared" si="186"/>
        <v>1.3519805399316585E-7</v>
      </c>
      <c r="L911" s="13">
        <f t="shared" si="187"/>
        <v>0.99898298681030284</v>
      </c>
      <c r="M911" s="13">
        <f t="shared" si="188"/>
        <v>-1</v>
      </c>
      <c r="N911" s="13">
        <f t="shared" si="193"/>
        <v>5.2842023203692836</v>
      </c>
      <c r="O911" s="13">
        <f t="shared" si="189"/>
        <v>4.0927586415868043E-5</v>
      </c>
      <c r="P911" s="13">
        <f t="shared" si="190"/>
        <v>0.64591150463910751</v>
      </c>
      <c r="Q911" s="13">
        <f t="shared" si="194"/>
        <v>0.39243392054710374</v>
      </c>
    </row>
    <row r="912" spans="1:17" x14ac:dyDescent="0.35">
      <c r="A912">
        <v>910</v>
      </c>
      <c r="B912" s="3">
        <f t="shared" si="182"/>
        <v>0.91</v>
      </c>
      <c r="C912" s="3">
        <f>MOD($T$7*(1+SIN($T$6*B912))+$T$20,2*$T$7)</f>
        <v>0.49654623715177326</v>
      </c>
      <c r="D912" s="31">
        <f t="shared" si="183"/>
        <v>2.7462799288826766E-7</v>
      </c>
      <c r="E912" s="67">
        <f t="shared" si="191"/>
        <v>1.623313345072643E-5</v>
      </c>
      <c r="F912" s="42">
        <f t="shared" si="184"/>
        <v>2.3007957125850014E-5</v>
      </c>
      <c r="G912" s="42">
        <f t="shared" si="192"/>
        <v>2.3007957125850013E-2</v>
      </c>
      <c r="H912" s="31">
        <f t="shared" si="185"/>
        <v>2.4146203433305914E-7</v>
      </c>
      <c r="I912" s="31">
        <f t="shared" si="186"/>
        <v>1.308305027643744E-7</v>
      </c>
      <c r="L912" s="13">
        <f t="shared" si="187"/>
        <v>0.99937885455396847</v>
      </c>
      <c r="M912" s="13">
        <f t="shared" si="188"/>
        <v>-1</v>
      </c>
      <c r="N912" s="13">
        <f t="shared" si="193"/>
        <v>5.2838064526256181</v>
      </c>
      <c r="O912" s="13">
        <f t="shared" si="189"/>
        <v>4.092235831153072E-5</v>
      </c>
      <c r="P912" s="13">
        <f t="shared" si="190"/>
        <v>0.64582899567548047</v>
      </c>
      <c r="Q912" s="13">
        <f t="shared" si="194"/>
        <v>0.39240346194679815</v>
      </c>
    </row>
    <row r="913" spans="1:17" x14ac:dyDescent="0.35">
      <c r="A913">
        <v>911</v>
      </c>
      <c r="B913" s="3">
        <f t="shared" si="182"/>
        <v>0.91100000000000003</v>
      </c>
      <c r="C913" s="3">
        <f>MOD($T$7*(1+SIN($T$6*B913))+$T$20,2*$T$7)</f>
        <v>0.51010824501175378</v>
      </c>
      <c r="D913" s="31">
        <f t="shared" si="183"/>
        <v>2.5880262599595691E-7</v>
      </c>
      <c r="E913" s="67">
        <f t="shared" si="191"/>
        <v>1.5470198221852946E-5</v>
      </c>
      <c r="F913" s="42">
        <f t="shared" si="184"/>
        <v>2.1926614383920163E-5</v>
      </c>
      <c r="G913" s="42">
        <f t="shared" si="192"/>
        <v>2.1926614383920164E-2</v>
      </c>
      <c r="H913" s="31">
        <f t="shared" si="185"/>
        <v>2.2585489323610894E-7</v>
      </c>
      <c r="I913" s="31">
        <f t="shared" si="186"/>
        <v>1.2636600185061241E-7</v>
      </c>
      <c r="L913" s="13">
        <f t="shared" si="187"/>
        <v>0.99975869600969458</v>
      </c>
      <c r="M913" s="13">
        <f t="shared" si="188"/>
        <v>-1</v>
      </c>
      <c r="N913" s="13">
        <f t="shared" si="193"/>
        <v>5.283426611169892</v>
      </c>
      <c r="O913" s="13">
        <f t="shared" si="189"/>
        <v>4.0917675782091996E-5</v>
      </c>
      <c r="P913" s="13">
        <f t="shared" si="190"/>
        <v>0.64575509687273769</v>
      </c>
      <c r="Q913" s="13">
        <f t="shared" si="194"/>
        <v>0.39237617923821166</v>
      </c>
    </row>
    <row r="914" spans="1:17" x14ac:dyDescent="0.35">
      <c r="A914">
        <v>912</v>
      </c>
      <c r="B914" s="3">
        <f t="shared" si="182"/>
        <v>0.91200000000000003</v>
      </c>
      <c r="C914" s="3">
        <f>MOD($T$7*(1+SIN($T$6*B914))+$T$20,2*$T$7)</f>
        <v>0.52350054491933573</v>
      </c>
      <c r="D914" s="31">
        <f t="shared" si="183"/>
        <v>2.4370245332490182E-7</v>
      </c>
      <c r="E914" s="67">
        <f t="shared" si="191"/>
        <v>1.4734126494487614E-5</v>
      </c>
      <c r="F914" s="42">
        <f t="shared" si="184"/>
        <v>2.0883346502449376E-5</v>
      </c>
      <c r="G914" s="42">
        <f t="shared" si="192"/>
        <v>2.0883346502449378E-2</v>
      </c>
      <c r="H914" s="31">
        <f t="shared" si="185"/>
        <v>2.1106448405441377E-7</v>
      </c>
      <c r="I914" s="31">
        <f t="shared" si="186"/>
        <v>1.2183049424269804E-7</v>
      </c>
      <c r="L914" s="13">
        <f t="shared" si="187"/>
        <v>1.0001227625857962</v>
      </c>
      <c r="M914" s="13">
        <f t="shared" si="188"/>
        <v>-1</v>
      </c>
      <c r="N914" s="13">
        <f t="shared" si="193"/>
        <v>5.2830625445937898</v>
      </c>
      <c r="O914" s="13">
        <f t="shared" si="189"/>
        <v>4.0913500104987051E-5</v>
      </c>
      <c r="P914" s="13">
        <f t="shared" si="190"/>
        <v>0.6456891971186125</v>
      </c>
      <c r="Q914" s="13">
        <f t="shared" si="194"/>
        <v>0.39235184763266978</v>
      </c>
    </row>
    <row r="915" spans="1:17" x14ac:dyDescent="0.35">
      <c r="A915">
        <v>913</v>
      </c>
      <c r="B915" s="3">
        <f t="shared" si="182"/>
        <v>0.91300000000000003</v>
      </c>
      <c r="C915" s="3">
        <f>MOD($T$7*(1+SIN($T$6*B915))+$T$20,2*$T$7)</f>
        <v>0.53672227977189646</v>
      </c>
      <c r="D915" s="31">
        <f t="shared" si="183"/>
        <v>2.2930364507510843E-7</v>
      </c>
      <c r="E915" s="67">
        <f t="shared" si="191"/>
        <v>1.4024301238232939E-5</v>
      </c>
      <c r="F915" s="42">
        <f t="shared" si="184"/>
        <v>1.9877278936238232E-5</v>
      </c>
      <c r="G915" s="42">
        <f t="shared" si="192"/>
        <v>1.9877278936238231E-2</v>
      </c>
      <c r="H915" s="31">
        <f t="shared" si="185"/>
        <v>1.9706109098347365E-7</v>
      </c>
      <c r="I915" s="31">
        <f t="shared" si="186"/>
        <v>1.1724797680614547E-7</v>
      </c>
      <c r="L915" s="13">
        <f t="shared" si="187"/>
        <v>1.0004713306869257</v>
      </c>
      <c r="M915" s="13">
        <f t="shared" si="188"/>
        <v>-1</v>
      </c>
      <c r="N915" s="13">
        <f t="shared" si="193"/>
        <v>5.2827139764926603</v>
      </c>
      <c r="O915" s="13">
        <f t="shared" si="189"/>
        <v>4.0909794330693348E-5</v>
      </c>
      <c r="P915" s="13">
        <f t="shared" si="190"/>
        <v>0.64563071328265953</v>
      </c>
      <c r="Q915" s="13">
        <f t="shared" si="194"/>
        <v>0.39233025251137471</v>
      </c>
    </row>
    <row r="916" spans="1:17" x14ac:dyDescent="0.35">
      <c r="A916">
        <v>914</v>
      </c>
      <c r="B916" s="3">
        <f t="shared" si="182"/>
        <v>0.91400000000000003</v>
      </c>
      <c r="C916" s="3">
        <f>MOD($T$7*(1+SIN($T$6*B916))+$T$20,2*$T$7)</f>
        <v>0.54977260338291867</v>
      </c>
      <c r="D916" s="31">
        <f t="shared" si="183"/>
        <v>2.1558278477807768E-7</v>
      </c>
      <c r="E916" s="67">
        <f t="shared" si="191"/>
        <v>1.334011242170387E-5</v>
      </c>
      <c r="F916" s="42">
        <f t="shared" si="184"/>
        <v>1.8907547060105441E-5</v>
      </c>
      <c r="G916" s="42">
        <f t="shared" si="192"/>
        <v>1.8907547060105442E-2</v>
      </c>
      <c r="H916" s="31">
        <f t="shared" si="185"/>
        <v>1.8381522939453282E-7</v>
      </c>
      <c r="I916" s="31">
        <f t="shared" si="186"/>
        <v>1.1264057233211415E-7</v>
      </c>
      <c r="L916" s="13">
        <f t="shared" si="187"/>
        <v>1.0008046991320123</v>
      </c>
      <c r="M916" s="13">
        <f t="shared" si="188"/>
        <v>-1</v>
      </c>
      <c r="N916" s="13">
        <f t="shared" si="193"/>
        <v>5.2823806080475739</v>
      </c>
      <c r="O916" s="13">
        <f t="shared" si="189"/>
        <v>4.0906523258523463E-5</v>
      </c>
      <c r="P916" s="13">
        <f t="shared" si="190"/>
        <v>0.64557908983422141</v>
      </c>
      <c r="Q916" s="13">
        <f t="shared" si="194"/>
        <v>0.3923111893085966</v>
      </c>
    </row>
    <row r="917" spans="1:17" x14ac:dyDescent="0.35">
      <c r="A917">
        <v>915</v>
      </c>
      <c r="B917" s="3">
        <f t="shared" si="182"/>
        <v>0.91500000000000004</v>
      </c>
      <c r="C917" s="3">
        <f>MOD($T$7*(1+SIN($T$6*B917))+$T$20,2*$T$7)</f>
        <v>0.56265068053614353</v>
      </c>
      <c r="D917" s="31">
        <f t="shared" si="183"/>
        <v>2.0251687290218387E-7</v>
      </c>
      <c r="E917" s="67">
        <f t="shared" si="191"/>
        <v>1.2680956932205829E-5</v>
      </c>
      <c r="F917" s="42">
        <f t="shared" si="184"/>
        <v>1.7973296055043882E-5</v>
      </c>
      <c r="G917" s="42">
        <f t="shared" si="192"/>
        <v>1.7973296055043882E-2</v>
      </c>
      <c r="H917" s="31">
        <f t="shared" si="185"/>
        <v>1.7129770843260826E-7</v>
      </c>
      <c r="I917" s="31">
        <f t="shared" si="186"/>
        <v>1.0802860221171256E-7</v>
      </c>
      <c r="L917" s="13">
        <f t="shared" si="187"/>
        <v>1.0011231866794317</v>
      </c>
      <c r="M917" s="13">
        <f t="shared" si="188"/>
        <v>-1</v>
      </c>
      <c r="N917" s="13">
        <f t="shared" si="193"/>
        <v>5.2820621205001546</v>
      </c>
      <c r="O917" s="13">
        <f t="shared" si="189"/>
        <v>4.0903653408769451E-5</v>
      </c>
      <c r="P917" s="13">
        <f t="shared" si="190"/>
        <v>0.64553379840281699</v>
      </c>
      <c r="Q917" s="13">
        <f t="shared" si="194"/>
        <v>0.39229446337072077</v>
      </c>
    </row>
    <row r="918" spans="1:17" x14ac:dyDescent="0.35">
      <c r="A918">
        <v>916</v>
      </c>
      <c r="B918" s="3">
        <f t="shared" si="182"/>
        <v>0.91600000000000004</v>
      </c>
      <c r="C918" s="3">
        <f>MOD($T$7*(1+SIN($T$6*B918))+$T$20,2*$T$7)</f>
        <v>0.57535568703903195</v>
      </c>
      <c r="D918" s="31">
        <f t="shared" si="183"/>
        <v>1.9008333018955136E-7</v>
      </c>
      <c r="E918" s="67">
        <f t="shared" si="191"/>
        <v>1.2046238497391391E-5</v>
      </c>
      <c r="F918" s="42">
        <f t="shared" si="184"/>
        <v>1.7073680797181037E-5</v>
      </c>
      <c r="G918" s="42">
        <f t="shared" si="192"/>
        <v>1.7073680797181037E-2</v>
      </c>
      <c r="H918" s="31">
        <f t="shared" si="185"/>
        <v>1.5947968865746147E-7</v>
      </c>
      <c r="I918" s="31">
        <f t="shared" si="186"/>
        <v>1.0343065948580802E-7</v>
      </c>
      <c r="L918" s="13">
        <f t="shared" si="187"/>
        <v>1.0014271296608919</v>
      </c>
      <c r="M918" s="13">
        <f t="shared" si="188"/>
        <v>-1</v>
      </c>
      <c r="N918" s="13">
        <f t="shared" si="193"/>
        <v>5.2817581775186948</v>
      </c>
      <c r="O918" s="13">
        <f t="shared" si="189"/>
        <v>4.090115299152599E-5</v>
      </c>
      <c r="P918" s="13">
        <f t="shared" si="190"/>
        <v>0.6454943372861135</v>
      </c>
      <c r="Q918" s="13">
        <f t="shared" si="194"/>
        <v>0.39227988979331074</v>
      </c>
    </row>
    <row r="919" spans="1:17" x14ac:dyDescent="0.35">
      <c r="A919">
        <v>917</v>
      </c>
      <c r="B919" s="3">
        <f t="shared" si="182"/>
        <v>0.91700000000000004</v>
      </c>
      <c r="C919" s="3">
        <f>MOD($T$7*(1+SIN($T$6*B919))+$T$20,2*$T$7)</f>
        <v>0.58788680977550367</v>
      </c>
      <c r="D919" s="31">
        <f t="shared" si="183"/>
        <v>1.7826000072211299E-7</v>
      </c>
      <c r="E919" s="67">
        <f t="shared" si="191"/>
        <v>1.1435367609512578E-5</v>
      </c>
      <c r="F919" s="42">
        <f t="shared" si="184"/>
        <v>1.6207865750418352E-5</v>
      </c>
      <c r="G919" s="42">
        <f t="shared" si="192"/>
        <v>1.6207865750418351E-2</v>
      </c>
      <c r="H919" s="31">
        <f t="shared" si="185"/>
        <v>1.4833273486257309E-7</v>
      </c>
      <c r="I919" s="31">
        <f t="shared" si="186"/>
        <v>9.8863682035605548E-8</v>
      </c>
      <c r="L919" s="13">
        <f t="shared" si="187"/>
        <v>1.0017168797249383</v>
      </c>
      <c r="M919" s="13">
        <f t="shared" si="188"/>
        <v>-1</v>
      </c>
      <c r="N919" s="13">
        <f t="shared" si="193"/>
        <v>5.281468427454648</v>
      </c>
      <c r="O919" s="13">
        <f t="shared" si="189"/>
        <v>4.0898991872510158E-5</v>
      </c>
      <c r="P919" s="13">
        <f t="shared" si="190"/>
        <v>0.64546023091050087</v>
      </c>
      <c r="Q919" s="13">
        <f t="shared" si="194"/>
        <v>0.39226729323828213</v>
      </c>
    </row>
    <row r="920" spans="1:17" x14ac:dyDescent="0.35">
      <c r="A920">
        <v>918</v>
      </c>
      <c r="B920" s="3">
        <f t="shared" si="182"/>
        <v>0.91800000000000004</v>
      </c>
      <c r="C920" s="3">
        <f>MOD($T$7*(1+SIN($T$6*B920))+$T$20,2*$T$7)</f>
        <v>0.60024324675797924</v>
      </c>
      <c r="D920" s="31">
        <f t="shared" si="183"/>
        <v>1.670251547146674E-7</v>
      </c>
      <c r="E920" s="67">
        <f t="shared" si="191"/>
        <v>1.0847761452833141E-5</v>
      </c>
      <c r="F920" s="42">
        <f t="shared" si="184"/>
        <v>1.5375024863549341E-5</v>
      </c>
      <c r="G920" s="42">
        <f t="shared" si="192"/>
        <v>1.5375024863549341E-2</v>
      </c>
      <c r="H920" s="31">
        <f t="shared" si="185"/>
        <v>1.3782886421449986E-7</v>
      </c>
      <c r="I920" s="31">
        <f t="shared" si="186"/>
        <v>9.4343025692414307E-8</v>
      </c>
      <c r="L920" s="13">
        <f t="shared" si="187"/>
        <v>1.0019928016904283</v>
      </c>
      <c r="M920" s="13">
        <f t="shared" si="188"/>
        <v>-1</v>
      </c>
      <c r="N920" s="13">
        <f t="shared" si="193"/>
        <v>5.281192505489158</v>
      </c>
      <c r="O920" s="13">
        <f t="shared" si="189"/>
        <v>4.0897141536185358E-5</v>
      </c>
      <c r="P920" s="13">
        <f t="shared" si="190"/>
        <v>0.64543102924912032</v>
      </c>
      <c r="Q920" s="13">
        <f t="shared" si="194"/>
        <v>0.39225650773320941</v>
      </c>
    </row>
    <row r="921" spans="1:17" x14ac:dyDescent="0.35">
      <c r="A921">
        <v>919</v>
      </c>
      <c r="B921" s="3">
        <f t="shared" si="182"/>
        <v>0.91900000000000004</v>
      </c>
      <c r="C921" s="3">
        <f>MOD($T$7*(1+SIN($T$6*B921))+$T$20,2*$T$7)</f>
        <v>0.61242420717871138</v>
      </c>
      <c r="D921" s="31">
        <f t="shared" si="183"/>
        <v>1.5635749103290708E-7</v>
      </c>
      <c r="E921" s="67">
        <f t="shared" si="191"/>
        <v>1.0282843834743902E-5</v>
      </c>
      <c r="F921" s="42">
        <f t="shared" si="184"/>
        <v>1.4574341472626261E-5</v>
      </c>
      <c r="G921" s="42">
        <f t="shared" si="192"/>
        <v>1.457434147262626E-2</v>
      </c>
      <c r="H921" s="31">
        <f t="shared" si="185"/>
        <v>1.279405898614507E-7</v>
      </c>
      <c r="I921" s="31">
        <f t="shared" si="186"/>
        <v>8.9882537058149804E-8</v>
      </c>
      <c r="L921" s="13">
        <f t="shared" si="187"/>
        <v>1.0022552715098456</v>
      </c>
      <c r="M921" s="13">
        <f t="shared" si="188"/>
        <v>-1</v>
      </c>
      <c r="N921" s="13">
        <f t="shared" si="193"/>
        <v>5.2809300356697406</v>
      </c>
      <c r="O921" s="13">
        <f t="shared" si="189"/>
        <v>4.0895575046486652E-5</v>
      </c>
      <c r="P921" s="13">
        <f t="shared" si="190"/>
        <v>0.64540630720203906</v>
      </c>
      <c r="Q921" s="13">
        <f t="shared" si="194"/>
        <v>0.39224737645471403</v>
      </c>
    </row>
    <row r="922" spans="1:17" x14ac:dyDescent="0.35">
      <c r="A922">
        <v>920</v>
      </c>
      <c r="B922" s="3">
        <f t="shared" si="182"/>
        <v>0.92</v>
      </c>
      <c r="C922" s="3">
        <f>MOD($T$7*(1+SIN($T$6*B922))+$T$20,2*$T$7)</f>
        <v>0.62442891146038981</v>
      </c>
      <c r="D922" s="31">
        <f t="shared" si="183"/>
        <v>1.4623613943453535E-7</v>
      </c>
      <c r="E922" s="67">
        <f t="shared" si="191"/>
        <v>9.7400451210843132E-6</v>
      </c>
      <c r="F922" s="42">
        <f t="shared" si="184"/>
        <v>1.38050082092884E-5</v>
      </c>
      <c r="G922" s="42">
        <f t="shared" si="192"/>
        <v>1.38050082092884E-2</v>
      </c>
      <c r="H922" s="31">
        <f t="shared" si="185"/>
        <v>1.1864096016549959E-7</v>
      </c>
      <c r="I922" s="31">
        <f t="shared" si="186"/>
        <v>8.5494625841190764E-8</v>
      </c>
      <c r="L922" s="13">
        <f t="shared" si="187"/>
        <v>1.0025046743418544</v>
      </c>
      <c r="M922" s="13">
        <f t="shared" si="188"/>
        <v>-1</v>
      </c>
      <c r="N922" s="13">
        <f t="shared" si="193"/>
        <v>5.2806806328377318</v>
      </c>
      <c r="O922" s="13">
        <f t="shared" si="189"/>
        <v>4.0894267005433061E-5</v>
      </c>
      <c r="P922" s="13">
        <f t="shared" si="190"/>
        <v>0.6453856639430775</v>
      </c>
      <c r="Q922" s="13">
        <f t="shared" si="194"/>
        <v>0.39223975149780127</v>
      </c>
    </row>
    <row r="923" spans="1:17" x14ac:dyDescent="0.35">
      <c r="A923">
        <v>921</v>
      </c>
      <c r="B923" s="3">
        <f t="shared" si="182"/>
        <v>0.92100000000000004</v>
      </c>
      <c r="C923" s="3">
        <f>MOD($T$7*(1+SIN($T$6*B923))+$T$20,2*$T$7)</f>
        <v>0.63625659130603829</v>
      </c>
      <c r="D923" s="31">
        <f t="shared" si="183"/>
        <v>1.3664066253175149E-7</v>
      </c>
      <c r="E923" s="67">
        <f t="shared" si="191"/>
        <v>9.2188021761383289E-6</v>
      </c>
      <c r="F923" s="42">
        <f t="shared" si="184"/>
        <v>1.306622691571551E-5</v>
      </c>
      <c r="G923" s="42">
        <f t="shared" si="192"/>
        <v>1.3066226915715511E-2</v>
      </c>
      <c r="H923" s="31">
        <f t="shared" si="185"/>
        <v>1.0990359371760152E-7</v>
      </c>
      <c r="I923" s="31">
        <f t="shared" si="186"/>
        <v>8.1190336525182452E-8</v>
      </c>
      <c r="L923" s="13">
        <f t="shared" si="187"/>
        <v>1.0027414027320947</v>
      </c>
      <c r="M923" s="13">
        <f t="shared" si="188"/>
        <v>-1</v>
      </c>
      <c r="N923" s="13">
        <f t="shared" si="193"/>
        <v>5.2804439044474911</v>
      </c>
      <c r="O923" s="13">
        <f t="shared" si="189"/>
        <v>4.0893193509901343E-5</v>
      </c>
      <c r="P923" s="13">
        <f t="shared" si="190"/>
        <v>0.64536872223762076</v>
      </c>
      <c r="Q923" s="13">
        <f t="shared" si="194"/>
        <v>0.3922334936329353</v>
      </c>
    </row>
    <row r="924" spans="1:17" x14ac:dyDescent="0.35">
      <c r="A924">
        <v>922</v>
      </c>
      <c r="B924" s="3">
        <f t="shared" si="182"/>
        <v>0.92200000000000004</v>
      </c>
      <c r="C924" s="3">
        <f>MOD($T$7*(1+SIN($T$6*B924))+$T$20,2*$T$7)</f>
        <v>0.6479064897481841</v>
      </c>
      <c r="D924" s="31">
        <f t="shared" si="183"/>
        <v>1.2755105747354022E-7</v>
      </c>
      <c r="E924" s="67">
        <f t="shared" si="191"/>
        <v>8.718558307732594E-6</v>
      </c>
      <c r="F924" s="42">
        <f t="shared" si="184"/>
        <v>1.2357208566812979E-5</v>
      </c>
      <c r="G924" s="42">
        <f t="shared" si="192"/>
        <v>1.2357208566812978E-2</v>
      </c>
      <c r="H924" s="31">
        <f t="shared" si="185"/>
        <v>1.0170271029852587E-7</v>
      </c>
      <c r="I924" s="31">
        <f t="shared" si="186"/>
        <v>7.6979419201189623E-8</v>
      </c>
      <c r="L924" s="13">
        <f t="shared" si="187"/>
        <v>1.0029658549008444</v>
      </c>
      <c r="M924" s="13">
        <f t="shared" si="188"/>
        <v>-1</v>
      </c>
      <c r="N924" s="13">
        <f t="shared" si="193"/>
        <v>5.2802194522787413</v>
      </c>
      <c r="O924" s="13">
        <f t="shared" si="189"/>
        <v>4.0892332106823596E-5</v>
      </c>
      <c r="P924" s="13">
        <f t="shared" si="190"/>
        <v>0.6453551277355557</v>
      </c>
      <c r="Q924" s="13">
        <f t="shared" si="194"/>
        <v>0.39222847205255634</v>
      </c>
    </row>
    <row r="925" spans="1:17" x14ac:dyDescent="0.35">
      <c r="A925">
        <v>923</v>
      </c>
      <c r="B925" s="3">
        <f t="shared" si="182"/>
        <v>0.92300000000000004</v>
      </c>
      <c r="C925" s="3">
        <f>MOD($T$7*(1+SIN($T$6*B925))+$T$20,2*$T$7)</f>
        <v>0.65937786119730379</v>
      </c>
      <c r="D925" s="31">
        <f t="shared" si="183"/>
        <v>1.1894775734637351E-7</v>
      </c>
      <c r="E925" s="67">
        <f t="shared" si="191"/>
        <v>8.2387632178346719E-6</v>
      </c>
      <c r="F925" s="42">
        <f t="shared" si="184"/>
        <v>1.1677173200192448E-5</v>
      </c>
      <c r="G925" s="42">
        <f t="shared" si="192"/>
        <v>1.1677173200192447E-2</v>
      </c>
      <c r="H925" s="31">
        <f t="shared" si="185"/>
        <v>9.4013157951993005E-8</v>
      </c>
      <c r="I925" s="31">
        <f t="shared" si="186"/>
        <v>7.2870399406242912E-8</v>
      </c>
      <c r="L925" s="13">
        <f t="shared" si="187"/>
        <v>1.0031784331358367</v>
      </c>
      <c r="M925" s="13">
        <f t="shared" si="188"/>
        <v>-1</v>
      </c>
      <c r="N925" s="13">
        <f t="shared" si="193"/>
        <v>5.2800068740437496</v>
      </c>
      <c r="O925" s="13">
        <f t="shared" si="189"/>
        <v>4.0891661747059228E-5</v>
      </c>
      <c r="P925" s="13">
        <f t="shared" si="190"/>
        <v>0.64534454824328724</v>
      </c>
      <c r="Q925" s="13">
        <f t="shared" si="194"/>
        <v>0.3922245641086623</v>
      </c>
    </row>
    <row r="926" spans="1:17" x14ac:dyDescent="0.35">
      <c r="A926">
        <v>924</v>
      </c>
      <c r="B926" s="3">
        <f t="shared" si="182"/>
        <v>0.92400000000000004</v>
      </c>
      <c r="C926" s="3">
        <f>MOD($T$7*(1+SIN($T$6*B926))+$T$20,2*$T$7)</f>
        <v>0.67066997148953877</v>
      </c>
      <c r="D926" s="31">
        <f t="shared" si="183"/>
        <v>1.1081163229209722E-7</v>
      </c>
      <c r="E926" s="67">
        <f t="shared" si="191"/>
        <v>7.7788729590012291E-6</v>
      </c>
      <c r="F926" s="42">
        <f t="shared" si="184"/>
        <v>1.1025349854443854E-5</v>
      </c>
      <c r="G926" s="42">
        <f t="shared" si="192"/>
        <v>1.1025349854443854E-2</v>
      </c>
      <c r="H926" s="31">
        <f t="shared" si="185"/>
        <v>8.6810436338725102E-8</v>
      </c>
      <c r="I926" s="31">
        <f t="shared" si="186"/>
        <v>6.8870646823731224E-8</v>
      </c>
      <c r="L926" s="13">
        <f t="shared" si="187"/>
        <v>1.0033795422882377</v>
      </c>
      <c r="M926" s="13">
        <f t="shared" si="188"/>
        <v>-1</v>
      </c>
      <c r="N926" s="13">
        <f t="shared" si="193"/>
        <v>5.2798057648913481</v>
      </c>
      <c r="O926" s="13">
        <f t="shared" si="189"/>
        <v>4.0891162738179661E-5</v>
      </c>
      <c r="P926" s="13">
        <f t="shared" si="190"/>
        <v>0.6453366729785952</v>
      </c>
      <c r="Q926" s="13">
        <f t="shared" si="194"/>
        <v>0.39222165504299228</v>
      </c>
    </row>
    <row r="927" spans="1:17" x14ac:dyDescent="0.35">
      <c r="A927">
        <v>925</v>
      </c>
      <c r="B927" s="3">
        <f t="shared" si="182"/>
        <v>0.92500000000000004</v>
      </c>
      <c r="C927" s="3">
        <f>MOD($T$7*(1+SIN($T$6*B927))+$T$20,2*$T$7)</f>
        <v>0.68178209793368616</v>
      </c>
      <c r="D927" s="31">
        <f t="shared" si="183"/>
        <v>1.0312399034195658E-7</v>
      </c>
      <c r="E927" s="67">
        <f t="shared" si="191"/>
        <v>7.3383498969921139E-6</v>
      </c>
      <c r="F927" s="42">
        <f t="shared" si="184"/>
        <v>1.0400976516146662E-5</v>
      </c>
      <c r="G927" s="42">
        <f t="shared" si="192"/>
        <v>1.0400976516146663E-2</v>
      </c>
      <c r="H927" s="31">
        <f t="shared" si="185"/>
        <v>8.0070716541845036E-8</v>
      </c>
      <c r="I927" s="31">
        <f t="shared" si="186"/>
        <v>6.4986442713257182E-8</v>
      </c>
      <c r="L927" s="13">
        <f t="shared" si="187"/>
        <v>1.0035695883695153</v>
      </c>
      <c r="M927" s="13">
        <f t="shared" si="188"/>
        <v>-1</v>
      </c>
      <c r="N927" s="13">
        <f t="shared" si="193"/>
        <v>5.2796157188100707</v>
      </c>
      <c r="O927" s="13">
        <f t="shared" si="189"/>
        <v>4.0890816696391826E-5</v>
      </c>
      <c r="P927" s="13">
        <f t="shared" si="190"/>
        <v>0.64533121181190001</v>
      </c>
      <c r="Q927" s="13">
        <f t="shared" si="194"/>
        <v>0.39221963771126495</v>
      </c>
    </row>
    <row r="928" spans="1:17" x14ac:dyDescent="0.35">
      <c r="A928">
        <v>926</v>
      </c>
      <c r="B928" s="3">
        <f t="shared" si="182"/>
        <v>0.92600000000000005</v>
      </c>
      <c r="C928" s="3">
        <f>MOD($T$7*(1+SIN($T$6*B928))+$T$20,2*$T$7)</f>
        <v>0.69271352935744535</v>
      </c>
      <c r="D928" s="31">
        <f t="shared" si="183"/>
        <v>9.5866577965893992E-8</v>
      </c>
      <c r="E928" s="67">
        <f t="shared" si="191"/>
        <v>6.9166626798297891E-6</v>
      </c>
      <c r="F928" s="42">
        <f t="shared" si="184"/>
        <v>9.8033000760163923E-6</v>
      </c>
      <c r="G928" s="42">
        <f t="shared" si="192"/>
        <v>9.803300076016392E-3</v>
      </c>
      <c r="H928" s="31">
        <f t="shared" si="185"/>
        <v>7.3770857495101336E-8</v>
      </c>
      <c r="I928" s="31">
        <f t="shared" si="186"/>
        <v>6.1223045949448491E-8</v>
      </c>
      <c r="L928" s="13">
        <f t="shared" si="187"/>
        <v>1.0037489772467092</v>
      </c>
      <c r="M928" s="13">
        <f t="shared" si="188"/>
        <v>-1</v>
      </c>
      <c r="N928" s="13">
        <f t="shared" si="193"/>
        <v>5.279436329932877</v>
      </c>
      <c r="O928" s="13">
        <f t="shared" si="189"/>
        <v>4.0890606497814505E-5</v>
      </c>
      <c r="P928" s="13">
        <f t="shared" si="190"/>
        <v>0.64532789449731498</v>
      </c>
      <c r="Q928" s="13">
        <f t="shared" si="194"/>
        <v>0.39221841230284216</v>
      </c>
    </row>
    <row r="929" spans="1:22" x14ac:dyDescent="0.35">
      <c r="A929">
        <v>927</v>
      </c>
      <c r="B929" s="3">
        <f t="shared" si="182"/>
        <v>0.92700000000000005</v>
      </c>
      <c r="C929" s="3">
        <f>MOD($T$7*(1+SIN($T$6*B929))+$T$20,2*$T$7)</f>
        <v>0.70346356615293715</v>
      </c>
      <c r="D929" s="31">
        <f t="shared" si="183"/>
        <v>8.902158033643655E-8</v>
      </c>
      <c r="E929" s="67">
        <f t="shared" si="191"/>
        <v>6.5132862135355068E-6</v>
      </c>
      <c r="F929" s="42">
        <f t="shared" si="184"/>
        <v>9.2315762945144036E-6</v>
      </c>
      <c r="G929" s="42">
        <f t="shared" si="192"/>
        <v>9.2315762945144042E-3</v>
      </c>
      <c r="H929" s="31">
        <f t="shared" si="185"/>
        <v>6.7888419205794956E-8</v>
      </c>
      <c r="I929" s="31">
        <f t="shared" si="186"/>
        <v>5.7584757560789281E-8</v>
      </c>
      <c r="L929" s="13">
        <f t="shared" si="187"/>
        <v>1.0039181134334196</v>
      </c>
      <c r="M929" s="13">
        <f t="shared" si="188"/>
        <v>-1</v>
      </c>
      <c r="N929" s="13">
        <f t="shared" si="193"/>
        <v>5.2792671937461666</v>
      </c>
      <c r="O929" s="13">
        <f t="shared" si="189"/>
        <v>4.0890516229309296E-5</v>
      </c>
      <c r="P929" s="13">
        <f t="shared" si="190"/>
        <v>0.64532646989666953</v>
      </c>
      <c r="Q929" s="13">
        <f t="shared" si="194"/>
        <v>0.39221788605710428</v>
      </c>
    </row>
    <row r="930" spans="1:22" x14ac:dyDescent="0.35">
      <c r="A930">
        <v>928</v>
      </c>
      <c r="B930" s="3">
        <f t="shared" si="182"/>
        <v>0.92800000000000005</v>
      </c>
      <c r="C930" s="3">
        <f>MOD($T$7*(1+SIN($T$6*B930))+$T$20,2*$T$7)</f>
        <v>0.71403152032147599</v>
      </c>
      <c r="D930" s="31">
        <f t="shared" si="183"/>
        <v>8.2571621306686365E-8</v>
      </c>
      <c r="E930" s="67">
        <f t="shared" si="191"/>
        <v>6.1277016447421502E-6</v>
      </c>
      <c r="F930" s="42">
        <f t="shared" si="184"/>
        <v>8.685069777204284E-6</v>
      </c>
      <c r="G930" s="42">
        <f t="shared" si="192"/>
        <v>8.6850697772042837E-3</v>
      </c>
      <c r="H930" s="31">
        <f t="shared" si="185"/>
        <v>6.2401672944085923E-8</v>
      </c>
      <c r="I930" s="31">
        <f t="shared" si="186"/>
        <v>5.4074983670771059E-8</v>
      </c>
      <c r="L930" s="13">
        <f t="shared" si="187"/>
        <v>1.0040773989736476</v>
      </c>
      <c r="M930" s="13">
        <f t="shared" si="188"/>
        <v>-1</v>
      </c>
      <c r="N930" s="13">
        <f t="shared" si="193"/>
        <v>5.2791079082059387</v>
      </c>
      <c r="O930" s="13">
        <f t="shared" si="189"/>
        <v>4.0890531139056046E-5</v>
      </c>
      <c r="P930" s="13">
        <f t="shared" si="190"/>
        <v>0.64532670519950075</v>
      </c>
      <c r="Q930" s="13">
        <f t="shared" si="194"/>
        <v>0.39221797297774541</v>
      </c>
    </row>
    <row r="931" spans="1:22" x14ac:dyDescent="0.35">
      <c r="A931">
        <v>929</v>
      </c>
      <c r="B931" s="3">
        <f t="shared" si="182"/>
        <v>0.92900000000000005</v>
      </c>
      <c r="C931" s="3">
        <f>MOD($T$7*(1+SIN($T$6*B931))+$T$20,2*$T$7)</f>
        <v>0.72441671551760312</v>
      </c>
      <c r="D931" s="31">
        <f t="shared" si="183"/>
        <v>7.649976310212048E-8</v>
      </c>
      <c r="E931" s="67">
        <f t="shared" si="191"/>
        <v>5.7593963503406758E-6</v>
      </c>
      <c r="F931" s="42">
        <f t="shared" si="184"/>
        <v>8.1630539600772779E-6</v>
      </c>
      <c r="G931" s="42">
        <f t="shared" si="192"/>
        <v>8.1630539600772781E-3</v>
      </c>
      <c r="H931" s="31">
        <f t="shared" si="185"/>
        <v>5.728960856957851E-8</v>
      </c>
      <c r="I931" s="31">
        <f t="shared" si="186"/>
        <v>5.0696296754546387E-8</v>
      </c>
      <c r="L931" s="13">
        <f t="shared" si="187"/>
        <v>1.0042272324155035</v>
      </c>
      <c r="M931" s="13">
        <f t="shared" si="188"/>
        <v>-1</v>
      </c>
      <c r="N931" s="13">
        <f t="shared" si="193"/>
        <v>5.2789580747640823</v>
      </c>
      <c r="O931" s="13">
        <f t="shared" si="189"/>
        <v>4.0890637587050617E-5</v>
      </c>
      <c r="P931" s="13">
        <f t="shared" si="190"/>
        <v>0.64532838514181745</v>
      </c>
      <c r="Q931" s="13">
        <f t="shared" si="194"/>
        <v>0.39221859354611088</v>
      </c>
    </row>
    <row r="932" spans="1:22" x14ac:dyDescent="0.35">
      <c r="A932">
        <v>930</v>
      </c>
      <c r="B932" s="3">
        <f t="shared" si="182"/>
        <v>0.93</v>
      </c>
      <c r="C932" s="3">
        <f>MOD($T$7*(1+SIN($T$6*B932))+$T$20,2*$T$7)</f>
        <v>0.73461848709236843</v>
      </c>
      <c r="D932" s="31">
        <f t="shared" si="183"/>
        <v>7.0789505726109735E-8</v>
      </c>
      <c r="E932" s="67">
        <f t="shared" si="191"/>
        <v>5.407863934275883E-6</v>
      </c>
      <c r="F932" s="42">
        <f t="shared" si="184"/>
        <v>7.664811105010791E-6</v>
      </c>
      <c r="G932" s="42">
        <f t="shared" si="192"/>
        <v>7.6648111050107914E-3</v>
      </c>
      <c r="H932" s="31">
        <f t="shared" si="185"/>
        <v>5.2531939164773631E-8</v>
      </c>
      <c r="I932" s="31">
        <f t="shared" si="186"/>
        <v>4.7450495134776462E-8</v>
      </c>
      <c r="L932" s="13">
        <f t="shared" si="187"/>
        <v>1.0043680078716601</v>
      </c>
      <c r="M932" s="13">
        <f t="shared" si="188"/>
        <v>-1</v>
      </c>
      <c r="N932" s="13">
        <f t="shared" si="193"/>
        <v>5.2788172993079261</v>
      </c>
      <c r="O932" s="13">
        <f t="shared" si="189"/>
        <v>4.0890822995691382E-5</v>
      </c>
      <c r="P932" s="13">
        <f t="shared" si="190"/>
        <v>0.64533131122626597</v>
      </c>
      <c r="Q932" s="13">
        <f t="shared" si="194"/>
        <v>0.39221967443462818</v>
      </c>
    </row>
    <row r="933" spans="1:22" x14ac:dyDescent="0.35">
      <c r="A933">
        <v>931</v>
      </c>
      <c r="B933" s="3">
        <f t="shared" si="182"/>
        <v>0.93100000000000005</v>
      </c>
      <c r="C933" s="3">
        <f>MOD($T$7*(1+SIN($T$6*B933))+$T$20,2*$T$7)</f>
        <v>0.74463618213587512</v>
      </c>
      <c r="D933" s="31">
        <f t="shared" si="183"/>
        <v>6.5424786079274776E-8</v>
      </c>
      <c r="E933" s="67">
        <f t="shared" si="191"/>
        <v>5.0726042315714382E-6</v>
      </c>
      <c r="F933" s="42">
        <f t="shared" si="184"/>
        <v>7.1896323054732385E-6</v>
      </c>
      <c r="G933" s="42">
        <f t="shared" si="192"/>
        <v>7.1896323054732383E-3</v>
      </c>
      <c r="H933" s="31">
        <f t="shared" si="185"/>
        <v>4.8109103143165344E-8</v>
      </c>
      <c r="I933" s="31">
        <f t="shared" si="186"/>
        <v>4.4338660650488132E-8</v>
      </c>
      <c r="L933" s="13">
        <f t="shared" si="187"/>
        <v>1.0045001141633527</v>
      </c>
      <c r="M933" s="13">
        <f t="shared" si="188"/>
        <v>-1</v>
      </c>
      <c r="N933" s="13">
        <f t="shared" si="193"/>
        <v>5.2786851930162335</v>
      </c>
      <c r="O933" s="13">
        <f t="shared" si="189"/>
        <v>4.0891075800609115E-5</v>
      </c>
      <c r="P933" s="13">
        <f t="shared" si="190"/>
        <v>0.645335300946137</v>
      </c>
      <c r="Q933" s="13">
        <f t="shared" si="194"/>
        <v>0.392221148221303</v>
      </c>
    </row>
    <row r="934" spans="1:22" x14ac:dyDescent="0.35">
      <c r="A934">
        <v>932</v>
      </c>
      <c r="B934" s="3">
        <f t="shared" si="182"/>
        <v>0.93200000000000005</v>
      </c>
      <c r="C934" s="3">
        <f>MOD($T$7*(1+SIN($T$6*B934))+$T$20,2*$T$7)</f>
        <v>0.75446915951905957</v>
      </c>
      <c r="D934" s="31">
        <f t="shared" si="183"/>
        <v>6.0389976793008768E-8</v>
      </c>
      <c r="E934" s="67">
        <f t="shared" si="191"/>
        <v>4.7531233196220744E-6</v>
      </c>
      <c r="F934" s="42">
        <f t="shared" si="184"/>
        <v>6.7368175025289863E-6</v>
      </c>
      <c r="G934" s="42">
        <f t="shared" si="192"/>
        <v>6.7368175025289863E-3</v>
      </c>
      <c r="H934" s="31">
        <f t="shared" si="185"/>
        <v>4.4002263997481318E-8</v>
      </c>
      <c r="I934" s="31">
        <f t="shared" si="186"/>
        <v>4.1361214442471308E-8</v>
      </c>
      <c r="L934" s="13">
        <f t="shared" si="187"/>
        <v>1.0046239340446466</v>
      </c>
      <c r="M934" s="13">
        <f t="shared" si="188"/>
        <v>-1</v>
      </c>
      <c r="N934" s="13">
        <f t="shared" si="193"/>
        <v>5.2785613731349397</v>
      </c>
      <c r="O934" s="13">
        <f t="shared" si="189"/>
        <v>4.0891385401884023E-5</v>
      </c>
      <c r="P934" s="13">
        <f t="shared" si="190"/>
        <v>0.64534018701548101</v>
      </c>
      <c r="Q934" s="13">
        <f t="shared" si="194"/>
        <v>0.39222295310617672</v>
      </c>
    </row>
    <row r="935" spans="1:22" x14ac:dyDescent="0.35">
      <c r="A935">
        <v>933</v>
      </c>
      <c r="B935" s="3">
        <f t="shared" si="182"/>
        <v>0.93300000000000005</v>
      </c>
      <c r="C935" s="3">
        <f>MOD($T$7*(1+SIN($T$6*B935))+$T$20,2*$T$7)</f>
        <v>0.7641167899347252</v>
      </c>
      <c r="D935" s="31">
        <f t="shared" si="183"/>
        <v>5.5669884777716368E-8</v>
      </c>
      <c r="E935" s="67">
        <f t="shared" si="191"/>
        <v>4.4489335367552997E-6</v>
      </c>
      <c r="F935" s="42">
        <f t="shared" si="184"/>
        <v>6.305675511146714E-6</v>
      </c>
      <c r="G935" s="42">
        <f t="shared" si="192"/>
        <v>6.3056755111467137E-3</v>
      </c>
      <c r="H935" s="31">
        <f t="shared" si="185"/>
        <v>4.0193307850857271E-8</v>
      </c>
      <c r="I935" s="31">
        <f t="shared" si="186"/>
        <v>3.8517970808058306E-8</v>
      </c>
      <c r="L935" s="13">
        <f t="shared" si="187"/>
        <v>1.0047398435036474</v>
      </c>
      <c r="M935" s="13">
        <f t="shared" si="188"/>
        <v>-1</v>
      </c>
      <c r="N935" s="13">
        <f t="shared" si="193"/>
        <v>5.278445463675939</v>
      </c>
      <c r="O935" s="13">
        <f t="shared" si="189"/>
        <v>4.0891742115782596E-5</v>
      </c>
      <c r="P935" s="13">
        <f t="shared" si="190"/>
        <v>0.6453458166074294</v>
      </c>
      <c r="Q935" s="13">
        <f t="shared" si="194"/>
        <v>0.39222503263057518</v>
      </c>
    </row>
    <row r="936" spans="1:22" x14ac:dyDescent="0.35">
      <c r="A936">
        <v>934</v>
      </c>
      <c r="B936" s="3">
        <f t="shared" si="182"/>
        <v>0.93400000000000005</v>
      </c>
      <c r="C936" s="3">
        <f>MOD($T$7*(1+SIN($T$6*B936))+$T$20,2*$T$7)</f>
        <v>0.77357845593781871</v>
      </c>
      <c r="D936" s="31">
        <f t="shared" si="183"/>
        <v>5.1249749486540915E-8</v>
      </c>
      <c r="E936" s="67">
        <f t="shared" si="191"/>
        <v>4.1595535080228405E-6</v>
      </c>
      <c r="F936" s="42">
        <f t="shared" si="184"/>
        <v>5.8955240567547882E-6</v>
      </c>
      <c r="G936" s="42">
        <f t="shared" si="192"/>
        <v>5.8955240567547884E-3</v>
      </c>
      <c r="H936" s="31">
        <f t="shared" si="185"/>
        <v>3.6664838970630386E-8</v>
      </c>
      <c r="I936" s="31">
        <f t="shared" si="186"/>
        <v>3.5808189087008352E-8</v>
      </c>
      <c r="L936" s="13">
        <f t="shared" si="187"/>
        <v>1.0048482111372996</v>
      </c>
      <c r="M936" s="13">
        <f t="shared" si="188"/>
        <v>-1</v>
      </c>
      <c r="N936" s="13">
        <f t="shared" si="193"/>
        <v>5.2783370960422866</v>
      </c>
      <c r="O936" s="13">
        <f t="shared" si="189"/>
        <v>4.089213712713626E-5</v>
      </c>
      <c r="P936" s="13">
        <f t="shared" si="190"/>
        <v>0.64535205060264234</v>
      </c>
      <c r="Q936" s="13">
        <f t="shared" si="194"/>
        <v>0.39222733539990395</v>
      </c>
    </row>
    <row r="937" spans="1:22" x14ac:dyDescent="0.35">
      <c r="A937">
        <v>935</v>
      </c>
      <c r="B937" s="3">
        <f t="shared" si="182"/>
        <v>0.93500000000000005</v>
      </c>
      <c r="C937" s="3">
        <f>MOD($T$7*(1+SIN($T$6*B937))+$T$20,2*$T$7)</f>
        <v>0.78285355198494511</v>
      </c>
      <c r="D937" s="31">
        <f t="shared" si="183"/>
        <v>4.7115240895584246E-8</v>
      </c>
      <c r="E937" s="67">
        <f t="shared" si="191"/>
        <v>3.8845081781496416E-6</v>
      </c>
      <c r="F937" s="42">
        <f t="shared" si="184"/>
        <v>5.505689821941383E-6</v>
      </c>
      <c r="G937" s="42">
        <f t="shared" si="192"/>
        <v>5.5056898219413833E-3</v>
      </c>
      <c r="H937" s="31">
        <f t="shared" si="185"/>
        <v>3.3400173400969979E-8</v>
      </c>
      <c r="I937" s="31">
        <f t="shared" si="186"/>
        <v>3.323062354867979E-8</v>
      </c>
      <c r="L937" s="13">
        <f t="shared" si="187"/>
        <v>1.0049493975963926</v>
      </c>
      <c r="M937" s="13">
        <f t="shared" si="188"/>
        <v>-1</v>
      </c>
      <c r="N937" s="13">
        <f t="shared" si="193"/>
        <v>5.2782359095831932</v>
      </c>
      <c r="O937" s="13">
        <f t="shared" si="189"/>
        <v>4.0892562442473848E-5</v>
      </c>
      <c r="P937" s="13">
        <f t="shared" si="190"/>
        <v>0.64535876284965488</v>
      </c>
      <c r="Q937" s="13">
        <f t="shared" si="194"/>
        <v>0.39222981481068314</v>
      </c>
    </row>
    <row r="938" spans="1:22" x14ac:dyDescent="0.35">
      <c r="A938">
        <v>936</v>
      </c>
      <c r="B938" s="3">
        <f t="shared" si="182"/>
        <v>0.93600000000000005</v>
      </c>
      <c r="C938" s="3">
        <f>MOD($T$7*(1+SIN($T$6*B938))+$T$20,2*$T$7)</f>
        <v>0.79194148447312429</v>
      </c>
      <c r="D938" s="31">
        <f t="shared" si="183"/>
        <v>4.3252457201856672E-8</v>
      </c>
      <c r="E938" s="67">
        <f t="shared" si="191"/>
        <v>3.6233288515272262E-6</v>
      </c>
      <c r="F938" s="42">
        <f t="shared" si="184"/>
        <v>5.1355085031388815E-6</v>
      </c>
      <c r="G938" s="42">
        <f t="shared" si="192"/>
        <v>5.1355085031388817E-3</v>
      </c>
      <c r="H938" s="31">
        <f t="shared" si="185"/>
        <v>3.0383330866763866E-8</v>
      </c>
      <c r="I938" s="31">
        <f t="shared" si="186"/>
        <v>3.0783571258695719E-8</v>
      </c>
      <c r="L938" s="13">
        <f t="shared" si="187"/>
        <v>1.0050437550974027</v>
      </c>
      <c r="M938" s="13">
        <f t="shared" si="188"/>
        <v>-1</v>
      </c>
      <c r="N938" s="13">
        <f t="shared" si="193"/>
        <v>5.2781415520821833</v>
      </c>
      <c r="O938" s="13">
        <f t="shared" si="189"/>
        <v>4.0893010844009585E-5</v>
      </c>
      <c r="P938" s="13">
        <f t="shared" si="190"/>
        <v>0.64536583943872339</v>
      </c>
      <c r="Q938" s="13">
        <f t="shared" si="194"/>
        <v>0.39223242878244896</v>
      </c>
      <c r="V938" s="59"/>
    </row>
    <row r="939" spans="1:22" x14ac:dyDescent="0.35">
      <c r="A939">
        <v>937</v>
      </c>
      <c r="B939" s="3">
        <f t="shared" si="182"/>
        <v>0.93700000000000006</v>
      </c>
      <c r="C939" s="3">
        <f>MOD($T$7*(1+SIN($T$6*B939))+$T$20,2*$T$7)</f>
        <v>0.80084167177777843</v>
      </c>
      <c r="D939" s="31">
        <f t="shared" si="183"/>
        <v>3.9647922240438018E-8</v>
      </c>
      <c r="E939" s="67">
        <f t="shared" si="191"/>
        <v>3.3755532391048362E-6</v>
      </c>
      <c r="F939" s="42">
        <f t="shared" si="184"/>
        <v>4.7843248770848206E-6</v>
      </c>
      <c r="G939" s="42">
        <f t="shared" si="192"/>
        <v>4.784324877084821E-3</v>
      </c>
      <c r="H939" s="31">
        <f t="shared" si="185"/>
        <v>2.7599025097085354E-8</v>
      </c>
      <c r="I939" s="31">
        <f t="shared" si="186"/>
        <v>2.8464917910899943E-8</v>
      </c>
      <c r="L939" s="13">
        <f t="shared" si="187"/>
        <v>1.0051316269978181</v>
      </c>
      <c r="M939" s="13">
        <f t="shared" si="188"/>
        <v>-1</v>
      </c>
      <c r="N939" s="13">
        <f t="shared" si="193"/>
        <v>5.2780536801817686</v>
      </c>
      <c r="O939" s="13">
        <f t="shared" si="189"/>
        <v>4.0893475844578878E-5</v>
      </c>
      <c r="P939" s="13">
        <f t="shared" si="190"/>
        <v>0.6453731779906311</v>
      </c>
      <c r="Q939" s="13">
        <f t="shared" si="194"/>
        <v>0.39223513949508781</v>
      </c>
    </row>
    <row r="940" spans="1:22" x14ac:dyDescent="0.35">
      <c r="A940">
        <v>938</v>
      </c>
      <c r="B940" s="3">
        <f t="shared" si="182"/>
        <v>0.93799999999999994</v>
      </c>
      <c r="C940" s="3">
        <f>MOD($T$7*(1+SIN($T$6*B940))+$T$20,2*$T$7)</f>
        <v>0.80955354428995552</v>
      </c>
      <c r="D940" s="31">
        <f t="shared" si="183"/>
        <v>3.6288582622577588E-8</v>
      </c>
      <c r="E940" s="67">
        <f t="shared" si="191"/>
        <v>3.14072551199752E-6</v>
      </c>
      <c r="F940" s="42">
        <f t="shared" si="184"/>
        <v>4.4514928768030656E-6</v>
      </c>
      <c r="G940" s="42">
        <f t="shared" si="192"/>
        <v>4.4514928768030655E-3</v>
      </c>
      <c r="H940" s="31">
        <f t="shared" si="185"/>
        <v>2.5032652712204008E-8</v>
      </c>
      <c r="I940" s="31">
        <f t="shared" si="186"/>
        <v>2.6272181617555579E-8</v>
      </c>
      <c r="L940" s="13">
        <f t="shared" si="187"/>
        <v>1.0052133474315963</v>
      </c>
      <c r="M940" s="13">
        <f t="shared" si="188"/>
        <v>-1</v>
      </c>
      <c r="N940" s="13">
        <f t="shared" si="193"/>
        <v>5.2779719597479904</v>
      </c>
      <c r="O940" s="13">
        <f t="shared" si="189"/>
        <v>4.0893951643604877E-5</v>
      </c>
      <c r="P940" s="13">
        <f t="shared" si="190"/>
        <v>0.64538068696176032</v>
      </c>
      <c r="Q940" s="13">
        <f t="shared" si="194"/>
        <v>0.3922379131321112</v>
      </c>
      <c r="S940" s="51"/>
      <c r="T940" s="44"/>
      <c r="U940" s="44"/>
    </row>
    <row r="941" spans="1:22" x14ac:dyDescent="0.35">
      <c r="A941">
        <v>939</v>
      </c>
      <c r="B941" s="3">
        <f t="shared" si="182"/>
        <v>0.93899999999999995</v>
      </c>
      <c r="C941" s="3">
        <f>MOD($T$7*(1+SIN($T$6*B941))+$T$20,2*$T$7)</f>
        <v>0.81807654445279265</v>
      </c>
      <c r="D941" s="31">
        <f t="shared" si="183"/>
        <v>3.3161804596712754E-8</v>
      </c>
      <c r="E941" s="67">
        <f t="shared" si="191"/>
        <v>2.9183963615882941E-6</v>
      </c>
      <c r="F941" s="42">
        <f t="shared" si="184"/>
        <v>4.1363756767893358E-6</v>
      </c>
      <c r="G941" s="42">
        <f t="shared" si="192"/>
        <v>4.1363756767893358E-3</v>
      </c>
      <c r="H941" s="31">
        <f t="shared" si="185"/>
        <v>2.2670280813506275E-8</v>
      </c>
      <c r="I941" s="31">
        <f t="shared" si="186"/>
        <v>2.4202554657459786E-8</v>
      </c>
      <c r="L941" s="13">
        <f t="shared" si="187"/>
        <v>1.0052892410014744</v>
      </c>
      <c r="M941" s="13">
        <f t="shared" si="188"/>
        <v>-1</v>
      </c>
      <c r="N941" s="13">
        <f t="shared" si="193"/>
        <v>5.277896066178112</v>
      </c>
      <c r="O941" s="13">
        <f t="shared" si="189"/>
        <v>4.0894433084170067E-5</v>
      </c>
      <c r="P941" s="13">
        <f t="shared" si="190"/>
        <v>0.64538828496660472</v>
      </c>
      <c r="Q941" s="13">
        <f t="shared" si="194"/>
        <v>0.39224071963032348</v>
      </c>
    </row>
    <row r="942" spans="1:22" x14ac:dyDescent="0.35">
      <c r="A942">
        <v>940</v>
      </c>
      <c r="B942" s="3">
        <f t="shared" si="182"/>
        <v>0.94</v>
      </c>
      <c r="C942" s="3">
        <f>MOD($T$7*(1+SIN($T$6*B942))+$T$20,2*$T$7)</f>
        <v>0.82641012679718706</v>
      </c>
      <c r="D942" s="31">
        <f t="shared" si="183"/>
        <v>3.0255370634651963E-8</v>
      </c>
      <c r="E942" s="67">
        <f t="shared" si="191"/>
        <v>2.7081230658861096E-6</v>
      </c>
      <c r="F942" s="42">
        <f t="shared" si="184"/>
        <v>3.8383457870633601E-6</v>
      </c>
      <c r="G942" s="42">
        <f t="shared" si="192"/>
        <v>3.8383457870633602E-3</v>
      </c>
      <c r="H942" s="31">
        <f t="shared" si="185"/>
        <v>2.0498633410896082E-8</v>
      </c>
      <c r="I942" s="31">
        <f t="shared" si="186"/>
        <v>2.2252943187943822E-8</v>
      </c>
      <c r="L942" s="13">
        <f t="shared" si="187"/>
        <v>1.0053596225248718</v>
      </c>
      <c r="M942" s="13">
        <f t="shared" si="188"/>
        <v>-1</v>
      </c>
      <c r="N942" s="13">
        <f t="shared" si="193"/>
        <v>5.2778256846547142</v>
      </c>
      <c r="O942" s="13">
        <f t="shared" si="189"/>
        <v>4.0894915611258204E-5</v>
      </c>
      <c r="P942" s="13">
        <f t="shared" si="190"/>
        <v>0.64539590011875081</v>
      </c>
      <c r="Q942" s="13">
        <f t="shared" si="194"/>
        <v>0.39224353243627968</v>
      </c>
    </row>
    <row r="943" spans="1:22" x14ac:dyDescent="0.35">
      <c r="A943">
        <v>941</v>
      </c>
      <c r="B943" s="3">
        <f t="shared" si="182"/>
        <v>0.94099999999999995</v>
      </c>
      <c r="C943" s="3">
        <f>MOD($T$7*(1+SIN($T$6*B943))+$T$20,2*$T$7)</f>
        <v>0.83455375797671127</v>
      </c>
      <c r="D943" s="31">
        <f t="shared" si="183"/>
        <v>2.7557475745422411E-8</v>
      </c>
      <c r="E943" s="67">
        <f t="shared" si="191"/>
        <v>2.5094695618455759E-6</v>
      </c>
      <c r="F943" s="42">
        <f t="shared" si="184"/>
        <v>3.5567851556709081E-6</v>
      </c>
      <c r="G943" s="42">
        <f t="shared" si="192"/>
        <v>3.5567851556709083E-3</v>
      </c>
      <c r="H943" s="31">
        <f t="shared" si="185"/>
        <v>1.8505076817257605E-8</v>
      </c>
      <c r="I943" s="31">
        <f t="shared" si="186"/>
        <v>2.0420004932588521E-8</v>
      </c>
      <c r="L943" s="13">
        <f t="shared" si="187"/>
        <v>1.0054247968301961</v>
      </c>
      <c r="M943" s="13">
        <f t="shared" si="188"/>
        <v>-1</v>
      </c>
      <c r="N943" s="13">
        <f t="shared" si="193"/>
        <v>5.2777605103493901</v>
      </c>
      <c r="O943" s="13">
        <f t="shared" si="189"/>
        <v>4.0895395231224315E-5</v>
      </c>
      <c r="P943" s="13">
        <f t="shared" si="190"/>
        <v>0.64540346939124138</v>
      </c>
      <c r="Q943" s="13">
        <f t="shared" si="194"/>
        <v>0.39224632826988309</v>
      </c>
    </row>
    <row r="944" spans="1:22" x14ac:dyDescent="0.35">
      <c r="A944">
        <v>942</v>
      </c>
      <c r="B944" s="3">
        <f t="shared" si="182"/>
        <v>0.94199999999999995</v>
      </c>
      <c r="C944" s="3">
        <f>MOD($T$7*(1+SIN($T$6*B944))+$T$20,2*$T$7)</f>
        <v>0.84250691680175205</v>
      </c>
      <c r="D944" s="31">
        <f t="shared" si="183"/>
        <v>2.5056723519566752E-8</v>
      </c>
      <c r="E944" s="67">
        <f t="shared" si="191"/>
        <v>2.3220065233432859E-6</v>
      </c>
      <c r="F944" s="42">
        <f t="shared" si="184"/>
        <v>3.2910852792031738E-6</v>
      </c>
      <c r="G944" s="42">
        <f t="shared" si="192"/>
        <v>3.2910852792031736E-3</v>
      </c>
      <c r="H944" s="31">
        <f t="shared" si="185"/>
        <v>1.6677604134445455E-8</v>
      </c>
      <c r="I944" s="31">
        <f t="shared" si="186"/>
        <v>1.8700184861940202E-8</v>
      </c>
      <c r="L944" s="13">
        <f t="shared" si="187"/>
        <v>1.0054850586004282</v>
      </c>
      <c r="M944" s="13">
        <f t="shared" si="188"/>
        <v>-1</v>
      </c>
      <c r="N944" s="13">
        <f t="shared" si="193"/>
        <v>5.2777002485791584</v>
      </c>
      <c r="O944" s="13">
        <f t="shared" si="189"/>
        <v>4.0895868472542234E-5</v>
      </c>
      <c r="P944" s="13">
        <f t="shared" si="190"/>
        <v>0.64541093799710081</v>
      </c>
      <c r="Q944" s="13">
        <f t="shared" si="194"/>
        <v>0.39224908689542087</v>
      </c>
    </row>
    <row r="945" spans="1:30" s="44" customFormat="1" x14ac:dyDescent="0.35">
      <c r="A945" s="44">
        <v>943</v>
      </c>
      <c r="B945" s="45">
        <f t="shared" si="182"/>
        <v>0.94299999999999995</v>
      </c>
      <c r="C945" s="45">
        <f>MOD($T$7*(1+SIN($T$6*B945))+$T$20,2*$T$7)</f>
        <v>0.85026909427285879</v>
      </c>
      <c r="D945" s="46">
        <f t="shared" si="183"/>
        <v>2.274212190694395E-8</v>
      </c>
      <c r="E945" s="67">
        <f t="shared" si="191"/>
        <v>2.145311444464454E-6</v>
      </c>
      <c r="F945" s="47">
        <f t="shared" si="184"/>
        <v>3.0406473208427117E-6</v>
      </c>
      <c r="G945" s="42">
        <f t="shared" si="192"/>
        <v>3.0406473208427118E-3</v>
      </c>
      <c r="H945" s="46">
        <f t="shared" si="185"/>
        <v>1.5004818950011798E-8</v>
      </c>
      <c r="I945" s="46">
        <f t="shared" si="186"/>
        <v>1.7089748889543898E-8</v>
      </c>
      <c r="J945" s="46"/>
      <c r="K945" s="46"/>
      <c r="L945" s="13">
        <f t="shared" si="187"/>
        <v>1.0055406922609236</v>
      </c>
      <c r="M945" s="13">
        <f t="shared" si="188"/>
        <v>-1</v>
      </c>
      <c r="N945" s="13">
        <f t="shared" si="193"/>
        <v>5.2776446149186622</v>
      </c>
      <c r="O945" s="13">
        <f t="shared" si="189"/>
        <v>4.0896332347872038E-5</v>
      </c>
      <c r="P945" s="48">
        <f t="shared" si="190"/>
        <v>0.64541825879068959</v>
      </c>
      <c r="Q945" s="13">
        <f t="shared" si="194"/>
        <v>0.39225179090029288</v>
      </c>
      <c r="S945" s="40"/>
      <c r="T945"/>
      <c r="U945"/>
      <c r="V945" s="2"/>
      <c r="W945" s="61"/>
      <c r="X945" s="61"/>
      <c r="Y945" s="61"/>
      <c r="Z945" s="61"/>
      <c r="AA945" s="61"/>
      <c r="AB945" s="61"/>
      <c r="AC945" s="61"/>
      <c r="AD945" s="61"/>
    </row>
    <row r="946" spans="1:30" x14ac:dyDescent="0.35">
      <c r="A946">
        <v>944</v>
      </c>
      <c r="B946" s="3">
        <f t="shared" si="182"/>
        <v>0.94399999999999995</v>
      </c>
      <c r="C946" s="3">
        <f>MOD($T$7*(1+SIN($T$6*B946))+$T$20,2*$T$7)</f>
        <v>0.85783979361332197</v>
      </c>
      <c r="D946" s="31">
        <f t="shared" si="183"/>
        <v>2.0603078731377352E-8</v>
      </c>
      <c r="E946" s="67">
        <f t="shared" si="191"/>
        <v>1.9789687277286755E-6</v>
      </c>
      <c r="F946" s="42">
        <f t="shared" si="184"/>
        <v>2.8048822354098103E-6</v>
      </c>
      <c r="G946" s="42">
        <f t="shared" si="192"/>
        <v>2.8048822354098104E-3</v>
      </c>
      <c r="H946" s="31">
        <f t="shared" si="185"/>
        <v>1.3475918358534825E-8</v>
      </c>
      <c r="I946" s="31">
        <f t="shared" si="186"/>
        <v>1.5584815610248259E-8</v>
      </c>
      <c r="L946" s="13">
        <f t="shared" si="187"/>
        <v>1.0055919719084621</v>
      </c>
      <c r="M946" s="13">
        <f t="shared" si="188"/>
        <v>-1</v>
      </c>
      <c r="N946" s="13">
        <f t="shared" si="193"/>
        <v>5.2775933352711242</v>
      </c>
      <c r="O946" s="13">
        <f t="shared" si="189"/>
        <v>4.0896784317482491E-5</v>
      </c>
      <c r="P946" s="13">
        <f t="shared" si="190"/>
        <v>0.6454253916904451</v>
      </c>
      <c r="Q946" s="13">
        <f t="shared" si="194"/>
        <v>0.3922544254816443</v>
      </c>
    </row>
    <row r="947" spans="1:30" x14ac:dyDescent="0.35">
      <c r="A947">
        <v>945</v>
      </c>
      <c r="B947" s="3">
        <f t="shared" si="182"/>
        <v>0.94499999999999995</v>
      </c>
      <c r="C947" s="3">
        <f>MOD($T$7*(1+SIN($T$6*B947))+$T$20,2*$T$7)</f>
        <v>0.86521853030096718</v>
      </c>
      <c r="D947" s="31">
        <f t="shared" si="183"/>
        <v>1.8629396945783769E-8</v>
      </c>
      <c r="E947" s="67">
        <f t="shared" si="191"/>
        <v>1.8225697768552578E-6</v>
      </c>
      <c r="F947" s="42">
        <f t="shared" si="184"/>
        <v>2.5832109008430085E-6</v>
      </c>
      <c r="G947" s="42">
        <f t="shared" si="192"/>
        <v>2.5832109008430085E-3</v>
      </c>
      <c r="H947" s="31">
        <f t="shared" si="185"/>
        <v>1.2080675415993206E-8</v>
      </c>
      <c r="I947" s="31">
        <f t="shared" si="186"/>
        <v>1.4181386111977734E-8</v>
      </c>
      <c r="L947" s="13">
        <f t="shared" si="187"/>
        <v>1.0056391612786428</v>
      </c>
      <c r="M947" s="13">
        <f t="shared" si="188"/>
        <v>-1</v>
      </c>
      <c r="N947" s="13">
        <f t="shared" si="193"/>
        <v>5.2775461459009438</v>
      </c>
      <c r="O947" s="13">
        <f t="shared" si="189"/>
        <v>4.0897222254057089E-5</v>
      </c>
      <c r="P947" s="13">
        <f t="shared" si="190"/>
        <v>0.64543230312345656</v>
      </c>
      <c r="Q947" s="13">
        <f t="shared" si="194"/>
        <v>0.39225697824107314</v>
      </c>
    </row>
    <row r="948" spans="1:30" x14ac:dyDescent="0.35">
      <c r="A948">
        <v>946</v>
      </c>
      <c r="B948" s="3">
        <f t="shared" si="182"/>
        <v>0.94599999999999995</v>
      </c>
      <c r="C948" s="3">
        <f>MOD($T$7*(1+SIN($T$6*B948))+$T$20,2*$T$7)</f>
        <v>0.87240483209916775</v>
      </c>
      <c r="D948" s="31">
        <f t="shared" si="183"/>
        <v>1.6811269631715257E-8</v>
      </c>
      <c r="E948" s="67">
        <f t="shared" si="191"/>
        <v>1.6757130936411646E-6</v>
      </c>
      <c r="F948" s="42">
        <f t="shared" si="184"/>
        <v>2.3750642555086051E-6</v>
      </c>
      <c r="G948" s="42">
        <f t="shared" si="192"/>
        <v>2.3750642555086052E-3</v>
      </c>
      <c r="H948" s="31">
        <f t="shared" si="185"/>
        <v>1.0809421130160985E-8</v>
      </c>
      <c r="I948" s="31">
        <f t="shared" si="186"/>
        <v>1.2875371896029289E-8</v>
      </c>
      <c r="L948" s="13">
        <f t="shared" si="187"/>
        <v>1.0056825137488261</v>
      </c>
      <c r="M948" s="13">
        <f t="shared" si="188"/>
        <v>-1</v>
      </c>
      <c r="N948" s="13">
        <f t="shared" si="193"/>
        <v>5.2775027934307603</v>
      </c>
      <c r="O948" s="13">
        <f t="shared" si="189"/>
        <v>4.0897644408905901E-5</v>
      </c>
      <c r="P948" s="13">
        <f t="shared" si="190"/>
        <v>0.64543896549222701</v>
      </c>
      <c r="Q948" s="13">
        <f t="shared" si="194"/>
        <v>0.39225943898754478</v>
      </c>
    </row>
    <row r="949" spans="1:30" x14ac:dyDescent="0.35">
      <c r="A949">
        <v>947</v>
      </c>
      <c r="B949" s="3">
        <f t="shared" si="182"/>
        <v>0.94699999999999995</v>
      </c>
      <c r="C949" s="3">
        <f>MOD($T$7*(1+SIN($T$6*B949))+$T$20,2*$T$7)</f>
        <v>0.87939823908705872</v>
      </c>
      <c r="D949" s="31">
        <f t="shared" si="183"/>
        <v>1.5139274747550468E-8</v>
      </c>
      <c r="E949" s="67">
        <f t="shared" si="191"/>
        <v>1.5380043785006796E-6</v>
      </c>
      <c r="F949" s="42">
        <f t="shared" si="184"/>
        <v>2.1798834407000886E-6</v>
      </c>
      <c r="G949" s="42">
        <f t="shared" si="192"/>
        <v>2.1798834407000885E-3</v>
      </c>
      <c r="H949" s="31">
        <f t="shared" si="185"/>
        <v>9.6530260845001976E-9</v>
      </c>
      <c r="I949" s="31">
        <f t="shared" si="186"/>
        <v>1.1662620944443751E-8</v>
      </c>
      <c r="L949" s="13">
        <f t="shared" si="187"/>
        <v>1.005722272373905</v>
      </c>
      <c r="M949" s="13">
        <f t="shared" si="188"/>
        <v>-1</v>
      </c>
      <c r="N949" s="13">
        <f t="shared" si="193"/>
        <v>5.277463034805681</v>
      </c>
      <c r="O949" s="13">
        <f t="shared" si="189"/>
        <v>4.0898049379599409E-5</v>
      </c>
      <c r="P949" s="13">
        <f t="shared" si="190"/>
        <v>0.64544535666387637</v>
      </c>
      <c r="Q949" s="13">
        <f t="shared" si="194"/>
        <v>0.3922617995486099</v>
      </c>
    </row>
    <row r="950" spans="1:30" x14ac:dyDescent="0.35">
      <c r="A950">
        <v>948</v>
      </c>
      <c r="B950" s="3">
        <f t="shared" si="182"/>
        <v>0.94799999999999995</v>
      </c>
      <c r="C950" s="3">
        <f>MOD($T$7*(1+SIN($T$6*B950))+$T$20,2*$T$7)</f>
        <v>0.88619830368898089</v>
      </c>
      <c r="D950" s="31">
        <f t="shared" si="183"/>
        <v>1.360436962988336E-8</v>
      </c>
      <c r="E950" s="67">
        <f t="shared" si="191"/>
        <v>1.409056634190539E-6</v>
      </c>
      <c r="F950" s="42">
        <f t="shared" si="184"/>
        <v>1.9971199476524775E-6</v>
      </c>
      <c r="G950" s="42">
        <f t="shared" si="192"/>
        <v>1.9971199476524776E-3</v>
      </c>
      <c r="H950" s="31">
        <f t="shared" si="185"/>
        <v>8.6028817875220976E-9</v>
      </c>
      <c r="I950" s="31">
        <f t="shared" si="186"/>
        <v>1.0538941976138464E-8</v>
      </c>
      <c r="L950" s="13">
        <f t="shared" si="187"/>
        <v>1.0057586699522894</v>
      </c>
      <c r="M950" s="13">
        <f t="shared" si="188"/>
        <v>-1</v>
      </c>
      <c r="N950" s="13">
        <f t="shared" si="193"/>
        <v>5.2774266372272969</v>
      </c>
      <c r="O950" s="13">
        <f t="shared" si="189"/>
        <v>4.0898436079035025E-5</v>
      </c>
      <c r="P950" s="13">
        <f t="shared" si="190"/>
        <v>0.64545145948195526</v>
      </c>
      <c r="Q950" s="13">
        <f t="shared" si="194"/>
        <v>0.392264053589989</v>
      </c>
    </row>
    <row r="951" spans="1:30" x14ac:dyDescent="0.35">
      <c r="A951">
        <v>949</v>
      </c>
      <c r="B951" s="3">
        <f t="shared" si="182"/>
        <v>0.94899999999999995</v>
      </c>
      <c r="C951" s="3">
        <f>MOD($T$7*(1+SIN($T$6*B951))+$T$20,2*$T$7)</f>
        <v>0.8928045907031219</v>
      </c>
      <c r="D951" s="31">
        <f t="shared" si="183"/>
        <v>1.2197885252975676E-8</v>
      </c>
      <c r="E951" s="67">
        <f t="shared" si="191"/>
        <v>1.2884902722217741E-6</v>
      </c>
      <c r="F951" s="42">
        <f t="shared" si="184"/>
        <v>1.8262357683646565E-6</v>
      </c>
      <c r="G951" s="42">
        <f t="shared" si="192"/>
        <v>1.8262357683646565E-3</v>
      </c>
      <c r="H951" s="31">
        <f t="shared" si="185"/>
        <v>7.650881834095765E-9</v>
      </c>
      <c r="I951" s="31">
        <f t="shared" si="186"/>
        <v>9.5001269362816899E-9</v>
      </c>
      <c r="L951" s="13">
        <f t="shared" si="187"/>
        <v>1.0057919291195825</v>
      </c>
      <c r="M951" s="13">
        <f t="shared" si="188"/>
        <v>-1</v>
      </c>
      <c r="N951" s="13">
        <f t="shared" si="193"/>
        <v>5.2773933780600037</v>
      </c>
      <c r="O951" s="13">
        <f t="shared" si="189"/>
        <v>4.0898803705941446E-5</v>
      </c>
      <c r="P951" s="13">
        <f t="shared" si="190"/>
        <v>0.64545726130094982</v>
      </c>
      <c r="Q951" s="13">
        <f t="shared" si="194"/>
        <v>0.39226619644355348</v>
      </c>
    </row>
    <row r="952" spans="1:30" x14ac:dyDescent="0.35">
      <c r="A952">
        <v>950</v>
      </c>
      <c r="B952" s="3">
        <f t="shared" si="182"/>
        <v>0.95</v>
      </c>
      <c r="C952" s="3">
        <f>MOD($T$7*(1+SIN($T$6*B952))+$T$20,2*$T$7)</f>
        <v>0.89921667732936594</v>
      </c>
      <c r="D952" s="31">
        <f t="shared" si="183"/>
        <v>1.0911520251464901E-8</v>
      </c>
      <c r="E952" s="67">
        <f t="shared" si="191"/>
        <v>1.1759332214381513E-6</v>
      </c>
      <c r="F952" s="42">
        <f t="shared" si="184"/>
        <v>1.6667035494925307E-6</v>
      </c>
      <c r="G952" s="42">
        <f t="shared" si="192"/>
        <v>1.6667035494925308E-3</v>
      </c>
      <c r="H952" s="31">
        <f t="shared" si="185"/>
        <v>6.7894029597193811E-9</v>
      </c>
      <c r="I952" s="31">
        <f t="shared" si="186"/>
        <v>8.5419717658560744E-9</v>
      </c>
      <c r="L952" s="13">
        <f t="shared" si="187"/>
        <v>1.0058222624675306</v>
      </c>
      <c r="M952" s="13">
        <f t="shared" si="188"/>
        <v>-1</v>
      </c>
      <c r="N952" s="13">
        <f t="shared" si="193"/>
        <v>5.2773630447120556</v>
      </c>
      <c r="O952" s="13">
        <f t="shared" si="189"/>
        <v>4.0899151716821434E-5</v>
      </c>
      <c r="P952" s="13">
        <f t="shared" si="190"/>
        <v>0.6454627535434887</v>
      </c>
      <c r="Q952" s="13">
        <f t="shared" si="194"/>
        <v>0.392268224943707</v>
      </c>
    </row>
    <row r="953" spans="1:30" x14ac:dyDescent="0.35">
      <c r="A953">
        <v>951</v>
      </c>
      <c r="B953" s="3">
        <f t="shared" si="182"/>
        <v>0.95099999999999996</v>
      </c>
      <c r="C953" s="3">
        <f>MOD($T$7*(1+SIN($T$6*B953))+$T$20,2*$T$7)</f>
        <v>0.90543415319635923</v>
      </c>
      <c r="D953" s="31">
        <f t="shared" si="183"/>
        <v>9.7373347118513382E-9</v>
      </c>
      <c r="E953" s="67">
        <f t="shared" si="191"/>
        <v>1.0710210382198007E-6</v>
      </c>
      <c r="F953" s="42">
        <f t="shared" si="184"/>
        <v>1.5180067485456307E-6</v>
      </c>
      <c r="G953" s="42">
        <f t="shared" si="192"/>
        <v>1.5180067485456308E-3</v>
      </c>
      <c r="H953" s="31">
        <f t="shared" si="185"/>
        <v>6.0112860633540446E-9</v>
      </c>
      <c r="I953" s="31">
        <f t="shared" si="186"/>
        <v>7.6602955005110871E-9</v>
      </c>
      <c r="L953" s="13">
        <f t="shared" si="187"/>
        <v>1.0058498726859235</v>
      </c>
      <c r="M953" s="13">
        <f t="shared" si="188"/>
        <v>-1</v>
      </c>
      <c r="N953" s="13">
        <f t="shared" si="193"/>
        <v>5.2773354344936632</v>
      </c>
      <c r="O953" s="13">
        <f t="shared" si="189"/>
        <v>4.0899479799328526E-5</v>
      </c>
      <c r="P953" s="13">
        <f t="shared" si="190"/>
        <v>0.64546793128017821</v>
      </c>
      <c r="Q953" s="13">
        <f t="shared" si="194"/>
        <v>0.39227013727213905</v>
      </c>
    </row>
    <row r="954" spans="1:30" x14ac:dyDescent="0.35">
      <c r="A954">
        <v>952</v>
      </c>
      <c r="B954" s="3">
        <f t="shared" si="182"/>
        <v>0.95199999999999996</v>
      </c>
      <c r="C954" s="3">
        <f>MOD($T$7*(1+SIN($T$6*B954))+$T$20,2*$T$7)</f>
        <v>0.9114566203877672</v>
      </c>
      <c r="D954" s="31">
        <f t="shared" si="183"/>
        <v>8.6677437386278056E-9</v>
      </c>
      <c r="E954" s="67">
        <f t="shared" si="191"/>
        <v>9.7339701775220692E-7</v>
      </c>
      <c r="F954" s="42">
        <f t="shared" si="184"/>
        <v>1.3796397915937067E-6</v>
      </c>
      <c r="G954" s="42">
        <f t="shared" si="192"/>
        <v>1.3796397915937066E-3</v>
      </c>
      <c r="H954" s="31">
        <f t="shared" si="185"/>
        <v>5.309817269068781E-9</v>
      </c>
      <c r="I954" s="31">
        <f t="shared" si="186"/>
        <v>6.8509577496595666E-9</v>
      </c>
      <c r="L954" s="13">
        <f t="shared" si="187"/>
        <v>1.0058749527252362</v>
      </c>
      <c r="M954" s="13">
        <f t="shared" si="188"/>
        <v>-1</v>
      </c>
      <c r="N954" s="13">
        <f t="shared" si="193"/>
        <v>5.2773103544543503</v>
      </c>
      <c r="O954" s="13">
        <f t="shared" si="189"/>
        <v>4.0899787847069162E-5</v>
      </c>
      <c r="P954" s="13">
        <f t="shared" si="190"/>
        <v>0.64547279283193537</v>
      </c>
      <c r="Q954" s="13">
        <f t="shared" si="194"/>
        <v>0.39227193281090145</v>
      </c>
    </row>
    <row r="955" spans="1:30" x14ac:dyDescent="0.35">
      <c r="A955">
        <v>953</v>
      </c>
      <c r="B955" s="3">
        <f t="shared" si="182"/>
        <v>0.95299999999999996</v>
      </c>
      <c r="C955" s="3">
        <f>MOD($T$7*(1+SIN($T$6*B955))+$T$20,2*$T$7)</f>
        <v>0.91728369346774663</v>
      </c>
      <c r="D955" s="31">
        <f t="shared" si="183"/>
        <v>7.6955108012615442E-9</v>
      </c>
      <c r="E955" s="67">
        <f t="shared" si="191"/>
        <v>8.8271230578199277E-7</v>
      </c>
      <c r="F955" s="42">
        <f t="shared" si="184"/>
        <v>1.2511082316632747E-6</v>
      </c>
      <c r="G955" s="42">
        <f t="shared" si="192"/>
        <v>1.2511082316632748E-3</v>
      </c>
      <c r="H955" s="31">
        <f t="shared" si="185"/>
        <v>4.6787090914714138E-9</v>
      </c>
      <c r="I955" s="31">
        <f t="shared" si="186"/>
        <v>6.1098746083463801E-9</v>
      </c>
      <c r="L955" s="13">
        <f t="shared" si="187"/>
        <v>1.0058976859778901</v>
      </c>
      <c r="M955" s="13">
        <f t="shared" si="188"/>
        <v>-1</v>
      </c>
      <c r="N955" s="13">
        <f t="shared" si="193"/>
        <v>5.2772876212016957</v>
      </c>
      <c r="O955" s="13">
        <f t="shared" si="189"/>
        <v>4.0900075935817609E-5</v>
      </c>
      <c r="P955" s="13">
        <f t="shared" si="190"/>
        <v>0.64547733939461527</v>
      </c>
      <c r="Q955" s="13">
        <f t="shared" si="194"/>
        <v>0.39227361200373123</v>
      </c>
    </row>
    <row r="956" spans="1:30" x14ac:dyDescent="0.35">
      <c r="A956">
        <v>954</v>
      </c>
      <c r="B956" s="3">
        <f t="shared" si="182"/>
        <v>0.95399999999999996</v>
      </c>
      <c r="C956" s="3">
        <f>MOD($T$7*(1+SIN($T$6*B956))+$T$20,2*$T$7)</f>
        <v>0.92291499950560851</v>
      </c>
      <c r="D956" s="31">
        <f t="shared" si="183"/>
        <v>6.8137408685921473E-9</v>
      </c>
      <c r="E956" s="67">
        <f t="shared" si="191"/>
        <v>7.9862601026433186E-7</v>
      </c>
      <c r="F956" s="42">
        <f t="shared" si="184"/>
        <v>1.131928906980564E-6</v>
      </c>
      <c r="G956" s="42">
        <f t="shared" si="192"/>
        <v>1.1319289069805639E-3</v>
      </c>
      <c r="H956" s="31">
        <f t="shared" si="185"/>
        <v>4.1120817647195775E-9</v>
      </c>
      <c r="I956" s="31">
        <f t="shared" si="186"/>
        <v>5.4330330557234417E-9</v>
      </c>
      <c r="L956" s="13">
        <f t="shared" si="187"/>
        <v>1.0059182464761305</v>
      </c>
      <c r="M956" s="13">
        <f t="shared" si="188"/>
        <v>-1</v>
      </c>
      <c r="N956" s="13">
        <f t="shared" si="193"/>
        <v>5.2772670607034557</v>
      </c>
      <c r="O956" s="13">
        <f t="shared" si="189"/>
        <v>4.0900344301127212E-5</v>
      </c>
      <c r="P956" s="13">
        <f t="shared" si="190"/>
        <v>0.64548157468567691</v>
      </c>
      <c r="Q956" s="13">
        <f t="shared" si="194"/>
        <v>0.39227517622552416</v>
      </c>
    </row>
    <row r="957" spans="1:30" x14ac:dyDescent="0.35">
      <c r="A957">
        <v>955</v>
      </c>
      <c r="B957" s="3">
        <f t="shared" si="182"/>
        <v>0.95499999999999996</v>
      </c>
      <c r="C957" s="3">
        <f>MOD($T$7*(1+SIN($T$6*B957))+$T$20,2*$T$7)</f>
        <v>0.92835017809968789</v>
      </c>
      <c r="D957" s="31">
        <f t="shared" si="183"/>
        <v>6.0158733375704608E-9</v>
      </c>
      <c r="E957" s="67">
        <f t="shared" si="191"/>
        <v>7.2080531229130791E-7</v>
      </c>
      <c r="F957" s="42">
        <f t="shared" si="184"/>
        <v>1.021630098195318E-6</v>
      </c>
      <c r="G957" s="42">
        <f t="shared" si="192"/>
        <v>1.0216300981953179E-3</v>
      </c>
      <c r="H957" s="31">
        <f t="shared" si="185"/>
        <v>3.6044447898299822E-9</v>
      </c>
      <c r="I957" s="31">
        <f t="shared" si="186"/>
        <v>4.8165038950216425E-9</v>
      </c>
      <c r="L957" s="13">
        <f t="shared" si="187"/>
        <v>1.0059367991046093</v>
      </c>
      <c r="M957" s="13">
        <f t="shared" si="188"/>
        <v>-1</v>
      </c>
      <c r="N957" s="13">
        <f t="shared" si="193"/>
        <v>5.2772485080749769</v>
      </c>
      <c r="O957" s="13">
        <f t="shared" si="189"/>
        <v>4.090059331731816E-5</v>
      </c>
      <c r="P957" s="13">
        <f t="shared" si="190"/>
        <v>0.64548550461257115</v>
      </c>
      <c r="Q957" s="13">
        <f t="shared" si="194"/>
        <v>0.392276627659841</v>
      </c>
    </row>
    <row r="958" spans="1:30" x14ac:dyDescent="0.35">
      <c r="A958">
        <v>956</v>
      </c>
      <c r="B958" s="3">
        <f t="shared" si="182"/>
        <v>0.95599999999999996</v>
      </c>
      <c r="C958" s="3">
        <f>MOD($T$7*(1+SIN($T$6*B958))+$T$20,2*$T$7)</f>
        <v>0.93358888140041163</v>
      </c>
      <c r="D958" s="31">
        <f t="shared" si="183"/>
        <v>5.2956747636319245E-9</v>
      </c>
      <c r="E958" s="67">
        <f t="shared" si="191"/>
        <v>6.4892557567538984E-7</v>
      </c>
      <c r="F958" s="42">
        <f t="shared" si="184"/>
        <v>9.1975168369842804E-7</v>
      </c>
      <c r="G958" s="42">
        <f t="shared" si="192"/>
        <v>9.1975168369842807E-4</v>
      </c>
      <c r="H958" s="31">
        <f t="shared" si="185"/>
        <v>3.1506787500452093E-9</v>
      </c>
      <c r="I958" s="31">
        <f t="shared" si="186"/>
        <v>4.2564532907318035E-9</v>
      </c>
      <c r="L958" s="13">
        <f t="shared" si="187"/>
        <v>1.0059534998258681</v>
      </c>
      <c r="M958" s="13">
        <f t="shared" si="188"/>
        <v>-1</v>
      </c>
      <c r="N958" s="13">
        <f t="shared" si="193"/>
        <v>5.2772318073537186</v>
      </c>
      <c r="O958" s="13">
        <f t="shared" si="189"/>
        <v>4.090082347781879E-5</v>
      </c>
      <c r="P958" s="13">
        <f t="shared" si="190"/>
        <v>0.64548913696249188</v>
      </c>
      <c r="Q958" s="13">
        <f t="shared" si="194"/>
        <v>0.39227796918431157</v>
      </c>
    </row>
    <row r="959" spans="1:30" x14ac:dyDescent="0.35">
      <c r="A959">
        <v>957</v>
      </c>
      <c r="B959" s="3">
        <f t="shared" si="182"/>
        <v>0.95699999999999996</v>
      </c>
      <c r="C959" s="3">
        <f>MOD($T$7*(1+SIN($T$6*B959))+$T$20,2*$T$7)</f>
        <v>0.93863077413255525</v>
      </c>
      <c r="D959" s="31">
        <f t="shared" si="183"/>
        <v>4.6472314003744418E-9</v>
      </c>
      <c r="E959" s="67">
        <f t="shared" si="191"/>
        <v>5.8267045454953774E-7</v>
      </c>
      <c r="F959" s="42">
        <f t="shared" si="184"/>
        <v>8.2584529212845135E-7</v>
      </c>
      <c r="G959" s="42">
        <f t="shared" si="192"/>
        <v>8.2584529212845138E-4</v>
      </c>
      <c r="H959" s="31">
        <f t="shared" si="185"/>
        <v>2.7460174391863981E-9</v>
      </c>
      <c r="I959" s="31">
        <f t="shared" si="186"/>
        <v>3.7491529593109924E-9</v>
      </c>
      <c r="L959" s="13">
        <f t="shared" si="187"/>
        <v>1.0059684959170174</v>
      </c>
      <c r="M959" s="13">
        <f t="shared" si="188"/>
        <v>-1</v>
      </c>
      <c r="N959" s="13">
        <f t="shared" si="193"/>
        <v>5.2772168112625693</v>
      </c>
      <c r="O959" s="13">
        <f t="shared" si="189"/>
        <v>4.0901035376834295E-5</v>
      </c>
      <c r="P959" s="13">
        <f t="shared" si="190"/>
        <v>0.64549248111307389</v>
      </c>
      <c r="Q959" s="13">
        <f t="shared" si="194"/>
        <v>0.3922792042637826</v>
      </c>
    </row>
    <row r="960" spans="1:30" x14ac:dyDescent="0.35">
      <c r="A960">
        <v>958</v>
      </c>
      <c r="B960" s="3">
        <f t="shared" si="182"/>
        <v>0.95799999999999996</v>
      </c>
      <c r="C960" s="3">
        <f>MOD($T$7*(1+SIN($T$6*B960))+$T$20,2*$T$7)</f>
        <v>0.94347553361670577</v>
      </c>
      <c r="D960" s="31">
        <f t="shared" si="183"/>
        <v>4.0649415565943888E-9</v>
      </c>
      <c r="E960" s="67">
        <f t="shared" si="191"/>
        <v>5.2173199833247192E-7</v>
      </c>
      <c r="F960" s="42">
        <f t="shared" si="184"/>
        <v>7.394744511436508E-7</v>
      </c>
      <c r="G960" s="42">
        <f t="shared" si="192"/>
        <v>7.3947445114365081E-4</v>
      </c>
      <c r="H960" s="31">
        <f t="shared" si="185"/>
        <v>2.3860303432264194E-9</v>
      </c>
      <c r="I960" s="31">
        <f t="shared" si="186"/>
        <v>3.2909890701323863E-9</v>
      </c>
      <c r="L960" s="13">
        <f t="shared" si="187"/>
        <v>1.0059819262160068</v>
      </c>
      <c r="M960" s="13">
        <f t="shared" si="188"/>
        <v>-1</v>
      </c>
      <c r="N960" s="13">
        <f t="shared" si="193"/>
        <v>5.277203380963579</v>
      </c>
      <c r="O960" s="13">
        <f t="shared" si="189"/>
        <v>4.0901229692314302E-5</v>
      </c>
      <c r="P960" s="13">
        <f t="shared" si="190"/>
        <v>0.64549554776359153</v>
      </c>
      <c r="Q960" s="13">
        <f t="shared" si="194"/>
        <v>0.39228033685104197</v>
      </c>
    </row>
    <row r="961" spans="1:17" x14ac:dyDescent="0.35">
      <c r="A961">
        <v>959</v>
      </c>
      <c r="B961" s="3">
        <f t="shared" si="182"/>
        <v>0.95899999999999996</v>
      </c>
      <c r="C961" s="3">
        <f>MOD($T$7*(1+SIN($T$6*B961))+$T$20,2*$T$7)</f>
        <v>0.94812284978990835</v>
      </c>
      <c r="D961" s="31">
        <f t="shared" si="183"/>
        <v>3.5435077791262892E-9</v>
      </c>
      <c r="E961" s="67">
        <f t="shared" si="191"/>
        <v>4.6581075339679125E-7</v>
      </c>
      <c r="F961" s="42">
        <f t="shared" si="184"/>
        <v>6.6021473152083687E-7</v>
      </c>
      <c r="G961" s="42">
        <f t="shared" si="192"/>
        <v>6.6021473152083686E-4</v>
      </c>
      <c r="H961" s="31">
        <f t="shared" si="185"/>
        <v>2.0666055107718181E-9</v>
      </c>
      <c r="I961" s="31">
        <f t="shared" si="186"/>
        <v>2.8784699136131474E-9</v>
      </c>
      <c r="L961" s="13">
        <f t="shared" si="187"/>
        <v>1.0059939213759819</v>
      </c>
      <c r="M961" s="13">
        <f t="shared" si="188"/>
        <v>-1</v>
      </c>
      <c r="N961" s="13">
        <f t="shared" si="193"/>
        <v>5.2771913858036044</v>
      </c>
      <c r="O961" s="13">
        <f t="shared" si="189"/>
        <v>4.0901407170188211E-5</v>
      </c>
      <c r="P961" s="13">
        <f t="shared" si="190"/>
        <v>0.64549834868616274</v>
      </c>
      <c r="Q961" s="13">
        <f t="shared" si="194"/>
        <v>0.39228137129493723</v>
      </c>
    </row>
    <row r="962" spans="1:17" x14ac:dyDescent="0.35">
      <c r="A962">
        <v>960</v>
      </c>
      <c r="B962" s="3">
        <f t="shared" ref="B962:B1002" si="195">A962/1000</f>
        <v>0.96</v>
      </c>
      <c r="C962" s="3">
        <f>MOD($T$7*(1+SIN($T$6*B962))+$T$20,2*$T$7)</f>
        <v>0.95257242522551611</v>
      </c>
      <c r="D962" s="31">
        <f t="shared" ref="D962:D1002" si="196">(B962^$T$4)*((1-B962)^$T$5)</f>
        <v>3.0779288703310398E-9</v>
      </c>
      <c r="E962" s="67">
        <f t="shared" si="191"/>
        <v>4.1461586076730598E-7</v>
      </c>
      <c r="F962" s="42">
        <f t="shared" ref="F962:F1001" si="197">E962/$T$11</f>
        <v>5.8765388562765036E-7</v>
      </c>
      <c r="G962" s="42">
        <f t="shared" si="192"/>
        <v>5.8765388562765036E-4</v>
      </c>
      <c r="H962" s="31">
        <f t="shared" ref="H962:H1002" si="198">D962*COS(C962)</f>
        <v>1.7839328437498449E-9</v>
      </c>
      <c r="I962" s="31">
        <f t="shared" ref="I962:I1002" si="199">D962*SIN(C962)</f>
        <v>2.5082323935010294E-9</v>
      </c>
      <c r="L962" s="13">
        <f t="shared" ref="L962:L1001" si="200">ACOS((H962-$T$14)/O962)</f>
        <v>1.006004604126312</v>
      </c>
      <c r="M962" s="13">
        <f t="shared" ref="M962:M1001" si="201">IF(I962&gt;$T$15,1,-1)</f>
        <v>-1</v>
      </c>
      <c r="N962" s="13">
        <f t="shared" si="193"/>
        <v>5.2771807030532738</v>
      </c>
      <c r="O962" s="13">
        <f t="shared" ref="O962:O1001" si="202">SQRT((H962-$T$14)^2+(I962-$T$15)^2)</f>
        <v>4.0901568609834707E-5</v>
      </c>
      <c r="P962" s="13">
        <f t="shared" ref="P962:P1001" si="203">O962/$T$10</f>
        <v>0.64550089649643227</v>
      </c>
      <c r="Q962" s="13">
        <f t="shared" si="194"/>
        <v>0.3922823122556906</v>
      </c>
    </row>
    <row r="963" spans="1:17" x14ac:dyDescent="0.35">
      <c r="A963">
        <v>961</v>
      </c>
      <c r="B963" s="3">
        <f t="shared" si="195"/>
        <v>0.96099999999999997</v>
      </c>
      <c r="C963" s="3">
        <f>MOD($T$7*(1+SIN($T$6*B963))+$T$20,2*$T$7)</f>
        <v>0.9568239751522194</v>
      </c>
      <c r="D963" s="31">
        <f t="shared" si="196"/>
        <v>2.6634917494849779E-9</v>
      </c>
      <c r="E963" s="67">
        <f t="shared" ref="E963:E1001" si="204">1000*SQRT((H963-H964)^2+(I963-I964)^2)</f>
        <v>3.6786514916775149E-7</v>
      </c>
      <c r="F963" s="42">
        <f t="shared" si="197"/>
        <v>5.2139197930189452E-7</v>
      </c>
      <c r="G963" s="42">
        <f t="shared" ref="G963:G1001" si="205">1000*F963</f>
        <v>5.2139197930189452E-4</v>
      </c>
      <c r="H963" s="31">
        <f t="shared" si="198"/>
        <v>1.5344878353677748E-9</v>
      </c>
      <c r="I963" s="31">
        <f t="shared" si="199"/>
        <v>2.1770474001920284E-9</v>
      </c>
      <c r="L963" s="13">
        <f t="shared" si="200"/>
        <v>1.0060140895389775</v>
      </c>
      <c r="M963" s="13">
        <f t="shared" si="201"/>
        <v>-1</v>
      </c>
      <c r="N963" s="13">
        <f t="shared" ref="N963:N1001" si="206">IF(M963&lt;0,2*$T$7-L963,L963)</f>
        <v>5.2771712176406087</v>
      </c>
      <c r="O963" s="13">
        <f t="shared" si="202"/>
        <v>4.0901714850750453E-5</v>
      </c>
      <c r="P963" s="13">
        <f t="shared" si="203"/>
        <v>0.64550320444317921</v>
      </c>
      <c r="Q963" s="13">
        <f t="shared" ref="Q963:Q1001" si="207">P963/(1+P963)</f>
        <v>0.3922831646272063</v>
      </c>
    </row>
    <row r="964" spans="1:17" x14ac:dyDescent="0.35">
      <c r="A964">
        <v>962</v>
      </c>
      <c r="B964" s="3">
        <f t="shared" si="195"/>
        <v>0.96199999999999997</v>
      </c>
      <c r="C964" s="3">
        <f>MOD($T$7*(1+SIN($T$6*B964))+$T$20,2*$T$7)</f>
        <v>0.960877227472273</v>
      </c>
      <c r="D964" s="31">
        <f t="shared" si="196"/>
        <v>2.2957631677375206E-9</v>
      </c>
      <c r="E964" s="67">
        <f t="shared" si="204"/>
        <v>3.2528522272589347E-7</v>
      </c>
      <c r="F964" s="42">
        <f t="shared" si="197"/>
        <v>4.6104151615996328E-7</v>
      </c>
      <c r="G964" s="42">
        <f t="shared" si="205"/>
        <v>4.6104151615996327E-4</v>
      </c>
      <c r="H964" s="31">
        <f t="shared" si="198"/>
        <v>1.3150157783513818E-9</v>
      </c>
      <c r="I964" s="31">
        <f t="shared" si="199"/>
        <v>1.8818241217040249E-9</v>
      </c>
      <c r="L964" s="13">
        <f t="shared" si="200"/>
        <v>1.0060224852990882</v>
      </c>
      <c r="M964" s="13">
        <f t="shared" si="201"/>
        <v>-1</v>
      </c>
      <c r="N964" s="13">
        <f t="shared" si="206"/>
        <v>5.2771628218804985</v>
      </c>
      <c r="O964" s="13">
        <f t="shared" si="202"/>
        <v>4.0901846760380414E-5</v>
      </c>
      <c r="P964" s="13">
        <f t="shared" si="203"/>
        <v>0.64550528621625758</v>
      </c>
      <c r="Q964" s="13">
        <f t="shared" si="207"/>
        <v>0.39228393346615065</v>
      </c>
    </row>
    <row r="965" spans="1:17" x14ac:dyDescent="0.35">
      <c r="A965">
        <v>963</v>
      </c>
      <c r="B965" s="3">
        <f t="shared" si="195"/>
        <v>0.96299999999999997</v>
      </c>
      <c r="C965" s="3">
        <f>MOD($T$7*(1+SIN($T$6*B965))+$T$20,2*$T$7)</f>
        <v>0.96473192277891329</v>
      </c>
      <c r="D965" s="31">
        <f t="shared" si="196"/>
        <v>1.9705812867285948E-9</v>
      </c>
      <c r="E965" s="67">
        <f t="shared" si="204"/>
        <v>2.8661154263963559E-7</v>
      </c>
      <c r="F965" s="42">
        <f t="shared" si="197"/>
        <v>4.0622755334592367E-7</v>
      </c>
      <c r="G965" s="42">
        <f t="shared" si="205"/>
        <v>4.0622755334592366E-4</v>
      </c>
      <c r="H965" s="31">
        <f t="shared" si="198"/>
        <v>1.1225164625844854E-9</v>
      </c>
      <c r="I965" s="31">
        <f t="shared" si="199"/>
        <v>1.6196133485593831E-9</v>
      </c>
      <c r="L965" s="13">
        <f t="shared" si="200"/>
        <v>1.006029891978395</v>
      </c>
      <c r="M965" s="13">
        <f t="shared" si="201"/>
        <v>-1</v>
      </c>
      <c r="N965" s="13">
        <f t="shared" si="206"/>
        <v>5.2771554152011912</v>
      </c>
      <c r="O965" s="13">
        <f t="shared" si="202"/>
        <v>4.0901965223071243E-5</v>
      </c>
      <c r="P965" s="13">
        <f t="shared" si="203"/>
        <v>0.6455071557722607</v>
      </c>
      <c r="Q965" s="13">
        <f t="shared" si="207"/>
        <v>0.39228462392757857</v>
      </c>
    </row>
    <row r="966" spans="1:17" x14ac:dyDescent="0.35">
      <c r="A966">
        <v>964</v>
      </c>
      <c r="B966" s="3">
        <f t="shared" si="195"/>
        <v>0.96399999999999997</v>
      </c>
      <c r="C966" s="3">
        <f>MOD($T$7*(1+SIN($T$6*B966))+$T$20,2*$T$7)</f>
        <v>0.96838781437295562</v>
      </c>
      <c r="D966" s="31">
        <f t="shared" si="196"/>
        <v>1.6840471313888985E-9</v>
      </c>
      <c r="E966" s="67">
        <f t="shared" si="204"/>
        <v>2.5158850210055537E-7</v>
      </c>
      <c r="F966" s="42">
        <f t="shared" si="197"/>
        <v>3.5658780772404528E-7</v>
      </c>
      <c r="G966" s="42">
        <f t="shared" si="205"/>
        <v>3.5658780772404526E-4</v>
      </c>
      <c r="H966" s="31">
        <f t="shared" si="198"/>
        <v>9.5422937756700276E-10</v>
      </c>
      <c r="I966" s="31">
        <f t="shared" si="199"/>
        <v>1.3876098283477487E-9</v>
      </c>
      <c r="L966" s="13">
        <f t="shared" si="200"/>
        <v>1.0060364033107456</v>
      </c>
      <c r="M966" s="13">
        <f t="shared" si="201"/>
        <v>-1</v>
      </c>
      <c r="N966" s="13">
        <f t="shared" si="206"/>
        <v>5.2771489038688406</v>
      </c>
      <c r="O966" s="13">
        <f t="shared" si="202"/>
        <v>4.0902071130107388E-5</v>
      </c>
      <c r="P966" s="13">
        <f t="shared" si="203"/>
        <v>0.64550882717727276</v>
      </c>
      <c r="Q966" s="13">
        <f t="shared" si="207"/>
        <v>0.39228524120687153</v>
      </c>
    </row>
    <row r="967" spans="1:17" x14ac:dyDescent="0.35">
      <c r="A967">
        <v>965</v>
      </c>
      <c r="B967" s="3">
        <f t="shared" si="195"/>
        <v>0.96499999999999997</v>
      </c>
      <c r="C967" s="3">
        <f>MOD($T$7*(1+SIN($T$6*B967))+$T$20,2*$T$7)</f>
        <v>0.97184466827858618</v>
      </c>
      <c r="D967" s="31">
        <f t="shared" si="196"/>
        <v>1.4325159278859555E-9</v>
      </c>
      <c r="E967" s="67">
        <f t="shared" si="204"/>
        <v>2.1996949376551507E-7</v>
      </c>
      <c r="F967" s="42">
        <f t="shared" si="197"/>
        <v>3.1177275150937795E-7</v>
      </c>
      <c r="G967" s="42">
        <f t="shared" si="205"/>
        <v>3.1177275150937793E-4</v>
      </c>
      <c r="H967" s="31">
        <f t="shared" si="198"/>
        <v>8.0761943158969451E-10</v>
      </c>
      <c r="I967" s="31">
        <f t="shared" si="199"/>
        <v>1.1831537251624148E-9</v>
      </c>
      <c r="L967" s="13">
        <f t="shared" si="200"/>
        <v>1.0060421064685174</v>
      </c>
      <c r="M967" s="13">
        <f t="shared" si="201"/>
        <v>-1</v>
      </c>
      <c r="N967" s="13">
        <f t="shared" si="206"/>
        <v>5.2771432007110688</v>
      </c>
      <c r="O967" s="13">
        <f t="shared" si="202"/>
        <v>4.090216537078849E-5</v>
      </c>
      <c r="P967" s="13">
        <f t="shared" si="203"/>
        <v>0.64551031446605422</v>
      </c>
      <c r="Q967" s="13">
        <f t="shared" si="207"/>
        <v>0.39228579048774515</v>
      </c>
    </row>
    <row r="968" spans="1:17" x14ac:dyDescent="0.35">
      <c r="A968">
        <v>966</v>
      </c>
      <c r="B968" s="3">
        <f t="shared" si="195"/>
        <v>0.96599999999999997</v>
      </c>
      <c r="C968" s="3">
        <f>MOD($T$7*(1+SIN($T$6*B968))+$T$20,2*$T$7)</f>
        <v>0.97510226325833393</v>
      </c>
      <c r="D968" s="31">
        <f t="shared" si="196"/>
        <v>1.2125883381274785E-9</v>
      </c>
      <c r="E968" s="67">
        <f t="shared" si="204"/>
        <v>1.9151696906244838E-7</v>
      </c>
      <c r="F968" s="42">
        <f t="shared" si="197"/>
        <v>2.7144569632453614E-7</v>
      </c>
      <c r="G968" s="42">
        <f t="shared" si="205"/>
        <v>2.7144569632453616E-4</v>
      </c>
      <c r="H968" s="31">
        <f t="shared" si="198"/>
        <v>6.8036319619441415E-10</v>
      </c>
      <c r="I968" s="31">
        <f t="shared" si="199"/>
        <v>1.0037312384432804E-9</v>
      </c>
      <c r="L968" s="13">
        <f t="shared" si="200"/>
        <v>1.0060470823391303</v>
      </c>
      <c r="M968" s="13">
        <f t="shared" si="201"/>
        <v>-1</v>
      </c>
      <c r="N968" s="13">
        <f t="shared" si="206"/>
        <v>5.2771382248404564</v>
      </c>
      <c r="O968" s="13">
        <f t="shared" si="202"/>
        <v>4.0902248824505321E-5</v>
      </c>
      <c r="P968" s="13">
        <f t="shared" si="203"/>
        <v>0.64551163151698565</v>
      </c>
      <c r="Q968" s="13">
        <f t="shared" si="207"/>
        <v>0.39228627689607576</v>
      </c>
    </row>
    <row r="969" spans="1:17" x14ac:dyDescent="0.35">
      <c r="A969">
        <v>967</v>
      </c>
      <c r="B969" s="3">
        <f t="shared" si="195"/>
        <v>0.96699999999999997</v>
      </c>
      <c r="C969" s="3">
        <f>MOD($T$7*(1+SIN($T$6*B969))+$T$20,2*$T$7)</f>
        <v>0.97816039082723538</v>
      </c>
      <c r="D969" s="31">
        <f t="shared" si="196"/>
        <v>1.0211016026904314E-9</v>
      </c>
      <c r="E969" s="67">
        <f t="shared" si="204"/>
        <v>1.6600248861232777E-7</v>
      </c>
      <c r="F969" s="42">
        <f t="shared" si="197"/>
        <v>2.3528286466504258E-7</v>
      </c>
      <c r="G969" s="42">
        <f t="shared" si="205"/>
        <v>2.352828646650426E-4</v>
      </c>
      <c r="H969" s="31">
        <f t="shared" si="198"/>
        <v>5.7033568135252757E-10</v>
      </c>
      <c r="I969" s="31">
        <f t="shared" si="199"/>
        <v>8.4697443502924914E-10</v>
      </c>
      <c r="L969" s="13">
        <f t="shared" si="200"/>
        <v>1.0060514058008363</v>
      </c>
      <c r="M969" s="13">
        <f t="shared" si="201"/>
        <v>-1</v>
      </c>
      <c r="N969" s="13">
        <f t="shared" si="206"/>
        <v>5.2771339013787504</v>
      </c>
      <c r="O969" s="13">
        <f t="shared" si="202"/>
        <v>4.0902322353770984E-5</v>
      </c>
      <c r="P969" s="13">
        <f t="shared" si="203"/>
        <v>0.64551279194208711</v>
      </c>
      <c r="Q969" s="13">
        <f t="shared" si="207"/>
        <v>0.39228670545929462</v>
      </c>
    </row>
    <row r="970" spans="1:17" x14ac:dyDescent="0.35">
      <c r="A970">
        <v>968</v>
      </c>
      <c r="B970" s="3">
        <f t="shared" si="195"/>
        <v>0.96799999999999997</v>
      </c>
      <c r="C970" s="3">
        <f>MOD($T$7*(1+SIN($T$6*B970))+$T$20,2*$T$7)</f>
        <v>0.98101885526616517</v>
      </c>
      <c r="D970" s="31">
        <f t="shared" si="196"/>
        <v>8.5512060450975068E-10</v>
      </c>
      <c r="E970" s="67">
        <f t="shared" si="204"/>
        <v>1.4320676304611447E-7</v>
      </c>
      <c r="F970" s="42">
        <f t="shared" si="197"/>
        <v>2.0297344775104512E-7</v>
      </c>
      <c r="G970" s="42">
        <f t="shared" si="205"/>
        <v>2.0297344775104513E-4</v>
      </c>
      <c r="H970" s="31">
        <f t="shared" si="198"/>
        <v>4.7559764385498304E-10</v>
      </c>
      <c r="I970" s="31">
        <f t="shared" si="199"/>
        <v>7.1066034743519355E-10</v>
      </c>
      <c r="L970" s="13">
        <f t="shared" si="200"/>
        <v>1.0060551459970337</v>
      </c>
      <c r="M970" s="13">
        <f t="shared" si="201"/>
        <v>-1</v>
      </c>
      <c r="N970" s="13">
        <f t="shared" si="206"/>
        <v>5.2771301611825523</v>
      </c>
      <c r="O970" s="13">
        <f t="shared" si="202"/>
        <v>4.0902386798162722E-5</v>
      </c>
      <c r="P970" s="13">
        <f t="shared" si="203"/>
        <v>0.64551380899140953</v>
      </c>
      <c r="Q970" s="13">
        <f t="shared" si="207"/>
        <v>0.39228708107108895</v>
      </c>
    </row>
    <row r="971" spans="1:17" x14ac:dyDescent="0.35">
      <c r="A971">
        <v>969</v>
      </c>
      <c r="B971" s="3">
        <f t="shared" si="195"/>
        <v>0.96899999999999997</v>
      </c>
      <c r="C971" s="3">
        <f>MOD($T$7*(1+SIN($T$6*B971))+$T$20,2*$T$7)</f>
        <v>0.98367747363437807</v>
      </c>
      <c r="D971" s="31">
        <f t="shared" si="196"/>
        <v>7.1192886613489247E-10</v>
      </c>
      <c r="E971" s="67">
        <f t="shared" si="204"/>
        <v>1.2291968349279478E-7</v>
      </c>
      <c r="F971" s="42">
        <f t="shared" si="197"/>
        <v>1.7421964873939465E-7</v>
      </c>
      <c r="G971" s="42">
        <f t="shared" si="205"/>
        <v>1.7421964873939465E-4</v>
      </c>
      <c r="H971" s="31">
        <f t="shared" si="198"/>
        <v>3.9438342866794729E-10</v>
      </c>
      <c r="I971" s="31">
        <f t="shared" si="199"/>
        <v>5.9270939053487916E-10</v>
      </c>
      <c r="L971" s="13">
        <f t="shared" si="200"/>
        <v>1.0060583666084439</v>
      </c>
      <c r="M971" s="13">
        <f t="shared" si="201"/>
        <v>-1</v>
      </c>
      <c r="N971" s="13">
        <f t="shared" si="206"/>
        <v>5.2771269405711418</v>
      </c>
      <c r="O971" s="13">
        <f t="shared" si="202"/>
        <v>4.0902442969129526E-5</v>
      </c>
      <c r="P971" s="13">
        <f t="shared" si="203"/>
        <v>0.64551469547108897</v>
      </c>
      <c r="Q971" s="13">
        <f t="shared" si="207"/>
        <v>0.39228740846114818</v>
      </c>
    </row>
    <row r="972" spans="1:17" x14ac:dyDescent="0.35">
      <c r="A972">
        <v>970</v>
      </c>
      <c r="B972" s="3">
        <f t="shared" si="195"/>
        <v>0.97</v>
      </c>
      <c r="C972" s="3">
        <f>MOD($T$7*(1+SIN($T$6*B972))+$T$20,2*$T$7)</f>
        <v>0.98613607578120543</v>
      </c>
      <c r="D972" s="31">
        <f t="shared" si="196"/>
        <v>5.8901949384544686E-10</v>
      </c>
      <c r="E972" s="67">
        <f t="shared" si="204"/>
        <v>1.0494034101269207E-7</v>
      </c>
      <c r="F972" s="42">
        <f t="shared" si="197"/>
        <v>1.4873671026736073E-7</v>
      </c>
      <c r="G972" s="42">
        <f t="shared" si="205"/>
        <v>1.4873671026736072E-4</v>
      </c>
      <c r="H972" s="31">
        <f t="shared" si="198"/>
        <v>3.2508934047094667E-10</v>
      </c>
      <c r="I972" s="31">
        <f t="shared" si="199"/>
        <v>4.9118314796225589E-10</v>
      </c>
      <c r="L972" s="13">
        <f t="shared" si="200"/>
        <v>1.0060611261225265</v>
      </c>
      <c r="M972" s="13">
        <f t="shared" si="201"/>
        <v>-1</v>
      </c>
      <c r="N972" s="13">
        <f t="shared" si="206"/>
        <v>5.2771241810570597</v>
      </c>
      <c r="O972" s="13">
        <f t="shared" si="202"/>
        <v>4.090249164561997E-5</v>
      </c>
      <c r="P972" s="13">
        <f t="shared" si="203"/>
        <v>0.64551546367434587</v>
      </c>
      <c r="Q972" s="13">
        <f t="shared" si="207"/>
        <v>0.39228769216968962</v>
      </c>
    </row>
    <row r="973" spans="1:17" x14ac:dyDescent="0.35">
      <c r="A973">
        <v>971</v>
      </c>
      <c r="B973" s="3">
        <f t="shared" si="195"/>
        <v>0.97099999999999997</v>
      </c>
      <c r="C973" s="3">
        <f>MOD($T$7*(1+SIN($T$6*B973))+$T$20,2*$T$7)</f>
        <v>0.98839450435694953</v>
      </c>
      <c r="D973" s="31">
        <f t="shared" si="196"/>
        <v>4.8408608240893124E-10</v>
      </c>
      <c r="E973" s="67">
        <f t="shared" si="204"/>
        <v>8.907703424868284E-8</v>
      </c>
      <c r="F973" s="42">
        <f t="shared" si="197"/>
        <v>1.2625292529704758E-7</v>
      </c>
      <c r="G973" s="42">
        <f t="shared" si="205"/>
        <v>1.2625292529704757E-4</v>
      </c>
      <c r="H973" s="31">
        <f t="shared" si="198"/>
        <v>2.6626254026194035E-10</v>
      </c>
      <c r="I973" s="31">
        <f t="shared" si="199"/>
        <v>4.0428157864944224E-10</v>
      </c>
      <c r="L973" s="13">
        <f t="shared" si="200"/>
        <v>1.0060634780996007</v>
      </c>
      <c r="M973" s="13">
        <f t="shared" si="201"/>
        <v>-1</v>
      </c>
      <c r="N973" s="13">
        <f t="shared" si="206"/>
        <v>5.2771218290799853</v>
      </c>
      <c r="O973" s="13">
        <f t="shared" si="202"/>
        <v>4.0902533570484314E-5</v>
      </c>
      <c r="P973" s="13">
        <f t="shared" si="203"/>
        <v>0.64551612532470404</v>
      </c>
      <c r="Q973" s="13">
        <f t="shared" si="207"/>
        <v>0.39228793652649652</v>
      </c>
    </row>
    <row r="974" spans="1:17" x14ac:dyDescent="0.35">
      <c r="A974">
        <v>972</v>
      </c>
      <c r="B974" s="3">
        <f t="shared" si="195"/>
        <v>0.97199999999999998</v>
      </c>
      <c r="C974" s="3">
        <f>MOD($T$7*(1+SIN($T$6*B974))+$T$20,2*$T$7)</f>
        <v>0.99045261482294933</v>
      </c>
      <c r="D974" s="31">
        <f t="shared" si="196"/>
        <v>3.9501359476485003E-10</v>
      </c>
      <c r="E974" s="67">
        <f t="shared" si="204"/>
        <v>7.5147264567056989E-8</v>
      </c>
      <c r="F974" s="42">
        <f t="shared" si="197"/>
        <v>1.065096302283145E-7</v>
      </c>
      <c r="G974" s="42">
        <f t="shared" si="205"/>
        <v>1.065096302283145E-4</v>
      </c>
      <c r="H974" s="31">
        <f t="shared" si="198"/>
        <v>2.1659045978817722E-10</v>
      </c>
      <c r="I974" s="31">
        <f t="shared" si="199"/>
        <v>3.3033969300977915E-10</v>
      </c>
      <c r="L974" s="13">
        <f t="shared" si="200"/>
        <v>1.0060654714351629</v>
      </c>
      <c r="M974" s="13">
        <f t="shared" si="201"/>
        <v>-1</v>
      </c>
      <c r="N974" s="13">
        <f t="shared" si="206"/>
        <v>5.2771198357444238</v>
      </c>
      <c r="O974" s="13">
        <f t="shared" si="202"/>
        <v>4.0902569447604578E-5</v>
      </c>
      <c r="P974" s="13">
        <f t="shared" si="203"/>
        <v>0.64551669153069757</v>
      </c>
      <c r="Q974" s="13">
        <f t="shared" si="207"/>
        <v>0.39228814563419778</v>
      </c>
    </row>
    <row r="975" spans="1:17" x14ac:dyDescent="0.35">
      <c r="A975">
        <v>973</v>
      </c>
      <c r="B975" s="3">
        <f t="shared" si="195"/>
        <v>0.97299999999999998</v>
      </c>
      <c r="C975" s="3">
        <f>MOD($T$7*(1+SIN($T$6*B975))+$T$20,2*$T$7)</f>
        <v>0.9923102754608415</v>
      </c>
      <c r="D975" s="31">
        <f t="shared" si="196"/>
        <v>3.1986923142908948E-10</v>
      </c>
      <c r="E975" s="67">
        <f t="shared" si="204"/>
        <v>6.297771795917941E-8</v>
      </c>
      <c r="F975" s="42">
        <f t="shared" si="197"/>
        <v>8.926117924717931E-8</v>
      </c>
      <c r="G975" s="42">
        <f t="shared" si="205"/>
        <v>8.9261179247179313E-5</v>
      </c>
      <c r="H975" s="31">
        <f t="shared" si="198"/>
        <v>1.7489072464451301E-10</v>
      </c>
      <c r="I975" s="31">
        <f t="shared" si="199"/>
        <v>2.6782374735701377E-10</v>
      </c>
      <c r="L975" s="13">
        <f t="shared" si="200"/>
        <v>1.0060671506179735</v>
      </c>
      <c r="M975" s="13">
        <f t="shared" si="201"/>
        <v>-1</v>
      </c>
      <c r="N975" s="13">
        <f t="shared" si="206"/>
        <v>5.2771181565616132</v>
      </c>
      <c r="O975" s="13">
        <f t="shared" si="202"/>
        <v>4.0902599939706322E-5</v>
      </c>
      <c r="P975" s="13">
        <f t="shared" si="203"/>
        <v>0.64551717275133735</v>
      </c>
      <c r="Q975" s="13">
        <f t="shared" si="207"/>
        <v>0.39228832335551977</v>
      </c>
    </row>
    <row r="976" spans="1:17" x14ac:dyDescent="0.35">
      <c r="A976">
        <v>974</v>
      </c>
      <c r="B976" s="3">
        <f t="shared" si="195"/>
        <v>0.97399999999999998</v>
      </c>
      <c r="C976" s="3">
        <f>MOD($T$7*(1+SIN($T$6*B976))+$T$20,2*$T$7)</f>
        <v>0.99396736738097857</v>
      </c>
      <c r="D976" s="31">
        <f t="shared" si="196"/>
        <v>2.5689330493196839E-10</v>
      </c>
      <c r="E976" s="67">
        <f t="shared" si="204"/>
        <v>5.2404232975006111E-8</v>
      </c>
      <c r="F976" s="42">
        <f t="shared" si="197"/>
        <v>7.4274898876534558E-8</v>
      </c>
      <c r="G976" s="42">
        <f t="shared" si="205"/>
        <v>7.4274898876534553E-5</v>
      </c>
      <c r="H976" s="31">
        <f t="shared" si="198"/>
        <v>1.4010157517391028E-10</v>
      </c>
      <c r="I976" s="31">
        <f t="shared" si="199"/>
        <v>2.1532700423462559E-10</v>
      </c>
      <c r="L976" s="13">
        <f t="shared" si="200"/>
        <v>1.0060685559835043</v>
      </c>
      <c r="M976" s="13">
        <f t="shared" si="201"/>
        <v>-1</v>
      </c>
      <c r="N976" s="13">
        <f t="shared" si="206"/>
        <v>5.2771167511960817</v>
      </c>
      <c r="O976" s="13">
        <f t="shared" si="202"/>
        <v>4.0902625666805416E-5</v>
      </c>
      <c r="P976" s="13">
        <f t="shared" si="203"/>
        <v>0.64551757877159754</v>
      </c>
      <c r="Q976" s="13">
        <f t="shared" si="207"/>
        <v>0.39228847330423877</v>
      </c>
    </row>
    <row r="977" spans="1:17" x14ac:dyDescent="0.35">
      <c r="A977">
        <v>975</v>
      </c>
      <c r="B977" s="3">
        <f t="shared" si="195"/>
        <v>0.97499999999999998</v>
      </c>
      <c r="C977" s="3">
        <f>MOD($T$7*(1+SIN($T$6*B977))+$T$20,2*$T$7)</f>
        <v>0.99542378453004154</v>
      </c>
      <c r="D977" s="31">
        <f t="shared" si="196"/>
        <v>2.0449013513177736E-10</v>
      </c>
      <c r="E977" s="67">
        <f t="shared" si="204"/>
        <v>4.3271753959666283E-8</v>
      </c>
      <c r="F977" s="42">
        <f t="shared" si="197"/>
        <v>6.1331021696232011E-8</v>
      </c>
      <c r="G977" s="42">
        <f t="shared" si="205"/>
        <v>6.1331021696232009E-5</v>
      </c>
      <c r="H977" s="31">
        <f t="shared" si="198"/>
        <v>1.1127277280937267E-10</v>
      </c>
      <c r="I977" s="31">
        <f t="shared" si="199"/>
        <v>1.7156510541927311E-10</v>
      </c>
      <c r="L977" s="13">
        <f t="shared" si="200"/>
        <v>1.0060697239624066</v>
      </c>
      <c r="M977" s="13">
        <f t="shared" si="201"/>
        <v>-1</v>
      </c>
      <c r="N977" s="13">
        <f t="shared" si="206"/>
        <v>5.2771155832171797</v>
      </c>
      <c r="O977" s="13">
        <f t="shared" si="202"/>
        <v>4.0902647205243556E-5</v>
      </c>
      <c r="P977" s="13">
        <f t="shared" si="203"/>
        <v>0.64551791868719488</v>
      </c>
      <c r="Q977" s="13">
        <f t="shared" si="207"/>
        <v>0.39228859883956374</v>
      </c>
    </row>
    <row r="978" spans="1:17" x14ac:dyDescent="0.35">
      <c r="A978">
        <v>976</v>
      </c>
      <c r="B978" s="3">
        <f t="shared" si="195"/>
        <v>0.97599999999999998</v>
      </c>
      <c r="C978" s="3">
        <f>MOD($T$7*(1+SIN($T$6*B978))+$T$20,2*$T$7)</f>
        <v>0.99667943369783085</v>
      </c>
      <c r="D978" s="31">
        <f t="shared" si="196"/>
        <v>1.6121898178358469E-10</v>
      </c>
      <c r="E978" s="67">
        <f t="shared" si="204"/>
        <v>3.543426886477806E-8</v>
      </c>
      <c r="F978" s="42">
        <f t="shared" si="197"/>
        <v>5.0222598200236719E-8</v>
      </c>
      <c r="G978" s="42">
        <f t="shared" si="205"/>
        <v>5.0222598200236722E-5</v>
      </c>
      <c r="H978" s="31">
        <f t="shared" si="198"/>
        <v>8.7556978213986202E-11</v>
      </c>
      <c r="I978" s="31">
        <f t="shared" si="199"/>
        <v>1.3537110346514634E-10</v>
      </c>
      <c r="L978" s="13">
        <f t="shared" si="200"/>
        <v>1.0060706873236778</v>
      </c>
      <c r="M978" s="13">
        <f t="shared" si="201"/>
        <v>-1</v>
      </c>
      <c r="N978" s="13">
        <f t="shared" si="206"/>
        <v>5.277114619855908</v>
      </c>
      <c r="O978" s="13">
        <f t="shared" si="202"/>
        <v>4.0902665087266099E-5</v>
      </c>
      <c r="P978" s="13">
        <f t="shared" si="203"/>
        <v>0.64551820089792611</v>
      </c>
      <c r="Q978" s="13">
        <f t="shared" si="207"/>
        <v>0.39228870306367919</v>
      </c>
    </row>
    <row r="979" spans="1:17" x14ac:dyDescent="0.35">
      <c r="A979">
        <v>977</v>
      </c>
      <c r="B979" s="3">
        <f t="shared" si="195"/>
        <v>0.97699999999999998</v>
      </c>
      <c r="C979" s="3">
        <f>MOD($T$7*(1+SIN($T$6*B979))+$T$20,2*$T$7)</f>
        <v>0.99773423452322874</v>
      </c>
      <c r="D979" s="31">
        <f t="shared" si="196"/>
        <v>1.2578503129053635E-10</v>
      </c>
      <c r="E979" s="67">
        <f t="shared" si="204"/>
        <v>2.8754730906813116E-8</v>
      </c>
      <c r="F979" s="42">
        <f t="shared" si="197"/>
        <v>4.0755385759469901E-8</v>
      </c>
      <c r="G979" s="42">
        <f t="shared" si="205"/>
        <v>4.0755385759469898E-5</v>
      </c>
      <c r="H979" s="31">
        <f t="shared" si="198"/>
        <v>6.8201586507104347E-11</v>
      </c>
      <c r="I979" s="31">
        <f t="shared" si="199"/>
        <v>1.0569019677659404E-10</v>
      </c>
      <c r="L979" s="13">
        <f t="shared" si="200"/>
        <v>1.0060714754122471</v>
      </c>
      <c r="M979" s="13">
        <f t="shared" si="201"/>
        <v>-1</v>
      </c>
      <c r="N979" s="13">
        <f t="shared" si="206"/>
        <v>5.2771138317673394</v>
      </c>
      <c r="O979" s="13">
        <f t="shared" si="202"/>
        <v>4.0902679801095945E-5</v>
      </c>
      <c r="P979" s="13">
        <f t="shared" si="203"/>
        <v>0.64551843310883339</v>
      </c>
      <c r="Q979" s="13">
        <f t="shared" si="207"/>
        <v>0.39228878882217866</v>
      </c>
    </row>
    <row r="980" spans="1:17" x14ac:dyDescent="0.35">
      <c r="A980">
        <v>978</v>
      </c>
      <c r="B980" s="3">
        <f t="shared" si="195"/>
        <v>0.97799999999999998</v>
      </c>
      <c r="C980" s="3">
        <f>MOD($T$7*(1+SIN($T$6*B980))+$T$20,2*$T$7)</f>
        <v>0.9985881194993409</v>
      </c>
      <c r="D980" s="31">
        <f t="shared" si="196"/>
        <v>9.7030455121949374E-11</v>
      </c>
      <c r="E980" s="67">
        <f t="shared" si="204"/>
        <v>2.310496334562189E-8</v>
      </c>
      <c r="F980" s="42">
        <f t="shared" si="197"/>
        <v>3.2747713660089184E-8</v>
      </c>
      <c r="G980" s="42">
        <f t="shared" si="205"/>
        <v>3.2747713660089185E-5</v>
      </c>
      <c r="H980" s="31">
        <f t="shared" si="198"/>
        <v>5.2541004011099502E-11</v>
      </c>
      <c r="I980" s="31">
        <f t="shared" si="199"/>
        <v>8.157421233869352E-11</v>
      </c>
      <c r="L980" s="13">
        <f t="shared" si="200"/>
        <v>1.0060721143807267</v>
      </c>
      <c r="M980" s="13">
        <f t="shared" si="201"/>
        <v>-1</v>
      </c>
      <c r="N980" s="13">
        <f t="shared" si="206"/>
        <v>5.2771131927988595</v>
      </c>
      <c r="O980" s="13">
        <f t="shared" si="202"/>
        <v>4.0902691791457888E-5</v>
      </c>
      <c r="P980" s="13">
        <f t="shared" si="203"/>
        <v>0.64551862233848023</v>
      </c>
      <c r="Q980" s="13">
        <f t="shared" si="207"/>
        <v>0.39228885870712327</v>
      </c>
    </row>
    <row r="981" spans="1:17" x14ac:dyDescent="0.35">
      <c r="A981">
        <v>979</v>
      </c>
      <c r="B981" s="3">
        <f t="shared" si="195"/>
        <v>0.97899999999999998</v>
      </c>
      <c r="C981" s="3">
        <f>MOD($T$7*(1+SIN($T$6*B981))+$T$20,2*$T$7)</f>
        <v>0.99924103397782194</v>
      </c>
      <c r="D981" s="31">
        <f t="shared" si="196"/>
        <v>7.3925557949294092E-11</v>
      </c>
      <c r="E981" s="67">
        <f t="shared" si="204"/>
        <v>1.8365546657103489E-8</v>
      </c>
      <c r="F981" s="42">
        <f t="shared" si="197"/>
        <v>2.6030323188190504E-8</v>
      </c>
      <c r="G981" s="42">
        <f t="shared" si="205"/>
        <v>2.6030323188190504E-5</v>
      </c>
      <c r="H981" s="31">
        <f t="shared" si="198"/>
        <v>3.9989350315448075E-11</v>
      </c>
      <c r="I981" s="31">
        <f t="shared" si="199"/>
        <v>6.2175879402408225E-11</v>
      </c>
      <c r="L981" s="13">
        <f t="shared" si="200"/>
        <v>1.0060726274151066</v>
      </c>
      <c r="M981" s="13">
        <f t="shared" si="201"/>
        <v>-1</v>
      </c>
      <c r="N981" s="13">
        <f t="shared" si="206"/>
        <v>5.2771126797644801</v>
      </c>
      <c r="O981" s="13">
        <f t="shared" si="202"/>
        <v>4.0902701460507859E-5</v>
      </c>
      <c r="P981" s="13">
        <f t="shared" si="203"/>
        <v>0.6455187749336162</v>
      </c>
      <c r="Q981" s="13">
        <f t="shared" si="207"/>
        <v>0.39228891506245978</v>
      </c>
    </row>
    <row r="982" spans="1:17" x14ac:dyDescent="0.35">
      <c r="A982">
        <v>980</v>
      </c>
      <c r="B982" s="3">
        <f t="shared" si="195"/>
        <v>0.98</v>
      </c>
      <c r="C982" s="3">
        <f>MOD($T$7*(1+SIN($T$6*B982))+$T$20,2*$T$7)</f>
        <v>0.99969293617236765</v>
      </c>
      <c r="D982" s="31">
        <f t="shared" si="196"/>
        <v>5.556003412779037E-11</v>
      </c>
      <c r="E982" s="67">
        <f t="shared" si="204"/>
        <v>1.4425687374897561E-8</v>
      </c>
      <c r="F982" s="42">
        <f t="shared" si="197"/>
        <v>2.0446181733182645E-8</v>
      </c>
      <c r="G982" s="42">
        <f t="shared" si="205"/>
        <v>2.0446181733182645E-5</v>
      </c>
      <c r="H982" s="31">
        <f t="shared" si="198"/>
        <v>3.003356903406926E-11</v>
      </c>
      <c r="I982" s="31">
        <f t="shared" si="199"/>
        <v>4.6742936614605496E-11</v>
      </c>
      <c r="L982" s="13">
        <f t="shared" si="200"/>
        <v>1.00607303495417</v>
      </c>
      <c r="M982" s="13">
        <f t="shared" si="201"/>
        <v>-1</v>
      </c>
      <c r="N982" s="13">
        <f t="shared" si="206"/>
        <v>5.2771122722254162</v>
      </c>
      <c r="O982" s="13">
        <f t="shared" si="202"/>
        <v>4.0902709169122124E-5</v>
      </c>
      <c r="P982" s="13">
        <f t="shared" si="203"/>
        <v>0.64551889658952299</v>
      </c>
      <c r="Q982" s="13">
        <f t="shared" si="207"/>
        <v>0.39228895999153546</v>
      </c>
    </row>
    <row r="983" spans="1:17" x14ac:dyDescent="0.35">
      <c r="A983">
        <v>981</v>
      </c>
      <c r="B983" s="3">
        <f t="shared" si="195"/>
        <v>0.98099999999999998</v>
      </c>
      <c r="C983" s="3">
        <f>MOD($T$7*(1+SIN($T$6*B983))+$T$20,2*$T$7)</f>
        <v>0.99994379716139203</v>
      </c>
      <c r="D983" s="31">
        <f t="shared" si="196"/>
        <v>4.11343517379137E-11</v>
      </c>
      <c r="E983" s="67">
        <f t="shared" si="204"/>
        <v>1.1183067876819251E-8</v>
      </c>
      <c r="F983" s="42">
        <f t="shared" si="197"/>
        <v>1.5850269883280838E-8</v>
      </c>
      <c r="G983" s="42">
        <f t="shared" si="205"/>
        <v>1.585026988328084E-5</v>
      </c>
      <c r="H983" s="31">
        <f t="shared" si="198"/>
        <v>2.2226930428563761E-11</v>
      </c>
      <c r="I983" s="31">
        <f t="shared" si="199"/>
        <v>3.4612114304419348E-11</v>
      </c>
      <c r="L983" s="13">
        <f t="shared" si="200"/>
        <v>1.0060733549024441</v>
      </c>
      <c r="M983" s="13">
        <f t="shared" si="201"/>
        <v>-1</v>
      </c>
      <c r="N983" s="13">
        <f t="shared" si="206"/>
        <v>5.2771119522771421</v>
      </c>
      <c r="O983" s="13">
        <f t="shared" si="202"/>
        <v>4.0902715238502121E-5</v>
      </c>
      <c r="P983" s="13">
        <f t="shared" si="203"/>
        <v>0.6455189923753416</v>
      </c>
      <c r="Q983" s="13">
        <f t="shared" si="207"/>
        <v>0.39228899536645351</v>
      </c>
    </row>
    <row r="984" spans="1:17" x14ac:dyDescent="0.35">
      <c r="A984">
        <v>982</v>
      </c>
      <c r="B984" s="3">
        <f t="shared" si="195"/>
        <v>0.98199999999999998</v>
      </c>
      <c r="C984" s="3">
        <f>MOD($T$7*(1+SIN($T$6*B984))+$T$20,2*$T$7)</f>
        <v>0.99999360088987732</v>
      </c>
      <c r="D984" s="31">
        <f t="shared" si="196"/>
        <v>2.9951283997726586E-11</v>
      </c>
      <c r="E984" s="67">
        <f t="shared" si="204"/>
        <v>8.5436763924935507E-9</v>
      </c>
      <c r="F984" s="42">
        <f t="shared" si="197"/>
        <v>1.2109340487608198E-8</v>
      </c>
      <c r="G984" s="42">
        <f t="shared" si="205"/>
        <v>1.2109340487608198E-5</v>
      </c>
      <c r="H984" s="31">
        <f t="shared" si="198"/>
        <v>1.6182909084997385E-11</v>
      </c>
      <c r="I984" s="31">
        <f t="shared" si="199"/>
        <v>2.520303288612666E-11</v>
      </c>
      <c r="L984" s="13">
        <f t="shared" si="200"/>
        <v>1.0060736028364972</v>
      </c>
      <c r="M984" s="13">
        <f t="shared" si="201"/>
        <v>-1</v>
      </c>
      <c r="N984" s="13">
        <f t="shared" si="206"/>
        <v>5.2771117043430893</v>
      </c>
      <c r="O984" s="13">
        <f t="shared" si="202"/>
        <v>4.0902719952051232E-5</v>
      </c>
      <c r="P984" s="13">
        <f t="shared" si="203"/>
        <v>0.64551906676369097</v>
      </c>
      <c r="Q984" s="13">
        <f t="shared" si="207"/>
        <v>0.39228902283901179</v>
      </c>
    </row>
    <row r="985" spans="1:17" x14ac:dyDescent="0.35">
      <c r="A985">
        <v>983</v>
      </c>
      <c r="B985" s="3">
        <f t="shared" si="195"/>
        <v>0.98299999999999998</v>
      </c>
      <c r="C985" s="3">
        <f>MOD($T$7*(1+SIN($T$6*B985))+$T$20,2*$T$7)</f>
        <v>0.99984234417040074</v>
      </c>
      <c r="D985" s="31">
        <f t="shared" si="196"/>
        <v>2.1407608463728863E-11</v>
      </c>
      <c r="E985" s="67">
        <f t="shared" si="204"/>
        <v>6.4216165092008678E-9</v>
      </c>
      <c r="F985" s="42">
        <f t="shared" si="197"/>
        <v>9.1016486601810373E-9</v>
      </c>
      <c r="G985" s="42">
        <f t="shared" si="205"/>
        <v>9.1016486601810373E-6</v>
      </c>
      <c r="H985" s="31">
        <f t="shared" si="198"/>
        <v>1.1569420065730175E-11</v>
      </c>
      <c r="I985" s="31">
        <f t="shared" si="199"/>
        <v>1.8012057613692989E-11</v>
      </c>
      <c r="L985" s="13">
        <f t="shared" si="200"/>
        <v>1.0060737922043939</v>
      </c>
      <c r="M985" s="13">
        <f t="shared" si="201"/>
        <v>-1</v>
      </c>
      <c r="N985" s="13">
        <f t="shared" si="206"/>
        <v>5.2771115149751928</v>
      </c>
      <c r="O985" s="13">
        <f t="shared" si="202"/>
        <v>4.0902723557480548E-5</v>
      </c>
      <c r="P985" s="13">
        <f t="shared" si="203"/>
        <v>0.6455191236639013</v>
      </c>
      <c r="Q985" s="13">
        <f t="shared" si="207"/>
        <v>0.39228904385297753</v>
      </c>
    </row>
    <row r="986" spans="1:17" x14ac:dyDescent="0.35">
      <c r="A986">
        <v>984</v>
      </c>
      <c r="B986" s="3">
        <f t="shared" si="195"/>
        <v>0.98399999999999999</v>
      </c>
      <c r="C986" s="3">
        <f>MOD($T$7*(1+SIN($T$6*B986))+$T$20,2*$T$7)</f>
        <v>0.99949003668334235</v>
      </c>
      <c r="D986" s="31">
        <f t="shared" si="196"/>
        <v>1.4985995054967211E-11</v>
      </c>
      <c r="E986" s="67">
        <f t="shared" si="204"/>
        <v>4.7388954532582587E-9</v>
      </c>
      <c r="F986" s="42">
        <f t="shared" si="197"/>
        <v>6.7166517014971254E-9</v>
      </c>
      <c r="G986" s="42">
        <f t="shared" si="205"/>
        <v>6.7166517014971258E-6</v>
      </c>
      <c r="H986" s="31">
        <f t="shared" si="198"/>
        <v>8.1033974110110096E-12</v>
      </c>
      <c r="I986" s="31">
        <f t="shared" si="199"/>
        <v>1.2606149221182565E-11</v>
      </c>
      <c r="L986" s="13">
        <f t="shared" si="200"/>
        <v>1.0060739345181329</v>
      </c>
      <c r="M986" s="13">
        <f t="shared" si="201"/>
        <v>-1</v>
      </c>
      <c r="N986" s="13">
        <f t="shared" si="206"/>
        <v>5.2771113726614534</v>
      </c>
      <c r="O986" s="13">
        <f t="shared" si="202"/>
        <v>4.0902726269101447E-5</v>
      </c>
      <c r="P986" s="13">
        <f t="shared" si="203"/>
        <v>0.64551916645819452</v>
      </c>
      <c r="Q986" s="13">
        <f t="shared" si="207"/>
        <v>0.39228905965744904</v>
      </c>
    </row>
    <row r="987" spans="1:17" x14ac:dyDescent="0.35">
      <c r="A987">
        <v>985</v>
      </c>
      <c r="B987" s="3">
        <f t="shared" si="195"/>
        <v>0.98499999999999999</v>
      </c>
      <c r="C987" s="3">
        <f>MOD($T$7*(1+SIN($T$6*B987))+$T$20,2*$T$7)</f>
        <v>0.99893670097626064</v>
      </c>
      <c r="D987" s="31">
        <f t="shared" si="196"/>
        <v>1.0247104562572007E-11</v>
      </c>
      <c r="E987" s="67">
        <f t="shared" si="204"/>
        <v>3.4251904242657713E-9</v>
      </c>
      <c r="F987" s="42">
        <f t="shared" si="197"/>
        <v>4.8546779134531358E-9</v>
      </c>
      <c r="G987" s="42">
        <f t="shared" si="205"/>
        <v>4.8546779134531356E-6</v>
      </c>
      <c r="H987" s="31">
        <f t="shared" si="198"/>
        <v>5.545699538021782E-12</v>
      </c>
      <c r="I987" s="31">
        <f t="shared" si="199"/>
        <v>8.6167493029720349E-12</v>
      </c>
      <c r="L987" s="13">
        <f t="shared" si="200"/>
        <v>1.0060740395388759</v>
      </c>
      <c r="M987" s="13">
        <f t="shared" si="201"/>
        <v>-1</v>
      </c>
      <c r="N987" s="13">
        <f t="shared" si="206"/>
        <v>5.2771112676407101</v>
      </c>
      <c r="O987" s="13">
        <f t="shared" si="202"/>
        <v>4.0902728270264057E-5</v>
      </c>
      <c r="P987" s="13">
        <f t="shared" si="203"/>
        <v>0.64551919804016811</v>
      </c>
      <c r="Q987" s="13">
        <f t="shared" si="207"/>
        <v>0.39228907132106922</v>
      </c>
    </row>
    <row r="988" spans="1:17" x14ac:dyDescent="0.35">
      <c r="A988">
        <v>986</v>
      </c>
      <c r="B988" s="3">
        <f t="shared" si="195"/>
        <v>0.98599999999999999</v>
      </c>
      <c r="C988" s="3">
        <f>MOD($T$7*(1+SIN($T$6*B988))+$T$20,2*$T$7)</f>
        <v>0.99818237246245101</v>
      </c>
      <c r="D988" s="31">
        <f t="shared" si="196"/>
        <v>6.8219199448067134E-12</v>
      </c>
      <c r="E988" s="67">
        <f t="shared" si="204"/>
        <v>2.4175922591724768E-9</v>
      </c>
      <c r="F988" s="42">
        <f t="shared" si="197"/>
        <v>3.4265632827861746E-9</v>
      </c>
      <c r="G988" s="42">
        <f t="shared" si="205"/>
        <v>3.4265632827861744E-6</v>
      </c>
      <c r="H988" s="31">
        <f t="shared" si="198"/>
        <v>3.6963269780091006E-12</v>
      </c>
      <c r="I988" s="31">
        <f t="shared" si="199"/>
        <v>5.733738623707375E-12</v>
      </c>
      <c r="L988" s="13">
        <f t="shared" si="200"/>
        <v>1.0060741154547661</v>
      </c>
      <c r="M988" s="13">
        <f t="shared" si="201"/>
        <v>-1</v>
      </c>
      <c r="N988" s="13">
        <f t="shared" si="206"/>
        <v>5.2771111917248206</v>
      </c>
      <c r="O988" s="13">
        <f t="shared" si="202"/>
        <v>4.0902729715901205E-5</v>
      </c>
      <c r="P988" s="13">
        <f t="shared" si="203"/>
        <v>0.64551922085494284</v>
      </c>
      <c r="Q988" s="13">
        <f t="shared" si="207"/>
        <v>0.39228907974685223</v>
      </c>
    </row>
    <row r="989" spans="1:17" x14ac:dyDescent="0.35">
      <c r="A989">
        <v>987</v>
      </c>
      <c r="B989" s="3">
        <f t="shared" si="195"/>
        <v>0.98699999999999999</v>
      </c>
      <c r="C989" s="3">
        <f>MOD($T$7*(1+SIN($T$6*B989))+$T$20,2*$T$7)</f>
        <v>0.99722709941868271</v>
      </c>
      <c r="D989" s="31">
        <f t="shared" si="196"/>
        <v>4.4043333562375989E-12</v>
      </c>
      <c r="E989" s="67">
        <f t="shared" si="204"/>
        <v>1.6603257022990344E-9</v>
      </c>
      <c r="F989" s="42">
        <f t="shared" si="197"/>
        <v>2.3532550070752681E-9</v>
      </c>
      <c r="G989" s="42">
        <f t="shared" si="205"/>
        <v>2.3532550070752681E-6</v>
      </c>
      <c r="H989" s="31">
        <f t="shared" si="198"/>
        <v>2.3899390051747911E-12</v>
      </c>
      <c r="I989" s="31">
        <f t="shared" si="199"/>
        <v>3.6995058946312391E-12</v>
      </c>
      <c r="L989" s="13">
        <f t="shared" si="200"/>
        <v>1.0060741690511321</v>
      </c>
      <c r="M989" s="13">
        <f t="shared" si="201"/>
        <v>-1</v>
      </c>
      <c r="N989" s="13">
        <f t="shared" si="206"/>
        <v>5.2771111381284541</v>
      </c>
      <c r="O989" s="13">
        <f t="shared" si="202"/>
        <v>4.0902730735139278E-5</v>
      </c>
      <c r="P989" s="13">
        <f t="shared" si="203"/>
        <v>0.64551923694036717</v>
      </c>
      <c r="Q989" s="13">
        <f t="shared" si="207"/>
        <v>0.39228908568740151</v>
      </c>
    </row>
    <row r="990" spans="1:17" x14ac:dyDescent="0.35">
      <c r="A990">
        <v>988</v>
      </c>
      <c r="B990" s="3">
        <f t="shared" si="195"/>
        <v>0.98799999999999999</v>
      </c>
      <c r="C990" s="3">
        <f>MOD($T$7*(1+SIN($T$6*B990))+$T$20,2*$T$7)</f>
        <v>0.99607094298210264</v>
      </c>
      <c r="D990" s="31">
        <f t="shared" si="196"/>
        <v>2.7440125188705719E-12</v>
      </c>
      <c r="E990" s="67">
        <f t="shared" si="204"/>
        <v>1.1044455561230286E-9</v>
      </c>
      <c r="F990" s="42">
        <f t="shared" si="197"/>
        <v>1.5653808354527558E-9</v>
      </c>
      <c r="G990" s="42">
        <f t="shared" si="205"/>
        <v>1.5653808354527558E-6</v>
      </c>
      <c r="H990" s="31">
        <f t="shared" si="198"/>
        <v>1.4916570439974563E-12</v>
      </c>
      <c r="I990" s="31">
        <f t="shared" si="199"/>
        <v>2.3031639035924453E-12</v>
      </c>
      <c r="L990" s="13">
        <f t="shared" si="200"/>
        <v>1.0060742058728342</v>
      </c>
      <c r="M990" s="13">
        <f t="shared" si="201"/>
        <v>-1</v>
      </c>
      <c r="N990" s="13">
        <f t="shared" si="206"/>
        <v>5.277111101306752</v>
      </c>
      <c r="O990" s="13">
        <f t="shared" si="202"/>
        <v>4.0902731433937949E-5</v>
      </c>
      <c r="P990" s="13">
        <f t="shared" si="203"/>
        <v>0.64551924796867699</v>
      </c>
      <c r="Q990" s="13">
        <f t="shared" si="207"/>
        <v>0.39228908976029475</v>
      </c>
    </row>
    <row r="991" spans="1:17" x14ac:dyDescent="0.35">
      <c r="A991">
        <v>989</v>
      </c>
      <c r="B991" s="3">
        <f t="shared" si="195"/>
        <v>0.98899999999999999</v>
      </c>
      <c r="C991" s="3">
        <f>MOD($T$7*(1+SIN($T$6*B991))+$T$20,2*$T$7)</f>
        <v>0.99471397714632914</v>
      </c>
      <c r="D991" s="31">
        <f t="shared" si="196"/>
        <v>1.6395707131720746E-12</v>
      </c>
      <c r="E991" s="67">
        <f t="shared" si="204"/>
        <v>7.0750798572218233E-10</v>
      </c>
      <c r="F991" s="42">
        <f t="shared" si="197"/>
        <v>1.0027831934668178E-9</v>
      </c>
      <c r="G991" s="42">
        <f t="shared" si="205"/>
        <v>1.0027831934668179E-6</v>
      </c>
      <c r="H991" s="31">
        <f t="shared" si="198"/>
        <v>8.9314429428806758E-13</v>
      </c>
      <c r="I991" s="31">
        <f t="shared" si="199"/>
        <v>1.374949232907257E-12</v>
      </c>
      <c r="L991" s="13">
        <f t="shared" si="200"/>
        <v>1.0060742303785086</v>
      </c>
      <c r="M991" s="13">
        <f t="shared" si="201"/>
        <v>-1</v>
      </c>
      <c r="N991" s="13">
        <f t="shared" si="206"/>
        <v>5.2771110768010772</v>
      </c>
      <c r="O991" s="13">
        <f t="shared" si="202"/>
        <v>4.090273189772285E-5</v>
      </c>
      <c r="P991" s="13">
        <f t="shared" si="203"/>
        <v>0.64551925528804344</v>
      </c>
      <c r="Q991" s="13">
        <f t="shared" si="207"/>
        <v>0.39228909246342863</v>
      </c>
    </row>
    <row r="992" spans="1:17" x14ac:dyDescent="0.35">
      <c r="A992">
        <v>990</v>
      </c>
      <c r="B992" s="3">
        <f t="shared" si="195"/>
        <v>0.99</v>
      </c>
      <c r="C992" s="3">
        <f>MOD($T$7*(1+SIN($T$6*B992))+$T$20,2*$T$7)</f>
        <v>0.99315628875671269</v>
      </c>
      <c r="D992" s="31">
        <f t="shared" si="196"/>
        <v>9.3206534790699498E-13</v>
      </c>
      <c r="E992" s="67">
        <f t="shared" si="204"/>
        <v>4.3321624721007574E-10</v>
      </c>
      <c r="F992" s="42">
        <f t="shared" si="197"/>
        <v>6.1401705790726577E-10</v>
      </c>
      <c r="G992" s="42">
        <f t="shared" si="205"/>
        <v>6.1401705790726578E-7</v>
      </c>
      <c r="H992" s="31">
        <f t="shared" si="198"/>
        <v>5.0895278493030997E-13</v>
      </c>
      <c r="I992" s="31">
        <f t="shared" si="199"/>
        <v>7.8084113331757144E-13</v>
      </c>
      <c r="L992" s="13">
        <f t="shared" si="200"/>
        <v>1.006074246086416</v>
      </c>
      <c r="M992" s="13">
        <f t="shared" si="201"/>
        <v>-1</v>
      </c>
      <c r="N992" s="13">
        <f t="shared" si="206"/>
        <v>5.2771110610931702</v>
      </c>
      <c r="O992" s="13">
        <f t="shared" si="202"/>
        <v>4.090273219397614E-5</v>
      </c>
      <c r="P992" s="13">
        <f t="shared" si="203"/>
        <v>0.64551925996345738</v>
      </c>
      <c r="Q992" s="13">
        <f t="shared" si="207"/>
        <v>0.39228909419011765</v>
      </c>
    </row>
    <row r="993" spans="1:17" x14ac:dyDescent="0.35">
      <c r="A993">
        <v>991</v>
      </c>
      <c r="B993" s="3">
        <f t="shared" si="195"/>
        <v>0.99099999999999999</v>
      </c>
      <c r="C993" s="3">
        <f>MOD($T$7*(1+SIN($T$6*B993))+$T$20,2*$T$7)</f>
        <v>0.99139797750477765</v>
      </c>
      <c r="D993" s="31">
        <f t="shared" si="196"/>
        <v>4.9885075980431378E-13</v>
      </c>
      <c r="E993" s="67">
        <f t="shared" si="204"/>
        <v>2.510401072218492E-10</v>
      </c>
      <c r="F993" s="42">
        <f t="shared" si="197"/>
        <v>3.5581054276188592E-10</v>
      </c>
      <c r="G993" s="42">
        <f t="shared" si="205"/>
        <v>3.5581054276188593E-7</v>
      </c>
      <c r="H993" s="31">
        <f t="shared" si="198"/>
        <v>2.7313105698596544E-13</v>
      </c>
      <c r="I993" s="31">
        <f t="shared" si="199"/>
        <v>4.1743443349473519E-13</v>
      </c>
      <c r="L993" s="13">
        <f t="shared" si="200"/>
        <v>1.0060742557115876</v>
      </c>
      <c r="M993" s="13">
        <f t="shared" si="201"/>
        <v>-1</v>
      </c>
      <c r="N993" s="13">
        <f t="shared" si="206"/>
        <v>5.2771110514679984</v>
      </c>
      <c r="O993" s="13">
        <f t="shared" si="202"/>
        <v>4.090273237475204E-5</v>
      </c>
      <c r="P993" s="13">
        <f t="shared" si="203"/>
        <v>0.6455192628164288</v>
      </c>
      <c r="Q993" s="13">
        <f t="shared" si="207"/>
        <v>0.39228909524375577</v>
      </c>
    </row>
    <row r="994" spans="1:17" x14ac:dyDescent="0.35">
      <c r="A994">
        <v>992</v>
      </c>
      <c r="B994" s="3">
        <f t="shared" si="195"/>
        <v>0.99199999999999999</v>
      </c>
      <c r="C994" s="3">
        <f>MOD($T$7*(1+SIN($T$6*B994))+$T$20,2*$T$7)</f>
        <v>0.98943915592184428</v>
      </c>
      <c r="D994" s="31">
        <f t="shared" si="196"/>
        <v>2.4781159731657707E-13</v>
      </c>
      <c r="E994" s="67">
        <f t="shared" si="204"/>
        <v>1.3580821644392881E-10</v>
      </c>
      <c r="F994" s="42">
        <f t="shared" si="197"/>
        <v>1.9248715171131943E-10</v>
      </c>
      <c r="G994" s="42">
        <f t="shared" si="205"/>
        <v>1.9248715171131944E-7</v>
      </c>
      <c r="H994" s="31">
        <f t="shared" si="198"/>
        <v>1.3608788334744859E-13</v>
      </c>
      <c r="I994" s="31">
        <f t="shared" si="199"/>
        <v>2.0710064164701316E-13</v>
      </c>
      <c r="L994" s="13">
        <f t="shared" si="200"/>
        <v>1.0060742612939078</v>
      </c>
      <c r="M994" s="13">
        <f t="shared" si="201"/>
        <v>-1</v>
      </c>
      <c r="N994" s="13">
        <f t="shared" si="206"/>
        <v>5.2771110458856789</v>
      </c>
      <c r="O994" s="13">
        <f t="shared" si="202"/>
        <v>4.0902732479085939E-5</v>
      </c>
      <c r="P994" s="13">
        <f t="shared" si="203"/>
        <v>0.64551926446300689</v>
      </c>
      <c r="Q994" s="13">
        <f t="shared" si="207"/>
        <v>0.39228909585185773</v>
      </c>
    </row>
    <row r="995" spans="1:17" x14ac:dyDescent="0.35">
      <c r="A995">
        <v>993</v>
      </c>
      <c r="B995" s="3">
        <f t="shared" si="195"/>
        <v>0.99299999999999999</v>
      </c>
      <c r="C995" s="3">
        <f>MOD($T$7*(1+SIN($T$6*B995))+$T$20,2*$T$7)</f>
        <v>0.98727994937182562</v>
      </c>
      <c r="D995" s="31">
        <f t="shared" si="196"/>
        <v>1.1200385728996222E-13</v>
      </c>
      <c r="E995" s="67">
        <f t="shared" si="204"/>
        <v>6.7272695264751074E-11</v>
      </c>
      <c r="F995" s="42">
        <f t="shared" si="197"/>
        <v>9.5348645601290356E-11</v>
      </c>
      <c r="G995" s="42">
        <f t="shared" si="205"/>
        <v>9.5348645601290357E-8</v>
      </c>
      <c r="H995" s="31">
        <f t="shared" si="198"/>
        <v>6.1709853649177536E-14</v>
      </c>
      <c r="I995" s="31">
        <f t="shared" si="199"/>
        <v>9.3470626457873454E-14</v>
      </c>
      <c r="L995" s="13">
        <f t="shared" si="200"/>
        <v>1.0060742643167506</v>
      </c>
      <c r="M995" s="13">
        <f t="shared" si="201"/>
        <v>-1</v>
      </c>
      <c r="N995" s="13">
        <f t="shared" si="206"/>
        <v>5.2771110428628356</v>
      </c>
      <c r="O995" s="13">
        <f t="shared" si="202"/>
        <v>4.0902732535267744E-5</v>
      </c>
      <c r="P995" s="13">
        <f t="shared" si="203"/>
        <v>0.64551926534965753</v>
      </c>
      <c r="Q995" s="13">
        <f t="shared" si="207"/>
        <v>0.3922890961793089</v>
      </c>
    </row>
    <row r="996" spans="1:17" x14ac:dyDescent="0.35">
      <c r="A996">
        <v>994</v>
      </c>
      <c r="B996" s="3">
        <f t="shared" si="195"/>
        <v>0.99399999999999999</v>
      </c>
      <c r="C996" s="3">
        <f>MOD($T$7*(1+SIN($T$6*B996))+$T$20,2*$T$7)</f>
        <v>0.98492049604320187</v>
      </c>
      <c r="D996" s="31">
        <f t="shared" si="196"/>
        <v>4.4731369325352877E-14</v>
      </c>
      <c r="E996" s="67">
        <f t="shared" si="204"/>
        <v>2.9645183784273889E-11</v>
      </c>
      <c r="F996" s="42">
        <f t="shared" si="197"/>
        <v>4.2017465054844043E-11</v>
      </c>
      <c r="G996" s="42">
        <f t="shared" si="205"/>
        <v>4.2017465054844044E-8</v>
      </c>
      <c r="H996" s="31">
        <f t="shared" si="198"/>
        <v>2.4733287463508532E-14</v>
      </c>
      <c r="I996" s="31">
        <f t="shared" si="199"/>
        <v>3.727143534891797E-14</v>
      </c>
      <c r="L996" s="13">
        <f t="shared" si="200"/>
        <v>1.0060742658157269</v>
      </c>
      <c r="M996" s="13">
        <f t="shared" si="201"/>
        <v>-1</v>
      </c>
      <c r="N996" s="13">
        <f t="shared" si="206"/>
        <v>5.2771110413638596</v>
      </c>
      <c r="O996" s="13">
        <f t="shared" si="202"/>
        <v>4.0902732562952149E-5</v>
      </c>
      <c r="P996" s="13">
        <f t="shared" si="203"/>
        <v>0.64551926578656771</v>
      </c>
      <c r="Q996" s="13">
        <f t="shared" si="207"/>
        <v>0.39228909634066533</v>
      </c>
    </row>
    <row r="997" spans="1:17" x14ac:dyDescent="0.35">
      <c r="A997">
        <v>995</v>
      </c>
      <c r="B997" s="3">
        <f t="shared" si="195"/>
        <v>0.995</v>
      </c>
      <c r="C997" s="3">
        <f>MOD($T$7*(1+SIN($T$6*B997))+$T$20,2*$T$7)</f>
        <v>0.98236094694018483</v>
      </c>
      <c r="D997" s="31">
        <f t="shared" si="196"/>
        <v>1.5086260106398274E-14</v>
      </c>
      <c r="E997" s="67">
        <f t="shared" si="204"/>
        <v>1.1103601591235161E-11</v>
      </c>
      <c r="F997" s="42">
        <f t="shared" si="197"/>
        <v>1.5737638708454422E-11</v>
      </c>
      <c r="G997" s="42">
        <f t="shared" si="205"/>
        <v>1.5737638708454422E-8</v>
      </c>
      <c r="H997" s="31">
        <f t="shared" si="198"/>
        <v>8.373783093828314E-15</v>
      </c>
      <c r="I997" s="31">
        <f t="shared" si="199"/>
        <v>1.2548904362350489E-14</v>
      </c>
      <c r="L997" s="13">
        <f t="shared" si="200"/>
        <v>1.0060742664770643</v>
      </c>
      <c r="M997" s="13">
        <f t="shared" si="201"/>
        <v>-1</v>
      </c>
      <c r="N997" s="13">
        <f t="shared" si="206"/>
        <v>5.2771110407025219</v>
      </c>
      <c r="O997" s="13">
        <f t="shared" si="202"/>
        <v>4.0902732575080902E-5</v>
      </c>
      <c r="P997" s="13">
        <f t="shared" si="203"/>
        <v>0.64551926597798137</v>
      </c>
      <c r="Q997" s="13">
        <f t="shared" si="207"/>
        <v>0.39228909641135679</v>
      </c>
    </row>
    <row r="998" spans="1:17" x14ac:dyDescent="0.35">
      <c r="A998">
        <v>996</v>
      </c>
      <c r="B998" s="3">
        <f t="shared" si="195"/>
        <v>0.996</v>
      </c>
      <c r="C998" s="3">
        <f>MOD($T$7*(1+SIN($T$6*B998))+$T$20,2*$T$7)</f>
        <v>0.97960146587304031</v>
      </c>
      <c r="D998" s="31">
        <f t="shared" si="196"/>
        <v>3.9826791175722194E-15</v>
      </c>
      <c r="E998" s="67">
        <f t="shared" si="204"/>
        <v>3.2688548314637409E-12</v>
      </c>
      <c r="F998" s="42">
        <f t="shared" si="197"/>
        <v>4.6330963791577652E-12</v>
      </c>
      <c r="G998" s="42">
        <f t="shared" si="205"/>
        <v>4.6330963791577652E-9</v>
      </c>
      <c r="H998" s="31">
        <f t="shared" si="198"/>
        <v>2.2197600820963967E-15</v>
      </c>
      <c r="I998" s="31">
        <f t="shared" si="199"/>
        <v>3.3067201471363176E-15</v>
      </c>
      <c r="L998" s="13">
        <f t="shared" si="200"/>
        <v>1.0060742667250864</v>
      </c>
      <c r="M998" s="13">
        <f t="shared" si="201"/>
        <v>-1</v>
      </c>
      <c r="N998" s="13">
        <f t="shared" si="206"/>
        <v>5.2771110404544999</v>
      </c>
      <c r="O998" s="13">
        <f t="shared" si="202"/>
        <v>4.0902732579594598E-5</v>
      </c>
      <c r="P998" s="13">
        <f t="shared" si="203"/>
        <v>0.64551926604921572</v>
      </c>
      <c r="Q998" s="13">
        <f t="shared" si="207"/>
        <v>0.39228909643766452</v>
      </c>
    </row>
    <row r="999" spans="1:17" x14ac:dyDescent="0.35">
      <c r="A999">
        <v>997</v>
      </c>
      <c r="B999" s="3">
        <f t="shared" si="195"/>
        <v>0.997</v>
      </c>
      <c r="C999" s="3">
        <f>MOD($T$7*(1+SIN($T$6*B999))+$T$20,2*$T$7)</f>
        <v>0.97664222944761558</v>
      </c>
      <c r="D999" s="31">
        <f t="shared" si="196"/>
        <v>7.1382809415800236E-16</v>
      </c>
      <c r="E999" s="67">
        <f t="shared" si="204"/>
        <v>6.5071908143122945E-13</v>
      </c>
      <c r="F999" s="42">
        <f t="shared" si="197"/>
        <v>9.2229370084259676E-13</v>
      </c>
      <c r="G999" s="42">
        <f t="shared" si="205"/>
        <v>9.2229370084259674E-10</v>
      </c>
      <c r="H999" s="31">
        <f t="shared" si="198"/>
        <v>3.9960669274899438E-16</v>
      </c>
      <c r="I999" s="31">
        <f t="shared" si="199"/>
        <v>5.9149390454970593E-16</v>
      </c>
      <c r="L999" s="13">
        <f t="shared" si="200"/>
        <v>1.0060742667982037</v>
      </c>
      <c r="M999" s="13">
        <f t="shared" si="201"/>
        <v>-1</v>
      </c>
      <c r="N999" s="13">
        <f t="shared" si="206"/>
        <v>5.2771110403813823</v>
      </c>
      <c r="O999" s="13">
        <f t="shared" si="202"/>
        <v>4.090273258091414E-5</v>
      </c>
      <c r="P999" s="13">
        <f t="shared" si="203"/>
        <v>0.6455192660700404</v>
      </c>
      <c r="Q999" s="13">
        <f t="shared" si="207"/>
        <v>0.39228909644535531</v>
      </c>
    </row>
    <row r="1000" spans="1:17" x14ac:dyDescent="0.35">
      <c r="A1000">
        <v>998</v>
      </c>
      <c r="B1000" s="3">
        <f t="shared" si="195"/>
        <v>0.998</v>
      </c>
      <c r="C1000" s="3">
        <f>MOD($T$7*(1+SIN($T$6*B1000))+$T$20,2*$T$7)</f>
        <v>0.97348342705403113</v>
      </c>
      <c r="D1000" s="31">
        <f t="shared" si="196"/>
        <v>6.3109358115797379E-17</v>
      </c>
      <c r="E1000" s="67">
        <f t="shared" si="204"/>
        <v>6.2116342839557481E-14</v>
      </c>
      <c r="F1000" s="42">
        <f t="shared" si="197"/>
        <v>8.8040313178302857E-14</v>
      </c>
      <c r="G1000" s="42">
        <f t="shared" si="205"/>
        <v>8.8040313178302859E-11</v>
      </c>
      <c r="H1000" s="31">
        <f t="shared" si="198"/>
        <v>3.5494134199468834E-17</v>
      </c>
      <c r="I1000" s="31">
        <f t="shared" si="199"/>
        <v>5.2181965459515386E-17</v>
      </c>
      <c r="L1000" s="13">
        <f t="shared" si="200"/>
        <v>1.0060742668127798</v>
      </c>
      <c r="M1000" s="13">
        <f t="shared" si="201"/>
        <v>-1</v>
      </c>
      <c r="N1000" s="13">
        <f t="shared" si="206"/>
        <v>5.2771110403668064</v>
      </c>
      <c r="O1000" s="13">
        <f t="shared" si="202"/>
        <v>4.090273258117485E-5</v>
      </c>
      <c r="P1000" s="13">
        <f t="shared" si="203"/>
        <v>0.64551926607415488</v>
      </c>
      <c r="Q1000" s="13">
        <f t="shared" si="207"/>
        <v>0.39228909644687487</v>
      </c>
    </row>
    <row r="1001" spans="1:17" x14ac:dyDescent="0.35">
      <c r="A1001">
        <v>999</v>
      </c>
      <c r="B1001" s="3">
        <f t="shared" si="195"/>
        <v>0.999</v>
      </c>
      <c r="C1001" s="3">
        <f>MOD($T$7*(1+SIN($T$6*B1001))+$T$20,2*$T$7)</f>
        <v>0.97012526085456319</v>
      </c>
      <c r="D1001" s="31">
        <f t="shared" si="196"/>
        <v>9.9302096503498471E-19</v>
      </c>
      <c r="E1001" s="67">
        <f t="shared" si="204"/>
        <v>9.9302096503498473E-16</v>
      </c>
      <c r="F1001" s="42">
        <f t="shared" si="197"/>
        <v>1.4074537031279514E-15</v>
      </c>
      <c r="G1001" s="42">
        <f t="shared" si="205"/>
        <v>1.4074537031279513E-12</v>
      </c>
      <c r="H1001" s="31">
        <f t="shared" si="198"/>
        <v>5.6125167678866929E-19</v>
      </c>
      <c r="I1001" s="31">
        <f t="shared" si="199"/>
        <v>8.1919911639412763E-19</v>
      </c>
      <c r="L1001" s="13">
        <f t="shared" si="200"/>
        <v>1.0060742668141733</v>
      </c>
      <c r="M1001" s="13">
        <f t="shared" si="201"/>
        <v>-1</v>
      </c>
      <c r="N1001" s="13">
        <f t="shared" si="206"/>
        <v>5.2771110403654129</v>
      </c>
      <c r="O1001" s="13">
        <f t="shared" si="202"/>
        <v>4.0902732581199542E-5</v>
      </c>
      <c r="P1001" s="13">
        <f t="shared" si="203"/>
        <v>0.64551926607454457</v>
      </c>
      <c r="Q1001" s="13">
        <f t="shared" si="207"/>
        <v>0.39228909644701876</v>
      </c>
    </row>
    <row r="1002" spans="1:17" x14ac:dyDescent="0.35">
      <c r="A1002" s="44">
        <v>1000</v>
      </c>
      <c r="B1002" s="45">
        <f t="shared" si="195"/>
        <v>1</v>
      </c>
      <c r="C1002" s="45">
        <f>MOD($T$7*(1+SIN($T$6*B1002))+$T$20,2*$T$7)</f>
        <v>0.96656794577070215</v>
      </c>
      <c r="D1002" s="46">
        <f t="shared" si="196"/>
        <v>0</v>
      </c>
      <c r="F1002" s="47"/>
      <c r="G1002" s="47"/>
      <c r="H1002" s="46">
        <f t="shared" si="198"/>
        <v>0</v>
      </c>
      <c r="I1002" s="46">
        <f t="shared" si="199"/>
        <v>0</v>
      </c>
      <c r="J1002" s="46"/>
      <c r="K1002" s="46"/>
      <c r="L1002" s="48"/>
      <c r="M1002" s="48"/>
      <c r="N1002" s="48"/>
      <c r="O1002" s="48"/>
      <c r="P1002" s="48"/>
      <c r="Q1002" s="48"/>
    </row>
    <row r="1003" spans="1:17" x14ac:dyDescent="0.35">
      <c r="A1003" s="44"/>
      <c r="B1003" s="45"/>
      <c r="C1003" s="45"/>
      <c r="D1003" s="46"/>
      <c r="E1003" s="45"/>
      <c r="F1003" s="47"/>
      <c r="G1003" s="47"/>
      <c r="H1003" s="46">
        <f>T12</f>
        <v>-2.3535477259990819E-6</v>
      </c>
      <c r="I1003" s="46"/>
      <c r="J1003" s="46">
        <f>T13</f>
        <v>2.0114022353500047E-5</v>
      </c>
      <c r="K1003" s="46"/>
      <c r="L1003" s="48"/>
      <c r="M1003" s="48"/>
      <c r="N1003" s="48"/>
      <c r="O1003" s="48"/>
      <c r="P1003" s="48"/>
      <c r="Q1003" s="48"/>
    </row>
    <row r="1004" spans="1:17" x14ac:dyDescent="0.35">
      <c r="H1004" s="31">
        <f>T14</f>
        <v>-2.1890367385470037E-5</v>
      </c>
      <c r="K1004" s="31">
        <f>T15</f>
        <v>3.4552067207886484E-5</v>
      </c>
    </row>
  </sheetData>
  <sortState xmlns:xlrd2="http://schemas.microsoft.com/office/spreadsheetml/2017/richdata2" ref="A2:K2011">
    <sortCondition ref="A2:A2011"/>
  </sortState>
  <mergeCells count="3">
    <mergeCell ref="S3:U3"/>
    <mergeCell ref="S9:U9"/>
    <mergeCell ref="S19:U19"/>
  </mergeCells>
  <hyperlinks>
    <hyperlink ref="T1" r:id="rId1" xr:uid="{D624AC85-9DC1-4019-BABD-FDFFAD0226D3}"/>
    <hyperlink ref="T2" r:id="rId2" xr:uid="{C45798BE-5E85-4FE6-8D4E-8F3F8DA9F279}"/>
  </hyperlinks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Dashboards</vt:lpstr>
      <vt:lpstr>Math shapes</vt:lpstr>
      <vt:lpstr>Data shapes</vt:lpstr>
      <vt:lpstr>Shape Signature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granville</dc:creator>
  <cp:lastModifiedBy>vincent granville</cp:lastModifiedBy>
  <dcterms:created xsi:type="dcterms:W3CDTF">2022-04-13T20:18:56Z</dcterms:created>
  <dcterms:modified xsi:type="dcterms:W3CDTF">2022-04-24T00:21:25Z</dcterms:modified>
</cp:coreProperties>
</file>