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s\NASA SpaceApps Hack\PAGASA Data\"/>
    </mc:Choice>
  </mc:AlternateContent>
  <bookViews>
    <workbookView xWindow="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4" i="1" l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9" i="1"/>
  <c r="H56" i="1"/>
  <c r="H49" i="1"/>
  <c r="H58" i="1"/>
  <c r="H28" i="1"/>
  <c r="H31" i="1"/>
  <c r="H14" i="1"/>
  <c r="H30" i="1"/>
  <c r="H32" i="1"/>
  <c r="H43" i="1"/>
  <c r="H35" i="1"/>
  <c r="H46" i="1"/>
  <c r="H23" i="1"/>
  <c r="H29" i="1"/>
  <c r="H64" i="1"/>
  <c r="H33" i="1"/>
  <c r="H39" i="1"/>
  <c r="H13" i="1"/>
  <c r="H17" i="1"/>
  <c r="H10" i="1"/>
  <c r="H41" i="1"/>
  <c r="H55" i="1"/>
  <c r="H61" i="1"/>
  <c r="H62" i="1"/>
  <c r="H11" i="1"/>
  <c r="H18" i="1"/>
  <c r="H27" i="1"/>
  <c r="H12" i="1"/>
  <c r="H15" i="1"/>
  <c r="H36" i="1"/>
  <c r="H21" i="1"/>
  <c r="H24" i="1"/>
  <c r="H38" i="1"/>
  <c r="H54" i="1"/>
  <c r="H48" i="1"/>
  <c r="H59" i="1"/>
  <c r="H47" i="1"/>
  <c r="H53" i="1"/>
  <c r="H26" i="1"/>
  <c r="H8" i="1"/>
  <c r="H9" i="1"/>
  <c r="H60" i="1"/>
  <c r="H63" i="1"/>
  <c r="H16" i="1"/>
  <c r="H42" i="1"/>
  <c r="H40" i="1"/>
  <c r="H50" i="1"/>
  <c r="H19" i="1"/>
  <c r="H52" i="1"/>
  <c r="H22" i="1"/>
  <c r="H20" i="1"/>
  <c r="H51" i="1"/>
  <c r="H57" i="1"/>
  <c r="H34" i="1"/>
  <c r="H25" i="1"/>
  <c r="H37" i="1"/>
  <c r="H45" i="1"/>
  <c r="H44" i="1"/>
  <c r="G44" i="1"/>
  <c r="G56" i="1"/>
  <c r="G49" i="1"/>
  <c r="G58" i="1"/>
  <c r="G28" i="1"/>
  <c r="G31" i="1"/>
  <c r="G14" i="1"/>
  <c r="G30" i="1"/>
  <c r="G32" i="1"/>
  <c r="G43" i="1"/>
  <c r="G35" i="1"/>
  <c r="G46" i="1"/>
  <c r="G23" i="1"/>
  <c r="G29" i="1"/>
  <c r="G64" i="1"/>
  <c r="G33" i="1"/>
  <c r="G39" i="1"/>
  <c r="G13" i="1"/>
  <c r="G17" i="1"/>
  <c r="G10" i="1"/>
  <c r="G41" i="1"/>
  <c r="G55" i="1"/>
  <c r="G61" i="1"/>
  <c r="G62" i="1"/>
  <c r="G11" i="1"/>
  <c r="G18" i="1"/>
  <c r="G27" i="1"/>
  <c r="G12" i="1"/>
  <c r="G15" i="1"/>
  <c r="G36" i="1"/>
  <c r="G21" i="1"/>
  <c r="G24" i="1"/>
  <c r="G38" i="1"/>
  <c r="G54" i="1"/>
  <c r="G48" i="1"/>
  <c r="G59" i="1"/>
  <c r="G47" i="1"/>
  <c r="G53" i="1"/>
  <c r="G26" i="1"/>
  <c r="G8" i="1"/>
  <c r="G9" i="1"/>
  <c r="G60" i="1"/>
  <c r="G63" i="1"/>
  <c r="G16" i="1"/>
  <c r="G42" i="1"/>
  <c r="G40" i="1"/>
  <c r="G50" i="1"/>
  <c r="G19" i="1"/>
  <c r="G52" i="1"/>
  <c r="G22" i="1"/>
  <c r="G20" i="1"/>
  <c r="G51" i="1"/>
  <c r="G57" i="1"/>
  <c r="G34" i="1"/>
  <c r="G25" i="1"/>
  <c r="G37" i="1"/>
  <c r="G45" i="1"/>
  <c r="F56" i="1"/>
  <c r="F49" i="1"/>
  <c r="F58" i="1"/>
  <c r="F28" i="1"/>
  <c r="F31" i="1"/>
  <c r="F14" i="1"/>
  <c r="F30" i="1"/>
  <c r="F32" i="1"/>
  <c r="F43" i="1"/>
  <c r="F35" i="1"/>
  <c r="F46" i="1"/>
  <c r="F23" i="1"/>
  <c r="F29" i="1"/>
  <c r="F64" i="1"/>
  <c r="F33" i="1"/>
  <c r="F39" i="1"/>
  <c r="F13" i="1"/>
  <c r="F17" i="1"/>
  <c r="F10" i="1"/>
  <c r="F41" i="1"/>
  <c r="F55" i="1"/>
  <c r="F61" i="1"/>
  <c r="F62" i="1"/>
  <c r="F11" i="1"/>
  <c r="F18" i="1"/>
  <c r="F27" i="1"/>
  <c r="F12" i="1"/>
  <c r="F15" i="1"/>
  <c r="F36" i="1"/>
  <c r="F21" i="1"/>
  <c r="F24" i="1"/>
  <c r="F38" i="1"/>
  <c r="F54" i="1"/>
  <c r="F48" i="1"/>
  <c r="F59" i="1"/>
  <c r="F47" i="1"/>
  <c r="F53" i="1"/>
  <c r="F26" i="1"/>
  <c r="F8" i="1"/>
  <c r="F9" i="1"/>
  <c r="F60" i="1"/>
  <c r="F63" i="1"/>
  <c r="F16" i="1"/>
  <c r="F42" i="1"/>
  <c r="F40" i="1"/>
  <c r="F50" i="1"/>
  <c r="F19" i="1"/>
  <c r="F52" i="1"/>
  <c r="F22" i="1"/>
  <c r="F20" i="1"/>
  <c r="F51" i="1"/>
  <c r="F57" i="1"/>
  <c r="F34" i="1"/>
  <c r="F25" i="1"/>
  <c r="F37" i="1"/>
  <c r="F45" i="1"/>
  <c r="F44" i="1"/>
</calcChain>
</file>

<file path=xl/sharedStrings.xml><?xml version="1.0" encoding="utf-8"?>
<sst xmlns="http://schemas.openxmlformats.org/spreadsheetml/2006/main" count="813" uniqueCount="246">
  <si>
    <t>-999.0 indicate Missing Values</t>
  </si>
  <si>
    <t>-1.0 indicate Trace Values (RAINFALL&lt;0.1mm)</t>
  </si>
  <si>
    <t>Climatological data from DOST-PAGASA (http</t>
  </si>
  <si>
    <t>//bagong.pagasa.dost.gov.ph/climate/climate-data)</t>
  </si>
  <si>
    <t>Notes</t>
  </si>
  <si>
    <t>TMEAN (Mean Temperature, Unit</t>
  </si>
  <si>
    <t xml:space="preserve"> Deg C)</t>
  </si>
  <si>
    <t>RAINFALL UNIT</t>
  </si>
  <si>
    <t xml:space="preserve"> mm</t>
  </si>
  <si>
    <t>Stations</t>
  </si>
  <si>
    <t>Alabat Latitude</t>
  </si>
  <si>
    <t xml:space="preserve"> 14.105384 N Longitude</t>
  </si>
  <si>
    <t xml:space="preserve"> 122.017598 E Elevation</t>
  </si>
  <si>
    <t xml:space="preserve"> 5 m</t>
  </si>
  <si>
    <t>Ambulong Latitude</t>
  </si>
  <si>
    <t xml:space="preserve"> 14.09008056 N Longitude</t>
  </si>
  <si>
    <t xml:space="preserve"> 121.0552444 E Elevation</t>
  </si>
  <si>
    <t xml:space="preserve"> 11 m</t>
  </si>
  <si>
    <t>Aparri Latitude</t>
  </si>
  <si>
    <t xml:space="preserve"> 18.360059 N Longitude</t>
  </si>
  <si>
    <t xml:space="preserve"> 121.630454 E Elevation</t>
  </si>
  <si>
    <t xml:space="preserve"> 3 m</t>
  </si>
  <si>
    <t>Baguio Latitude</t>
  </si>
  <si>
    <t xml:space="preserve"> 16.403992 N Longitude</t>
  </si>
  <si>
    <t xml:space="preserve"> 120.60147 E Elevation</t>
  </si>
  <si>
    <t xml:space="preserve"> 1510.08 m</t>
  </si>
  <si>
    <t>Baler Radar Latitude</t>
  </si>
  <si>
    <t xml:space="preserve"> 15.748809 N Longitude</t>
  </si>
  <si>
    <t xml:space="preserve"> 121.632028 E Elevation</t>
  </si>
  <si>
    <t xml:space="preserve"> 173 m</t>
  </si>
  <si>
    <t>Basco Radar Latitude</t>
  </si>
  <si>
    <t xml:space="preserve"> 20.427284 N Longitude</t>
  </si>
  <si>
    <t xml:space="preserve"> 121.970536 E Elevation</t>
  </si>
  <si>
    <t xml:space="preserve"> 167 m</t>
  </si>
  <si>
    <t>Butuan Latitude</t>
  </si>
  <si>
    <t xml:space="preserve"> 8.947081 N Longitude</t>
  </si>
  <si>
    <t xml:space="preserve"> 125.482294 E Elevation</t>
  </si>
  <si>
    <t xml:space="preserve"> 17.6 m</t>
  </si>
  <si>
    <t>Cabanatuan Latitude</t>
  </si>
  <si>
    <t xml:space="preserve"> 15.470387 N Longitude</t>
  </si>
  <si>
    <t xml:space="preserve"> 120.951143 E Elevation</t>
  </si>
  <si>
    <t xml:space="preserve"> 32 m</t>
  </si>
  <si>
    <t>Calapan Latitude</t>
  </si>
  <si>
    <t xml:space="preserve"> 13.409775 N Longitude</t>
  </si>
  <si>
    <t xml:space="preserve"> 121.1896667 E Elevation</t>
  </si>
  <si>
    <t xml:space="preserve"> 41 m</t>
  </si>
  <si>
    <t>Calayan Latitude</t>
  </si>
  <si>
    <t xml:space="preserve"> 19.263 N Longitude</t>
  </si>
  <si>
    <t xml:space="preserve"> 121.467 E Elevation</t>
  </si>
  <si>
    <t xml:space="preserve"> 13 m</t>
  </si>
  <si>
    <t>Casiguran Latitude</t>
  </si>
  <si>
    <t xml:space="preserve"> 16.265083 N Longitude</t>
  </si>
  <si>
    <t xml:space="preserve"> 122.128888 E Elevation</t>
  </si>
  <si>
    <t xml:space="preserve"> 4 m</t>
  </si>
  <si>
    <t>Catarman Latitude</t>
  </si>
  <si>
    <t xml:space="preserve"> 12.505372 N Longitude</t>
  </si>
  <si>
    <t xml:space="preserve"> 124.628514 E Elevation</t>
  </si>
  <si>
    <t xml:space="preserve"> 5.71 m</t>
  </si>
  <si>
    <t>Catbalogan Latitude</t>
  </si>
  <si>
    <t xml:space="preserve"> 11.775024 N Longitude</t>
  </si>
  <si>
    <t xml:space="preserve"> 124.88425 E Elevation</t>
  </si>
  <si>
    <t>Clark Latitude</t>
  </si>
  <si>
    <t xml:space="preserve"> 15.1717 N Longitude</t>
  </si>
  <si>
    <t xml:space="preserve"> 120.5616667 E Elevation</t>
  </si>
  <si>
    <t xml:space="preserve"> 151.564 m</t>
  </si>
  <si>
    <t>Coron Latitude</t>
  </si>
  <si>
    <t xml:space="preserve"> 12.003544 N Longitude</t>
  </si>
  <si>
    <t xml:space="preserve"> 120.200018 E Elevation</t>
  </si>
  <si>
    <t xml:space="preserve"> 59.938 m</t>
  </si>
  <si>
    <t>Cotabato Latitude</t>
  </si>
  <si>
    <t xml:space="preserve"> 7.161722 N Longitude</t>
  </si>
  <si>
    <t xml:space="preserve"> 124.214806 E Elevation</t>
  </si>
  <si>
    <t xml:space="preserve"> 50.137 m</t>
  </si>
  <si>
    <t>Cubi Point Latitude</t>
  </si>
  <si>
    <t xml:space="preserve"> 14.787679 N Longitude</t>
  </si>
  <si>
    <t xml:space="preserve"> 120.266619 E Elevation</t>
  </si>
  <si>
    <t xml:space="preserve"> 19.087 m</t>
  </si>
  <si>
    <t>Cuyo Latitude</t>
  </si>
  <si>
    <t xml:space="preserve"> 10.85411 N Longitude</t>
  </si>
  <si>
    <t xml:space="preserve"> 121.008167 E Elevation</t>
  </si>
  <si>
    <t>Daet Latitude</t>
  </si>
  <si>
    <t xml:space="preserve"> 14.128689 N Longitude</t>
  </si>
  <si>
    <t xml:space="preserve"> 122.982559 E Elevation</t>
  </si>
  <si>
    <t xml:space="preserve"> 3.77 m</t>
  </si>
  <si>
    <t>Dagupan Latitude</t>
  </si>
  <si>
    <t xml:space="preserve"> 16.086784 N Longitude</t>
  </si>
  <si>
    <t xml:space="preserve"> 120.352045 E Elevation</t>
  </si>
  <si>
    <t xml:space="preserve"> 2 m</t>
  </si>
  <si>
    <t>Dauis Latitude</t>
  </si>
  <si>
    <t xml:space="preserve"> 9.5842 N Longitude</t>
  </si>
  <si>
    <t xml:space="preserve"> 123.816 E Elevation</t>
  </si>
  <si>
    <t xml:space="preserve"> 25.029 m</t>
  </si>
  <si>
    <t>Davao City Latitude</t>
  </si>
  <si>
    <t xml:space="preserve"> 7.127577 N Longitude</t>
  </si>
  <si>
    <t xml:space="preserve"> 125.654969 E Elevation</t>
  </si>
  <si>
    <t xml:space="preserve"> 17.29 m</t>
  </si>
  <si>
    <t>Dipolog Latitude</t>
  </si>
  <si>
    <t xml:space="preserve"> 8.599571 N Longitude</t>
  </si>
  <si>
    <t xml:space="preserve"> 123.34372 E Elevation</t>
  </si>
  <si>
    <t xml:space="preserve"> 3.921 m</t>
  </si>
  <si>
    <t>Dumaguete Latitude</t>
  </si>
  <si>
    <t xml:space="preserve"> 9.335443 N Longitude</t>
  </si>
  <si>
    <t xml:space="preserve"> 123.303342 E Elevation</t>
  </si>
  <si>
    <t xml:space="preserve"> 7.048 m</t>
  </si>
  <si>
    <t>El Salvador Latitude</t>
  </si>
  <si>
    <t xml:space="preserve"> 8.535701 N Longitude</t>
  </si>
  <si>
    <t xml:space="preserve"> 124.557946 E Elevation</t>
  </si>
  <si>
    <t xml:space="preserve"> 8.902 m</t>
  </si>
  <si>
    <t>General Santos Latitude</t>
  </si>
  <si>
    <t xml:space="preserve"> 6.057342 N Longitude</t>
  </si>
  <si>
    <t xml:space="preserve"> 125.103143 E Elevation</t>
  </si>
  <si>
    <t xml:space="preserve"> 132.199 m</t>
  </si>
  <si>
    <t>Guiuan Latitude</t>
  </si>
  <si>
    <t xml:space="preserve"> 11.04558 N Longitude</t>
  </si>
  <si>
    <t xml:space="preserve"> 125.755495 E Elevation</t>
  </si>
  <si>
    <t xml:space="preserve"> 60 m</t>
  </si>
  <si>
    <t>Hinatuan Latitude</t>
  </si>
  <si>
    <t xml:space="preserve"> 8.367467 N Longitude</t>
  </si>
  <si>
    <t xml:space="preserve"> 126.338501 E Elevation</t>
  </si>
  <si>
    <t>Iba Latitude</t>
  </si>
  <si>
    <t xml:space="preserve"> 15.328408 N Longitude</t>
  </si>
  <si>
    <t xml:space="preserve"> 119.965661 E Elevation</t>
  </si>
  <si>
    <t xml:space="preserve"> 5.538 m</t>
  </si>
  <si>
    <t>Iloilo Latitude</t>
  </si>
  <si>
    <t xml:space="preserve"> 10.7132 N Longitude</t>
  </si>
  <si>
    <t xml:space="preserve"> 122.54311 E Elevation</t>
  </si>
  <si>
    <t xml:space="preserve"> 5.882 m</t>
  </si>
  <si>
    <t>Infanta Latitude</t>
  </si>
  <si>
    <t xml:space="preserve"> 14.74663611 N Longitude</t>
  </si>
  <si>
    <t xml:space="preserve"> 121.6490333 E Elevation</t>
  </si>
  <si>
    <t xml:space="preserve"> 7 m</t>
  </si>
  <si>
    <t>Itbayat Latitude</t>
  </si>
  <si>
    <t xml:space="preserve"> 20.786967 N Longitude</t>
  </si>
  <si>
    <t xml:space="preserve"> 121.838378 E Elevation</t>
  </si>
  <si>
    <t xml:space="preserve"> 124 m</t>
  </si>
  <si>
    <t>Juban Latitude</t>
  </si>
  <si>
    <t xml:space="preserve"> 12.839231 N Longitude</t>
  </si>
  <si>
    <t xml:space="preserve"> 123.997147 E Elevation</t>
  </si>
  <si>
    <t xml:space="preserve"> 18 m</t>
  </si>
  <si>
    <t>Laoag Latitude</t>
  </si>
  <si>
    <t xml:space="preserve"> 18.183016 N Longitude</t>
  </si>
  <si>
    <t xml:space="preserve"> 120.534723 E Elevation</t>
  </si>
  <si>
    <t>Legazpi Latitude</t>
  </si>
  <si>
    <t xml:space="preserve"> 13.150937 N Longitude</t>
  </si>
  <si>
    <t xml:space="preserve"> 123.728605 E Elevation</t>
  </si>
  <si>
    <t xml:space="preserve"> 15.487 m</t>
  </si>
  <si>
    <t>Lumbia Latitude</t>
  </si>
  <si>
    <t xml:space="preserve"> 8.40333 N Longitude</t>
  </si>
  <si>
    <t xml:space="preserve"> 124.555 E Elevation</t>
  </si>
  <si>
    <t xml:space="preserve"> 182 m</t>
  </si>
  <si>
    <t>Maasin Latitude</t>
  </si>
  <si>
    <t xml:space="preserve"> 10.13900833 N Longitude</t>
  </si>
  <si>
    <t xml:space="preserve"> 124.8604 E Elevation</t>
  </si>
  <si>
    <t xml:space="preserve"> 72 m</t>
  </si>
  <si>
    <t>Malaybalay Latitude</t>
  </si>
  <si>
    <t xml:space="preserve"> 8.151421 N Longitude</t>
  </si>
  <si>
    <t xml:space="preserve"> 125.133852 E Elevation</t>
  </si>
  <si>
    <t xml:space="preserve"> 627 m</t>
  </si>
  <si>
    <t>NAIA Latitude</t>
  </si>
  <si>
    <t xml:space="preserve"> 14.5047 N Longitude</t>
  </si>
  <si>
    <t xml:space="preserve"> 121.004751 E Elevation</t>
  </si>
  <si>
    <t xml:space="preserve"> 21 m</t>
  </si>
  <si>
    <t>Port Area Latitude</t>
  </si>
  <si>
    <t xml:space="preserve"> 14.58841 N Longitude</t>
  </si>
  <si>
    <t xml:space="preserve"> 120.967866 E Elevation</t>
  </si>
  <si>
    <t xml:space="preserve"> 15 m</t>
  </si>
  <si>
    <t>Puerto Princesa Latitude</t>
  </si>
  <si>
    <t xml:space="preserve"> 9.740134 N Longitude</t>
  </si>
  <si>
    <t xml:space="preserve"> 118.758613 E Elevation</t>
  </si>
  <si>
    <t xml:space="preserve"> 16.76 m</t>
  </si>
  <si>
    <t>Romblon Latitude</t>
  </si>
  <si>
    <t xml:space="preserve"> 12.578649 N Longitude</t>
  </si>
  <si>
    <t xml:space="preserve"> 122.270347 E Elevation</t>
  </si>
  <si>
    <t xml:space="preserve"> 176.55 m</t>
  </si>
  <si>
    <t>Roxas City Latitude</t>
  </si>
  <si>
    <t xml:space="preserve"> 11.600265 N Longitude</t>
  </si>
  <si>
    <t xml:space="preserve"> 122.749621 E Elevation</t>
  </si>
  <si>
    <t xml:space="preserve"> 2.495 m</t>
  </si>
  <si>
    <t>San Jose Latitude</t>
  </si>
  <si>
    <t xml:space="preserve"> 12.359602 N Longitude</t>
  </si>
  <si>
    <t xml:space="preserve"> 121.04788 E Elevation</t>
  </si>
  <si>
    <t xml:space="preserve"> 3.314 m</t>
  </si>
  <si>
    <t>Sangley Point Latitude</t>
  </si>
  <si>
    <t xml:space="preserve"> 14.494953 N Longitude</t>
  </si>
  <si>
    <t xml:space="preserve"> 120.906838 E Elevation</t>
  </si>
  <si>
    <t>Science Garden Latitude</t>
  </si>
  <si>
    <t xml:space="preserve"> 14.645072 N Longitude</t>
  </si>
  <si>
    <t xml:space="preserve"> 121.044282 E Elevation</t>
  </si>
  <si>
    <t xml:space="preserve"> 42 m</t>
  </si>
  <si>
    <t>Sinait Latitude</t>
  </si>
  <si>
    <t xml:space="preserve"> 17.89019 N Longitude</t>
  </si>
  <si>
    <t xml:space="preserve"> 120.459762 E Elevation</t>
  </si>
  <si>
    <t xml:space="preserve"> 58.129 m</t>
  </si>
  <si>
    <t>Surigao Latitude</t>
  </si>
  <si>
    <t xml:space="preserve"> 9.782797 N Longitude</t>
  </si>
  <si>
    <t xml:space="preserve"> 125.48935 E Elevation</t>
  </si>
  <si>
    <t xml:space="preserve"> 39 m</t>
  </si>
  <si>
    <t>Tacloban Latitude</t>
  </si>
  <si>
    <t xml:space="preserve"> 11.22555556 N Longitude</t>
  </si>
  <si>
    <t xml:space="preserve"> 125.025 E Elevation</t>
  </si>
  <si>
    <t xml:space="preserve"> 2.711 m</t>
  </si>
  <si>
    <t>Tagbilaran Latitude</t>
  </si>
  <si>
    <t xml:space="preserve"> 9.6672 N Longitude</t>
  </si>
  <si>
    <t xml:space="preserve"> 123.85609 E Elevation</t>
  </si>
  <si>
    <t xml:space="preserve"> 7.565 m</t>
  </si>
  <si>
    <t>Tanay Latitude</t>
  </si>
  <si>
    <t xml:space="preserve"> 14.581167 N Longitude</t>
  </si>
  <si>
    <t xml:space="preserve"> 121.36927 E Elevation</t>
  </si>
  <si>
    <t xml:space="preserve"> 650 m</t>
  </si>
  <si>
    <t>Tayabas Latitude</t>
  </si>
  <si>
    <t xml:space="preserve"> 14.018428 N Longitude</t>
  </si>
  <si>
    <t xml:space="preserve"> 121.596575 E Elevation</t>
  </si>
  <si>
    <t xml:space="preserve"> 158 m</t>
  </si>
  <si>
    <t>Tuguegarao Latitude</t>
  </si>
  <si>
    <t xml:space="preserve"> 17.647678 N Longitude</t>
  </si>
  <si>
    <t xml:space="preserve"> 121.758469 E Elevation</t>
  </si>
  <si>
    <t xml:space="preserve"> 62 m</t>
  </si>
  <si>
    <t>Vigan Latitude</t>
  </si>
  <si>
    <t xml:space="preserve"> 17.575 N Longitude</t>
  </si>
  <si>
    <t xml:space="preserve"> 120.387 E Elevation</t>
  </si>
  <si>
    <t xml:space="preserve"> 33 m</t>
  </si>
  <si>
    <t>Virac Synop Latitude</t>
  </si>
  <si>
    <t xml:space="preserve"> 13.576558 N Longitude</t>
  </si>
  <si>
    <t xml:space="preserve"> 124.209834 E Elevation</t>
  </si>
  <si>
    <t xml:space="preserve"> 31.574 m</t>
  </si>
  <si>
    <t>Zamboanga Latitude</t>
  </si>
  <si>
    <t xml:space="preserve"> 6.917099 N Longitude</t>
  </si>
  <si>
    <t xml:space="preserve"> 122.06631 E Elevation</t>
  </si>
  <si>
    <t xml:space="preserve"> 6.9 m</t>
  </si>
  <si>
    <t>Mactan Latitude</t>
  </si>
  <si>
    <t xml:space="preserve"> 10.322329 N Longitude</t>
  </si>
  <si>
    <t xml:space="preserve"> 123.980118 E Elevation</t>
  </si>
  <si>
    <t xml:space="preserve"> 24.3 m</t>
  </si>
  <si>
    <t>&lt;option value=0&gt;Edsa Shangri-la&lt;/option&gt;</t>
  </si>
  <si>
    <t>&lt;option value=</t>
  </si>
  <si>
    <t>&gt;</t>
  </si>
  <si>
    <t>&lt;/option&gt;</t>
  </si>
  <si>
    <t>messages.push('&lt;h3&gt;Edsa Shangri-la&lt;/h3&gt;&lt;p&gt;St. Francis&lt;/p&gt;');</t>
  </si>
  <si>
    <t>messages.push('&lt;h3&gt;</t>
  </si>
  <si>
    <t>&lt;/h3&gt;');</t>
  </si>
  <si>
    <t>descriptions.push('&lt;p&gt;PAGASA Weather Station&lt;/p&gt;');</t>
  </si>
  <si>
    <t>locations.push([121.057011, 14.581450]);</t>
  </si>
  <si>
    <t>locations.push([</t>
  </si>
  <si>
    <t>,</t>
  </si>
  <si>
    <t>]);</t>
  </si>
  <si>
    <t>colors.push({ "color": "#ff3333" 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</si>
</sst>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tabSelected="1" topLeftCell="C40" workbookViewId="0">
      <selection activeCell="G48" sqref="G48:H48"/>
    </sheetView>
  </sheetViews>
  <sheetFormatPr defaultRowHeight="15" x14ac:dyDescent="0.25"/>
  <cols>
    <col min="1" max="1" width="41.7109375" bestFit="1" customWidth="1"/>
    <col min="2" max="2" width="48.140625" bestFit="1" customWidth="1"/>
    <col min="3" max="3" width="22.5703125" bestFit="1" customWidth="1"/>
    <col min="6" max="6" width="17.28515625" customWidth="1"/>
    <col min="7" max="8" width="12.42578125" bestFit="1" customWidth="1"/>
    <col min="46" max="46" width="19.42578125" bestFit="1" customWidth="1"/>
  </cols>
  <sheetData>
    <row r="1" spans="1:46" x14ac:dyDescent="0.25">
      <c r="A1" t="s">
        <v>2</v>
      </c>
      <c r="B1" t="s">
        <v>3</v>
      </c>
    </row>
    <row r="2" spans="1:46" x14ac:dyDescent="0.25">
      <c r="A2" t="s">
        <v>4</v>
      </c>
    </row>
    <row r="3" spans="1:46" x14ac:dyDescent="0.25">
      <c r="A3" t="s">
        <v>0</v>
      </c>
    </row>
    <row r="4" spans="1:46" x14ac:dyDescent="0.25">
      <c r="A4" t="s">
        <v>5</v>
      </c>
      <c r="B4" t="s">
        <v>6</v>
      </c>
    </row>
    <row r="5" spans="1:46" x14ac:dyDescent="0.25">
      <c r="A5" t="s">
        <v>7</v>
      </c>
      <c r="B5" t="s">
        <v>8</v>
      </c>
    </row>
    <row r="6" spans="1:46" x14ac:dyDescent="0.25">
      <c r="A6" t="s">
        <v>1</v>
      </c>
      <c r="L6" t="s">
        <v>233</v>
      </c>
      <c r="V6" t="s">
        <v>237</v>
      </c>
      <c r="AD6" t="s">
        <v>240</v>
      </c>
      <c r="AK6" t="s">
        <v>241</v>
      </c>
      <c r="AT6" t="s">
        <v>245</v>
      </c>
    </row>
    <row r="7" spans="1:46" x14ac:dyDescent="0.25">
      <c r="A7" t="s">
        <v>9</v>
      </c>
    </row>
    <row r="8" spans="1:46" x14ac:dyDescent="0.25">
      <c r="A8" t="s">
        <v>10</v>
      </c>
      <c r="B8" t="s">
        <v>11</v>
      </c>
      <c r="C8" t="s">
        <v>12</v>
      </c>
      <c r="D8" t="s">
        <v>13</v>
      </c>
      <c r="F8" t="str">
        <f>LEFT(A8,FIND("Latitude",A8)-2)</f>
        <v>Alabat</v>
      </c>
      <c r="G8" t="str">
        <f>LEFT(B8, FIND("N",B8)-1)</f>
        <v xml:space="preserve"> 14.105384 </v>
      </c>
      <c r="H8" t="str">
        <f>LEFT(C8,FIND("E",C8)-1)</f>
        <v xml:space="preserve"> 122.017598 </v>
      </c>
      <c r="J8">
        <v>0</v>
      </c>
      <c r="L8" t="s">
        <v>234</v>
      </c>
      <c r="M8" t="s">
        <v>235</v>
      </c>
      <c r="N8" t="s">
        <v>236</v>
      </c>
      <c r="P8" t="str">
        <f>CONCATENATE(L8,J8,M8,F8,N8)</f>
        <v>&lt;option value=0&gt;Alabat&lt;/option&gt;</v>
      </c>
      <c r="V8" t="s">
        <v>238</v>
      </c>
      <c r="W8" t="s">
        <v>239</v>
      </c>
      <c r="Y8" t="str">
        <f>CONCATENATE(V8,F8,W8)</f>
        <v>messages.push('&lt;h3&gt;Alabat&lt;/h3&gt;');</v>
      </c>
      <c r="AD8" t="s">
        <v>240</v>
      </c>
      <c r="AK8" t="s">
        <v>242</v>
      </c>
      <c r="AL8" t="s">
        <v>243</v>
      </c>
      <c r="AM8" t="s">
        <v>244</v>
      </c>
      <c r="AO8" t="str">
        <f>CONCATENATE(AK8,H8,AL8,G8,AM8)</f>
        <v>locations.push([ 122.017598 , 14.105384 ]);</v>
      </c>
      <c r="AT8" t="s">
        <v>245</v>
      </c>
    </row>
    <row r="9" spans="1:46" x14ac:dyDescent="0.25">
      <c r="A9" t="s">
        <v>14</v>
      </c>
      <c r="B9" t="s">
        <v>15</v>
      </c>
      <c r="C9" t="s">
        <v>16</v>
      </c>
      <c r="D9" t="s">
        <v>17</v>
      </c>
      <c r="F9" t="str">
        <f>LEFT(A9,FIND("Latitude",A9)-2)</f>
        <v>Ambulong</v>
      </c>
      <c r="G9" t="str">
        <f>LEFT(B9, FIND("N",B9)-1)</f>
        <v xml:space="preserve"> 14.09008056 </v>
      </c>
      <c r="H9" t="str">
        <f>LEFT(C9,FIND("E",C9)-1)</f>
        <v xml:space="preserve"> 121.0552444 </v>
      </c>
      <c r="J9">
        <f>J8+1</f>
        <v>1</v>
      </c>
      <c r="L9" t="s">
        <v>234</v>
      </c>
      <c r="M9" t="s">
        <v>235</v>
      </c>
      <c r="N9" t="s">
        <v>236</v>
      </c>
      <c r="P9" t="str">
        <f t="shared" ref="P9:P64" si="0">CONCATENATE(L9,J9,M9,F9,N9)</f>
        <v>&lt;option value=1&gt;Ambulong&lt;/option&gt;</v>
      </c>
      <c r="V9" t="s">
        <v>238</v>
      </c>
      <c r="W9" t="s">
        <v>239</v>
      </c>
      <c r="Y9" t="str">
        <f t="shared" ref="Y9:Y64" si="1">CONCATENATE(V9,F9,W9)</f>
        <v>messages.push('&lt;h3&gt;Ambulong&lt;/h3&gt;');</v>
      </c>
      <c r="AD9" t="s">
        <v>240</v>
      </c>
      <c r="AK9" t="s">
        <v>242</v>
      </c>
      <c r="AL9" t="s">
        <v>243</v>
      </c>
      <c r="AM9" t="s">
        <v>244</v>
      </c>
      <c r="AO9" t="str">
        <f t="shared" ref="AO9:AO64" si="2">CONCATENATE(AK9,H9,AL9,G9,AM9)</f>
        <v>locations.push([ 121.0552444 , 14.09008056 ]);</v>
      </c>
      <c r="AT9" t="s">
        <v>245</v>
      </c>
    </row>
    <row r="10" spans="1:46" x14ac:dyDescent="0.25">
      <c r="A10" t="s">
        <v>18</v>
      </c>
      <c r="B10" t="s">
        <v>19</v>
      </c>
      <c r="C10" t="s">
        <v>20</v>
      </c>
      <c r="D10" t="s">
        <v>21</v>
      </c>
      <c r="F10" t="str">
        <f>LEFT(A10,FIND("Latitude",A10)-2)</f>
        <v>Aparri</v>
      </c>
      <c r="G10" t="str">
        <f>LEFT(B10, FIND("N",B10)-1)</f>
        <v xml:space="preserve"> 18.360059 </v>
      </c>
      <c r="H10" t="str">
        <f>LEFT(C10,FIND("E",C10)-1)</f>
        <v xml:space="preserve"> 121.630454 </v>
      </c>
      <c r="J10">
        <f t="shared" ref="J10:J64" si="3">J9+1</f>
        <v>2</v>
      </c>
      <c r="L10" t="s">
        <v>234</v>
      </c>
      <c r="M10" t="s">
        <v>235</v>
      </c>
      <c r="N10" t="s">
        <v>236</v>
      </c>
      <c r="P10" t="str">
        <f t="shared" si="0"/>
        <v>&lt;option value=2&gt;Aparri&lt;/option&gt;</v>
      </c>
      <c r="V10" t="s">
        <v>238</v>
      </c>
      <c r="W10" t="s">
        <v>239</v>
      </c>
      <c r="Y10" t="str">
        <f t="shared" si="1"/>
        <v>messages.push('&lt;h3&gt;Aparri&lt;/h3&gt;');</v>
      </c>
      <c r="AD10" t="s">
        <v>240</v>
      </c>
      <c r="AK10" t="s">
        <v>242</v>
      </c>
      <c r="AL10" t="s">
        <v>243</v>
      </c>
      <c r="AM10" t="s">
        <v>244</v>
      </c>
      <c r="AO10" t="str">
        <f t="shared" si="2"/>
        <v>locations.push([ 121.630454 , 18.360059 ]);</v>
      </c>
      <c r="AT10" t="s">
        <v>245</v>
      </c>
    </row>
    <row r="11" spans="1:46" x14ac:dyDescent="0.25">
      <c r="A11" t="s">
        <v>22</v>
      </c>
      <c r="B11" t="s">
        <v>23</v>
      </c>
      <c r="C11" t="s">
        <v>24</v>
      </c>
      <c r="D11" t="s">
        <v>25</v>
      </c>
      <c r="F11" t="str">
        <f>LEFT(A11,FIND("Latitude",A11)-2)</f>
        <v>Baguio</v>
      </c>
      <c r="G11" t="str">
        <f>LEFT(B11, FIND("N",B11)-1)</f>
        <v xml:space="preserve"> 16.403992 </v>
      </c>
      <c r="H11" t="str">
        <f>LEFT(C11,FIND("E",C11)-1)</f>
        <v xml:space="preserve"> 120.60147 </v>
      </c>
      <c r="J11">
        <f t="shared" si="3"/>
        <v>3</v>
      </c>
      <c r="L11" t="s">
        <v>234</v>
      </c>
      <c r="M11" t="s">
        <v>235</v>
      </c>
      <c r="N11" t="s">
        <v>236</v>
      </c>
      <c r="P11" t="str">
        <f t="shared" si="0"/>
        <v>&lt;option value=3&gt;Baguio&lt;/option&gt;</v>
      </c>
      <c r="V11" t="s">
        <v>238</v>
      </c>
      <c r="W11" t="s">
        <v>239</v>
      </c>
      <c r="Y11" t="str">
        <f t="shared" si="1"/>
        <v>messages.push('&lt;h3&gt;Baguio&lt;/h3&gt;');</v>
      </c>
      <c r="AD11" t="s">
        <v>240</v>
      </c>
      <c r="AK11" t="s">
        <v>242</v>
      </c>
      <c r="AL11" t="s">
        <v>243</v>
      </c>
      <c r="AM11" t="s">
        <v>244</v>
      </c>
      <c r="AO11" t="str">
        <f t="shared" si="2"/>
        <v>locations.push([ 120.60147 , 16.403992 ]);</v>
      </c>
      <c r="AT11" t="s">
        <v>245</v>
      </c>
    </row>
    <row r="12" spans="1:46" x14ac:dyDescent="0.25">
      <c r="A12" t="s">
        <v>26</v>
      </c>
      <c r="B12" t="s">
        <v>27</v>
      </c>
      <c r="C12" t="s">
        <v>28</v>
      </c>
      <c r="D12" t="s">
        <v>29</v>
      </c>
      <c r="F12" t="str">
        <f>LEFT(A12,FIND("Latitude",A12)-2)</f>
        <v>Baler Radar</v>
      </c>
      <c r="G12" t="str">
        <f>LEFT(B12, FIND("N",B12)-1)</f>
        <v xml:space="preserve"> 15.748809 </v>
      </c>
      <c r="H12" t="str">
        <f>LEFT(C12,FIND("E",C12)-1)</f>
        <v xml:space="preserve"> 121.632028 </v>
      </c>
      <c r="J12">
        <f t="shared" si="3"/>
        <v>4</v>
      </c>
      <c r="L12" t="s">
        <v>234</v>
      </c>
      <c r="M12" t="s">
        <v>235</v>
      </c>
      <c r="N12" t="s">
        <v>236</v>
      </c>
      <c r="P12" t="str">
        <f t="shared" si="0"/>
        <v>&lt;option value=4&gt;Baler Radar&lt;/option&gt;</v>
      </c>
      <c r="V12" t="s">
        <v>238</v>
      </c>
      <c r="W12" t="s">
        <v>239</v>
      </c>
      <c r="Y12" t="str">
        <f t="shared" si="1"/>
        <v>messages.push('&lt;h3&gt;Baler Radar&lt;/h3&gt;');</v>
      </c>
      <c r="AD12" t="s">
        <v>240</v>
      </c>
      <c r="AK12" t="s">
        <v>242</v>
      </c>
      <c r="AL12" t="s">
        <v>243</v>
      </c>
      <c r="AM12" t="s">
        <v>244</v>
      </c>
      <c r="AO12" t="str">
        <f t="shared" si="2"/>
        <v>locations.push([ 121.632028 , 15.748809 ]);</v>
      </c>
      <c r="AT12" t="s">
        <v>245</v>
      </c>
    </row>
    <row r="13" spans="1:46" x14ac:dyDescent="0.25">
      <c r="A13" t="s">
        <v>30</v>
      </c>
      <c r="B13" t="s">
        <v>31</v>
      </c>
      <c r="C13" t="s">
        <v>32</v>
      </c>
      <c r="D13" t="s">
        <v>33</v>
      </c>
      <c r="F13" t="str">
        <f>LEFT(A13,FIND("Latitude",A13)-2)</f>
        <v>Basco Radar</v>
      </c>
      <c r="G13" t="str">
        <f>LEFT(B13, FIND("N",B13)-1)</f>
        <v xml:space="preserve"> 20.427284 </v>
      </c>
      <c r="H13" t="str">
        <f>LEFT(C13,FIND("E",C13)-1)</f>
        <v xml:space="preserve"> 121.970536 </v>
      </c>
      <c r="J13">
        <f t="shared" si="3"/>
        <v>5</v>
      </c>
      <c r="L13" t="s">
        <v>234</v>
      </c>
      <c r="M13" t="s">
        <v>235</v>
      </c>
      <c r="N13" t="s">
        <v>236</v>
      </c>
      <c r="P13" t="str">
        <f t="shared" si="0"/>
        <v>&lt;option value=5&gt;Basco Radar&lt;/option&gt;</v>
      </c>
      <c r="V13" t="s">
        <v>238</v>
      </c>
      <c r="W13" t="s">
        <v>239</v>
      </c>
      <c r="Y13" t="str">
        <f t="shared" si="1"/>
        <v>messages.push('&lt;h3&gt;Basco Radar&lt;/h3&gt;');</v>
      </c>
      <c r="AD13" t="s">
        <v>240</v>
      </c>
      <c r="AK13" t="s">
        <v>242</v>
      </c>
      <c r="AL13" t="s">
        <v>243</v>
      </c>
      <c r="AM13" t="s">
        <v>244</v>
      </c>
      <c r="AO13" t="str">
        <f t="shared" si="2"/>
        <v>locations.push([ 121.970536 , 20.427284 ]);</v>
      </c>
      <c r="AT13" t="s">
        <v>245</v>
      </c>
    </row>
    <row r="14" spans="1:46" x14ac:dyDescent="0.25">
      <c r="A14" t="s">
        <v>34</v>
      </c>
      <c r="B14" t="s">
        <v>35</v>
      </c>
      <c r="C14" t="s">
        <v>36</v>
      </c>
      <c r="D14" t="s">
        <v>37</v>
      </c>
      <c r="F14" t="str">
        <f>LEFT(A14,FIND("Latitude",A14)-2)</f>
        <v>Butuan</v>
      </c>
      <c r="G14" t="str">
        <f>LEFT(B14, FIND("N",B14)-1)</f>
        <v xml:space="preserve"> 8.947081 </v>
      </c>
      <c r="H14" t="str">
        <f>LEFT(C14,FIND("E",C14)-1)</f>
        <v xml:space="preserve"> 125.482294 </v>
      </c>
      <c r="J14">
        <f t="shared" si="3"/>
        <v>6</v>
      </c>
      <c r="L14" t="s">
        <v>234</v>
      </c>
      <c r="M14" t="s">
        <v>235</v>
      </c>
      <c r="N14" t="s">
        <v>236</v>
      </c>
      <c r="P14" t="str">
        <f t="shared" si="0"/>
        <v>&lt;option value=6&gt;Butuan&lt;/option&gt;</v>
      </c>
      <c r="V14" t="s">
        <v>238</v>
      </c>
      <c r="W14" t="s">
        <v>239</v>
      </c>
      <c r="Y14" t="str">
        <f t="shared" si="1"/>
        <v>messages.push('&lt;h3&gt;Butuan&lt;/h3&gt;');</v>
      </c>
      <c r="AD14" t="s">
        <v>240</v>
      </c>
      <c r="AK14" t="s">
        <v>242</v>
      </c>
      <c r="AL14" t="s">
        <v>243</v>
      </c>
      <c r="AM14" t="s">
        <v>244</v>
      </c>
      <c r="AO14" t="str">
        <f t="shared" si="2"/>
        <v>locations.push([ 125.482294 , 8.947081 ]);</v>
      </c>
      <c r="AT14" t="s">
        <v>245</v>
      </c>
    </row>
    <row r="15" spans="1:46" x14ac:dyDescent="0.25">
      <c r="A15" t="s">
        <v>38</v>
      </c>
      <c r="B15" t="s">
        <v>39</v>
      </c>
      <c r="C15" t="s">
        <v>40</v>
      </c>
      <c r="D15" t="s">
        <v>41</v>
      </c>
      <c r="F15" t="str">
        <f>LEFT(A15,FIND("Latitude",A15)-2)</f>
        <v>Cabanatuan</v>
      </c>
      <c r="G15" t="str">
        <f>LEFT(B15, FIND("N",B15)-1)</f>
        <v xml:space="preserve"> 15.470387 </v>
      </c>
      <c r="H15" t="str">
        <f>LEFT(C15,FIND("E",C15)-1)</f>
        <v xml:space="preserve"> 120.951143 </v>
      </c>
      <c r="J15">
        <f t="shared" si="3"/>
        <v>7</v>
      </c>
      <c r="L15" t="s">
        <v>234</v>
      </c>
      <c r="M15" t="s">
        <v>235</v>
      </c>
      <c r="N15" t="s">
        <v>236</v>
      </c>
      <c r="P15" t="str">
        <f t="shared" si="0"/>
        <v>&lt;option value=7&gt;Cabanatuan&lt;/option&gt;</v>
      </c>
      <c r="V15" t="s">
        <v>238</v>
      </c>
      <c r="W15" t="s">
        <v>239</v>
      </c>
      <c r="Y15" t="str">
        <f t="shared" si="1"/>
        <v>messages.push('&lt;h3&gt;Cabanatuan&lt;/h3&gt;');</v>
      </c>
      <c r="AD15" t="s">
        <v>240</v>
      </c>
      <c r="AK15" t="s">
        <v>242</v>
      </c>
      <c r="AL15" t="s">
        <v>243</v>
      </c>
      <c r="AM15" t="s">
        <v>244</v>
      </c>
      <c r="AO15" t="str">
        <f t="shared" si="2"/>
        <v>locations.push([ 120.951143 , 15.470387 ]);</v>
      </c>
      <c r="AT15" t="s">
        <v>245</v>
      </c>
    </row>
    <row r="16" spans="1:46" x14ac:dyDescent="0.25">
      <c r="A16" t="s">
        <v>42</v>
      </c>
      <c r="B16" t="s">
        <v>43</v>
      </c>
      <c r="C16" t="s">
        <v>44</v>
      </c>
      <c r="D16" t="s">
        <v>45</v>
      </c>
      <c r="F16" t="str">
        <f>LEFT(A16,FIND("Latitude",A16)-2)</f>
        <v>Calapan</v>
      </c>
      <c r="G16" t="str">
        <f>LEFT(B16, FIND("N",B16)-1)</f>
        <v xml:space="preserve"> 13.409775 </v>
      </c>
      <c r="H16" t="str">
        <f>LEFT(C16,FIND("E",C16)-1)</f>
        <v xml:space="preserve"> 121.1896667 </v>
      </c>
      <c r="J16">
        <f t="shared" si="3"/>
        <v>8</v>
      </c>
      <c r="L16" t="s">
        <v>234</v>
      </c>
      <c r="M16" t="s">
        <v>235</v>
      </c>
      <c r="N16" t="s">
        <v>236</v>
      </c>
      <c r="P16" t="str">
        <f t="shared" si="0"/>
        <v>&lt;option value=8&gt;Calapan&lt;/option&gt;</v>
      </c>
      <c r="V16" t="s">
        <v>238</v>
      </c>
      <c r="W16" t="s">
        <v>239</v>
      </c>
      <c r="Y16" t="str">
        <f t="shared" si="1"/>
        <v>messages.push('&lt;h3&gt;Calapan&lt;/h3&gt;');</v>
      </c>
      <c r="AD16" t="s">
        <v>240</v>
      </c>
      <c r="AK16" t="s">
        <v>242</v>
      </c>
      <c r="AL16" t="s">
        <v>243</v>
      </c>
      <c r="AM16" t="s">
        <v>244</v>
      </c>
      <c r="AO16" t="str">
        <f t="shared" si="2"/>
        <v>locations.push([ 121.1896667 , 13.409775 ]);</v>
      </c>
      <c r="AT16" t="s">
        <v>245</v>
      </c>
    </row>
    <row r="17" spans="1:46" x14ac:dyDescent="0.25">
      <c r="A17" t="s">
        <v>46</v>
      </c>
      <c r="B17" t="s">
        <v>47</v>
      </c>
      <c r="C17" t="s">
        <v>48</v>
      </c>
      <c r="D17" t="s">
        <v>49</v>
      </c>
      <c r="F17" t="str">
        <f>LEFT(A17,FIND("Latitude",A17)-2)</f>
        <v>Calayan</v>
      </c>
      <c r="G17" t="str">
        <f>LEFT(B17, FIND("N",B17)-1)</f>
        <v xml:space="preserve"> 19.263 </v>
      </c>
      <c r="H17" t="str">
        <f>LEFT(C17,FIND("E",C17)-1)</f>
        <v xml:space="preserve"> 121.467 </v>
      </c>
      <c r="J17">
        <f t="shared" si="3"/>
        <v>9</v>
      </c>
      <c r="L17" t="s">
        <v>234</v>
      </c>
      <c r="M17" t="s">
        <v>235</v>
      </c>
      <c r="N17" t="s">
        <v>236</v>
      </c>
      <c r="P17" t="str">
        <f t="shared" si="0"/>
        <v>&lt;option value=9&gt;Calayan&lt;/option&gt;</v>
      </c>
      <c r="V17" t="s">
        <v>238</v>
      </c>
      <c r="W17" t="s">
        <v>239</v>
      </c>
      <c r="Y17" t="str">
        <f t="shared" si="1"/>
        <v>messages.push('&lt;h3&gt;Calayan&lt;/h3&gt;');</v>
      </c>
      <c r="AD17" t="s">
        <v>240</v>
      </c>
      <c r="AK17" t="s">
        <v>242</v>
      </c>
      <c r="AL17" t="s">
        <v>243</v>
      </c>
      <c r="AM17" t="s">
        <v>244</v>
      </c>
      <c r="AO17" t="str">
        <f t="shared" si="2"/>
        <v>locations.push([ 121.467 , 19.263 ]);</v>
      </c>
      <c r="AT17" t="s">
        <v>245</v>
      </c>
    </row>
    <row r="18" spans="1:46" x14ac:dyDescent="0.25">
      <c r="A18" t="s">
        <v>50</v>
      </c>
      <c r="B18" t="s">
        <v>51</v>
      </c>
      <c r="C18" t="s">
        <v>52</v>
      </c>
      <c r="D18" t="s">
        <v>53</v>
      </c>
      <c r="F18" t="str">
        <f>LEFT(A18,FIND("Latitude",A18)-2)</f>
        <v>Casiguran</v>
      </c>
      <c r="G18" t="str">
        <f>LEFT(B18, FIND("N",B18)-1)</f>
        <v xml:space="preserve"> 16.265083 </v>
      </c>
      <c r="H18" t="str">
        <f>LEFT(C18,FIND("E",C18)-1)</f>
        <v xml:space="preserve"> 122.128888 </v>
      </c>
      <c r="J18">
        <f t="shared" si="3"/>
        <v>10</v>
      </c>
      <c r="L18" t="s">
        <v>234</v>
      </c>
      <c r="M18" t="s">
        <v>235</v>
      </c>
      <c r="N18" t="s">
        <v>236</v>
      </c>
      <c r="P18" t="str">
        <f t="shared" si="0"/>
        <v>&lt;option value=10&gt;Casiguran&lt;/option&gt;</v>
      </c>
      <c r="V18" t="s">
        <v>238</v>
      </c>
      <c r="W18" t="s">
        <v>239</v>
      </c>
      <c r="Y18" t="str">
        <f t="shared" si="1"/>
        <v>messages.push('&lt;h3&gt;Casiguran&lt;/h3&gt;');</v>
      </c>
      <c r="AD18" t="s">
        <v>240</v>
      </c>
      <c r="AK18" t="s">
        <v>242</v>
      </c>
      <c r="AL18" t="s">
        <v>243</v>
      </c>
      <c r="AM18" t="s">
        <v>244</v>
      </c>
      <c r="AO18" t="str">
        <f t="shared" si="2"/>
        <v>locations.push([ 122.128888 , 16.265083 ]);</v>
      </c>
      <c r="AT18" t="s">
        <v>245</v>
      </c>
    </row>
    <row r="19" spans="1:46" x14ac:dyDescent="0.25">
      <c r="A19" t="s">
        <v>54</v>
      </c>
      <c r="B19" t="s">
        <v>55</v>
      </c>
      <c r="C19" t="s">
        <v>56</v>
      </c>
      <c r="D19" t="s">
        <v>57</v>
      </c>
      <c r="F19" t="str">
        <f>LEFT(A19,FIND("Latitude",A19)-2)</f>
        <v>Catarman</v>
      </c>
      <c r="G19" t="str">
        <f>LEFT(B19, FIND("N",B19)-1)</f>
        <v xml:space="preserve"> 12.505372 </v>
      </c>
      <c r="H19" t="str">
        <f>LEFT(C19,FIND("E",C19)-1)</f>
        <v xml:space="preserve"> 124.628514 </v>
      </c>
      <c r="J19">
        <f t="shared" si="3"/>
        <v>11</v>
      </c>
      <c r="L19" t="s">
        <v>234</v>
      </c>
      <c r="M19" t="s">
        <v>235</v>
      </c>
      <c r="N19" t="s">
        <v>236</v>
      </c>
      <c r="P19" t="str">
        <f t="shared" si="0"/>
        <v>&lt;option value=11&gt;Catarman&lt;/option&gt;</v>
      </c>
      <c r="V19" t="s">
        <v>238</v>
      </c>
      <c r="W19" t="s">
        <v>239</v>
      </c>
      <c r="Y19" t="str">
        <f t="shared" si="1"/>
        <v>messages.push('&lt;h3&gt;Catarman&lt;/h3&gt;');</v>
      </c>
      <c r="AD19" t="s">
        <v>240</v>
      </c>
      <c r="AK19" t="s">
        <v>242</v>
      </c>
      <c r="AL19" t="s">
        <v>243</v>
      </c>
      <c r="AM19" t="s">
        <v>244</v>
      </c>
      <c r="AO19" t="str">
        <f t="shared" si="2"/>
        <v>locations.push([ 124.628514 , 12.505372 ]);</v>
      </c>
      <c r="AT19" t="s">
        <v>245</v>
      </c>
    </row>
    <row r="20" spans="1:46" x14ac:dyDescent="0.25">
      <c r="A20" t="s">
        <v>58</v>
      </c>
      <c r="B20" t="s">
        <v>59</v>
      </c>
      <c r="C20" t="s">
        <v>60</v>
      </c>
      <c r="D20" t="s">
        <v>13</v>
      </c>
      <c r="F20" t="str">
        <f>LEFT(A20,FIND("Latitude",A20)-2)</f>
        <v>Catbalogan</v>
      </c>
      <c r="G20" t="str">
        <f>LEFT(B20, FIND("N",B20)-1)</f>
        <v xml:space="preserve"> 11.775024 </v>
      </c>
      <c r="H20" t="str">
        <f>LEFT(C20,FIND("E",C20)-1)</f>
        <v xml:space="preserve"> 124.88425 </v>
      </c>
      <c r="J20">
        <f t="shared" si="3"/>
        <v>12</v>
      </c>
      <c r="L20" t="s">
        <v>234</v>
      </c>
      <c r="M20" t="s">
        <v>235</v>
      </c>
      <c r="N20" t="s">
        <v>236</v>
      </c>
      <c r="P20" t="str">
        <f t="shared" si="0"/>
        <v>&lt;option value=12&gt;Catbalogan&lt;/option&gt;</v>
      </c>
      <c r="V20" t="s">
        <v>238</v>
      </c>
      <c r="W20" t="s">
        <v>239</v>
      </c>
      <c r="Y20" t="str">
        <f t="shared" si="1"/>
        <v>messages.push('&lt;h3&gt;Catbalogan&lt;/h3&gt;');</v>
      </c>
      <c r="AD20" t="s">
        <v>240</v>
      </c>
      <c r="AK20" t="s">
        <v>242</v>
      </c>
      <c r="AL20" t="s">
        <v>243</v>
      </c>
      <c r="AM20" t="s">
        <v>244</v>
      </c>
      <c r="AO20" t="str">
        <f t="shared" si="2"/>
        <v>locations.push([ 124.88425 , 11.775024 ]);</v>
      </c>
      <c r="AT20" t="s">
        <v>245</v>
      </c>
    </row>
    <row r="21" spans="1:46" x14ac:dyDescent="0.25">
      <c r="A21" t="s">
        <v>61</v>
      </c>
      <c r="B21" t="s">
        <v>62</v>
      </c>
      <c r="C21" t="s">
        <v>63</v>
      </c>
      <c r="D21" t="s">
        <v>64</v>
      </c>
      <c r="F21" t="str">
        <f>LEFT(A21,FIND("Latitude",A21)-2)</f>
        <v>Clark</v>
      </c>
      <c r="G21" t="str">
        <f>LEFT(B21, FIND("N",B21)-1)</f>
        <v xml:space="preserve"> 15.1717 </v>
      </c>
      <c r="H21" t="str">
        <f>LEFT(C21,FIND("E",C21)-1)</f>
        <v xml:space="preserve"> 120.5616667 </v>
      </c>
      <c r="J21">
        <f t="shared" si="3"/>
        <v>13</v>
      </c>
      <c r="L21" t="s">
        <v>234</v>
      </c>
      <c r="M21" t="s">
        <v>235</v>
      </c>
      <c r="N21" t="s">
        <v>236</v>
      </c>
      <c r="P21" t="str">
        <f t="shared" si="0"/>
        <v>&lt;option value=13&gt;Clark&lt;/option&gt;</v>
      </c>
      <c r="V21" t="s">
        <v>238</v>
      </c>
      <c r="W21" t="s">
        <v>239</v>
      </c>
      <c r="Y21" t="str">
        <f t="shared" si="1"/>
        <v>messages.push('&lt;h3&gt;Clark&lt;/h3&gt;');</v>
      </c>
      <c r="AD21" t="s">
        <v>240</v>
      </c>
      <c r="AK21" t="s">
        <v>242</v>
      </c>
      <c r="AL21" t="s">
        <v>243</v>
      </c>
      <c r="AM21" t="s">
        <v>244</v>
      </c>
      <c r="AO21" t="str">
        <f t="shared" si="2"/>
        <v>locations.push([ 120.5616667 , 15.1717 ]);</v>
      </c>
      <c r="AT21" t="s">
        <v>245</v>
      </c>
    </row>
    <row r="22" spans="1:46" x14ac:dyDescent="0.25">
      <c r="A22" t="s">
        <v>65</v>
      </c>
      <c r="B22" t="s">
        <v>66</v>
      </c>
      <c r="C22" t="s">
        <v>67</v>
      </c>
      <c r="D22" t="s">
        <v>68</v>
      </c>
      <c r="F22" t="str">
        <f>LEFT(A22,FIND("Latitude",A22)-2)</f>
        <v>Coron</v>
      </c>
      <c r="G22" t="str">
        <f>LEFT(B22, FIND("N",B22)-1)</f>
        <v xml:space="preserve"> 12.003544 </v>
      </c>
      <c r="H22" t="str">
        <f>LEFT(C22,FIND("E",C22)-1)</f>
        <v xml:space="preserve"> 120.200018 </v>
      </c>
      <c r="J22">
        <f t="shared" si="3"/>
        <v>14</v>
      </c>
      <c r="L22" t="s">
        <v>234</v>
      </c>
      <c r="M22" t="s">
        <v>235</v>
      </c>
      <c r="N22" t="s">
        <v>236</v>
      </c>
      <c r="P22" t="str">
        <f t="shared" si="0"/>
        <v>&lt;option value=14&gt;Coron&lt;/option&gt;</v>
      </c>
      <c r="V22" t="s">
        <v>238</v>
      </c>
      <c r="W22" t="s">
        <v>239</v>
      </c>
      <c r="Y22" t="str">
        <f t="shared" si="1"/>
        <v>messages.push('&lt;h3&gt;Coron&lt;/h3&gt;');</v>
      </c>
      <c r="AD22" t="s">
        <v>240</v>
      </c>
      <c r="AK22" t="s">
        <v>242</v>
      </c>
      <c r="AL22" t="s">
        <v>243</v>
      </c>
      <c r="AM22" t="s">
        <v>244</v>
      </c>
      <c r="AO22" t="str">
        <f t="shared" si="2"/>
        <v>locations.push([ 120.200018 , 12.003544 ]);</v>
      </c>
      <c r="AT22" t="s">
        <v>245</v>
      </c>
    </row>
    <row r="23" spans="1:46" x14ac:dyDescent="0.25">
      <c r="A23" t="s">
        <v>69</v>
      </c>
      <c r="B23" t="s">
        <v>70</v>
      </c>
      <c r="C23" t="s">
        <v>71</v>
      </c>
      <c r="D23" t="s">
        <v>72</v>
      </c>
      <c r="F23" t="str">
        <f>LEFT(A23,FIND("Latitude",A23)-2)</f>
        <v>Cotabato</v>
      </c>
      <c r="G23" t="str">
        <f>LEFT(B23, FIND("N",B23)-1)</f>
        <v xml:space="preserve"> 7.161722 </v>
      </c>
      <c r="H23" t="str">
        <f>LEFT(C23,FIND("E",C23)-1)</f>
        <v xml:space="preserve"> 124.214806 </v>
      </c>
      <c r="J23">
        <f t="shared" si="3"/>
        <v>15</v>
      </c>
      <c r="L23" t="s">
        <v>234</v>
      </c>
      <c r="M23" t="s">
        <v>235</v>
      </c>
      <c r="N23" t="s">
        <v>236</v>
      </c>
      <c r="P23" t="str">
        <f t="shared" si="0"/>
        <v>&lt;option value=15&gt;Cotabato&lt;/option&gt;</v>
      </c>
      <c r="V23" t="s">
        <v>238</v>
      </c>
      <c r="W23" t="s">
        <v>239</v>
      </c>
      <c r="Y23" t="str">
        <f t="shared" si="1"/>
        <v>messages.push('&lt;h3&gt;Cotabato&lt;/h3&gt;');</v>
      </c>
      <c r="AD23" t="s">
        <v>240</v>
      </c>
      <c r="AK23" t="s">
        <v>242</v>
      </c>
      <c r="AL23" t="s">
        <v>243</v>
      </c>
      <c r="AM23" t="s">
        <v>244</v>
      </c>
      <c r="AO23" t="str">
        <f t="shared" si="2"/>
        <v>locations.push([ 124.214806 , 7.161722 ]);</v>
      </c>
      <c r="AT23" t="s">
        <v>245</v>
      </c>
    </row>
    <row r="24" spans="1:46" x14ac:dyDescent="0.25">
      <c r="A24" t="s">
        <v>73</v>
      </c>
      <c r="B24" t="s">
        <v>74</v>
      </c>
      <c r="C24" t="s">
        <v>75</v>
      </c>
      <c r="D24" t="s">
        <v>76</v>
      </c>
      <c r="F24" t="str">
        <f>LEFT(A24,FIND("Latitude",A24)-2)</f>
        <v>Cubi Point</v>
      </c>
      <c r="G24" t="str">
        <f>LEFT(B24, FIND("N",B24)-1)</f>
        <v xml:space="preserve"> 14.787679 </v>
      </c>
      <c r="H24" t="str">
        <f>LEFT(C24,FIND("E",C24)-1)</f>
        <v xml:space="preserve"> 120.266619 </v>
      </c>
      <c r="J24">
        <f t="shared" si="3"/>
        <v>16</v>
      </c>
      <c r="L24" t="s">
        <v>234</v>
      </c>
      <c r="M24" t="s">
        <v>235</v>
      </c>
      <c r="N24" t="s">
        <v>236</v>
      </c>
      <c r="P24" t="str">
        <f t="shared" si="0"/>
        <v>&lt;option value=16&gt;Cubi Point&lt;/option&gt;</v>
      </c>
      <c r="V24" t="s">
        <v>238</v>
      </c>
      <c r="W24" t="s">
        <v>239</v>
      </c>
      <c r="Y24" t="str">
        <f t="shared" si="1"/>
        <v>messages.push('&lt;h3&gt;Cubi Point&lt;/h3&gt;');</v>
      </c>
      <c r="AD24" t="s">
        <v>240</v>
      </c>
      <c r="AK24" t="s">
        <v>242</v>
      </c>
      <c r="AL24" t="s">
        <v>243</v>
      </c>
      <c r="AM24" t="s">
        <v>244</v>
      </c>
      <c r="AO24" t="str">
        <f t="shared" si="2"/>
        <v>locations.push([ 120.266619 , 14.787679 ]);</v>
      </c>
      <c r="AT24" t="s">
        <v>245</v>
      </c>
    </row>
    <row r="25" spans="1:46" x14ac:dyDescent="0.25">
      <c r="A25" t="s">
        <v>77</v>
      </c>
      <c r="B25" t="s">
        <v>78</v>
      </c>
      <c r="C25" t="s">
        <v>79</v>
      </c>
      <c r="D25" t="s">
        <v>53</v>
      </c>
      <c r="F25" t="str">
        <f>LEFT(A25,FIND("Latitude",A25)-2)</f>
        <v>Cuyo</v>
      </c>
      <c r="G25" t="str">
        <f>LEFT(B25, FIND("N",B25)-1)</f>
        <v xml:space="preserve"> 10.85411 </v>
      </c>
      <c r="H25" t="str">
        <f>LEFT(C25,FIND("E",C25)-1)</f>
        <v xml:space="preserve"> 121.008167 </v>
      </c>
      <c r="J25">
        <f t="shared" si="3"/>
        <v>17</v>
      </c>
      <c r="L25" t="s">
        <v>234</v>
      </c>
      <c r="M25" t="s">
        <v>235</v>
      </c>
      <c r="N25" t="s">
        <v>236</v>
      </c>
      <c r="P25" t="str">
        <f t="shared" si="0"/>
        <v>&lt;option value=17&gt;Cuyo&lt;/option&gt;</v>
      </c>
      <c r="V25" t="s">
        <v>238</v>
      </c>
      <c r="W25" t="s">
        <v>239</v>
      </c>
      <c r="Y25" t="str">
        <f t="shared" si="1"/>
        <v>messages.push('&lt;h3&gt;Cuyo&lt;/h3&gt;');</v>
      </c>
      <c r="AD25" t="s">
        <v>240</v>
      </c>
      <c r="AK25" t="s">
        <v>242</v>
      </c>
      <c r="AL25" t="s">
        <v>243</v>
      </c>
      <c r="AM25" t="s">
        <v>244</v>
      </c>
      <c r="AO25" t="str">
        <f t="shared" si="2"/>
        <v>locations.push([ 121.008167 , 10.85411 ]);</v>
      </c>
      <c r="AT25" t="s">
        <v>245</v>
      </c>
    </row>
    <row r="26" spans="1:46" x14ac:dyDescent="0.25">
      <c r="A26" t="s">
        <v>80</v>
      </c>
      <c r="B26" t="s">
        <v>81</v>
      </c>
      <c r="C26" t="s">
        <v>82</v>
      </c>
      <c r="D26" t="s">
        <v>83</v>
      </c>
      <c r="F26" t="str">
        <f>LEFT(A26,FIND("Latitude",A26)-2)</f>
        <v>Daet</v>
      </c>
      <c r="G26" t="str">
        <f>LEFT(B26, FIND("N",B26)-1)</f>
        <v xml:space="preserve"> 14.128689 </v>
      </c>
      <c r="H26" t="str">
        <f>LEFT(C26,FIND("E",C26)-1)</f>
        <v xml:space="preserve"> 122.982559 </v>
      </c>
      <c r="J26">
        <f t="shared" si="3"/>
        <v>18</v>
      </c>
      <c r="L26" t="s">
        <v>234</v>
      </c>
      <c r="M26" t="s">
        <v>235</v>
      </c>
      <c r="N26" t="s">
        <v>236</v>
      </c>
      <c r="P26" t="str">
        <f t="shared" si="0"/>
        <v>&lt;option value=18&gt;Daet&lt;/option&gt;</v>
      </c>
      <c r="V26" t="s">
        <v>238</v>
      </c>
      <c r="W26" t="s">
        <v>239</v>
      </c>
      <c r="Y26" t="str">
        <f t="shared" si="1"/>
        <v>messages.push('&lt;h3&gt;Daet&lt;/h3&gt;');</v>
      </c>
      <c r="AD26" t="s">
        <v>240</v>
      </c>
      <c r="AK26" t="s">
        <v>242</v>
      </c>
      <c r="AL26" t="s">
        <v>243</v>
      </c>
      <c r="AM26" t="s">
        <v>244</v>
      </c>
      <c r="AO26" t="str">
        <f t="shared" si="2"/>
        <v>locations.push([ 122.982559 , 14.128689 ]);</v>
      </c>
      <c r="AT26" t="s">
        <v>245</v>
      </c>
    </row>
    <row r="27" spans="1:46" x14ac:dyDescent="0.25">
      <c r="A27" t="s">
        <v>84</v>
      </c>
      <c r="B27" t="s">
        <v>85</v>
      </c>
      <c r="C27" t="s">
        <v>86</v>
      </c>
      <c r="D27" t="s">
        <v>87</v>
      </c>
      <c r="F27" t="str">
        <f>LEFT(A27,FIND("Latitude",A27)-2)</f>
        <v>Dagupan</v>
      </c>
      <c r="G27" t="str">
        <f>LEFT(B27, FIND("N",B27)-1)</f>
        <v xml:space="preserve"> 16.086784 </v>
      </c>
      <c r="H27" t="str">
        <f>LEFT(C27,FIND("E",C27)-1)</f>
        <v xml:space="preserve"> 120.352045 </v>
      </c>
      <c r="J27">
        <f t="shared" si="3"/>
        <v>19</v>
      </c>
      <c r="L27" t="s">
        <v>234</v>
      </c>
      <c r="M27" t="s">
        <v>235</v>
      </c>
      <c r="N27" t="s">
        <v>236</v>
      </c>
      <c r="P27" t="str">
        <f t="shared" si="0"/>
        <v>&lt;option value=19&gt;Dagupan&lt;/option&gt;</v>
      </c>
      <c r="V27" t="s">
        <v>238</v>
      </c>
      <c r="W27" t="s">
        <v>239</v>
      </c>
      <c r="Y27" t="str">
        <f t="shared" si="1"/>
        <v>messages.push('&lt;h3&gt;Dagupan&lt;/h3&gt;');</v>
      </c>
      <c r="AD27" t="s">
        <v>240</v>
      </c>
      <c r="AK27" t="s">
        <v>242</v>
      </c>
      <c r="AL27" t="s">
        <v>243</v>
      </c>
      <c r="AM27" t="s">
        <v>244</v>
      </c>
      <c r="AO27" t="str">
        <f t="shared" si="2"/>
        <v>locations.push([ 120.352045 , 16.086784 ]);</v>
      </c>
      <c r="AT27" t="s">
        <v>245</v>
      </c>
    </row>
    <row r="28" spans="1:46" x14ac:dyDescent="0.25">
      <c r="A28" t="s">
        <v>88</v>
      </c>
      <c r="B28" t="s">
        <v>89</v>
      </c>
      <c r="C28" t="s">
        <v>90</v>
      </c>
      <c r="D28" t="s">
        <v>91</v>
      </c>
      <c r="F28" t="str">
        <f>LEFT(A28,FIND("Latitude",A28)-2)</f>
        <v>Dauis</v>
      </c>
      <c r="G28" t="str">
        <f>LEFT(B28, FIND("N",B28)-1)</f>
        <v xml:space="preserve"> 9.5842 </v>
      </c>
      <c r="H28" t="str">
        <f>LEFT(C28,FIND("E",C28)-1)</f>
        <v xml:space="preserve"> 123.816 </v>
      </c>
      <c r="J28">
        <f t="shared" si="3"/>
        <v>20</v>
      </c>
      <c r="L28" t="s">
        <v>234</v>
      </c>
      <c r="M28" t="s">
        <v>235</v>
      </c>
      <c r="N28" t="s">
        <v>236</v>
      </c>
      <c r="P28" t="str">
        <f t="shared" si="0"/>
        <v>&lt;option value=20&gt;Dauis&lt;/option&gt;</v>
      </c>
      <c r="V28" t="s">
        <v>238</v>
      </c>
      <c r="W28" t="s">
        <v>239</v>
      </c>
      <c r="Y28" t="str">
        <f t="shared" si="1"/>
        <v>messages.push('&lt;h3&gt;Dauis&lt;/h3&gt;');</v>
      </c>
      <c r="AD28" t="s">
        <v>240</v>
      </c>
      <c r="AK28" t="s">
        <v>242</v>
      </c>
      <c r="AL28" t="s">
        <v>243</v>
      </c>
      <c r="AM28" t="s">
        <v>244</v>
      </c>
      <c r="AO28" t="str">
        <f t="shared" si="2"/>
        <v>locations.push([ 123.816 , 9.5842 ]);</v>
      </c>
      <c r="AT28" t="s">
        <v>245</v>
      </c>
    </row>
    <row r="29" spans="1:46" x14ac:dyDescent="0.25">
      <c r="A29" t="s">
        <v>92</v>
      </c>
      <c r="B29" t="s">
        <v>93</v>
      </c>
      <c r="C29" t="s">
        <v>94</v>
      </c>
      <c r="D29" t="s">
        <v>95</v>
      </c>
      <c r="F29" t="str">
        <f>LEFT(A29,FIND("Latitude",A29)-2)</f>
        <v>Davao City</v>
      </c>
      <c r="G29" t="str">
        <f>LEFT(B29, FIND("N",B29)-1)</f>
        <v xml:space="preserve"> 7.127577 </v>
      </c>
      <c r="H29" t="str">
        <f>LEFT(C29,FIND("E",C29)-1)</f>
        <v xml:space="preserve"> 125.654969 </v>
      </c>
      <c r="J29">
        <f t="shared" si="3"/>
        <v>21</v>
      </c>
      <c r="L29" t="s">
        <v>234</v>
      </c>
      <c r="M29" t="s">
        <v>235</v>
      </c>
      <c r="N29" t="s">
        <v>236</v>
      </c>
      <c r="P29" t="str">
        <f t="shared" si="0"/>
        <v>&lt;option value=21&gt;Davao City&lt;/option&gt;</v>
      </c>
      <c r="V29" t="s">
        <v>238</v>
      </c>
      <c r="W29" t="s">
        <v>239</v>
      </c>
      <c r="Y29" t="str">
        <f t="shared" si="1"/>
        <v>messages.push('&lt;h3&gt;Davao City&lt;/h3&gt;');</v>
      </c>
      <c r="AD29" t="s">
        <v>240</v>
      </c>
      <c r="AK29" t="s">
        <v>242</v>
      </c>
      <c r="AL29" t="s">
        <v>243</v>
      </c>
      <c r="AM29" t="s">
        <v>244</v>
      </c>
      <c r="AO29" t="str">
        <f t="shared" si="2"/>
        <v>locations.push([ 125.654969 , 7.127577 ]);</v>
      </c>
      <c r="AT29" t="s">
        <v>245</v>
      </c>
    </row>
    <row r="30" spans="1:46" x14ac:dyDescent="0.25">
      <c r="A30" t="s">
        <v>96</v>
      </c>
      <c r="B30" t="s">
        <v>97</v>
      </c>
      <c r="C30" t="s">
        <v>98</v>
      </c>
      <c r="D30" t="s">
        <v>99</v>
      </c>
      <c r="F30" t="str">
        <f>LEFT(A30,FIND("Latitude",A30)-2)</f>
        <v>Dipolog</v>
      </c>
      <c r="G30" t="str">
        <f>LEFT(B30, FIND("N",B30)-1)</f>
        <v xml:space="preserve"> 8.599571 </v>
      </c>
      <c r="H30" t="str">
        <f>LEFT(C30,FIND("E",C30)-1)</f>
        <v xml:space="preserve"> 123.34372 </v>
      </c>
      <c r="J30">
        <f t="shared" si="3"/>
        <v>22</v>
      </c>
      <c r="L30" t="s">
        <v>234</v>
      </c>
      <c r="M30" t="s">
        <v>235</v>
      </c>
      <c r="N30" t="s">
        <v>236</v>
      </c>
      <c r="P30" t="str">
        <f t="shared" si="0"/>
        <v>&lt;option value=22&gt;Dipolog&lt;/option&gt;</v>
      </c>
      <c r="V30" t="s">
        <v>238</v>
      </c>
      <c r="W30" t="s">
        <v>239</v>
      </c>
      <c r="Y30" t="str">
        <f t="shared" si="1"/>
        <v>messages.push('&lt;h3&gt;Dipolog&lt;/h3&gt;');</v>
      </c>
      <c r="AD30" t="s">
        <v>240</v>
      </c>
      <c r="AK30" t="s">
        <v>242</v>
      </c>
      <c r="AL30" t="s">
        <v>243</v>
      </c>
      <c r="AM30" t="s">
        <v>244</v>
      </c>
      <c r="AO30" t="str">
        <f t="shared" si="2"/>
        <v>locations.push([ 123.34372 , 8.599571 ]);</v>
      </c>
      <c r="AT30" t="s">
        <v>245</v>
      </c>
    </row>
    <row r="31" spans="1:46" x14ac:dyDescent="0.25">
      <c r="A31" t="s">
        <v>100</v>
      </c>
      <c r="B31" t="s">
        <v>101</v>
      </c>
      <c r="C31" t="s">
        <v>102</v>
      </c>
      <c r="D31" t="s">
        <v>103</v>
      </c>
      <c r="F31" t="str">
        <f>LEFT(A31,FIND("Latitude",A31)-2)</f>
        <v>Dumaguete</v>
      </c>
      <c r="G31" t="str">
        <f>LEFT(B31, FIND("N",B31)-1)</f>
        <v xml:space="preserve"> 9.335443 </v>
      </c>
      <c r="H31" t="str">
        <f>LEFT(C31,FIND("E",C31)-1)</f>
        <v xml:space="preserve"> 123.303342 </v>
      </c>
      <c r="J31">
        <f t="shared" si="3"/>
        <v>23</v>
      </c>
      <c r="L31" t="s">
        <v>234</v>
      </c>
      <c r="M31" t="s">
        <v>235</v>
      </c>
      <c r="N31" t="s">
        <v>236</v>
      </c>
      <c r="P31" t="str">
        <f t="shared" si="0"/>
        <v>&lt;option value=23&gt;Dumaguete&lt;/option&gt;</v>
      </c>
      <c r="V31" t="s">
        <v>238</v>
      </c>
      <c r="W31" t="s">
        <v>239</v>
      </c>
      <c r="Y31" t="str">
        <f t="shared" si="1"/>
        <v>messages.push('&lt;h3&gt;Dumaguete&lt;/h3&gt;');</v>
      </c>
      <c r="AD31" t="s">
        <v>240</v>
      </c>
      <c r="AK31" t="s">
        <v>242</v>
      </c>
      <c r="AL31" t="s">
        <v>243</v>
      </c>
      <c r="AM31" t="s">
        <v>244</v>
      </c>
      <c r="AO31" t="str">
        <f t="shared" si="2"/>
        <v>locations.push([ 123.303342 , 9.335443 ]);</v>
      </c>
      <c r="AT31" t="s">
        <v>245</v>
      </c>
    </row>
    <row r="32" spans="1:46" x14ac:dyDescent="0.25">
      <c r="A32" t="s">
        <v>104</v>
      </c>
      <c r="B32" t="s">
        <v>105</v>
      </c>
      <c r="C32" t="s">
        <v>106</v>
      </c>
      <c r="D32" t="s">
        <v>107</v>
      </c>
      <c r="F32" t="str">
        <f>LEFT(A32,FIND("Latitude",A32)-2)</f>
        <v>El Salvador</v>
      </c>
      <c r="G32" t="str">
        <f>LEFT(B32, FIND("N",B32)-1)</f>
        <v xml:space="preserve"> 8.535701 </v>
      </c>
      <c r="H32" t="str">
        <f>LEFT(C32,FIND("E",C32)-1)</f>
        <v xml:space="preserve"> 124.557946 </v>
      </c>
      <c r="J32">
        <f t="shared" si="3"/>
        <v>24</v>
      </c>
      <c r="L32" t="s">
        <v>234</v>
      </c>
      <c r="M32" t="s">
        <v>235</v>
      </c>
      <c r="N32" t="s">
        <v>236</v>
      </c>
      <c r="P32" t="str">
        <f t="shared" si="0"/>
        <v>&lt;option value=24&gt;El Salvador&lt;/option&gt;</v>
      </c>
      <c r="V32" t="s">
        <v>238</v>
      </c>
      <c r="W32" t="s">
        <v>239</v>
      </c>
      <c r="Y32" t="str">
        <f t="shared" si="1"/>
        <v>messages.push('&lt;h3&gt;El Salvador&lt;/h3&gt;');</v>
      </c>
      <c r="AD32" t="s">
        <v>240</v>
      </c>
      <c r="AK32" t="s">
        <v>242</v>
      </c>
      <c r="AL32" t="s">
        <v>243</v>
      </c>
      <c r="AM32" t="s">
        <v>244</v>
      </c>
      <c r="AO32" t="str">
        <f t="shared" si="2"/>
        <v>locations.push([ 124.557946 , 8.535701 ]);</v>
      </c>
      <c r="AT32" t="s">
        <v>245</v>
      </c>
    </row>
    <row r="33" spans="1:46" x14ac:dyDescent="0.25">
      <c r="A33" t="s">
        <v>108</v>
      </c>
      <c r="B33" t="s">
        <v>109</v>
      </c>
      <c r="C33" t="s">
        <v>110</v>
      </c>
      <c r="D33" t="s">
        <v>111</v>
      </c>
      <c r="F33" t="str">
        <f>LEFT(A33,FIND("Latitude",A33)-2)</f>
        <v>General Santos</v>
      </c>
      <c r="G33" t="str">
        <f>LEFT(B33, FIND("N",B33)-1)</f>
        <v xml:space="preserve"> 6.057342 </v>
      </c>
      <c r="H33" t="str">
        <f>LEFT(C33,FIND("E",C33)-1)</f>
        <v xml:space="preserve"> 125.103143 </v>
      </c>
      <c r="J33">
        <f t="shared" si="3"/>
        <v>25</v>
      </c>
      <c r="L33" t="s">
        <v>234</v>
      </c>
      <c r="M33" t="s">
        <v>235</v>
      </c>
      <c r="N33" t="s">
        <v>236</v>
      </c>
      <c r="P33" t="str">
        <f t="shared" si="0"/>
        <v>&lt;option value=25&gt;General Santos&lt;/option&gt;</v>
      </c>
      <c r="V33" t="s">
        <v>238</v>
      </c>
      <c r="W33" t="s">
        <v>239</v>
      </c>
      <c r="Y33" t="str">
        <f t="shared" si="1"/>
        <v>messages.push('&lt;h3&gt;General Santos&lt;/h3&gt;');</v>
      </c>
      <c r="AD33" t="s">
        <v>240</v>
      </c>
      <c r="AK33" t="s">
        <v>242</v>
      </c>
      <c r="AL33" t="s">
        <v>243</v>
      </c>
      <c r="AM33" t="s">
        <v>244</v>
      </c>
      <c r="AO33" t="str">
        <f t="shared" si="2"/>
        <v>locations.push([ 125.103143 , 6.057342 ]);</v>
      </c>
      <c r="AT33" t="s">
        <v>245</v>
      </c>
    </row>
    <row r="34" spans="1:46" x14ac:dyDescent="0.25">
      <c r="A34" t="s">
        <v>112</v>
      </c>
      <c r="B34" t="s">
        <v>113</v>
      </c>
      <c r="C34" t="s">
        <v>114</v>
      </c>
      <c r="D34" t="s">
        <v>115</v>
      </c>
      <c r="F34" t="str">
        <f>LEFT(A34,FIND("Latitude",A34)-2)</f>
        <v>Guiuan</v>
      </c>
      <c r="G34" t="str">
        <f>LEFT(B34, FIND("N",B34)-1)</f>
        <v xml:space="preserve"> 11.04558 </v>
      </c>
      <c r="H34" t="str">
        <f>LEFT(C34,FIND("E",C34)-1)</f>
        <v xml:space="preserve"> 125.755495 </v>
      </c>
      <c r="J34">
        <f t="shared" si="3"/>
        <v>26</v>
      </c>
      <c r="L34" t="s">
        <v>234</v>
      </c>
      <c r="M34" t="s">
        <v>235</v>
      </c>
      <c r="N34" t="s">
        <v>236</v>
      </c>
      <c r="P34" t="str">
        <f t="shared" si="0"/>
        <v>&lt;option value=26&gt;Guiuan&lt;/option&gt;</v>
      </c>
      <c r="V34" t="s">
        <v>238</v>
      </c>
      <c r="W34" t="s">
        <v>239</v>
      </c>
      <c r="Y34" t="str">
        <f t="shared" si="1"/>
        <v>messages.push('&lt;h3&gt;Guiuan&lt;/h3&gt;');</v>
      </c>
      <c r="AD34" t="s">
        <v>240</v>
      </c>
      <c r="AK34" t="s">
        <v>242</v>
      </c>
      <c r="AL34" t="s">
        <v>243</v>
      </c>
      <c r="AM34" t="s">
        <v>244</v>
      </c>
      <c r="AO34" t="str">
        <f t="shared" si="2"/>
        <v>locations.push([ 125.755495 , 11.04558 ]);</v>
      </c>
      <c r="AT34" t="s">
        <v>245</v>
      </c>
    </row>
    <row r="35" spans="1:46" x14ac:dyDescent="0.25">
      <c r="A35" t="s">
        <v>116</v>
      </c>
      <c r="B35" t="s">
        <v>117</v>
      </c>
      <c r="C35" t="s">
        <v>118</v>
      </c>
      <c r="D35" t="s">
        <v>21</v>
      </c>
      <c r="F35" t="str">
        <f>LEFT(A35,FIND("Latitude",A35)-2)</f>
        <v>Hinatuan</v>
      </c>
      <c r="G35" t="str">
        <f>LEFT(B35, FIND("N",B35)-1)</f>
        <v xml:space="preserve"> 8.367467 </v>
      </c>
      <c r="H35" t="str">
        <f>LEFT(C35,FIND("E",C35)-1)</f>
        <v xml:space="preserve"> 126.338501 </v>
      </c>
      <c r="J35">
        <f t="shared" si="3"/>
        <v>27</v>
      </c>
      <c r="L35" t="s">
        <v>234</v>
      </c>
      <c r="M35" t="s">
        <v>235</v>
      </c>
      <c r="N35" t="s">
        <v>236</v>
      </c>
      <c r="P35" t="str">
        <f t="shared" si="0"/>
        <v>&lt;option value=27&gt;Hinatuan&lt;/option&gt;</v>
      </c>
      <c r="V35" t="s">
        <v>238</v>
      </c>
      <c r="W35" t="s">
        <v>239</v>
      </c>
      <c r="Y35" t="str">
        <f t="shared" si="1"/>
        <v>messages.push('&lt;h3&gt;Hinatuan&lt;/h3&gt;');</v>
      </c>
      <c r="AD35" t="s">
        <v>240</v>
      </c>
      <c r="AK35" t="s">
        <v>242</v>
      </c>
      <c r="AL35" t="s">
        <v>243</v>
      </c>
      <c r="AM35" t="s">
        <v>244</v>
      </c>
      <c r="AO35" t="str">
        <f t="shared" si="2"/>
        <v>locations.push([ 126.338501 , 8.367467 ]);</v>
      </c>
      <c r="AT35" t="s">
        <v>245</v>
      </c>
    </row>
    <row r="36" spans="1:46" x14ac:dyDescent="0.25">
      <c r="A36" t="s">
        <v>119</v>
      </c>
      <c r="B36" t="s">
        <v>120</v>
      </c>
      <c r="C36" t="s">
        <v>121</v>
      </c>
      <c r="D36" t="s">
        <v>122</v>
      </c>
      <c r="F36" t="str">
        <f>LEFT(A36,FIND("Latitude",A36)-2)</f>
        <v>Iba</v>
      </c>
      <c r="G36" t="str">
        <f>LEFT(B36, FIND("N",B36)-1)</f>
        <v xml:space="preserve"> 15.328408 </v>
      </c>
      <c r="H36" t="str">
        <f>LEFT(C36,FIND("E",C36)-1)</f>
        <v xml:space="preserve"> 119.965661 </v>
      </c>
      <c r="J36">
        <f t="shared" si="3"/>
        <v>28</v>
      </c>
      <c r="L36" t="s">
        <v>234</v>
      </c>
      <c r="M36" t="s">
        <v>235</v>
      </c>
      <c r="N36" t="s">
        <v>236</v>
      </c>
      <c r="P36" t="str">
        <f t="shared" si="0"/>
        <v>&lt;option value=28&gt;Iba&lt;/option&gt;</v>
      </c>
      <c r="V36" t="s">
        <v>238</v>
      </c>
      <c r="W36" t="s">
        <v>239</v>
      </c>
      <c r="Y36" t="str">
        <f t="shared" si="1"/>
        <v>messages.push('&lt;h3&gt;Iba&lt;/h3&gt;');</v>
      </c>
      <c r="AD36" t="s">
        <v>240</v>
      </c>
      <c r="AK36" t="s">
        <v>242</v>
      </c>
      <c r="AL36" t="s">
        <v>243</v>
      </c>
      <c r="AM36" t="s">
        <v>244</v>
      </c>
      <c r="AO36" t="str">
        <f t="shared" si="2"/>
        <v>locations.push([ 119.965661 , 15.328408 ]);</v>
      </c>
      <c r="AT36" t="s">
        <v>245</v>
      </c>
    </row>
    <row r="37" spans="1:46" x14ac:dyDescent="0.25">
      <c r="A37" t="s">
        <v>123</v>
      </c>
      <c r="B37" t="s">
        <v>124</v>
      </c>
      <c r="C37" t="s">
        <v>125</v>
      </c>
      <c r="D37" t="s">
        <v>126</v>
      </c>
      <c r="F37" t="str">
        <f>LEFT(A37,FIND("Latitude",A37)-2)</f>
        <v>Iloilo</v>
      </c>
      <c r="G37" t="str">
        <f>LEFT(B37, FIND("N",B37)-1)</f>
        <v xml:space="preserve"> 10.7132 </v>
      </c>
      <c r="H37" t="str">
        <f>LEFT(C37,FIND("E",C37)-1)</f>
        <v xml:space="preserve"> 122.54311 </v>
      </c>
      <c r="J37">
        <f t="shared" si="3"/>
        <v>29</v>
      </c>
      <c r="L37" t="s">
        <v>234</v>
      </c>
      <c r="M37" t="s">
        <v>235</v>
      </c>
      <c r="N37" t="s">
        <v>236</v>
      </c>
      <c r="P37" t="str">
        <f t="shared" si="0"/>
        <v>&lt;option value=29&gt;Iloilo&lt;/option&gt;</v>
      </c>
      <c r="V37" t="s">
        <v>238</v>
      </c>
      <c r="W37" t="s">
        <v>239</v>
      </c>
      <c r="Y37" t="str">
        <f t="shared" si="1"/>
        <v>messages.push('&lt;h3&gt;Iloilo&lt;/h3&gt;');</v>
      </c>
      <c r="AD37" t="s">
        <v>240</v>
      </c>
      <c r="AK37" t="s">
        <v>242</v>
      </c>
      <c r="AL37" t="s">
        <v>243</v>
      </c>
      <c r="AM37" t="s">
        <v>244</v>
      </c>
      <c r="AO37" t="str">
        <f t="shared" si="2"/>
        <v>locations.push([ 122.54311 , 10.7132 ]);</v>
      </c>
      <c r="AT37" t="s">
        <v>245</v>
      </c>
    </row>
    <row r="38" spans="1:46" x14ac:dyDescent="0.25">
      <c r="A38" t="s">
        <v>127</v>
      </c>
      <c r="B38" t="s">
        <v>128</v>
      </c>
      <c r="C38" t="s">
        <v>129</v>
      </c>
      <c r="D38" t="s">
        <v>130</v>
      </c>
      <c r="F38" t="str">
        <f>LEFT(A38,FIND("Latitude",A38)-2)</f>
        <v>Infanta</v>
      </c>
      <c r="G38" t="str">
        <f>LEFT(B38, FIND("N",B38)-1)</f>
        <v xml:space="preserve"> 14.74663611 </v>
      </c>
      <c r="H38" t="str">
        <f>LEFT(C38,FIND("E",C38)-1)</f>
        <v xml:space="preserve"> 121.6490333 </v>
      </c>
      <c r="J38">
        <f t="shared" si="3"/>
        <v>30</v>
      </c>
      <c r="L38" t="s">
        <v>234</v>
      </c>
      <c r="M38" t="s">
        <v>235</v>
      </c>
      <c r="N38" t="s">
        <v>236</v>
      </c>
      <c r="P38" t="str">
        <f t="shared" si="0"/>
        <v>&lt;option value=30&gt;Infanta&lt;/option&gt;</v>
      </c>
      <c r="V38" t="s">
        <v>238</v>
      </c>
      <c r="W38" t="s">
        <v>239</v>
      </c>
      <c r="Y38" t="str">
        <f t="shared" si="1"/>
        <v>messages.push('&lt;h3&gt;Infanta&lt;/h3&gt;');</v>
      </c>
      <c r="AD38" t="s">
        <v>240</v>
      </c>
      <c r="AK38" t="s">
        <v>242</v>
      </c>
      <c r="AL38" t="s">
        <v>243</v>
      </c>
      <c r="AM38" t="s">
        <v>244</v>
      </c>
      <c r="AO38" t="str">
        <f t="shared" si="2"/>
        <v>locations.push([ 121.6490333 , 14.74663611 ]);</v>
      </c>
      <c r="AT38" t="s">
        <v>245</v>
      </c>
    </row>
    <row r="39" spans="1:46" x14ac:dyDescent="0.25">
      <c r="A39" t="s">
        <v>131</v>
      </c>
      <c r="B39" t="s">
        <v>132</v>
      </c>
      <c r="C39" t="s">
        <v>133</v>
      </c>
      <c r="D39" t="s">
        <v>134</v>
      </c>
      <c r="F39" t="str">
        <f>LEFT(A39,FIND("Latitude",A39)-2)</f>
        <v>Itbayat</v>
      </c>
      <c r="G39" t="str">
        <f>LEFT(B39, FIND("N",B39)-1)</f>
        <v xml:space="preserve"> 20.786967 </v>
      </c>
      <c r="H39" t="str">
        <f>LEFT(C39,FIND("E",C39)-1)</f>
        <v xml:space="preserve"> 121.838378 </v>
      </c>
      <c r="J39">
        <f t="shared" si="3"/>
        <v>31</v>
      </c>
      <c r="L39" t="s">
        <v>234</v>
      </c>
      <c r="M39" t="s">
        <v>235</v>
      </c>
      <c r="N39" t="s">
        <v>236</v>
      </c>
      <c r="P39" t="str">
        <f t="shared" si="0"/>
        <v>&lt;option value=31&gt;Itbayat&lt;/option&gt;</v>
      </c>
      <c r="V39" t="s">
        <v>238</v>
      </c>
      <c r="W39" t="s">
        <v>239</v>
      </c>
      <c r="Y39" t="str">
        <f t="shared" si="1"/>
        <v>messages.push('&lt;h3&gt;Itbayat&lt;/h3&gt;');</v>
      </c>
      <c r="AD39" t="s">
        <v>240</v>
      </c>
      <c r="AK39" t="s">
        <v>242</v>
      </c>
      <c r="AL39" t="s">
        <v>243</v>
      </c>
      <c r="AM39" t="s">
        <v>244</v>
      </c>
      <c r="AO39" t="str">
        <f t="shared" si="2"/>
        <v>locations.push([ 121.838378 , 20.786967 ]);</v>
      </c>
      <c r="AT39" t="s">
        <v>245</v>
      </c>
    </row>
    <row r="40" spans="1:46" x14ac:dyDescent="0.25">
      <c r="A40" t="s">
        <v>135</v>
      </c>
      <c r="B40" t="s">
        <v>136</v>
      </c>
      <c r="C40" t="s">
        <v>137</v>
      </c>
      <c r="D40" t="s">
        <v>138</v>
      </c>
      <c r="F40" t="str">
        <f>LEFT(A40,FIND("Latitude",A40)-2)</f>
        <v>Juban</v>
      </c>
      <c r="G40" t="str">
        <f>LEFT(B40, FIND("N",B40)-1)</f>
        <v xml:space="preserve"> 12.839231 </v>
      </c>
      <c r="H40" t="str">
        <f>LEFT(C40,FIND("E",C40)-1)</f>
        <v xml:space="preserve"> 123.997147 </v>
      </c>
      <c r="J40">
        <f t="shared" si="3"/>
        <v>32</v>
      </c>
      <c r="L40" t="s">
        <v>234</v>
      </c>
      <c r="M40" t="s">
        <v>235</v>
      </c>
      <c r="N40" t="s">
        <v>236</v>
      </c>
      <c r="P40" t="str">
        <f t="shared" si="0"/>
        <v>&lt;option value=32&gt;Juban&lt;/option&gt;</v>
      </c>
      <c r="V40" t="s">
        <v>238</v>
      </c>
      <c r="W40" t="s">
        <v>239</v>
      </c>
      <c r="Y40" t="str">
        <f t="shared" si="1"/>
        <v>messages.push('&lt;h3&gt;Juban&lt;/h3&gt;');</v>
      </c>
      <c r="AD40" t="s">
        <v>240</v>
      </c>
      <c r="AK40" t="s">
        <v>242</v>
      </c>
      <c r="AL40" t="s">
        <v>243</v>
      </c>
      <c r="AM40" t="s">
        <v>244</v>
      </c>
      <c r="AO40" t="str">
        <f t="shared" si="2"/>
        <v>locations.push([ 123.997147 , 12.839231 ]);</v>
      </c>
      <c r="AT40" t="s">
        <v>245</v>
      </c>
    </row>
    <row r="41" spans="1:46" x14ac:dyDescent="0.25">
      <c r="A41" t="s">
        <v>139</v>
      </c>
      <c r="B41" t="s">
        <v>140</v>
      </c>
      <c r="C41" t="s">
        <v>141</v>
      </c>
      <c r="D41" t="s">
        <v>13</v>
      </c>
      <c r="F41" t="str">
        <f>LEFT(A41,FIND("Latitude",A41)-2)</f>
        <v>Laoag</v>
      </c>
      <c r="G41" t="str">
        <f>LEFT(B41, FIND("N",B41)-1)</f>
        <v xml:space="preserve"> 18.183016 </v>
      </c>
      <c r="H41" t="str">
        <f>LEFT(C41,FIND("E",C41)-1)</f>
        <v xml:space="preserve"> 120.534723 </v>
      </c>
      <c r="J41">
        <f t="shared" si="3"/>
        <v>33</v>
      </c>
      <c r="L41" t="s">
        <v>234</v>
      </c>
      <c r="M41" t="s">
        <v>235</v>
      </c>
      <c r="N41" t="s">
        <v>236</v>
      </c>
      <c r="P41" t="str">
        <f t="shared" si="0"/>
        <v>&lt;option value=33&gt;Laoag&lt;/option&gt;</v>
      </c>
      <c r="V41" t="s">
        <v>238</v>
      </c>
      <c r="W41" t="s">
        <v>239</v>
      </c>
      <c r="Y41" t="str">
        <f t="shared" si="1"/>
        <v>messages.push('&lt;h3&gt;Laoag&lt;/h3&gt;');</v>
      </c>
      <c r="AD41" t="s">
        <v>240</v>
      </c>
      <c r="AK41" t="s">
        <v>242</v>
      </c>
      <c r="AL41" t="s">
        <v>243</v>
      </c>
      <c r="AM41" t="s">
        <v>244</v>
      </c>
      <c r="AO41" t="str">
        <f t="shared" si="2"/>
        <v>locations.push([ 120.534723 , 18.183016 ]);</v>
      </c>
      <c r="AT41" t="s">
        <v>245</v>
      </c>
    </row>
    <row r="42" spans="1:46" x14ac:dyDescent="0.25">
      <c r="A42" t="s">
        <v>142</v>
      </c>
      <c r="B42" t="s">
        <v>143</v>
      </c>
      <c r="C42" t="s">
        <v>144</v>
      </c>
      <c r="D42" t="s">
        <v>145</v>
      </c>
      <c r="F42" t="str">
        <f>LEFT(A42,FIND("Latitude",A42)-2)</f>
        <v>Legazpi</v>
      </c>
      <c r="G42" t="str">
        <f>LEFT(B42, FIND("N",B42)-1)</f>
        <v xml:space="preserve"> 13.150937 </v>
      </c>
      <c r="H42" t="str">
        <f>LEFT(C42,FIND("E",C42)-1)</f>
        <v xml:space="preserve"> 123.728605 </v>
      </c>
      <c r="J42">
        <f t="shared" si="3"/>
        <v>34</v>
      </c>
      <c r="L42" t="s">
        <v>234</v>
      </c>
      <c r="M42" t="s">
        <v>235</v>
      </c>
      <c r="N42" t="s">
        <v>236</v>
      </c>
      <c r="P42" t="str">
        <f t="shared" si="0"/>
        <v>&lt;option value=34&gt;Legazpi&lt;/option&gt;</v>
      </c>
      <c r="V42" t="s">
        <v>238</v>
      </c>
      <c r="W42" t="s">
        <v>239</v>
      </c>
      <c r="Y42" t="str">
        <f t="shared" si="1"/>
        <v>messages.push('&lt;h3&gt;Legazpi&lt;/h3&gt;');</v>
      </c>
      <c r="AD42" t="s">
        <v>240</v>
      </c>
      <c r="AK42" t="s">
        <v>242</v>
      </c>
      <c r="AL42" t="s">
        <v>243</v>
      </c>
      <c r="AM42" t="s">
        <v>244</v>
      </c>
      <c r="AO42" t="str">
        <f t="shared" si="2"/>
        <v>locations.push([ 123.728605 , 13.150937 ]);</v>
      </c>
      <c r="AT42" t="s">
        <v>245</v>
      </c>
    </row>
    <row r="43" spans="1:46" x14ac:dyDescent="0.25">
      <c r="A43" t="s">
        <v>146</v>
      </c>
      <c r="B43" t="s">
        <v>147</v>
      </c>
      <c r="C43" t="s">
        <v>148</v>
      </c>
      <c r="D43" t="s">
        <v>149</v>
      </c>
      <c r="F43" t="str">
        <f>LEFT(A43,FIND("Latitude",A43)-2)</f>
        <v>Lumbia</v>
      </c>
      <c r="G43" t="str">
        <f>LEFT(B43, FIND("N",B43)-1)</f>
        <v xml:space="preserve"> 8.40333 </v>
      </c>
      <c r="H43" t="str">
        <f>LEFT(C43,FIND("E",C43)-1)</f>
        <v xml:space="preserve"> 124.555 </v>
      </c>
      <c r="J43">
        <f t="shared" si="3"/>
        <v>35</v>
      </c>
      <c r="L43" t="s">
        <v>234</v>
      </c>
      <c r="M43" t="s">
        <v>235</v>
      </c>
      <c r="N43" t="s">
        <v>236</v>
      </c>
      <c r="P43" t="str">
        <f t="shared" si="0"/>
        <v>&lt;option value=35&gt;Lumbia&lt;/option&gt;</v>
      </c>
      <c r="V43" t="s">
        <v>238</v>
      </c>
      <c r="W43" t="s">
        <v>239</v>
      </c>
      <c r="Y43" t="str">
        <f t="shared" si="1"/>
        <v>messages.push('&lt;h3&gt;Lumbia&lt;/h3&gt;');</v>
      </c>
      <c r="AD43" t="s">
        <v>240</v>
      </c>
      <c r="AK43" t="s">
        <v>242</v>
      </c>
      <c r="AL43" t="s">
        <v>243</v>
      </c>
      <c r="AM43" t="s">
        <v>244</v>
      </c>
      <c r="AO43" t="str">
        <f t="shared" si="2"/>
        <v>locations.push([ 124.555 , 8.40333 ]);</v>
      </c>
      <c r="AT43" t="s">
        <v>245</v>
      </c>
    </row>
    <row r="44" spans="1:46" x14ac:dyDescent="0.25">
      <c r="A44" t="s">
        <v>150</v>
      </c>
      <c r="B44" t="s">
        <v>151</v>
      </c>
      <c r="C44" t="s">
        <v>152</v>
      </c>
      <c r="D44" t="s">
        <v>153</v>
      </c>
      <c r="F44" t="str">
        <f>LEFT(A44,FIND("Latitude",A44)-2)</f>
        <v>Maasin</v>
      </c>
      <c r="G44" t="str">
        <f>LEFT(B44, FIND("N",B44)-1)</f>
        <v xml:space="preserve"> 10.13900833 </v>
      </c>
      <c r="H44" t="str">
        <f>LEFT(C44,FIND("E",C44)-1)</f>
        <v xml:space="preserve"> 124.8604 </v>
      </c>
      <c r="J44">
        <f t="shared" si="3"/>
        <v>36</v>
      </c>
      <c r="L44" t="s">
        <v>234</v>
      </c>
      <c r="M44" t="s">
        <v>235</v>
      </c>
      <c r="N44" t="s">
        <v>236</v>
      </c>
      <c r="P44" t="str">
        <f t="shared" si="0"/>
        <v>&lt;option value=36&gt;Maasin&lt;/option&gt;</v>
      </c>
      <c r="V44" t="s">
        <v>238</v>
      </c>
      <c r="W44" t="s">
        <v>239</v>
      </c>
      <c r="Y44" t="str">
        <f t="shared" si="1"/>
        <v>messages.push('&lt;h3&gt;Maasin&lt;/h3&gt;');</v>
      </c>
      <c r="AD44" t="s">
        <v>240</v>
      </c>
      <c r="AK44" t="s">
        <v>242</v>
      </c>
      <c r="AL44" t="s">
        <v>243</v>
      </c>
      <c r="AM44" t="s">
        <v>244</v>
      </c>
      <c r="AO44" t="str">
        <f t="shared" si="2"/>
        <v>locations.push([ 124.8604 , 10.13900833 ]);</v>
      </c>
      <c r="AT44" t="s">
        <v>245</v>
      </c>
    </row>
    <row r="45" spans="1:46" x14ac:dyDescent="0.25">
      <c r="A45" t="s">
        <v>229</v>
      </c>
      <c r="B45" t="s">
        <v>230</v>
      </c>
      <c r="C45" t="s">
        <v>231</v>
      </c>
      <c r="D45" t="s">
        <v>232</v>
      </c>
      <c r="F45" t="str">
        <f>LEFT(A45,FIND("Latitude",A45)-2)</f>
        <v>Mactan</v>
      </c>
      <c r="G45" t="str">
        <f>LEFT(B45, FIND("N",B45)-1)</f>
        <v xml:space="preserve"> 10.322329 </v>
      </c>
      <c r="H45" t="str">
        <f>LEFT(C45,FIND("E",C45)-1)</f>
        <v xml:space="preserve"> 123.980118 </v>
      </c>
      <c r="J45">
        <f t="shared" si="3"/>
        <v>37</v>
      </c>
      <c r="L45" t="s">
        <v>234</v>
      </c>
      <c r="M45" t="s">
        <v>235</v>
      </c>
      <c r="N45" t="s">
        <v>236</v>
      </c>
      <c r="P45" t="str">
        <f t="shared" si="0"/>
        <v>&lt;option value=37&gt;Mactan&lt;/option&gt;</v>
      </c>
      <c r="V45" t="s">
        <v>238</v>
      </c>
      <c r="W45" t="s">
        <v>239</v>
      </c>
      <c r="Y45" t="str">
        <f t="shared" si="1"/>
        <v>messages.push('&lt;h3&gt;Mactan&lt;/h3&gt;');</v>
      </c>
      <c r="AD45" t="s">
        <v>240</v>
      </c>
      <c r="AK45" t="s">
        <v>242</v>
      </c>
      <c r="AL45" t="s">
        <v>243</v>
      </c>
      <c r="AM45" t="s">
        <v>244</v>
      </c>
      <c r="AO45" t="str">
        <f t="shared" si="2"/>
        <v>locations.push([ 123.980118 , 10.322329 ]);</v>
      </c>
      <c r="AT45" t="s">
        <v>245</v>
      </c>
    </row>
    <row r="46" spans="1:46" x14ac:dyDescent="0.25">
      <c r="A46" t="s">
        <v>154</v>
      </c>
      <c r="B46" t="s">
        <v>155</v>
      </c>
      <c r="C46" t="s">
        <v>156</v>
      </c>
      <c r="D46" t="s">
        <v>157</v>
      </c>
      <c r="F46" t="str">
        <f>LEFT(A46,FIND("Latitude",A46)-2)</f>
        <v>Malaybalay</v>
      </c>
      <c r="G46" t="str">
        <f>LEFT(B46, FIND("N",B46)-1)</f>
        <v xml:space="preserve"> 8.151421 </v>
      </c>
      <c r="H46" t="str">
        <f>LEFT(C46,FIND("E",C46)-1)</f>
        <v xml:space="preserve"> 125.133852 </v>
      </c>
      <c r="J46">
        <f t="shared" si="3"/>
        <v>38</v>
      </c>
      <c r="L46" t="s">
        <v>234</v>
      </c>
      <c r="M46" t="s">
        <v>235</v>
      </c>
      <c r="N46" t="s">
        <v>236</v>
      </c>
      <c r="P46" t="str">
        <f t="shared" si="0"/>
        <v>&lt;option value=38&gt;Malaybalay&lt;/option&gt;</v>
      </c>
      <c r="V46" t="s">
        <v>238</v>
      </c>
      <c r="W46" t="s">
        <v>239</v>
      </c>
      <c r="Y46" t="str">
        <f t="shared" si="1"/>
        <v>messages.push('&lt;h3&gt;Malaybalay&lt;/h3&gt;');</v>
      </c>
      <c r="AD46" t="s">
        <v>240</v>
      </c>
      <c r="AK46" t="s">
        <v>242</v>
      </c>
      <c r="AL46" t="s">
        <v>243</v>
      </c>
      <c r="AM46" t="s">
        <v>244</v>
      </c>
      <c r="AO46" t="str">
        <f t="shared" si="2"/>
        <v>locations.push([ 125.133852 , 8.151421 ]);</v>
      </c>
      <c r="AT46" t="s">
        <v>245</v>
      </c>
    </row>
    <row r="47" spans="1:46" x14ac:dyDescent="0.25">
      <c r="A47" t="s">
        <v>158</v>
      </c>
      <c r="B47" t="s">
        <v>159</v>
      </c>
      <c r="C47" t="s">
        <v>160</v>
      </c>
      <c r="D47" t="s">
        <v>161</v>
      </c>
      <c r="F47" t="str">
        <f>LEFT(A47,FIND("Latitude",A47)-2)</f>
        <v>NAIA</v>
      </c>
      <c r="G47" t="str">
        <f>LEFT(B47, FIND("N",B47)-1)</f>
        <v xml:space="preserve"> 14.5047 </v>
      </c>
      <c r="H47" t="str">
        <f>LEFT(C47,FIND("E",C47)-1)</f>
        <v xml:space="preserve"> 121.004751 </v>
      </c>
      <c r="J47">
        <f t="shared" si="3"/>
        <v>39</v>
      </c>
      <c r="L47" t="s">
        <v>234</v>
      </c>
      <c r="M47" t="s">
        <v>235</v>
      </c>
      <c r="N47" t="s">
        <v>236</v>
      </c>
      <c r="P47" t="str">
        <f t="shared" si="0"/>
        <v>&lt;option value=39&gt;NAIA&lt;/option&gt;</v>
      </c>
      <c r="V47" t="s">
        <v>238</v>
      </c>
      <c r="W47" t="s">
        <v>239</v>
      </c>
      <c r="Y47" t="str">
        <f t="shared" si="1"/>
        <v>messages.push('&lt;h3&gt;NAIA&lt;/h3&gt;');</v>
      </c>
      <c r="AD47" t="s">
        <v>240</v>
      </c>
      <c r="AK47" t="s">
        <v>242</v>
      </c>
      <c r="AL47" t="s">
        <v>243</v>
      </c>
      <c r="AM47" t="s">
        <v>244</v>
      </c>
      <c r="AO47" t="str">
        <f t="shared" si="2"/>
        <v>locations.push([ 121.004751 , 14.5047 ]);</v>
      </c>
      <c r="AT47" t="s">
        <v>245</v>
      </c>
    </row>
    <row r="48" spans="1:46" x14ac:dyDescent="0.25">
      <c r="A48" t="s">
        <v>162</v>
      </c>
      <c r="B48" t="s">
        <v>163</v>
      </c>
      <c r="C48" t="s">
        <v>164</v>
      </c>
      <c r="D48" t="s">
        <v>165</v>
      </c>
      <c r="F48" t="str">
        <f>LEFT(A48,FIND("Latitude",A48)-2)</f>
        <v>Port Area</v>
      </c>
      <c r="G48" t="str">
        <f>LEFT(B48, FIND("N",B48)-1)</f>
        <v xml:space="preserve"> 14.58841 </v>
      </c>
      <c r="H48" t="str">
        <f>LEFT(C48,FIND("E",C48)-1)</f>
        <v xml:space="preserve"> 120.967866 </v>
      </c>
      <c r="J48">
        <f t="shared" si="3"/>
        <v>40</v>
      </c>
      <c r="L48" t="s">
        <v>234</v>
      </c>
      <c r="M48" t="s">
        <v>235</v>
      </c>
      <c r="N48" t="s">
        <v>236</v>
      </c>
      <c r="P48" t="str">
        <f t="shared" si="0"/>
        <v>&lt;option value=40&gt;Port Area&lt;/option&gt;</v>
      </c>
      <c r="V48" t="s">
        <v>238</v>
      </c>
      <c r="W48" t="s">
        <v>239</v>
      </c>
      <c r="Y48" t="str">
        <f t="shared" si="1"/>
        <v>messages.push('&lt;h3&gt;Port Area&lt;/h3&gt;');</v>
      </c>
      <c r="AD48" t="s">
        <v>240</v>
      </c>
      <c r="AK48" t="s">
        <v>242</v>
      </c>
      <c r="AL48" t="s">
        <v>243</v>
      </c>
      <c r="AM48" t="s">
        <v>244</v>
      </c>
      <c r="AO48" t="str">
        <f t="shared" si="2"/>
        <v>locations.push([ 120.967866 , 14.58841 ]);</v>
      </c>
      <c r="AT48" t="s">
        <v>245</v>
      </c>
    </row>
    <row r="49" spans="1:46" x14ac:dyDescent="0.25">
      <c r="A49" t="s">
        <v>166</v>
      </c>
      <c r="B49" t="s">
        <v>167</v>
      </c>
      <c r="C49" t="s">
        <v>168</v>
      </c>
      <c r="D49" t="s">
        <v>169</v>
      </c>
      <c r="F49" t="str">
        <f>LEFT(A49,FIND("Latitude",A49)-2)</f>
        <v>Puerto Princesa</v>
      </c>
      <c r="G49" t="str">
        <f>LEFT(B49, FIND("N",B49)-1)</f>
        <v xml:space="preserve"> 9.740134 </v>
      </c>
      <c r="H49" t="str">
        <f>LEFT(C49,FIND("E",C49)-1)</f>
        <v xml:space="preserve"> 118.758613 </v>
      </c>
      <c r="J49">
        <f t="shared" si="3"/>
        <v>41</v>
      </c>
      <c r="L49" t="s">
        <v>234</v>
      </c>
      <c r="M49" t="s">
        <v>235</v>
      </c>
      <c r="N49" t="s">
        <v>236</v>
      </c>
      <c r="P49" t="str">
        <f t="shared" si="0"/>
        <v>&lt;option value=41&gt;Puerto Princesa&lt;/option&gt;</v>
      </c>
      <c r="V49" t="s">
        <v>238</v>
      </c>
      <c r="W49" t="s">
        <v>239</v>
      </c>
      <c r="Y49" t="str">
        <f t="shared" si="1"/>
        <v>messages.push('&lt;h3&gt;Puerto Princesa&lt;/h3&gt;');</v>
      </c>
      <c r="AD49" t="s">
        <v>240</v>
      </c>
      <c r="AK49" t="s">
        <v>242</v>
      </c>
      <c r="AL49" t="s">
        <v>243</v>
      </c>
      <c r="AM49" t="s">
        <v>244</v>
      </c>
      <c r="AO49" t="str">
        <f t="shared" si="2"/>
        <v>locations.push([ 118.758613 , 9.740134 ]);</v>
      </c>
      <c r="AT49" t="s">
        <v>245</v>
      </c>
    </row>
    <row r="50" spans="1:46" x14ac:dyDescent="0.25">
      <c r="A50" t="s">
        <v>170</v>
      </c>
      <c r="B50" t="s">
        <v>171</v>
      </c>
      <c r="C50" t="s">
        <v>172</v>
      </c>
      <c r="D50" t="s">
        <v>173</v>
      </c>
      <c r="F50" t="str">
        <f>LEFT(A50,FIND("Latitude",A50)-2)</f>
        <v>Romblon</v>
      </c>
      <c r="G50" t="str">
        <f>LEFT(B50, FIND("N",B50)-1)</f>
        <v xml:space="preserve"> 12.578649 </v>
      </c>
      <c r="H50" t="str">
        <f>LEFT(C50,FIND("E",C50)-1)</f>
        <v xml:space="preserve"> 122.270347 </v>
      </c>
      <c r="J50">
        <f t="shared" si="3"/>
        <v>42</v>
      </c>
      <c r="L50" t="s">
        <v>234</v>
      </c>
      <c r="M50" t="s">
        <v>235</v>
      </c>
      <c r="N50" t="s">
        <v>236</v>
      </c>
      <c r="P50" t="str">
        <f t="shared" si="0"/>
        <v>&lt;option value=42&gt;Romblon&lt;/option&gt;</v>
      </c>
      <c r="V50" t="s">
        <v>238</v>
      </c>
      <c r="W50" t="s">
        <v>239</v>
      </c>
      <c r="Y50" t="str">
        <f t="shared" si="1"/>
        <v>messages.push('&lt;h3&gt;Romblon&lt;/h3&gt;');</v>
      </c>
      <c r="AD50" t="s">
        <v>240</v>
      </c>
      <c r="AK50" t="s">
        <v>242</v>
      </c>
      <c r="AL50" t="s">
        <v>243</v>
      </c>
      <c r="AM50" t="s">
        <v>244</v>
      </c>
      <c r="AO50" t="str">
        <f t="shared" si="2"/>
        <v>locations.push([ 122.270347 , 12.578649 ]);</v>
      </c>
      <c r="AT50" t="s">
        <v>245</v>
      </c>
    </row>
    <row r="51" spans="1:46" x14ac:dyDescent="0.25">
      <c r="A51" t="s">
        <v>174</v>
      </c>
      <c r="B51" t="s">
        <v>175</v>
      </c>
      <c r="C51" t="s">
        <v>176</v>
      </c>
      <c r="D51" t="s">
        <v>177</v>
      </c>
      <c r="F51" t="str">
        <f>LEFT(A51,FIND("Latitude",A51)-2)</f>
        <v>Roxas City</v>
      </c>
      <c r="G51" t="str">
        <f>LEFT(B51, FIND("N",B51)-1)</f>
        <v xml:space="preserve"> 11.600265 </v>
      </c>
      <c r="H51" t="str">
        <f>LEFT(C51,FIND("E",C51)-1)</f>
        <v xml:space="preserve"> 122.749621 </v>
      </c>
      <c r="J51">
        <f t="shared" si="3"/>
        <v>43</v>
      </c>
      <c r="L51" t="s">
        <v>234</v>
      </c>
      <c r="M51" t="s">
        <v>235</v>
      </c>
      <c r="N51" t="s">
        <v>236</v>
      </c>
      <c r="P51" t="str">
        <f t="shared" si="0"/>
        <v>&lt;option value=43&gt;Roxas City&lt;/option&gt;</v>
      </c>
      <c r="V51" t="s">
        <v>238</v>
      </c>
      <c r="W51" t="s">
        <v>239</v>
      </c>
      <c r="Y51" t="str">
        <f t="shared" si="1"/>
        <v>messages.push('&lt;h3&gt;Roxas City&lt;/h3&gt;');</v>
      </c>
      <c r="AD51" t="s">
        <v>240</v>
      </c>
      <c r="AK51" t="s">
        <v>242</v>
      </c>
      <c r="AL51" t="s">
        <v>243</v>
      </c>
      <c r="AM51" t="s">
        <v>244</v>
      </c>
      <c r="AO51" t="str">
        <f t="shared" si="2"/>
        <v>locations.push([ 122.749621 , 11.600265 ]);</v>
      </c>
      <c r="AT51" t="s">
        <v>245</v>
      </c>
    </row>
    <row r="52" spans="1:46" x14ac:dyDescent="0.25">
      <c r="A52" t="s">
        <v>178</v>
      </c>
      <c r="B52" t="s">
        <v>179</v>
      </c>
      <c r="C52" t="s">
        <v>180</v>
      </c>
      <c r="D52" t="s">
        <v>181</v>
      </c>
      <c r="F52" t="str">
        <f>LEFT(A52,FIND("Latitude",A52)-2)</f>
        <v>San Jose</v>
      </c>
      <c r="G52" t="str">
        <f>LEFT(B52, FIND("N",B52)-1)</f>
        <v xml:space="preserve"> 12.359602 </v>
      </c>
      <c r="H52" t="str">
        <f>LEFT(C52,FIND("E",C52)-1)</f>
        <v xml:space="preserve"> 121.04788 </v>
      </c>
      <c r="J52">
        <f t="shared" si="3"/>
        <v>44</v>
      </c>
      <c r="L52" t="s">
        <v>234</v>
      </c>
      <c r="M52" t="s">
        <v>235</v>
      </c>
      <c r="N52" t="s">
        <v>236</v>
      </c>
      <c r="P52" t="str">
        <f t="shared" si="0"/>
        <v>&lt;option value=44&gt;San Jose&lt;/option&gt;</v>
      </c>
      <c r="V52" t="s">
        <v>238</v>
      </c>
      <c r="W52" t="s">
        <v>239</v>
      </c>
      <c r="Y52" t="str">
        <f t="shared" si="1"/>
        <v>messages.push('&lt;h3&gt;San Jose&lt;/h3&gt;');</v>
      </c>
      <c r="AD52" t="s">
        <v>240</v>
      </c>
      <c r="AK52" t="s">
        <v>242</v>
      </c>
      <c r="AL52" t="s">
        <v>243</v>
      </c>
      <c r="AM52" t="s">
        <v>244</v>
      </c>
      <c r="AO52" t="str">
        <f t="shared" si="2"/>
        <v>locations.push([ 121.04788 , 12.359602 ]);</v>
      </c>
      <c r="AT52" t="s">
        <v>245</v>
      </c>
    </row>
    <row r="53" spans="1:46" x14ac:dyDescent="0.25">
      <c r="A53" t="s">
        <v>182</v>
      </c>
      <c r="B53" t="s">
        <v>183</v>
      </c>
      <c r="C53" t="s">
        <v>184</v>
      </c>
      <c r="D53" t="s">
        <v>21</v>
      </c>
      <c r="F53" t="str">
        <f>LEFT(A53,FIND("Latitude",A53)-2)</f>
        <v>Sangley Point</v>
      </c>
      <c r="G53" t="str">
        <f>LEFT(B53, FIND("N",B53)-1)</f>
        <v xml:space="preserve"> 14.494953 </v>
      </c>
      <c r="H53" t="str">
        <f>LEFT(C53,FIND("E",C53)-1)</f>
        <v xml:space="preserve"> 120.906838 </v>
      </c>
      <c r="J53">
        <f t="shared" si="3"/>
        <v>45</v>
      </c>
      <c r="L53" t="s">
        <v>234</v>
      </c>
      <c r="M53" t="s">
        <v>235</v>
      </c>
      <c r="N53" t="s">
        <v>236</v>
      </c>
      <c r="P53" t="str">
        <f t="shared" si="0"/>
        <v>&lt;option value=45&gt;Sangley Point&lt;/option&gt;</v>
      </c>
      <c r="V53" t="s">
        <v>238</v>
      </c>
      <c r="W53" t="s">
        <v>239</v>
      </c>
      <c r="Y53" t="str">
        <f t="shared" si="1"/>
        <v>messages.push('&lt;h3&gt;Sangley Point&lt;/h3&gt;');</v>
      </c>
      <c r="AD53" t="s">
        <v>240</v>
      </c>
      <c r="AK53" t="s">
        <v>242</v>
      </c>
      <c r="AL53" t="s">
        <v>243</v>
      </c>
      <c r="AM53" t="s">
        <v>244</v>
      </c>
      <c r="AO53" t="str">
        <f t="shared" si="2"/>
        <v>locations.push([ 120.906838 , 14.494953 ]);</v>
      </c>
      <c r="AT53" t="s">
        <v>245</v>
      </c>
    </row>
    <row r="54" spans="1:46" x14ac:dyDescent="0.25">
      <c r="A54" t="s">
        <v>185</v>
      </c>
      <c r="B54" t="s">
        <v>186</v>
      </c>
      <c r="C54" t="s">
        <v>187</v>
      </c>
      <c r="D54" t="s">
        <v>188</v>
      </c>
      <c r="F54" t="str">
        <f>LEFT(A54,FIND("Latitude",A54)-2)</f>
        <v>Science Garden</v>
      </c>
      <c r="G54" t="str">
        <f>LEFT(B54, FIND("N",B54)-1)</f>
        <v xml:space="preserve"> 14.645072 </v>
      </c>
      <c r="H54" t="str">
        <f>LEFT(C54,FIND("E",C54)-1)</f>
        <v xml:space="preserve"> 121.044282 </v>
      </c>
      <c r="J54">
        <f t="shared" si="3"/>
        <v>46</v>
      </c>
      <c r="L54" t="s">
        <v>234</v>
      </c>
      <c r="M54" t="s">
        <v>235</v>
      </c>
      <c r="N54" t="s">
        <v>236</v>
      </c>
      <c r="P54" t="str">
        <f t="shared" si="0"/>
        <v>&lt;option value=46&gt;Science Garden&lt;/option&gt;</v>
      </c>
      <c r="V54" t="s">
        <v>238</v>
      </c>
      <c r="W54" t="s">
        <v>239</v>
      </c>
      <c r="Y54" t="str">
        <f t="shared" si="1"/>
        <v>messages.push('&lt;h3&gt;Science Garden&lt;/h3&gt;');</v>
      </c>
      <c r="AD54" t="s">
        <v>240</v>
      </c>
      <c r="AK54" t="s">
        <v>242</v>
      </c>
      <c r="AL54" t="s">
        <v>243</v>
      </c>
      <c r="AM54" t="s">
        <v>244</v>
      </c>
      <c r="AO54" t="str">
        <f t="shared" si="2"/>
        <v>locations.push([ 121.044282 , 14.645072 ]);</v>
      </c>
      <c r="AT54" t="s">
        <v>245</v>
      </c>
    </row>
    <row r="55" spans="1:46" x14ac:dyDescent="0.25">
      <c r="A55" t="s">
        <v>189</v>
      </c>
      <c r="B55" t="s">
        <v>190</v>
      </c>
      <c r="C55" t="s">
        <v>191</v>
      </c>
      <c r="D55" t="s">
        <v>192</v>
      </c>
      <c r="F55" t="str">
        <f>LEFT(A55,FIND("Latitude",A55)-2)</f>
        <v>Sinait</v>
      </c>
      <c r="G55" t="str">
        <f>LEFT(B55, FIND("N",B55)-1)</f>
        <v xml:space="preserve"> 17.89019 </v>
      </c>
      <c r="H55" t="str">
        <f>LEFT(C55,FIND("E",C55)-1)</f>
        <v xml:space="preserve"> 120.459762 </v>
      </c>
      <c r="J55">
        <f t="shared" si="3"/>
        <v>47</v>
      </c>
      <c r="L55" t="s">
        <v>234</v>
      </c>
      <c r="M55" t="s">
        <v>235</v>
      </c>
      <c r="N55" t="s">
        <v>236</v>
      </c>
      <c r="P55" t="str">
        <f t="shared" si="0"/>
        <v>&lt;option value=47&gt;Sinait&lt;/option&gt;</v>
      </c>
      <c r="V55" t="s">
        <v>238</v>
      </c>
      <c r="W55" t="s">
        <v>239</v>
      </c>
      <c r="Y55" t="str">
        <f t="shared" si="1"/>
        <v>messages.push('&lt;h3&gt;Sinait&lt;/h3&gt;');</v>
      </c>
      <c r="AD55" t="s">
        <v>240</v>
      </c>
      <c r="AK55" t="s">
        <v>242</v>
      </c>
      <c r="AL55" t="s">
        <v>243</v>
      </c>
      <c r="AM55" t="s">
        <v>244</v>
      </c>
      <c r="AO55" t="str">
        <f t="shared" si="2"/>
        <v>locations.push([ 120.459762 , 17.89019 ]);</v>
      </c>
      <c r="AT55" t="s">
        <v>245</v>
      </c>
    </row>
    <row r="56" spans="1:46" x14ac:dyDescent="0.25">
      <c r="A56" t="s">
        <v>193</v>
      </c>
      <c r="B56" t="s">
        <v>194</v>
      </c>
      <c r="C56" t="s">
        <v>195</v>
      </c>
      <c r="D56" t="s">
        <v>196</v>
      </c>
      <c r="F56" t="str">
        <f>LEFT(A56,FIND("Latitude",A56)-2)</f>
        <v>Surigao</v>
      </c>
      <c r="G56" t="str">
        <f>LEFT(B56, FIND("N",B56)-1)</f>
        <v xml:space="preserve"> 9.782797 </v>
      </c>
      <c r="H56" t="str">
        <f>LEFT(C56,FIND("E",C56)-1)</f>
        <v xml:space="preserve"> 125.48935 </v>
      </c>
      <c r="J56">
        <f t="shared" si="3"/>
        <v>48</v>
      </c>
      <c r="L56" t="s">
        <v>234</v>
      </c>
      <c r="M56" t="s">
        <v>235</v>
      </c>
      <c r="N56" t="s">
        <v>236</v>
      </c>
      <c r="P56" t="str">
        <f t="shared" si="0"/>
        <v>&lt;option value=48&gt;Surigao&lt;/option&gt;</v>
      </c>
      <c r="V56" t="s">
        <v>238</v>
      </c>
      <c r="W56" t="s">
        <v>239</v>
      </c>
      <c r="Y56" t="str">
        <f t="shared" si="1"/>
        <v>messages.push('&lt;h3&gt;Surigao&lt;/h3&gt;');</v>
      </c>
      <c r="AD56" t="s">
        <v>240</v>
      </c>
      <c r="AK56" t="s">
        <v>242</v>
      </c>
      <c r="AL56" t="s">
        <v>243</v>
      </c>
      <c r="AM56" t="s">
        <v>244</v>
      </c>
      <c r="AO56" t="str">
        <f t="shared" si="2"/>
        <v>locations.push([ 125.48935 , 9.782797 ]);</v>
      </c>
      <c r="AT56" t="s">
        <v>245</v>
      </c>
    </row>
    <row r="57" spans="1:46" x14ac:dyDescent="0.25">
      <c r="A57" t="s">
        <v>197</v>
      </c>
      <c r="B57" t="s">
        <v>198</v>
      </c>
      <c r="C57" t="s">
        <v>199</v>
      </c>
      <c r="D57" t="s">
        <v>200</v>
      </c>
      <c r="F57" t="str">
        <f>LEFT(A57,FIND("Latitude",A57)-2)</f>
        <v>Tacloban</v>
      </c>
      <c r="G57" t="str">
        <f>LEFT(B57, FIND("N",B57)-1)</f>
        <v xml:space="preserve"> 11.22555556 </v>
      </c>
      <c r="H57" t="str">
        <f>LEFT(C57,FIND("E",C57)-1)</f>
        <v xml:space="preserve"> 125.025 </v>
      </c>
      <c r="J57">
        <f t="shared" si="3"/>
        <v>49</v>
      </c>
      <c r="L57" t="s">
        <v>234</v>
      </c>
      <c r="M57" t="s">
        <v>235</v>
      </c>
      <c r="N57" t="s">
        <v>236</v>
      </c>
      <c r="P57" t="str">
        <f t="shared" si="0"/>
        <v>&lt;option value=49&gt;Tacloban&lt;/option&gt;</v>
      </c>
      <c r="V57" t="s">
        <v>238</v>
      </c>
      <c r="W57" t="s">
        <v>239</v>
      </c>
      <c r="Y57" t="str">
        <f t="shared" si="1"/>
        <v>messages.push('&lt;h3&gt;Tacloban&lt;/h3&gt;');</v>
      </c>
      <c r="AD57" t="s">
        <v>240</v>
      </c>
      <c r="AK57" t="s">
        <v>242</v>
      </c>
      <c r="AL57" t="s">
        <v>243</v>
      </c>
      <c r="AM57" t="s">
        <v>244</v>
      </c>
      <c r="AO57" t="str">
        <f t="shared" si="2"/>
        <v>locations.push([ 125.025 , 11.22555556 ]);</v>
      </c>
      <c r="AT57" t="s">
        <v>245</v>
      </c>
    </row>
    <row r="58" spans="1:46" x14ac:dyDescent="0.25">
      <c r="A58" t="s">
        <v>201</v>
      </c>
      <c r="B58" t="s">
        <v>202</v>
      </c>
      <c r="C58" t="s">
        <v>203</v>
      </c>
      <c r="D58" t="s">
        <v>204</v>
      </c>
      <c r="F58" t="str">
        <f>LEFT(A58,FIND("Latitude",A58)-2)</f>
        <v>Tagbilaran</v>
      </c>
      <c r="G58" t="str">
        <f>LEFT(B58, FIND("N",B58)-1)</f>
        <v xml:space="preserve"> 9.6672 </v>
      </c>
      <c r="H58" t="str">
        <f>LEFT(C58,FIND("E",C58)-1)</f>
        <v xml:space="preserve"> 123.85609 </v>
      </c>
      <c r="J58">
        <f t="shared" si="3"/>
        <v>50</v>
      </c>
      <c r="L58" t="s">
        <v>234</v>
      </c>
      <c r="M58" t="s">
        <v>235</v>
      </c>
      <c r="N58" t="s">
        <v>236</v>
      </c>
      <c r="P58" t="str">
        <f t="shared" si="0"/>
        <v>&lt;option value=50&gt;Tagbilaran&lt;/option&gt;</v>
      </c>
      <c r="V58" t="s">
        <v>238</v>
      </c>
      <c r="W58" t="s">
        <v>239</v>
      </c>
      <c r="Y58" t="str">
        <f t="shared" si="1"/>
        <v>messages.push('&lt;h3&gt;Tagbilaran&lt;/h3&gt;');</v>
      </c>
      <c r="AD58" t="s">
        <v>240</v>
      </c>
      <c r="AK58" t="s">
        <v>242</v>
      </c>
      <c r="AL58" t="s">
        <v>243</v>
      </c>
      <c r="AM58" t="s">
        <v>244</v>
      </c>
      <c r="AO58" t="str">
        <f t="shared" si="2"/>
        <v>locations.push([ 123.85609 , 9.6672 ]);</v>
      </c>
      <c r="AT58" t="s">
        <v>245</v>
      </c>
    </row>
    <row r="59" spans="1:46" x14ac:dyDescent="0.25">
      <c r="A59" t="s">
        <v>205</v>
      </c>
      <c r="B59" t="s">
        <v>206</v>
      </c>
      <c r="C59" t="s">
        <v>207</v>
      </c>
      <c r="D59" t="s">
        <v>208</v>
      </c>
      <c r="F59" t="str">
        <f>LEFT(A59,FIND("Latitude",A59)-2)</f>
        <v>Tanay</v>
      </c>
      <c r="G59" t="str">
        <f>LEFT(B59, FIND("N",B59)-1)</f>
        <v xml:space="preserve"> 14.581167 </v>
      </c>
      <c r="H59" t="str">
        <f>LEFT(C59,FIND("E",C59)-1)</f>
        <v xml:space="preserve"> 121.36927 </v>
      </c>
      <c r="J59">
        <f t="shared" si="3"/>
        <v>51</v>
      </c>
      <c r="L59" t="s">
        <v>234</v>
      </c>
      <c r="M59" t="s">
        <v>235</v>
      </c>
      <c r="N59" t="s">
        <v>236</v>
      </c>
      <c r="P59" t="str">
        <f t="shared" si="0"/>
        <v>&lt;option value=51&gt;Tanay&lt;/option&gt;</v>
      </c>
      <c r="V59" t="s">
        <v>238</v>
      </c>
      <c r="W59" t="s">
        <v>239</v>
      </c>
      <c r="Y59" t="str">
        <f t="shared" si="1"/>
        <v>messages.push('&lt;h3&gt;Tanay&lt;/h3&gt;');</v>
      </c>
      <c r="AD59" t="s">
        <v>240</v>
      </c>
      <c r="AK59" t="s">
        <v>242</v>
      </c>
      <c r="AL59" t="s">
        <v>243</v>
      </c>
      <c r="AM59" t="s">
        <v>244</v>
      </c>
      <c r="AO59" t="str">
        <f t="shared" si="2"/>
        <v>locations.push([ 121.36927 , 14.581167 ]);</v>
      </c>
      <c r="AT59" t="s">
        <v>245</v>
      </c>
    </row>
    <row r="60" spans="1:46" x14ac:dyDescent="0.25">
      <c r="A60" t="s">
        <v>209</v>
      </c>
      <c r="B60" t="s">
        <v>210</v>
      </c>
      <c r="C60" t="s">
        <v>211</v>
      </c>
      <c r="D60" t="s">
        <v>212</v>
      </c>
      <c r="F60" t="str">
        <f>LEFT(A60,FIND("Latitude",A60)-2)</f>
        <v>Tayabas</v>
      </c>
      <c r="G60" t="str">
        <f>LEFT(B60, FIND("N",B60)-1)</f>
        <v xml:space="preserve"> 14.018428 </v>
      </c>
      <c r="H60" t="str">
        <f>LEFT(C60,FIND("E",C60)-1)</f>
        <v xml:space="preserve"> 121.596575 </v>
      </c>
      <c r="J60">
        <f t="shared" si="3"/>
        <v>52</v>
      </c>
      <c r="L60" t="s">
        <v>234</v>
      </c>
      <c r="M60" t="s">
        <v>235</v>
      </c>
      <c r="N60" t="s">
        <v>236</v>
      </c>
      <c r="P60" t="str">
        <f t="shared" si="0"/>
        <v>&lt;option value=52&gt;Tayabas&lt;/option&gt;</v>
      </c>
      <c r="V60" t="s">
        <v>238</v>
      </c>
      <c r="W60" t="s">
        <v>239</v>
      </c>
      <c r="Y60" t="str">
        <f t="shared" si="1"/>
        <v>messages.push('&lt;h3&gt;Tayabas&lt;/h3&gt;');</v>
      </c>
      <c r="AD60" t="s">
        <v>240</v>
      </c>
      <c r="AK60" t="s">
        <v>242</v>
      </c>
      <c r="AL60" t="s">
        <v>243</v>
      </c>
      <c r="AM60" t="s">
        <v>244</v>
      </c>
      <c r="AO60" t="str">
        <f t="shared" si="2"/>
        <v>locations.push([ 121.596575 , 14.018428 ]);</v>
      </c>
      <c r="AT60" t="s">
        <v>245</v>
      </c>
    </row>
    <row r="61" spans="1:46" x14ac:dyDescent="0.25">
      <c r="A61" t="s">
        <v>213</v>
      </c>
      <c r="B61" t="s">
        <v>214</v>
      </c>
      <c r="C61" t="s">
        <v>215</v>
      </c>
      <c r="D61" t="s">
        <v>216</v>
      </c>
      <c r="F61" t="str">
        <f>LEFT(A61,FIND("Latitude",A61)-2)</f>
        <v>Tuguegarao</v>
      </c>
      <c r="G61" t="str">
        <f>LEFT(B61, FIND("N",B61)-1)</f>
        <v xml:space="preserve"> 17.647678 </v>
      </c>
      <c r="H61" t="str">
        <f>LEFT(C61,FIND("E",C61)-1)</f>
        <v xml:space="preserve"> 121.758469 </v>
      </c>
      <c r="J61">
        <f t="shared" si="3"/>
        <v>53</v>
      </c>
      <c r="L61" t="s">
        <v>234</v>
      </c>
      <c r="M61" t="s">
        <v>235</v>
      </c>
      <c r="N61" t="s">
        <v>236</v>
      </c>
      <c r="P61" t="str">
        <f t="shared" si="0"/>
        <v>&lt;option value=53&gt;Tuguegarao&lt;/option&gt;</v>
      </c>
      <c r="V61" t="s">
        <v>238</v>
      </c>
      <c r="W61" t="s">
        <v>239</v>
      </c>
      <c r="Y61" t="str">
        <f t="shared" si="1"/>
        <v>messages.push('&lt;h3&gt;Tuguegarao&lt;/h3&gt;');</v>
      </c>
      <c r="AD61" t="s">
        <v>240</v>
      </c>
      <c r="AK61" t="s">
        <v>242</v>
      </c>
      <c r="AL61" t="s">
        <v>243</v>
      </c>
      <c r="AM61" t="s">
        <v>244</v>
      </c>
      <c r="AO61" t="str">
        <f t="shared" si="2"/>
        <v>locations.push([ 121.758469 , 17.647678 ]);</v>
      </c>
      <c r="AT61" t="s">
        <v>245</v>
      </c>
    </row>
    <row r="62" spans="1:46" x14ac:dyDescent="0.25">
      <c r="A62" t="s">
        <v>217</v>
      </c>
      <c r="B62" t="s">
        <v>218</v>
      </c>
      <c r="C62" t="s">
        <v>219</v>
      </c>
      <c r="D62" t="s">
        <v>220</v>
      </c>
      <c r="F62" t="str">
        <f>LEFT(A62,FIND("Latitude",A62)-2)</f>
        <v>Vigan</v>
      </c>
      <c r="G62" t="str">
        <f>LEFT(B62, FIND("N",B62)-1)</f>
        <v xml:space="preserve"> 17.575 </v>
      </c>
      <c r="H62" t="str">
        <f>LEFT(C62,FIND("E",C62)-1)</f>
        <v xml:space="preserve"> 120.387 </v>
      </c>
      <c r="J62">
        <f t="shared" si="3"/>
        <v>54</v>
      </c>
      <c r="L62" t="s">
        <v>234</v>
      </c>
      <c r="M62" t="s">
        <v>235</v>
      </c>
      <c r="N62" t="s">
        <v>236</v>
      </c>
      <c r="P62" t="str">
        <f t="shared" si="0"/>
        <v>&lt;option value=54&gt;Vigan&lt;/option&gt;</v>
      </c>
      <c r="V62" t="s">
        <v>238</v>
      </c>
      <c r="W62" t="s">
        <v>239</v>
      </c>
      <c r="Y62" t="str">
        <f t="shared" si="1"/>
        <v>messages.push('&lt;h3&gt;Vigan&lt;/h3&gt;');</v>
      </c>
      <c r="AD62" t="s">
        <v>240</v>
      </c>
      <c r="AK62" t="s">
        <v>242</v>
      </c>
      <c r="AL62" t="s">
        <v>243</v>
      </c>
      <c r="AM62" t="s">
        <v>244</v>
      </c>
      <c r="AO62" t="str">
        <f t="shared" si="2"/>
        <v>locations.push([ 120.387 , 17.575 ]);</v>
      </c>
      <c r="AT62" t="s">
        <v>245</v>
      </c>
    </row>
    <row r="63" spans="1:46" x14ac:dyDescent="0.25">
      <c r="A63" t="s">
        <v>221</v>
      </c>
      <c r="B63" t="s">
        <v>222</v>
      </c>
      <c r="C63" t="s">
        <v>223</v>
      </c>
      <c r="D63" t="s">
        <v>224</v>
      </c>
      <c r="F63" t="str">
        <f>LEFT(A63,FIND("Latitude",A63)-2)</f>
        <v>Virac Synop</v>
      </c>
      <c r="G63" t="str">
        <f>LEFT(B63, FIND("N",B63)-1)</f>
        <v xml:space="preserve"> 13.576558 </v>
      </c>
      <c r="H63" t="str">
        <f>LEFT(C63,FIND("E",C63)-1)</f>
        <v xml:space="preserve"> 124.209834 </v>
      </c>
      <c r="J63">
        <f t="shared" si="3"/>
        <v>55</v>
      </c>
      <c r="L63" t="s">
        <v>234</v>
      </c>
      <c r="M63" t="s">
        <v>235</v>
      </c>
      <c r="N63" t="s">
        <v>236</v>
      </c>
      <c r="P63" t="str">
        <f t="shared" si="0"/>
        <v>&lt;option value=55&gt;Virac Synop&lt;/option&gt;</v>
      </c>
      <c r="V63" t="s">
        <v>238</v>
      </c>
      <c r="W63" t="s">
        <v>239</v>
      </c>
      <c r="Y63" t="str">
        <f t="shared" si="1"/>
        <v>messages.push('&lt;h3&gt;Virac Synop&lt;/h3&gt;');</v>
      </c>
      <c r="AD63" t="s">
        <v>240</v>
      </c>
      <c r="AK63" t="s">
        <v>242</v>
      </c>
      <c r="AL63" t="s">
        <v>243</v>
      </c>
      <c r="AM63" t="s">
        <v>244</v>
      </c>
      <c r="AO63" t="str">
        <f t="shared" si="2"/>
        <v>locations.push([ 124.209834 , 13.576558 ]);</v>
      </c>
      <c r="AT63" t="s">
        <v>245</v>
      </c>
    </row>
    <row r="64" spans="1:46" x14ac:dyDescent="0.25">
      <c r="A64" t="s">
        <v>225</v>
      </c>
      <c r="B64" t="s">
        <v>226</v>
      </c>
      <c r="C64" t="s">
        <v>227</v>
      </c>
      <c r="D64" t="s">
        <v>228</v>
      </c>
      <c r="F64" t="str">
        <f>LEFT(A64,FIND("Latitude",A64)-2)</f>
        <v>Zamboanga</v>
      </c>
      <c r="G64" t="str">
        <f>LEFT(B64, FIND("N",B64)-1)</f>
        <v xml:space="preserve"> 6.917099 </v>
      </c>
      <c r="H64" t="str">
        <f>LEFT(C64,FIND("E",C64)-1)</f>
        <v xml:space="preserve"> 122.06631 </v>
      </c>
      <c r="J64">
        <f t="shared" si="3"/>
        <v>56</v>
      </c>
      <c r="L64" t="s">
        <v>234</v>
      </c>
      <c r="M64" t="s">
        <v>235</v>
      </c>
      <c r="N64" t="s">
        <v>236</v>
      </c>
      <c r="P64" t="str">
        <f t="shared" si="0"/>
        <v>&lt;option value=56&gt;Zamboanga&lt;/option&gt;</v>
      </c>
      <c r="V64" t="s">
        <v>238</v>
      </c>
      <c r="W64" t="s">
        <v>239</v>
      </c>
      <c r="Y64" t="str">
        <f t="shared" si="1"/>
        <v>messages.push('&lt;h3&gt;Zamboanga&lt;/h3&gt;');</v>
      </c>
      <c r="AD64" t="s">
        <v>240</v>
      </c>
      <c r="AK64" t="s">
        <v>242</v>
      </c>
      <c r="AL64" t="s">
        <v>243</v>
      </c>
      <c r="AM64" t="s">
        <v>244</v>
      </c>
      <c r="AO64" t="str">
        <f t="shared" si="2"/>
        <v>locations.push([ 122.06631 , 6.917099 ]);</v>
      </c>
      <c r="AT64" t="s">
        <v>245</v>
      </c>
    </row>
  </sheetData>
  <sortState ref="A8:H64">
    <sortCondition ref="A8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2019-12-27T07:13:11Z</dcterms:created>
  <dcterms:modified xsi:type="dcterms:W3CDTF">2019-12-28T05:08:28Z</dcterms:modified>
</cp:coreProperties>
</file>