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43E80459-869E-472B-99D2-FC6C6C9B16C7}" xr6:coauthVersionLast="36" xr6:coauthVersionMax="36" xr10:uidLastSave="{00000000-0000-0000-0000-000000000000}"/>
  <bookViews>
    <workbookView xWindow="0" yWindow="0" windowWidth="22260" windowHeight="12645" firstSheet="1" activeTab="5" xr2:uid="{00000000-000D-0000-FFFF-FFFF00000000}"/>
  </bookViews>
  <sheets>
    <sheet name="computation" sheetId="1" r:id="rId1"/>
    <sheet name="U value" sheetId="2" r:id="rId2"/>
    <sheet name="heat flux" sheetId="7" r:id="rId3"/>
    <sheet name="Complexity" sheetId="3" r:id="rId4"/>
    <sheet name="insulation capacity" sheetId="4" r:id="rId5"/>
    <sheet name="possibility for condensation" sheetId="5" r:id="rId6"/>
    <sheet name="construction time" sheetId="8" r:id="rId7"/>
    <sheet name="pattern" sheetId="9" r:id="rId8"/>
    <sheet name="price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2" i="7"/>
  <c r="O23" i="1" l="1"/>
  <c r="O24" i="1"/>
  <c r="O26" i="1"/>
  <c r="K24" i="1"/>
  <c r="M24" i="1"/>
  <c r="N24" i="1"/>
  <c r="J25" i="1"/>
  <c r="L25" i="1"/>
  <c r="M25" i="1"/>
  <c r="N25" i="1"/>
  <c r="K26" i="1"/>
  <c r="L26" i="1"/>
  <c r="M26" i="1"/>
  <c r="K23" i="1"/>
  <c r="L23" i="1"/>
  <c r="M23" i="1"/>
  <c r="D24" i="1"/>
  <c r="E24" i="1"/>
  <c r="L24" i="1" s="1"/>
  <c r="F24" i="1"/>
  <c r="G24" i="1"/>
  <c r="H24" i="1"/>
  <c r="D25" i="1"/>
  <c r="K25" i="1" s="1"/>
  <c r="E25" i="1"/>
  <c r="F25" i="1"/>
  <c r="G25" i="1"/>
  <c r="H25" i="1"/>
  <c r="O25" i="1" s="1"/>
  <c r="D26" i="1"/>
  <c r="E26" i="1"/>
  <c r="F26" i="1"/>
  <c r="G26" i="1"/>
  <c r="N26" i="1" s="1"/>
  <c r="H26" i="1"/>
  <c r="C26" i="1"/>
  <c r="J26" i="1" s="1"/>
  <c r="C25" i="1"/>
  <c r="C24" i="1"/>
  <c r="J24" i="1" s="1"/>
  <c r="D23" i="1"/>
  <c r="E23" i="1"/>
  <c r="F23" i="1"/>
  <c r="G23" i="1"/>
  <c r="N23" i="1" s="1"/>
  <c r="H23" i="1"/>
  <c r="C23" i="1"/>
  <c r="J23" i="1" s="1"/>
  <c r="W16" i="1"/>
  <c r="F17" i="1"/>
  <c r="V16" i="1"/>
  <c r="F19" i="1"/>
  <c r="V18" i="1" s="1"/>
  <c r="W18" i="1" s="1"/>
  <c r="Q4" i="1"/>
  <c r="R4" i="1" s="1"/>
  <c r="Q2" i="1"/>
  <c r="Q3" i="1"/>
  <c r="R3" i="1" s="1"/>
  <c r="R2" i="1"/>
</calcChain>
</file>

<file path=xl/sharedStrings.xml><?xml version="1.0" encoding="utf-8"?>
<sst xmlns="http://schemas.openxmlformats.org/spreadsheetml/2006/main" count="570" uniqueCount="156">
  <si>
    <t>case</t>
  </si>
  <si>
    <t>V1</t>
  </si>
  <si>
    <t>RI 内表面换热阻(m2 K/W)</t>
  </si>
  <si>
    <t>RE外表面换热阻(m2 K/W)</t>
  </si>
  <si>
    <t>R2 (m2 K/W)</t>
  </si>
  <si>
    <t>R1 (m2 K/W)</t>
  </si>
  <si>
    <t>R3 (m2 K/W)</t>
  </si>
  <si>
    <t>D1(M)</t>
  </si>
  <si>
    <t>D2(M)</t>
  </si>
  <si>
    <t>U value (W/m2 K)</t>
  </si>
  <si>
    <t>D3(M)</t>
  </si>
  <si>
    <t xml:space="preserve">R </t>
  </si>
  <si>
    <t>导热系数</t>
  </si>
  <si>
    <t>混凝土</t>
  </si>
  <si>
    <t>0.2W/(mK)</t>
  </si>
  <si>
    <t>木材</t>
  </si>
  <si>
    <t>1.28W/(mK)</t>
  </si>
  <si>
    <t>空气间层</t>
  </si>
  <si>
    <t>0.18W/(mK)</t>
  </si>
  <si>
    <t>V2</t>
  </si>
  <si>
    <t>EPS</t>
  </si>
  <si>
    <t>0.03W/(mK)</t>
  </si>
  <si>
    <t>R4 (m2 K/W)</t>
  </si>
  <si>
    <t>D4(M)</t>
  </si>
  <si>
    <t>V3</t>
  </si>
  <si>
    <t>热阻</t>
  </si>
  <si>
    <t>F1</t>
  </si>
  <si>
    <t>F2</t>
  </si>
  <si>
    <t>F3</t>
  </si>
  <si>
    <t>R5 (m2 K/W)</t>
  </si>
  <si>
    <t>D5(M)</t>
  </si>
  <si>
    <t>W/(mK)</t>
  </si>
  <si>
    <t>钢</t>
  </si>
  <si>
    <t>PV1</t>
  </si>
  <si>
    <t>玻璃</t>
  </si>
  <si>
    <t>S1</t>
  </si>
  <si>
    <t>水</t>
  </si>
  <si>
    <t>D6(M)</t>
  </si>
  <si>
    <t>R7 (m2 K/W)</t>
  </si>
  <si>
    <t>D7(M)</t>
  </si>
  <si>
    <t>R3(m2 K/W)</t>
  </si>
  <si>
    <t>R6(m2 K/W)</t>
  </si>
  <si>
    <t>D8(M)</t>
  </si>
  <si>
    <t>R9 (m2 K/W)</t>
  </si>
  <si>
    <t>D9(M)</t>
  </si>
  <si>
    <t>R8 (m2 K/W)</t>
  </si>
  <si>
    <t>PV</t>
  </si>
  <si>
    <t>传热系数</t>
  </si>
  <si>
    <t>I</t>
  </si>
  <si>
    <t>II</t>
  </si>
  <si>
    <t>III</t>
  </si>
  <si>
    <t>IV</t>
  </si>
  <si>
    <t>V</t>
  </si>
  <si>
    <t>VI</t>
  </si>
  <si>
    <t>A</t>
  </si>
  <si>
    <t>B</t>
  </si>
  <si>
    <t>C</t>
  </si>
  <si>
    <t>D</t>
  </si>
  <si>
    <t>Case</t>
  </si>
  <si>
    <t>U value</t>
  </si>
  <si>
    <t>AI</t>
  </si>
  <si>
    <t>AII</t>
  </si>
  <si>
    <t>AIII</t>
  </si>
  <si>
    <t>AIV</t>
  </si>
  <si>
    <t>AV</t>
  </si>
  <si>
    <t>AVI</t>
  </si>
  <si>
    <t>BI</t>
  </si>
  <si>
    <t>BII</t>
  </si>
  <si>
    <t>BIII</t>
  </si>
  <si>
    <t>BIV</t>
  </si>
  <si>
    <t>BV</t>
  </si>
  <si>
    <t>BVI</t>
  </si>
  <si>
    <t>CI</t>
  </si>
  <si>
    <t>CII</t>
  </si>
  <si>
    <t>CIII</t>
  </si>
  <si>
    <t>CIV</t>
  </si>
  <si>
    <t>CV</t>
  </si>
  <si>
    <t>CVI</t>
  </si>
  <si>
    <t>DI</t>
  </si>
  <si>
    <t>DII</t>
  </si>
  <si>
    <t>DIII</t>
  </si>
  <si>
    <t>DIV</t>
  </si>
  <si>
    <t>DV</t>
  </si>
  <si>
    <t>DVI</t>
  </si>
  <si>
    <t>complexity</t>
  </si>
  <si>
    <t>very low</t>
  </si>
  <si>
    <t xml:space="preserve">low </t>
  </si>
  <si>
    <t>medium</t>
  </si>
  <si>
    <t>high</t>
  </si>
  <si>
    <t>very high</t>
  </si>
  <si>
    <t>S2</t>
  </si>
  <si>
    <t>insualtion capacity</t>
  </si>
  <si>
    <t>low</t>
  </si>
  <si>
    <t>possibility for condensation</t>
  </si>
  <si>
    <t>Flux(w/m2)</t>
  </si>
  <si>
    <t>construction time</t>
  </si>
  <si>
    <t>pattern</t>
  </si>
  <si>
    <t>ventilation</t>
  </si>
  <si>
    <t>solar collector</t>
  </si>
  <si>
    <t>solar power</t>
  </si>
  <si>
    <t>ventilation; solar collector</t>
  </si>
  <si>
    <t>ventilation;solar power</t>
  </si>
  <si>
    <t>ventilation;solar collector;solar power</t>
  </si>
  <si>
    <t>solar collector;solar power</t>
  </si>
  <si>
    <t>PV panel</t>
  </si>
  <si>
    <t>price</t>
  </si>
  <si>
    <t>700-1000/m2</t>
  </si>
  <si>
    <t>3000-4000/m2</t>
  </si>
  <si>
    <t>热水器</t>
  </si>
  <si>
    <t>70-100/m2</t>
  </si>
  <si>
    <t>保温材料</t>
  </si>
  <si>
    <t>100-500/m2</t>
  </si>
  <si>
    <t>龙骨</t>
  </si>
  <si>
    <t>相变材料</t>
  </si>
  <si>
    <t>60/m2</t>
  </si>
  <si>
    <t>100-200/m2</t>
  </si>
  <si>
    <t>PV 透明板</t>
  </si>
  <si>
    <t>5000-6000/m2</t>
  </si>
  <si>
    <t>人工费</t>
  </si>
  <si>
    <t>70/m2</t>
  </si>
  <si>
    <t>模块人工费</t>
  </si>
  <si>
    <t>500-1000/m2</t>
  </si>
  <si>
    <t>饰面材料</t>
  </si>
  <si>
    <t>120/m2</t>
  </si>
  <si>
    <t>300-700/m2</t>
  </si>
  <si>
    <t>400-800/m2</t>
  </si>
  <si>
    <t>模块壳子</t>
  </si>
  <si>
    <t>1100-1600/m2</t>
  </si>
  <si>
    <t>1700-2000/m2</t>
  </si>
  <si>
    <t>1000-1100/m2</t>
  </si>
  <si>
    <t>3000-4500/m2</t>
  </si>
  <si>
    <t>2000-2800/m2</t>
  </si>
  <si>
    <t>2500-3500/m2</t>
  </si>
  <si>
    <t>2500-3300/m2</t>
  </si>
  <si>
    <t>2800-3300/m2</t>
  </si>
  <si>
    <t>3000-3500/m2</t>
  </si>
  <si>
    <t>3500-4000/m2</t>
  </si>
  <si>
    <t>6000-6500/m2</t>
  </si>
  <si>
    <t>6600-7000/m2</t>
  </si>
  <si>
    <t>6500-7000/m2</t>
  </si>
  <si>
    <t>6500-6800/m2</t>
  </si>
  <si>
    <t>6600-7100/m2</t>
  </si>
  <si>
    <t>6800-7300/m2</t>
  </si>
  <si>
    <t>5000-5500/m2</t>
  </si>
  <si>
    <t>5600-6000/m2</t>
  </si>
  <si>
    <t>5500-5800/m2</t>
  </si>
  <si>
    <t>5500-6000/m2</t>
  </si>
  <si>
    <t>5500-6100/m2</t>
  </si>
  <si>
    <t>5800-6300/m2</t>
  </si>
  <si>
    <t>8000-8500/m2</t>
  </si>
  <si>
    <t>8300-8800/m2</t>
  </si>
  <si>
    <t>8100-8700/m2</t>
  </si>
  <si>
    <t>8500-9000/m2</t>
  </si>
  <si>
    <t>8800-9200/m2</t>
  </si>
  <si>
    <t>8700-9100/m2</t>
  </si>
  <si>
    <t>Fuzzzy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</si>
</sst>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topLeftCell="G1" workbookViewId="0">
      <selection activeCell="O7" sqref="O7"/>
    </sheetView>
  </sheetViews>
  <sheetFormatPr defaultColWidth="9.7109375" defaultRowHeight="15" x14ac:dyDescent="0.25"/>
  <cols>
    <col min="1" max="8" width="9.7109375" style="1"/>
    <col min="9" max="9" width="11.5703125" style="1" bestFit="1" customWidth="1"/>
    <col min="10" max="15" width="9.7109375" style="1"/>
    <col min="16" max="16" width="12.28515625" style="1" bestFit="1" customWidth="1"/>
    <col min="17" max="17" width="11.5703125" style="1" bestFit="1" customWidth="1"/>
    <col min="18" max="21" width="9.7109375" style="1"/>
    <col min="22" max="23" width="11.5703125" style="1" bestFit="1" customWidth="1"/>
    <col min="24" max="16384" width="9.7109375" style="1"/>
  </cols>
  <sheetData>
    <row r="1" spans="1:23" ht="60" x14ac:dyDescent="0.25">
      <c r="A1" s="1" t="s">
        <v>0</v>
      </c>
      <c r="B1" s="1" t="s">
        <v>2</v>
      </c>
      <c r="C1" s="1" t="s">
        <v>3</v>
      </c>
      <c r="D1" s="1" t="s">
        <v>5</v>
      </c>
      <c r="E1" s="1" t="s">
        <v>7</v>
      </c>
      <c r="F1" s="1" t="s">
        <v>4</v>
      </c>
      <c r="G1" s="1" t="s">
        <v>8</v>
      </c>
      <c r="H1" s="1" t="s">
        <v>6</v>
      </c>
      <c r="I1" s="1" t="s">
        <v>10</v>
      </c>
      <c r="J1" s="1" t="s">
        <v>22</v>
      </c>
      <c r="K1" s="1" t="s">
        <v>23</v>
      </c>
      <c r="L1" s="1" t="s">
        <v>29</v>
      </c>
      <c r="M1" s="1" t="s">
        <v>30</v>
      </c>
      <c r="Q1" s="1" t="s">
        <v>11</v>
      </c>
      <c r="R1" s="1" t="s">
        <v>9</v>
      </c>
    </row>
    <row r="2" spans="1:23" x14ac:dyDescent="0.25">
      <c r="A2" s="1" t="s">
        <v>1</v>
      </c>
      <c r="B2" s="1">
        <v>0.11</v>
      </c>
      <c r="C2" s="1">
        <v>0.04</v>
      </c>
      <c r="D2" s="1">
        <v>1.4999999999999999E-2</v>
      </c>
      <c r="E2" s="1">
        <v>0.02</v>
      </c>
      <c r="F2" s="1">
        <v>0.16</v>
      </c>
      <c r="G2" s="1">
        <v>0.2</v>
      </c>
      <c r="H2" s="1">
        <v>0.18</v>
      </c>
      <c r="I2" s="1">
        <v>0.02</v>
      </c>
      <c r="J2" s="1">
        <v>0.15</v>
      </c>
      <c r="K2" s="1">
        <v>0.03</v>
      </c>
      <c r="Q2" s="1">
        <f>SUM(D2,B2,C2,F2,H2,J2)</f>
        <v>0.65500000000000003</v>
      </c>
      <c r="R2" s="1">
        <f>1/Q2</f>
        <v>1.5267175572519083</v>
      </c>
    </row>
    <row r="3" spans="1:23" x14ac:dyDescent="0.25">
      <c r="A3" s="1" t="s">
        <v>19</v>
      </c>
      <c r="B3" s="1">
        <v>0.11</v>
      </c>
      <c r="C3" s="1">
        <v>0.04</v>
      </c>
      <c r="D3" s="1">
        <v>1.4999999999999999E-2</v>
      </c>
      <c r="E3" s="1">
        <v>0.02</v>
      </c>
      <c r="F3" s="1">
        <v>0.16</v>
      </c>
      <c r="G3" s="1">
        <v>0.2</v>
      </c>
      <c r="H3" s="1">
        <v>0.66</v>
      </c>
      <c r="I3" s="1">
        <v>0.02</v>
      </c>
      <c r="J3" s="1">
        <v>0.18</v>
      </c>
      <c r="K3" s="1">
        <v>0.1</v>
      </c>
      <c r="L3" s="1">
        <v>0.15</v>
      </c>
      <c r="M3" s="1">
        <v>0.03</v>
      </c>
      <c r="Q3" s="1">
        <f>SUM(D3,B3,C3,F3,H3,J3,L3)</f>
        <v>1.3149999999999999</v>
      </c>
      <c r="R3" s="1">
        <f>1/Q3</f>
        <v>0.76045627376425862</v>
      </c>
    </row>
    <row r="4" spans="1:23" x14ac:dyDescent="0.25">
      <c r="A4" s="1" t="s">
        <v>33</v>
      </c>
      <c r="B4" s="1">
        <v>0.11</v>
      </c>
      <c r="C4" s="1">
        <v>0.04</v>
      </c>
      <c r="D4" s="1">
        <v>1.4999999999999999E-2</v>
      </c>
      <c r="E4" s="1">
        <v>0.02</v>
      </c>
      <c r="F4" s="1">
        <v>0.16</v>
      </c>
      <c r="G4" s="1">
        <v>0.2</v>
      </c>
      <c r="H4" s="1">
        <v>0.18</v>
      </c>
      <c r="I4" s="1">
        <v>0.02</v>
      </c>
      <c r="J4" s="1">
        <v>0.02</v>
      </c>
      <c r="K4" s="1">
        <v>0.03</v>
      </c>
      <c r="Q4" s="1">
        <f>SUM(D4,B4,C4,F4,H4,J4)</f>
        <v>0.52500000000000002</v>
      </c>
      <c r="R4" s="1">
        <f>1/Q4</f>
        <v>1.9047619047619047</v>
      </c>
    </row>
    <row r="6" spans="1:23" x14ac:dyDescent="0.25">
      <c r="A6" s="1" t="s">
        <v>12</v>
      </c>
      <c r="B6" s="1" t="s">
        <v>31</v>
      </c>
    </row>
    <row r="7" spans="1:23" ht="30" x14ac:dyDescent="0.25">
      <c r="A7" s="1" t="s">
        <v>13</v>
      </c>
      <c r="B7" s="1" t="s">
        <v>16</v>
      </c>
      <c r="C7" s="1" t="s">
        <v>36</v>
      </c>
      <c r="D7" s="1">
        <v>0.59899999999999998</v>
      </c>
    </row>
    <row r="8" spans="1:23" ht="30" x14ac:dyDescent="0.25">
      <c r="A8" s="1" t="s">
        <v>17</v>
      </c>
      <c r="B8" s="1" t="s">
        <v>18</v>
      </c>
      <c r="C8" s="1" t="s">
        <v>46</v>
      </c>
      <c r="D8" s="1">
        <v>0.21</v>
      </c>
    </row>
    <row r="9" spans="1:23" ht="30" x14ac:dyDescent="0.25">
      <c r="A9" s="1" t="s">
        <v>15</v>
      </c>
      <c r="B9" s="1" t="s">
        <v>14</v>
      </c>
    </row>
    <row r="10" spans="1:23" ht="30" x14ac:dyDescent="0.25">
      <c r="A10" s="1" t="s">
        <v>20</v>
      </c>
      <c r="B10" s="1" t="s">
        <v>21</v>
      </c>
    </row>
    <row r="11" spans="1:23" x14ac:dyDescent="0.25">
      <c r="A11" s="1" t="s">
        <v>32</v>
      </c>
      <c r="B11" s="1">
        <v>54</v>
      </c>
    </row>
    <row r="12" spans="1:23" x14ac:dyDescent="0.25">
      <c r="A12" s="1" t="s">
        <v>34</v>
      </c>
      <c r="B12" s="1">
        <v>1.34</v>
      </c>
    </row>
    <row r="14" spans="1:23" x14ac:dyDescent="0.25">
      <c r="D14" s="1" t="s">
        <v>26</v>
      </c>
      <c r="F14" s="1" t="s">
        <v>27</v>
      </c>
      <c r="T14" s="1" t="s">
        <v>28</v>
      </c>
    </row>
    <row r="15" spans="1:23" ht="30" x14ac:dyDescent="0.25">
      <c r="D15" s="1" t="s">
        <v>5</v>
      </c>
      <c r="E15" s="1" t="s">
        <v>7</v>
      </c>
      <c r="F15" s="1" t="s">
        <v>4</v>
      </c>
      <c r="G15" s="1" t="s">
        <v>8</v>
      </c>
      <c r="H15" s="1" t="s">
        <v>40</v>
      </c>
      <c r="I15" s="1" t="s">
        <v>10</v>
      </c>
      <c r="J15" s="1" t="s">
        <v>22</v>
      </c>
      <c r="K15" s="1" t="s">
        <v>23</v>
      </c>
      <c r="L15" s="1" t="s">
        <v>29</v>
      </c>
      <c r="M15" s="1" t="s">
        <v>30</v>
      </c>
      <c r="N15" s="1" t="s">
        <v>41</v>
      </c>
      <c r="O15" s="1" t="s">
        <v>37</v>
      </c>
      <c r="P15" s="1" t="s">
        <v>38</v>
      </c>
      <c r="Q15" s="1" t="s">
        <v>39</v>
      </c>
      <c r="R15" s="1" t="s">
        <v>45</v>
      </c>
      <c r="S15" s="1" t="s">
        <v>42</v>
      </c>
      <c r="T15" s="1" t="s">
        <v>43</v>
      </c>
      <c r="U15" s="1" t="s">
        <v>44</v>
      </c>
      <c r="V15" s="1" t="s">
        <v>11</v>
      </c>
      <c r="W15" s="1" t="s">
        <v>9</v>
      </c>
    </row>
    <row r="16" spans="1:23" x14ac:dyDescent="0.25">
      <c r="A16" s="1" t="s">
        <v>24</v>
      </c>
      <c r="B16" s="1">
        <v>0.11</v>
      </c>
      <c r="C16" s="1">
        <v>0.04</v>
      </c>
      <c r="D16" s="1">
        <v>0.17</v>
      </c>
      <c r="E16" s="1">
        <v>0.03</v>
      </c>
      <c r="F16" s="1">
        <v>1.4999999999999999E-2</v>
      </c>
      <c r="G16" s="1">
        <v>0.02</v>
      </c>
      <c r="H16" s="1">
        <v>0.66</v>
      </c>
      <c r="I16" s="1">
        <v>0.02</v>
      </c>
      <c r="J16" s="1">
        <v>1E-4</v>
      </c>
      <c r="K16" s="1">
        <v>0.01</v>
      </c>
      <c r="L16" s="1">
        <v>0.66</v>
      </c>
      <c r="M16" s="1">
        <v>0.02</v>
      </c>
      <c r="N16" s="1">
        <v>0.16</v>
      </c>
      <c r="O16" s="1">
        <v>0.02</v>
      </c>
      <c r="P16" s="1">
        <v>0.15</v>
      </c>
      <c r="Q16" s="1">
        <v>0.03</v>
      </c>
      <c r="T16" s="1">
        <v>0.17</v>
      </c>
      <c r="U16" s="1">
        <v>0.03</v>
      </c>
      <c r="V16" s="1">
        <f>((1/(E16/D16+G17/F17+U16/T16))-(0.11+0.04))*0.93</f>
        <v>0.86662871654816531</v>
      </c>
      <c r="W16" s="1">
        <f>1/V16</f>
        <v>1.1538966813643801</v>
      </c>
    </row>
    <row r="17" spans="1:23" x14ac:dyDescent="0.25">
      <c r="F17" s="1">
        <f>SUM(F16,H16,J16,L16,N16,P16)</f>
        <v>1.6451</v>
      </c>
      <c r="G17" s="1">
        <v>0.94</v>
      </c>
    </row>
    <row r="18" spans="1:23" x14ac:dyDescent="0.25">
      <c r="A18" s="1" t="s">
        <v>35</v>
      </c>
      <c r="B18" s="1">
        <v>0.11</v>
      </c>
      <c r="C18" s="1">
        <v>0.04</v>
      </c>
      <c r="D18" s="1">
        <v>0.17</v>
      </c>
      <c r="E18" s="1">
        <v>0.03</v>
      </c>
      <c r="F18" s="1">
        <v>1.4999999999999999E-2</v>
      </c>
      <c r="G18" s="1">
        <v>0.02</v>
      </c>
      <c r="H18" s="1">
        <v>0.66</v>
      </c>
      <c r="I18" s="1">
        <v>0.02</v>
      </c>
      <c r="J18" s="1">
        <v>1E-4</v>
      </c>
      <c r="K18" s="1">
        <v>0.01</v>
      </c>
      <c r="L18" s="1">
        <v>0.16</v>
      </c>
      <c r="M18" s="1">
        <v>0.02</v>
      </c>
      <c r="N18" s="1">
        <v>0.09</v>
      </c>
      <c r="O18" s="1">
        <v>5.8000000000000003E-2</v>
      </c>
      <c r="P18" s="1">
        <v>0.16</v>
      </c>
      <c r="Q18" s="1">
        <v>0.02</v>
      </c>
      <c r="R18" s="1">
        <v>0.15</v>
      </c>
      <c r="S18" s="1">
        <v>0.03</v>
      </c>
      <c r="T18" s="1">
        <v>0.17</v>
      </c>
      <c r="U18" s="1">
        <v>0.03</v>
      </c>
      <c r="V18" s="1">
        <f>((1/(E18/D18+G19/F19+U18/T18))-(0.11+0.04))*0.93</f>
        <v>0.69531958564551566</v>
      </c>
      <c r="W18" s="1">
        <f>1/V18</f>
        <v>1.4381875912090516</v>
      </c>
    </row>
    <row r="19" spans="1:23" x14ac:dyDescent="0.25">
      <c r="F19" s="1">
        <f>SUM(F18,H18,J18,L18,N18,P18,R18)</f>
        <v>1.2350999999999999</v>
      </c>
      <c r="G19" s="1">
        <v>0.94</v>
      </c>
    </row>
    <row r="21" spans="1:23" x14ac:dyDescent="0.25">
      <c r="B21" s="1" t="s">
        <v>25</v>
      </c>
      <c r="C21" s="1" t="s">
        <v>48</v>
      </c>
      <c r="D21" s="1" t="s">
        <v>49</v>
      </c>
      <c r="E21" s="1" t="s">
        <v>50</v>
      </c>
      <c r="F21" s="1" t="s">
        <v>51</v>
      </c>
      <c r="G21" s="1" t="s">
        <v>52</v>
      </c>
      <c r="H21" s="1" t="s">
        <v>53</v>
      </c>
      <c r="I21" s="1" t="s">
        <v>47</v>
      </c>
    </row>
    <row r="22" spans="1:23" x14ac:dyDescent="0.25">
      <c r="C22" s="1">
        <v>0.18</v>
      </c>
      <c r="D22" s="1">
        <v>0.66</v>
      </c>
      <c r="E22" s="1">
        <v>0.84</v>
      </c>
      <c r="F22" s="1">
        <v>0.17</v>
      </c>
      <c r="G22" s="1">
        <v>0.82</v>
      </c>
      <c r="H22" s="1">
        <v>0.64</v>
      </c>
      <c r="J22" s="1" t="s">
        <v>48</v>
      </c>
      <c r="K22" s="1" t="s">
        <v>49</v>
      </c>
      <c r="L22" s="1" t="s">
        <v>50</v>
      </c>
      <c r="M22" s="1" t="s">
        <v>51</v>
      </c>
      <c r="N22" s="1" t="s">
        <v>52</v>
      </c>
      <c r="O22" s="1" t="s">
        <v>53</v>
      </c>
    </row>
    <row r="23" spans="1:23" x14ac:dyDescent="0.25">
      <c r="A23" s="1" t="s">
        <v>54</v>
      </c>
      <c r="B23" s="1">
        <v>0.54</v>
      </c>
      <c r="C23" s="1">
        <f>C22+0.54</f>
        <v>0.72</v>
      </c>
      <c r="D23" s="1">
        <f t="shared" ref="D23:H23" si="0">D22+0.54</f>
        <v>1.2000000000000002</v>
      </c>
      <c r="E23" s="1">
        <f t="shared" si="0"/>
        <v>1.38</v>
      </c>
      <c r="F23" s="1">
        <f t="shared" si="0"/>
        <v>0.71000000000000008</v>
      </c>
      <c r="G23" s="1">
        <f t="shared" si="0"/>
        <v>1.3599999999999999</v>
      </c>
      <c r="H23" s="1">
        <f t="shared" si="0"/>
        <v>1.1800000000000002</v>
      </c>
      <c r="I23" s="1" t="s">
        <v>54</v>
      </c>
      <c r="J23" s="1">
        <f>1/C23</f>
        <v>1.3888888888888888</v>
      </c>
      <c r="K23" s="1">
        <f t="shared" ref="K23:N23" si="1">1/D23</f>
        <v>0.83333333333333326</v>
      </c>
      <c r="L23" s="1">
        <f t="shared" si="1"/>
        <v>0.7246376811594204</v>
      </c>
      <c r="M23" s="1">
        <f t="shared" si="1"/>
        <v>1.408450704225352</v>
      </c>
      <c r="N23" s="1">
        <f t="shared" si="1"/>
        <v>0.73529411764705888</v>
      </c>
      <c r="O23" s="1">
        <f>1/H23</f>
        <v>0.84745762711864392</v>
      </c>
    </row>
    <row r="24" spans="1:23" x14ac:dyDescent="0.25">
      <c r="A24" s="1" t="s">
        <v>55</v>
      </c>
      <c r="B24" s="1">
        <v>1.2</v>
      </c>
      <c r="C24" s="1">
        <f>C22+1.2</f>
        <v>1.38</v>
      </c>
      <c r="D24" s="1">
        <f t="shared" ref="D24:H24" si="2">D22+1.2</f>
        <v>1.8599999999999999</v>
      </c>
      <c r="E24" s="1">
        <f t="shared" si="2"/>
        <v>2.04</v>
      </c>
      <c r="F24" s="1">
        <f t="shared" si="2"/>
        <v>1.3699999999999999</v>
      </c>
      <c r="G24" s="1">
        <f t="shared" si="2"/>
        <v>2.02</v>
      </c>
      <c r="H24" s="1">
        <f t="shared" si="2"/>
        <v>1.8399999999999999</v>
      </c>
      <c r="I24" s="1" t="s">
        <v>55</v>
      </c>
      <c r="J24" s="1">
        <f t="shared" ref="J24:J26" si="3">1/C24</f>
        <v>0.7246376811594204</v>
      </c>
      <c r="K24" s="1">
        <f t="shared" ref="K24:K26" si="4">1/D24</f>
        <v>0.53763440860215062</v>
      </c>
      <c r="L24" s="1">
        <f t="shared" ref="L24:L26" si="5">1/E24</f>
        <v>0.49019607843137253</v>
      </c>
      <c r="M24" s="1">
        <f t="shared" ref="M24:M26" si="6">1/F24</f>
        <v>0.72992700729927018</v>
      </c>
      <c r="N24" s="1">
        <f t="shared" ref="N24:O26" si="7">1/G24</f>
        <v>0.49504950495049505</v>
      </c>
      <c r="O24" s="1">
        <f t="shared" si="7"/>
        <v>0.5434782608695653</v>
      </c>
    </row>
    <row r="25" spans="1:23" x14ac:dyDescent="0.25">
      <c r="A25" s="1" t="s">
        <v>56</v>
      </c>
      <c r="B25" s="1">
        <v>1.1599999999999999</v>
      </c>
      <c r="C25" s="1">
        <f>C22+1.16</f>
        <v>1.3399999999999999</v>
      </c>
      <c r="D25" s="1">
        <f t="shared" ref="D25:H25" si="8">D22+1.16</f>
        <v>1.8199999999999998</v>
      </c>
      <c r="E25" s="1">
        <f t="shared" si="8"/>
        <v>2</v>
      </c>
      <c r="F25" s="1">
        <f t="shared" si="8"/>
        <v>1.3299999999999998</v>
      </c>
      <c r="G25" s="1">
        <f t="shared" si="8"/>
        <v>1.98</v>
      </c>
      <c r="H25" s="1">
        <f t="shared" si="8"/>
        <v>1.7999999999999998</v>
      </c>
      <c r="I25" s="1" t="s">
        <v>56</v>
      </c>
      <c r="J25" s="1">
        <f t="shared" si="3"/>
        <v>0.74626865671641796</v>
      </c>
      <c r="K25" s="1">
        <f t="shared" si="4"/>
        <v>0.5494505494505495</v>
      </c>
      <c r="L25" s="1">
        <f t="shared" si="5"/>
        <v>0.5</v>
      </c>
      <c r="M25" s="1">
        <f t="shared" si="6"/>
        <v>0.75187969924812037</v>
      </c>
      <c r="N25" s="1">
        <f t="shared" si="7"/>
        <v>0.50505050505050508</v>
      </c>
      <c r="O25" s="1">
        <f t="shared" si="7"/>
        <v>0.55555555555555558</v>
      </c>
    </row>
    <row r="26" spans="1:23" x14ac:dyDescent="0.25">
      <c r="A26" s="1" t="s">
        <v>57</v>
      </c>
      <c r="B26" s="1">
        <v>0.12</v>
      </c>
      <c r="C26" s="1">
        <f>C22+0.12</f>
        <v>0.3</v>
      </c>
      <c r="D26" s="1">
        <f t="shared" ref="D26:H26" si="9">D22+0.12</f>
        <v>0.78</v>
      </c>
      <c r="E26" s="1">
        <f t="shared" si="9"/>
        <v>0.96</v>
      </c>
      <c r="F26" s="1">
        <f t="shared" si="9"/>
        <v>0.29000000000000004</v>
      </c>
      <c r="G26" s="1">
        <f t="shared" si="9"/>
        <v>0.94</v>
      </c>
      <c r="H26" s="1">
        <f t="shared" si="9"/>
        <v>0.76</v>
      </c>
      <c r="I26" s="1" t="s">
        <v>57</v>
      </c>
      <c r="J26" s="1">
        <f t="shared" si="3"/>
        <v>3.3333333333333335</v>
      </c>
      <c r="K26" s="1">
        <f t="shared" si="4"/>
        <v>1.2820512820512819</v>
      </c>
      <c r="L26" s="1">
        <f t="shared" si="5"/>
        <v>1.0416666666666667</v>
      </c>
      <c r="M26" s="1">
        <f t="shared" si="6"/>
        <v>3.4482758620689653</v>
      </c>
      <c r="N26" s="1">
        <f t="shared" si="7"/>
        <v>1.0638297872340425</v>
      </c>
      <c r="O26" s="1">
        <f t="shared" si="7"/>
        <v>1.3157894736842106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289D6-3B1F-40CC-9DCA-9ADBA86CA950}">
  <dimension ref="A1:J31"/>
  <sheetViews>
    <sheetView workbookViewId="0">
      <selection activeCell="E29" sqref="E29"/>
    </sheetView>
  </sheetViews>
  <sheetFormatPr defaultRowHeight="15" x14ac:dyDescent="0.25"/>
  <sheetData>
    <row r="1" spans="1:10" x14ac:dyDescent="0.25">
      <c r="A1" t="s">
        <v>58</v>
      </c>
      <c r="B1" t="s">
        <v>59</v>
      </c>
    </row>
    <row r="2" spans="1:10" x14ac:dyDescent="0.25">
      <c r="A2" t="s">
        <v>1</v>
      </c>
      <c r="B2" s="1">
        <v>1.5267175572519083</v>
      </c>
      <c r="D2" s="1"/>
      <c r="E2" s="1"/>
      <c r="F2" s="1"/>
      <c r="G2" s="1"/>
      <c r="H2" s="1"/>
      <c r="I2" s="1"/>
      <c r="J2" s="1"/>
    </row>
    <row r="3" spans="1:10" x14ac:dyDescent="0.25">
      <c r="A3" t="s">
        <v>19</v>
      </c>
      <c r="B3" s="1">
        <v>0.76045627376425862</v>
      </c>
      <c r="D3" s="1"/>
      <c r="E3" s="1"/>
      <c r="F3" s="1"/>
      <c r="G3" s="1"/>
      <c r="H3" s="1"/>
      <c r="I3" s="1"/>
      <c r="J3" s="1"/>
    </row>
    <row r="4" spans="1:10" x14ac:dyDescent="0.25">
      <c r="A4" t="s">
        <v>24</v>
      </c>
      <c r="B4" s="1">
        <v>1.1538966813643801</v>
      </c>
      <c r="D4" s="1"/>
      <c r="E4" s="1"/>
      <c r="F4" s="1"/>
      <c r="G4" s="1"/>
      <c r="H4" s="1"/>
      <c r="I4" s="1"/>
      <c r="J4" s="1"/>
    </row>
    <row r="5" spans="1:10" x14ac:dyDescent="0.25">
      <c r="A5" t="s">
        <v>35</v>
      </c>
      <c r="B5" s="1">
        <v>1.4381875912090516</v>
      </c>
      <c r="D5" s="1"/>
      <c r="E5" s="1"/>
      <c r="F5" s="1"/>
      <c r="G5" s="1"/>
      <c r="H5" s="1"/>
      <c r="I5" s="1"/>
      <c r="J5" s="1"/>
    </row>
    <row r="6" spans="1:10" x14ac:dyDescent="0.25">
      <c r="A6" t="s">
        <v>90</v>
      </c>
      <c r="B6" s="1">
        <v>1.382647</v>
      </c>
      <c r="D6" s="1"/>
      <c r="E6" s="1"/>
      <c r="F6" s="1"/>
      <c r="G6" s="1"/>
      <c r="H6" s="1"/>
      <c r="I6" s="1"/>
      <c r="J6" s="1"/>
    </row>
    <row r="7" spans="1:10" x14ac:dyDescent="0.25">
      <c r="A7" t="s">
        <v>33</v>
      </c>
      <c r="B7" s="1">
        <v>1.9047619047619047</v>
      </c>
    </row>
    <row r="8" spans="1:10" x14ac:dyDescent="0.25">
      <c r="A8" t="s">
        <v>60</v>
      </c>
      <c r="B8" s="1">
        <v>1.3888888888888888</v>
      </c>
    </row>
    <row r="9" spans="1:10" x14ac:dyDescent="0.25">
      <c r="A9" t="s">
        <v>61</v>
      </c>
      <c r="B9" s="1">
        <v>0.83333333333333326</v>
      </c>
    </row>
    <row r="10" spans="1:10" x14ac:dyDescent="0.25">
      <c r="A10" t="s">
        <v>62</v>
      </c>
      <c r="B10" s="1">
        <v>0.7246376811594204</v>
      </c>
    </row>
    <row r="11" spans="1:10" x14ac:dyDescent="0.25">
      <c r="A11" t="s">
        <v>63</v>
      </c>
      <c r="B11" s="1">
        <v>1.408450704225352</v>
      </c>
    </row>
    <row r="12" spans="1:10" x14ac:dyDescent="0.25">
      <c r="A12" t="s">
        <v>64</v>
      </c>
      <c r="B12" s="1">
        <v>0.73529411764705888</v>
      </c>
    </row>
    <row r="13" spans="1:10" x14ac:dyDescent="0.25">
      <c r="A13" t="s">
        <v>65</v>
      </c>
      <c r="B13" s="1">
        <v>0.84745762711864392</v>
      </c>
    </row>
    <row r="14" spans="1:10" x14ac:dyDescent="0.25">
      <c r="A14" t="s">
        <v>66</v>
      </c>
      <c r="B14" s="1">
        <v>0.7246376811594204</v>
      </c>
    </row>
    <row r="15" spans="1:10" x14ac:dyDescent="0.25">
      <c r="A15" t="s">
        <v>67</v>
      </c>
      <c r="B15" s="1">
        <v>0.53763440860215062</v>
      </c>
    </row>
    <row r="16" spans="1:10" x14ac:dyDescent="0.25">
      <c r="A16" t="s">
        <v>68</v>
      </c>
      <c r="B16" s="1">
        <v>0.49019607843137253</v>
      </c>
    </row>
    <row r="17" spans="1:2" x14ac:dyDescent="0.25">
      <c r="A17" t="s">
        <v>69</v>
      </c>
      <c r="B17" s="1">
        <v>0.72992700729927018</v>
      </c>
    </row>
    <row r="18" spans="1:2" x14ac:dyDescent="0.25">
      <c r="A18" t="s">
        <v>70</v>
      </c>
      <c r="B18" s="1">
        <v>0.49504950495049505</v>
      </c>
    </row>
    <row r="19" spans="1:2" x14ac:dyDescent="0.25">
      <c r="A19" t="s">
        <v>71</v>
      </c>
      <c r="B19" s="1">
        <v>0.5434782608695653</v>
      </c>
    </row>
    <row r="20" spans="1:2" x14ac:dyDescent="0.25">
      <c r="A20" t="s">
        <v>72</v>
      </c>
      <c r="B20" s="1">
        <v>0.74626865671641796</v>
      </c>
    </row>
    <row r="21" spans="1:2" x14ac:dyDescent="0.25">
      <c r="A21" t="s">
        <v>73</v>
      </c>
      <c r="B21" s="1">
        <v>0.5494505494505495</v>
      </c>
    </row>
    <row r="22" spans="1:2" x14ac:dyDescent="0.25">
      <c r="A22" t="s">
        <v>74</v>
      </c>
      <c r="B22" s="1">
        <v>0.5</v>
      </c>
    </row>
    <row r="23" spans="1:2" x14ac:dyDescent="0.25">
      <c r="A23" t="s">
        <v>75</v>
      </c>
      <c r="B23" s="1">
        <v>0.75187969924812037</v>
      </c>
    </row>
    <row r="24" spans="1:2" x14ac:dyDescent="0.25">
      <c r="A24" t="s">
        <v>76</v>
      </c>
      <c r="B24" s="1">
        <v>0.50505050505050508</v>
      </c>
    </row>
    <row r="25" spans="1:2" x14ac:dyDescent="0.25">
      <c r="A25" t="s">
        <v>77</v>
      </c>
      <c r="B25" s="1">
        <v>0.55555555555555558</v>
      </c>
    </row>
    <row r="26" spans="1:2" x14ac:dyDescent="0.25">
      <c r="A26" t="s">
        <v>78</v>
      </c>
      <c r="B26" s="1">
        <v>3.3333333333333335</v>
      </c>
    </row>
    <row r="27" spans="1:2" x14ac:dyDescent="0.25">
      <c r="A27" t="s">
        <v>79</v>
      </c>
      <c r="B27" s="1">
        <v>1.2820512820512819</v>
      </c>
    </row>
    <row r="28" spans="1:2" x14ac:dyDescent="0.25">
      <c r="A28" t="s">
        <v>80</v>
      </c>
      <c r="B28" s="1">
        <v>1.0416666666666667</v>
      </c>
    </row>
    <row r="29" spans="1:2" x14ac:dyDescent="0.25">
      <c r="A29" t="s">
        <v>81</v>
      </c>
      <c r="B29" s="1">
        <v>3.4482758620689653</v>
      </c>
    </row>
    <row r="30" spans="1:2" x14ac:dyDescent="0.25">
      <c r="A30" t="s">
        <v>82</v>
      </c>
      <c r="B30" s="1">
        <v>1.0638297872340425</v>
      </c>
    </row>
    <row r="31" spans="1:2" x14ac:dyDescent="0.25">
      <c r="A31" t="s">
        <v>83</v>
      </c>
      <c r="B31" s="1">
        <v>1.3157894736842106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713A-1A98-4A5A-ADDD-DF4676A11C57}">
  <dimension ref="A1:D31"/>
  <sheetViews>
    <sheetView workbookViewId="0">
      <selection activeCell="D14" sqref="D14"/>
    </sheetView>
  </sheetViews>
  <sheetFormatPr defaultRowHeight="15" x14ac:dyDescent="0.25"/>
  <sheetData>
    <row r="1" spans="1:4" x14ac:dyDescent="0.25">
      <c r="A1" t="s">
        <v>58</v>
      </c>
      <c r="B1" t="s">
        <v>59</v>
      </c>
      <c r="D1" t="s">
        <v>94</v>
      </c>
    </row>
    <row r="2" spans="1:4" x14ac:dyDescent="0.25">
      <c r="A2" t="s">
        <v>1</v>
      </c>
      <c r="B2" s="1">
        <v>1.5267175572519083</v>
      </c>
      <c r="C2">
        <f>1/B2</f>
        <v>0.65500000000000003</v>
      </c>
      <c r="D2">
        <f>288.15/C2</f>
        <v>439.92366412213732</v>
      </c>
    </row>
    <row r="3" spans="1:4" x14ac:dyDescent="0.25">
      <c r="A3" t="s">
        <v>19</v>
      </c>
      <c r="B3" s="1">
        <v>0.76045627376425862</v>
      </c>
      <c r="C3">
        <f t="shared" ref="C3:C31" si="0">1/B3</f>
        <v>1.3149999999999999</v>
      </c>
      <c r="D3">
        <f t="shared" ref="D3:D31" si="1">288.15/C3</f>
        <v>219.12547528517109</v>
      </c>
    </row>
    <row r="4" spans="1:4" x14ac:dyDescent="0.25">
      <c r="A4" t="s">
        <v>24</v>
      </c>
      <c r="B4" s="1">
        <v>1.1538966813643801</v>
      </c>
      <c r="C4">
        <f t="shared" si="0"/>
        <v>0.86662871654816531</v>
      </c>
      <c r="D4">
        <f t="shared" si="1"/>
        <v>332.49532873514613</v>
      </c>
    </row>
    <row r="5" spans="1:4" x14ac:dyDescent="0.25">
      <c r="A5" t="s">
        <v>35</v>
      </c>
      <c r="B5" s="1">
        <v>1.4381875912090516</v>
      </c>
      <c r="C5">
        <f t="shared" si="0"/>
        <v>0.69531958564551566</v>
      </c>
      <c r="D5">
        <f t="shared" si="1"/>
        <v>414.41375440688819</v>
      </c>
    </row>
    <row r="6" spans="1:4" x14ac:dyDescent="0.25">
      <c r="A6" t="s">
        <v>90</v>
      </c>
      <c r="B6" s="1">
        <v>1.382647</v>
      </c>
      <c r="C6">
        <f t="shared" si="0"/>
        <v>0.72325040303128707</v>
      </c>
      <c r="D6">
        <f t="shared" si="1"/>
        <v>398.40973305</v>
      </c>
    </row>
    <row r="7" spans="1:4" x14ac:dyDescent="0.25">
      <c r="A7" t="s">
        <v>33</v>
      </c>
      <c r="B7" s="1">
        <v>1.9047619047619047</v>
      </c>
      <c r="C7">
        <f t="shared" si="0"/>
        <v>0.52500000000000002</v>
      </c>
      <c r="D7">
        <f t="shared" si="1"/>
        <v>548.85714285714278</v>
      </c>
    </row>
    <row r="8" spans="1:4" x14ac:dyDescent="0.25">
      <c r="A8" t="s">
        <v>60</v>
      </c>
      <c r="B8" s="1">
        <v>1.3888888888888888</v>
      </c>
      <c r="C8">
        <f t="shared" si="0"/>
        <v>0.72</v>
      </c>
      <c r="D8">
        <f t="shared" si="1"/>
        <v>400.20833333333331</v>
      </c>
    </row>
    <row r="9" spans="1:4" x14ac:dyDescent="0.25">
      <c r="A9" t="s">
        <v>61</v>
      </c>
      <c r="B9" s="1">
        <v>0.83333333333333326</v>
      </c>
      <c r="C9">
        <f t="shared" si="0"/>
        <v>1.2000000000000002</v>
      </c>
      <c r="D9">
        <f t="shared" si="1"/>
        <v>240.12499999999994</v>
      </c>
    </row>
    <row r="10" spans="1:4" x14ac:dyDescent="0.25">
      <c r="A10" t="s">
        <v>62</v>
      </c>
      <c r="B10" s="1">
        <v>0.7246376811594204</v>
      </c>
      <c r="C10">
        <f t="shared" si="0"/>
        <v>1.38</v>
      </c>
      <c r="D10">
        <f t="shared" si="1"/>
        <v>208.80434782608697</v>
      </c>
    </row>
    <row r="11" spans="1:4" x14ac:dyDescent="0.25">
      <c r="A11" t="s">
        <v>63</v>
      </c>
      <c r="B11" s="1">
        <v>1.408450704225352</v>
      </c>
      <c r="C11">
        <f t="shared" si="0"/>
        <v>0.71000000000000008</v>
      </c>
      <c r="D11">
        <f t="shared" si="1"/>
        <v>405.84507042253512</v>
      </c>
    </row>
    <row r="12" spans="1:4" x14ac:dyDescent="0.25">
      <c r="A12" t="s">
        <v>64</v>
      </c>
      <c r="B12" s="1">
        <v>0.73529411764705888</v>
      </c>
      <c r="C12">
        <f t="shared" si="0"/>
        <v>1.3599999999999999</v>
      </c>
      <c r="D12">
        <f t="shared" si="1"/>
        <v>211.875</v>
      </c>
    </row>
    <row r="13" spans="1:4" x14ac:dyDescent="0.25">
      <c r="A13" t="s">
        <v>65</v>
      </c>
      <c r="B13" s="1">
        <v>0.84745762711864392</v>
      </c>
      <c r="C13">
        <f t="shared" si="0"/>
        <v>1.1800000000000002</v>
      </c>
      <c r="D13">
        <f t="shared" si="1"/>
        <v>244.19491525423723</v>
      </c>
    </row>
    <row r="14" spans="1:4" x14ac:dyDescent="0.25">
      <c r="A14" t="s">
        <v>66</v>
      </c>
      <c r="B14" s="1">
        <v>0.7246376811594204</v>
      </c>
      <c r="C14">
        <f t="shared" si="0"/>
        <v>1.38</v>
      </c>
      <c r="D14">
        <f t="shared" si="1"/>
        <v>208.80434782608697</v>
      </c>
    </row>
    <row r="15" spans="1:4" x14ac:dyDescent="0.25">
      <c r="A15" t="s">
        <v>67</v>
      </c>
      <c r="B15" s="1">
        <v>0.53763440860215062</v>
      </c>
      <c r="C15">
        <f t="shared" si="0"/>
        <v>1.8599999999999997</v>
      </c>
      <c r="D15">
        <f t="shared" si="1"/>
        <v>154.91935483870969</v>
      </c>
    </row>
    <row r="16" spans="1:4" x14ac:dyDescent="0.25">
      <c r="A16" t="s">
        <v>68</v>
      </c>
      <c r="B16" s="1">
        <v>0.49019607843137253</v>
      </c>
      <c r="C16">
        <f t="shared" si="0"/>
        <v>2.04</v>
      </c>
      <c r="D16">
        <f t="shared" si="1"/>
        <v>141.25</v>
      </c>
    </row>
    <row r="17" spans="1:4" x14ac:dyDescent="0.25">
      <c r="A17" t="s">
        <v>69</v>
      </c>
      <c r="B17" s="1">
        <v>0.72992700729927018</v>
      </c>
      <c r="C17">
        <f t="shared" si="0"/>
        <v>1.3699999999999999</v>
      </c>
      <c r="D17">
        <f t="shared" si="1"/>
        <v>210.32846715328466</v>
      </c>
    </row>
    <row r="18" spans="1:4" x14ac:dyDescent="0.25">
      <c r="A18" t="s">
        <v>70</v>
      </c>
      <c r="B18" s="1">
        <v>0.49504950495049505</v>
      </c>
      <c r="C18">
        <f t="shared" si="0"/>
        <v>2.02</v>
      </c>
      <c r="D18">
        <f t="shared" si="1"/>
        <v>142.64851485148515</v>
      </c>
    </row>
    <row r="19" spans="1:4" x14ac:dyDescent="0.25">
      <c r="A19" t="s">
        <v>71</v>
      </c>
      <c r="B19" s="1">
        <v>0.5434782608695653</v>
      </c>
      <c r="C19">
        <f t="shared" si="0"/>
        <v>1.8399999999999996</v>
      </c>
      <c r="D19">
        <f t="shared" si="1"/>
        <v>156.60326086956525</v>
      </c>
    </row>
    <row r="20" spans="1:4" x14ac:dyDescent="0.25">
      <c r="A20" t="s">
        <v>72</v>
      </c>
      <c r="B20" s="1">
        <v>0.74626865671641796</v>
      </c>
      <c r="C20">
        <f t="shared" si="0"/>
        <v>1.3399999999999999</v>
      </c>
      <c r="D20">
        <f t="shared" si="1"/>
        <v>215.03731343283582</v>
      </c>
    </row>
    <row r="21" spans="1:4" x14ac:dyDescent="0.25">
      <c r="A21" t="s">
        <v>73</v>
      </c>
      <c r="B21" s="1">
        <v>0.5494505494505495</v>
      </c>
      <c r="C21">
        <f t="shared" si="0"/>
        <v>1.8199999999999998</v>
      </c>
      <c r="D21">
        <f t="shared" si="1"/>
        <v>158.32417582417582</v>
      </c>
    </row>
    <row r="22" spans="1:4" x14ac:dyDescent="0.25">
      <c r="A22" t="s">
        <v>74</v>
      </c>
      <c r="B22" s="1">
        <v>0.5</v>
      </c>
      <c r="C22">
        <f t="shared" si="0"/>
        <v>2</v>
      </c>
      <c r="D22">
        <f t="shared" si="1"/>
        <v>144.07499999999999</v>
      </c>
    </row>
    <row r="23" spans="1:4" x14ac:dyDescent="0.25">
      <c r="A23" t="s">
        <v>75</v>
      </c>
      <c r="B23" s="1">
        <v>0.75187969924812037</v>
      </c>
      <c r="C23">
        <f t="shared" si="0"/>
        <v>1.3299999999999998</v>
      </c>
      <c r="D23">
        <f t="shared" si="1"/>
        <v>216.65413533834587</v>
      </c>
    </row>
    <row r="24" spans="1:4" x14ac:dyDescent="0.25">
      <c r="A24" t="s">
        <v>76</v>
      </c>
      <c r="B24" s="1">
        <v>0.50505050505050508</v>
      </c>
      <c r="C24">
        <f t="shared" si="0"/>
        <v>1.98</v>
      </c>
      <c r="D24">
        <f t="shared" si="1"/>
        <v>145.53030303030303</v>
      </c>
    </row>
    <row r="25" spans="1:4" x14ac:dyDescent="0.25">
      <c r="A25" t="s">
        <v>77</v>
      </c>
      <c r="B25" s="1">
        <v>0.55555555555555558</v>
      </c>
      <c r="C25">
        <f t="shared" si="0"/>
        <v>1.7999999999999998</v>
      </c>
      <c r="D25">
        <f t="shared" si="1"/>
        <v>160.08333333333334</v>
      </c>
    </row>
    <row r="26" spans="1:4" x14ac:dyDescent="0.25">
      <c r="A26" t="s">
        <v>78</v>
      </c>
      <c r="B26" s="1">
        <v>3.3333333333333335</v>
      </c>
      <c r="C26">
        <f t="shared" si="0"/>
        <v>0.3</v>
      </c>
      <c r="D26">
        <f t="shared" si="1"/>
        <v>960.5</v>
      </c>
    </row>
    <row r="27" spans="1:4" x14ac:dyDescent="0.25">
      <c r="A27" t="s">
        <v>79</v>
      </c>
      <c r="B27" s="1">
        <v>1.2820512820512819</v>
      </c>
      <c r="C27">
        <f t="shared" si="0"/>
        <v>0.78</v>
      </c>
      <c r="D27">
        <f t="shared" si="1"/>
        <v>369.42307692307691</v>
      </c>
    </row>
    <row r="28" spans="1:4" x14ac:dyDescent="0.25">
      <c r="A28" t="s">
        <v>80</v>
      </c>
      <c r="B28" s="1">
        <v>1.0416666666666667</v>
      </c>
      <c r="C28">
        <f t="shared" si="0"/>
        <v>0.96</v>
      </c>
      <c r="D28">
        <f t="shared" si="1"/>
        <v>300.15625</v>
      </c>
    </row>
    <row r="29" spans="1:4" x14ac:dyDescent="0.25">
      <c r="A29" t="s">
        <v>81</v>
      </c>
      <c r="B29" s="1">
        <v>3.4482758620689653</v>
      </c>
      <c r="C29">
        <f t="shared" si="0"/>
        <v>0.29000000000000004</v>
      </c>
      <c r="D29">
        <f t="shared" si="1"/>
        <v>993.62068965517221</v>
      </c>
    </row>
    <row r="30" spans="1:4" x14ac:dyDescent="0.25">
      <c r="A30" t="s">
        <v>82</v>
      </c>
      <c r="B30" s="1">
        <v>1.0638297872340425</v>
      </c>
      <c r="C30">
        <f t="shared" si="0"/>
        <v>0.94000000000000006</v>
      </c>
      <c r="D30">
        <f t="shared" si="1"/>
        <v>306.54255319148933</v>
      </c>
    </row>
    <row r="31" spans="1:4" x14ac:dyDescent="0.25">
      <c r="A31" t="s">
        <v>83</v>
      </c>
      <c r="B31" s="1">
        <v>1.3157894736842106</v>
      </c>
      <c r="C31">
        <f t="shared" si="0"/>
        <v>0.7599999999999999</v>
      </c>
      <c r="D31">
        <f t="shared" si="1"/>
        <v>379.14473684210526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7D81-11AD-4122-83CF-7348E5A70ED8}">
  <dimension ref="A1:B31"/>
  <sheetViews>
    <sheetView workbookViewId="0">
      <selection activeCell="K28" sqref="K28"/>
    </sheetView>
  </sheetViews>
  <sheetFormatPr defaultRowHeight="15" x14ac:dyDescent="0.25"/>
  <sheetData>
    <row r="1" spans="1:2" x14ac:dyDescent="0.25">
      <c r="A1" t="s">
        <v>58</v>
      </c>
      <c r="B1" t="s">
        <v>84</v>
      </c>
    </row>
    <row r="2" spans="1:2" x14ac:dyDescent="0.25">
      <c r="A2" t="s">
        <v>1</v>
      </c>
      <c r="B2" t="s">
        <v>85</v>
      </c>
    </row>
    <row r="3" spans="1:2" x14ac:dyDescent="0.25">
      <c r="A3" t="s">
        <v>19</v>
      </c>
      <c r="B3" t="s">
        <v>85</v>
      </c>
    </row>
    <row r="4" spans="1:2" x14ac:dyDescent="0.25">
      <c r="A4" t="s">
        <v>24</v>
      </c>
      <c r="B4" t="s">
        <v>86</v>
      </c>
    </row>
    <row r="5" spans="1:2" x14ac:dyDescent="0.25">
      <c r="A5" t="s">
        <v>35</v>
      </c>
      <c r="B5" t="s">
        <v>88</v>
      </c>
    </row>
    <row r="6" spans="1:2" x14ac:dyDescent="0.25">
      <c r="A6" t="s">
        <v>90</v>
      </c>
      <c r="B6" t="s">
        <v>87</v>
      </c>
    </row>
    <row r="7" spans="1:2" x14ac:dyDescent="0.25">
      <c r="A7" t="s">
        <v>33</v>
      </c>
      <c r="B7" t="s">
        <v>86</v>
      </c>
    </row>
    <row r="8" spans="1:2" x14ac:dyDescent="0.25">
      <c r="A8" t="s">
        <v>60</v>
      </c>
      <c r="B8" t="s">
        <v>88</v>
      </c>
    </row>
    <row r="9" spans="1:2" x14ac:dyDescent="0.25">
      <c r="A9" t="s">
        <v>61</v>
      </c>
      <c r="B9" t="s">
        <v>89</v>
      </c>
    </row>
    <row r="10" spans="1:2" x14ac:dyDescent="0.25">
      <c r="A10" t="s">
        <v>62</v>
      </c>
      <c r="B10" t="s">
        <v>89</v>
      </c>
    </row>
    <row r="11" spans="1:2" x14ac:dyDescent="0.25">
      <c r="A11" t="s">
        <v>63</v>
      </c>
      <c r="B11" t="s">
        <v>88</v>
      </c>
    </row>
    <row r="12" spans="1:2" x14ac:dyDescent="0.25">
      <c r="A12" t="s">
        <v>64</v>
      </c>
      <c r="B12" t="s">
        <v>88</v>
      </c>
    </row>
    <row r="13" spans="1:2" x14ac:dyDescent="0.25">
      <c r="A13" t="s">
        <v>65</v>
      </c>
      <c r="B13" t="s">
        <v>88</v>
      </c>
    </row>
    <row r="14" spans="1:2" x14ac:dyDescent="0.25">
      <c r="A14" t="s">
        <v>66</v>
      </c>
      <c r="B14" t="s">
        <v>86</v>
      </c>
    </row>
    <row r="15" spans="1:2" x14ac:dyDescent="0.25">
      <c r="A15" t="s">
        <v>67</v>
      </c>
      <c r="B15" t="s">
        <v>87</v>
      </c>
    </row>
    <row r="16" spans="1:2" x14ac:dyDescent="0.25">
      <c r="A16" t="s">
        <v>68</v>
      </c>
      <c r="B16" t="s">
        <v>87</v>
      </c>
    </row>
    <row r="17" spans="1:2" x14ac:dyDescent="0.25">
      <c r="A17" t="s">
        <v>69</v>
      </c>
      <c r="B17" t="s">
        <v>86</v>
      </c>
    </row>
    <row r="18" spans="1:2" x14ac:dyDescent="0.25">
      <c r="A18" t="s">
        <v>70</v>
      </c>
      <c r="B18" t="s">
        <v>87</v>
      </c>
    </row>
    <row r="19" spans="1:2" x14ac:dyDescent="0.25">
      <c r="A19" t="s">
        <v>71</v>
      </c>
      <c r="B19" t="s">
        <v>87</v>
      </c>
    </row>
    <row r="20" spans="1:2" x14ac:dyDescent="0.25">
      <c r="A20" t="s">
        <v>72</v>
      </c>
      <c r="B20" t="s">
        <v>87</v>
      </c>
    </row>
    <row r="21" spans="1:2" x14ac:dyDescent="0.25">
      <c r="A21" t="s">
        <v>73</v>
      </c>
      <c r="B21" t="s">
        <v>88</v>
      </c>
    </row>
    <row r="22" spans="1:2" x14ac:dyDescent="0.25">
      <c r="A22" t="s">
        <v>74</v>
      </c>
      <c r="B22" t="s">
        <v>88</v>
      </c>
    </row>
    <row r="23" spans="1:2" x14ac:dyDescent="0.25">
      <c r="A23" t="s">
        <v>75</v>
      </c>
      <c r="B23" t="s">
        <v>87</v>
      </c>
    </row>
    <row r="24" spans="1:2" x14ac:dyDescent="0.25">
      <c r="A24" t="s">
        <v>76</v>
      </c>
      <c r="B24" t="s">
        <v>88</v>
      </c>
    </row>
    <row r="25" spans="1:2" x14ac:dyDescent="0.25">
      <c r="A25" t="s">
        <v>77</v>
      </c>
      <c r="B25" t="s">
        <v>88</v>
      </c>
    </row>
    <row r="26" spans="1:2" x14ac:dyDescent="0.25">
      <c r="A26" t="s">
        <v>78</v>
      </c>
      <c r="B26" t="s">
        <v>88</v>
      </c>
    </row>
    <row r="27" spans="1:2" x14ac:dyDescent="0.25">
      <c r="A27" t="s">
        <v>79</v>
      </c>
      <c r="B27" t="s">
        <v>89</v>
      </c>
    </row>
    <row r="28" spans="1:2" x14ac:dyDescent="0.25">
      <c r="A28" t="s">
        <v>80</v>
      </c>
      <c r="B28" t="s">
        <v>89</v>
      </c>
    </row>
    <row r="29" spans="1:2" x14ac:dyDescent="0.25">
      <c r="A29" t="s">
        <v>81</v>
      </c>
      <c r="B29" t="s">
        <v>88</v>
      </c>
    </row>
    <row r="30" spans="1:2" x14ac:dyDescent="0.25">
      <c r="A30" t="s">
        <v>82</v>
      </c>
      <c r="B30" t="s">
        <v>89</v>
      </c>
    </row>
    <row r="31" spans="1:2" x14ac:dyDescent="0.25">
      <c r="A31" t="s">
        <v>83</v>
      </c>
      <c r="B31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33457-6609-4233-81F1-1A08D8520C70}">
  <dimension ref="A1:D31"/>
  <sheetViews>
    <sheetView workbookViewId="0">
      <selection activeCell="C12" sqref="C12"/>
    </sheetView>
  </sheetViews>
  <sheetFormatPr defaultRowHeight="15" x14ac:dyDescent="0.25"/>
  <sheetData>
    <row r="1" spans="1:4" x14ac:dyDescent="0.25">
      <c r="A1" t="s">
        <v>58</v>
      </c>
      <c r="B1" t="s">
        <v>91</v>
      </c>
    </row>
    <row r="2" spans="1:4" x14ac:dyDescent="0.25">
      <c r="A2" t="s">
        <v>1</v>
      </c>
      <c r="B2" t="s">
        <v>85</v>
      </c>
      <c r="D2" s="1"/>
    </row>
    <row r="3" spans="1:4" x14ac:dyDescent="0.25">
      <c r="A3" t="s">
        <v>19</v>
      </c>
      <c r="B3" t="s">
        <v>88</v>
      </c>
      <c r="D3" s="1"/>
    </row>
    <row r="4" spans="1:4" x14ac:dyDescent="0.25">
      <c r="A4" t="s">
        <v>24</v>
      </c>
      <c r="B4" t="s">
        <v>92</v>
      </c>
      <c r="D4" s="1"/>
    </row>
    <row r="5" spans="1:4" x14ac:dyDescent="0.25">
      <c r="A5" t="s">
        <v>35</v>
      </c>
      <c r="B5" t="s">
        <v>85</v>
      </c>
      <c r="D5" s="1"/>
    </row>
    <row r="6" spans="1:4" x14ac:dyDescent="0.25">
      <c r="A6" t="s">
        <v>90</v>
      </c>
      <c r="B6" t="s">
        <v>85</v>
      </c>
      <c r="D6" s="1"/>
    </row>
    <row r="7" spans="1:4" x14ac:dyDescent="0.25">
      <c r="A7" t="s">
        <v>33</v>
      </c>
      <c r="B7" t="s">
        <v>85</v>
      </c>
      <c r="D7" s="1"/>
    </row>
    <row r="8" spans="1:4" x14ac:dyDescent="0.25">
      <c r="A8" t="s">
        <v>60</v>
      </c>
      <c r="B8" t="s">
        <v>92</v>
      </c>
      <c r="D8" s="1"/>
    </row>
    <row r="9" spans="1:4" x14ac:dyDescent="0.25">
      <c r="A9" t="s">
        <v>61</v>
      </c>
      <c r="B9" t="s">
        <v>87</v>
      </c>
      <c r="D9" s="1"/>
    </row>
    <row r="10" spans="1:4" x14ac:dyDescent="0.25">
      <c r="A10" t="s">
        <v>62</v>
      </c>
      <c r="B10" t="s">
        <v>88</v>
      </c>
      <c r="D10" s="1"/>
    </row>
    <row r="11" spans="1:4" x14ac:dyDescent="0.25">
      <c r="A11" t="s">
        <v>63</v>
      </c>
      <c r="B11" t="s">
        <v>85</v>
      </c>
      <c r="D11" s="1"/>
    </row>
    <row r="12" spans="1:4" x14ac:dyDescent="0.25">
      <c r="A12" t="s">
        <v>64</v>
      </c>
      <c r="B12" t="s">
        <v>88</v>
      </c>
      <c r="D12" s="1"/>
    </row>
    <row r="13" spans="1:4" x14ac:dyDescent="0.25">
      <c r="A13" t="s">
        <v>65</v>
      </c>
      <c r="B13" t="s">
        <v>87</v>
      </c>
      <c r="D13" s="1"/>
    </row>
    <row r="14" spans="1:4" x14ac:dyDescent="0.25">
      <c r="A14" t="s">
        <v>66</v>
      </c>
      <c r="B14" t="s">
        <v>88</v>
      </c>
      <c r="D14" s="1"/>
    </row>
    <row r="15" spans="1:4" x14ac:dyDescent="0.25">
      <c r="A15" t="s">
        <v>67</v>
      </c>
      <c r="B15" t="s">
        <v>89</v>
      </c>
      <c r="D15" s="1"/>
    </row>
    <row r="16" spans="1:4" x14ac:dyDescent="0.25">
      <c r="A16" t="s">
        <v>68</v>
      </c>
      <c r="B16" t="s">
        <v>89</v>
      </c>
      <c r="D16" s="1"/>
    </row>
    <row r="17" spans="1:4" x14ac:dyDescent="0.25">
      <c r="A17" t="s">
        <v>69</v>
      </c>
      <c r="B17" t="s">
        <v>88</v>
      </c>
      <c r="D17" s="1"/>
    </row>
    <row r="18" spans="1:4" x14ac:dyDescent="0.25">
      <c r="A18" t="s">
        <v>70</v>
      </c>
      <c r="B18" t="s">
        <v>89</v>
      </c>
      <c r="D18" s="1"/>
    </row>
    <row r="19" spans="1:4" x14ac:dyDescent="0.25">
      <c r="A19" t="s">
        <v>71</v>
      </c>
      <c r="B19" t="s">
        <v>89</v>
      </c>
      <c r="D19" s="1"/>
    </row>
    <row r="20" spans="1:4" x14ac:dyDescent="0.25">
      <c r="A20" t="s">
        <v>72</v>
      </c>
      <c r="B20" t="s">
        <v>88</v>
      </c>
      <c r="D20" s="1"/>
    </row>
    <row r="21" spans="1:4" x14ac:dyDescent="0.25">
      <c r="A21" t="s">
        <v>73</v>
      </c>
      <c r="B21" t="s">
        <v>89</v>
      </c>
      <c r="D21" s="1"/>
    </row>
    <row r="22" spans="1:4" x14ac:dyDescent="0.25">
      <c r="A22" t="s">
        <v>74</v>
      </c>
      <c r="B22" t="s">
        <v>89</v>
      </c>
      <c r="D22" s="1"/>
    </row>
    <row r="23" spans="1:4" x14ac:dyDescent="0.25">
      <c r="A23" t="s">
        <v>75</v>
      </c>
      <c r="B23" t="s">
        <v>88</v>
      </c>
      <c r="D23" s="1"/>
    </row>
    <row r="24" spans="1:4" x14ac:dyDescent="0.25">
      <c r="A24" t="s">
        <v>76</v>
      </c>
      <c r="B24" t="s">
        <v>89</v>
      </c>
      <c r="D24" s="1"/>
    </row>
    <row r="25" spans="1:4" x14ac:dyDescent="0.25">
      <c r="A25" t="s">
        <v>77</v>
      </c>
      <c r="B25" t="s">
        <v>89</v>
      </c>
      <c r="D25" s="1"/>
    </row>
    <row r="26" spans="1:4" x14ac:dyDescent="0.25">
      <c r="A26" t="s">
        <v>78</v>
      </c>
      <c r="B26" t="s">
        <v>85</v>
      </c>
      <c r="D26" s="1"/>
    </row>
    <row r="27" spans="1:4" x14ac:dyDescent="0.25">
      <c r="A27" t="s">
        <v>79</v>
      </c>
      <c r="B27" t="s">
        <v>92</v>
      </c>
      <c r="D27" s="1"/>
    </row>
    <row r="28" spans="1:4" x14ac:dyDescent="0.25">
      <c r="A28" t="s">
        <v>80</v>
      </c>
      <c r="B28" t="s">
        <v>92</v>
      </c>
      <c r="D28" s="1"/>
    </row>
    <row r="29" spans="1:4" x14ac:dyDescent="0.25">
      <c r="A29" t="s">
        <v>81</v>
      </c>
      <c r="B29" t="s">
        <v>85</v>
      </c>
      <c r="D29" s="1"/>
    </row>
    <row r="30" spans="1:4" x14ac:dyDescent="0.25">
      <c r="A30" t="s">
        <v>82</v>
      </c>
      <c r="B30" t="s">
        <v>92</v>
      </c>
      <c r="D30" s="1"/>
    </row>
    <row r="31" spans="1:4" x14ac:dyDescent="0.25">
      <c r="A31" t="s">
        <v>83</v>
      </c>
      <c r="B31" t="s">
        <v>92</v>
      </c>
      <c r="D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A20B9-489E-414B-9553-37C3FF3EE68F}">
  <dimension ref="A1:B31"/>
  <sheetViews>
    <sheetView tabSelected="1" workbookViewId="0">
      <selection activeCell="G26" sqref="G26"/>
    </sheetView>
  </sheetViews>
  <sheetFormatPr defaultRowHeight="15" x14ac:dyDescent="0.25"/>
  <sheetData>
    <row r="1" spans="1:2" x14ac:dyDescent="0.25">
      <c r="A1" t="s">
        <v>58</v>
      </c>
      <c r="B1" t="s">
        <v>93</v>
      </c>
    </row>
    <row r="2" spans="1:2" x14ac:dyDescent="0.25">
      <c r="A2" t="s">
        <v>1</v>
      </c>
      <c r="B2" t="s">
        <v>89</v>
      </c>
    </row>
    <row r="3" spans="1:2" x14ac:dyDescent="0.25">
      <c r="A3" t="s">
        <v>19</v>
      </c>
      <c r="B3" t="s">
        <v>92</v>
      </c>
    </row>
    <row r="4" spans="1:2" x14ac:dyDescent="0.25">
      <c r="A4" t="s">
        <v>24</v>
      </c>
      <c r="B4" t="s">
        <v>85</v>
      </c>
    </row>
    <row r="5" spans="1:2" x14ac:dyDescent="0.25">
      <c r="A5" t="s">
        <v>35</v>
      </c>
      <c r="B5" t="s">
        <v>87</v>
      </c>
    </row>
    <row r="6" spans="1:2" x14ac:dyDescent="0.25">
      <c r="A6" t="s">
        <v>90</v>
      </c>
      <c r="B6" t="s">
        <v>87</v>
      </c>
    </row>
    <row r="7" spans="1:2" x14ac:dyDescent="0.25">
      <c r="A7" t="s">
        <v>33</v>
      </c>
      <c r="B7" t="s">
        <v>89</v>
      </c>
    </row>
    <row r="8" spans="1:2" x14ac:dyDescent="0.25">
      <c r="A8" t="s">
        <v>60</v>
      </c>
      <c r="B8" t="s">
        <v>87</v>
      </c>
    </row>
    <row r="9" spans="1:2" x14ac:dyDescent="0.25">
      <c r="A9" t="s">
        <v>61</v>
      </c>
      <c r="B9" t="s">
        <v>85</v>
      </c>
    </row>
    <row r="10" spans="1:2" x14ac:dyDescent="0.25">
      <c r="A10" t="s">
        <v>62</v>
      </c>
      <c r="B10" t="s">
        <v>92</v>
      </c>
    </row>
    <row r="11" spans="1:2" x14ac:dyDescent="0.25">
      <c r="A11" t="s">
        <v>63</v>
      </c>
      <c r="B11" t="s">
        <v>87</v>
      </c>
    </row>
    <row r="12" spans="1:2" x14ac:dyDescent="0.25">
      <c r="A12" t="s">
        <v>64</v>
      </c>
      <c r="B12" t="s">
        <v>92</v>
      </c>
    </row>
    <row r="13" spans="1:2" x14ac:dyDescent="0.25">
      <c r="A13" t="s">
        <v>65</v>
      </c>
      <c r="B13" t="s">
        <v>85</v>
      </c>
    </row>
    <row r="14" spans="1:2" x14ac:dyDescent="0.25">
      <c r="A14" t="s">
        <v>66</v>
      </c>
      <c r="B14" t="s">
        <v>87</v>
      </c>
    </row>
    <row r="15" spans="1:2" x14ac:dyDescent="0.25">
      <c r="A15" t="s">
        <v>67</v>
      </c>
      <c r="B15" t="s">
        <v>85</v>
      </c>
    </row>
    <row r="16" spans="1:2" x14ac:dyDescent="0.25">
      <c r="A16" t="s">
        <v>68</v>
      </c>
      <c r="B16" t="s">
        <v>92</v>
      </c>
    </row>
    <row r="17" spans="1:2" x14ac:dyDescent="0.25">
      <c r="A17" t="s">
        <v>69</v>
      </c>
      <c r="B17" t="s">
        <v>87</v>
      </c>
    </row>
    <row r="18" spans="1:2" x14ac:dyDescent="0.25">
      <c r="A18" t="s">
        <v>70</v>
      </c>
      <c r="B18" t="s">
        <v>92</v>
      </c>
    </row>
    <row r="19" spans="1:2" x14ac:dyDescent="0.25">
      <c r="A19" t="s">
        <v>71</v>
      </c>
      <c r="B19" t="s">
        <v>85</v>
      </c>
    </row>
    <row r="20" spans="1:2" x14ac:dyDescent="0.25">
      <c r="A20" t="s">
        <v>72</v>
      </c>
      <c r="B20" t="s">
        <v>87</v>
      </c>
    </row>
    <row r="21" spans="1:2" x14ac:dyDescent="0.25">
      <c r="A21" t="s">
        <v>73</v>
      </c>
      <c r="B21" t="s">
        <v>85</v>
      </c>
    </row>
    <row r="22" spans="1:2" x14ac:dyDescent="0.25">
      <c r="A22" t="s">
        <v>74</v>
      </c>
      <c r="B22" t="s">
        <v>92</v>
      </c>
    </row>
    <row r="23" spans="1:2" x14ac:dyDescent="0.25">
      <c r="A23" t="s">
        <v>75</v>
      </c>
      <c r="B23" t="s">
        <v>87</v>
      </c>
    </row>
    <row r="24" spans="1:2" x14ac:dyDescent="0.25">
      <c r="A24" t="s">
        <v>76</v>
      </c>
      <c r="B24" t="s">
        <v>92</v>
      </c>
    </row>
    <row r="25" spans="1:2" x14ac:dyDescent="0.25">
      <c r="A25" t="s">
        <v>77</v>
      </c>
      <c r="B25" t="s">
        <v>85</v>
      </c>
    </row>
    <row r="26" spans="1:2" x14ac:dyDescent="0.25">
      <c r="A26" t="s">
        <v>78</v>
      </c>
      <c r="B26" t="s">
        <v>89</v>
      </c>
    </row>
    <row r="27" spans="1:2" x14ac:dyDescent="0.25">
      <c r="A27" t="s">
        <v>79</v>
      </c>
      <c r="B27" t="s">
        <v>92</v>
      </c>
    </row>
    <row r="28" spans="1:2" x14ac:dyDescent="0.25">
      <c r="A28" t="s">
        <v>80</v>
      </c>
      <c r="B28" t="s">
        <v>87</v>
      </c>
    </row>
    <row r="29" spans="1:2" x14ac:dyDescent="0.25">
      <c r="A29" t="s">
        <v>81</v>
      </c>
      <c r="B29" t="s">
        <v>89</v>
      </c>
    </row>
    <row r="30" spans="1:2" x14ac:dyDescent="0.25">
      <c r="A30" t="s">
        <v>82</v>
      </c>
      <c r="B30" t="s">
        <v>87</v>
      </c>
    </row>
    <row r="31" spans="1:2" x14ac:dyDescent="0.25">
      <c r="A31" t="s">
        <v>83</v>
      </c>
      <c r="B31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A100-5420-4377-BD05-F7D782F7711A}">
  <dimension ref="A1:B31"/>
  <sheetViews>
    <sheetView workbookViewId="0">
      <selection activeCell="D30" sqref="D30"/>
    </sheetView>
  </sheetViews>
  <sheetFormatPr defaultRowHeight="15" x14ac:dyDescent="0.25"/>
  <cols>
    <col min="2" max="2" width="12.42578125" customWidth="1"/>
  </cols>
  <sheetData>
    <row r="1" spans="1:2" x14ac:dyDescent="0.25">
      <c r="A1" t="s">
        <v>58</v>
      </c>
      <c r="B1" t="s">
        <v>95</v>
      </c>
    </row>
    <row r="2" spans="1:2" x14ac:dyDescent="0.25">
      <c r="A2" t="s">
        <v>1</v>
      </c>
      <c r="B2" t="s">
        <v>92</v>
      </c>
    </row>
    <row r="3" spans="1:2" x14ac:dyDescent="0.25">
      <c r="A3" t="s">
        <v>19</v>
      </c>
      <c r="B3" t="s">
        <v>92</v>
      </c>
    </row>
    <row r="4" spans="1:2" x14ac:dyDescent="0.25">
      <c r="A4" t="s">
        <v>24</v>
      </c>
      <c r="B4" t="s">
        <v>92</v>
      </c>
    </row>
    <row r="5" spans="1:2" x14ac:dyDescent="0.25">
      <c r="A5" t="s">
        <v>35</v>
      </c>
      <c r="B5" t="s">
        <v>92</v>
      </c>
    </row>
    <row r="6" spans="1:2" x14ac:dyDescent="0.25">
      <c r="A6" t="s">
        <v>90</v>
      </c>
      <c r="B6" t="s">
        <v>92</v>
      </c>
    </row>
    <row r="7" spans="1:2" x14ac:dyDescent="0.25">
      <c r="A7" t="s">
        <v>33</v>
      </c>
      <c r="B7" t="s">
        <v>92</v>
      </c>
    </row>
    <row r="8" spans="1:2" x14ac:dyDescent="0.25">
      <c r="A8" t="s">
        <v>60</v>
      </c>
      <c r="B8" t="s">
        <v>87</v>
      </c>
    </row>
    <row r="9" spans="1:2" x14ac:dyDescent="0.25">
      <c r="A9" t="s">
        <v>61</v>
      </c>
      <c r="B9" t="s">
        <v>88</v>
      </c>
    </row>
    <row r="10" spans="1:2" x14ac:dyDescent="0.25">
      <c r="A10" t="s">
        <v>62</v>
      </c>
      <c r="B10" t="s">
        <v>89</v>
      </c>
    </row>
    <row r="11" spans="1:2" x14ac:dyDescent="0.25">
      <c r="A11" t="s">
        <v>63</v>
      </c>
      <c r="B11" t="s">
        <v>85</v>
      </c>
    </row>
    <row r="12" spans="1:2" x14ac:dyDescent="0.25">
      <c r="A12" t="s">
        <v>64</v>
      </c>
      <c r="B12" t="s">
        <v>92</v>
      </c>
    </row>
    <row r="13" spans="1:2" x14ac:dyDescent="0.25">
      <c r="A13" t="s">
        <v>65</v>
      </c>
      <c r="B13" t="s">
        <v>92</v>
      </c>
    </row>
    <row r="14" spans="1:2" x14ac:dyDescent="0.25">
      <c r="A14" t="s">
        <v>66</v>
      </c>
      <c r="B14" t="s">
        <v>92</v>
      </c>
    </row>
    <row r="15" spans="1:2" x14ac:dyDescent="0.25">
      <c r="A15" t="s">
        <v>67</v>
      </c>
      <c r="B15" t="s">
        <v>87</v>
      </c>
    </row>
    <row r="16" spans="1:2" x14ac:dyDescent="0.25">
      <c r="A16" t="s">
        <v>68</v>
      </c>
      <c r="B16" t="s">
        <v>87</v>
      </c>
    </row>
    <row r="17" spans="1:2" x14ac:dyDescent="0.25">
      <c r="A17" t="s">
        <v>69</v>
      </c>
      <c r="B17" t="s">
        <v>85</v>
      </c>
    </row>
    <row r="18" spans="1:2" x14ac:dyDescent="0.25">
      <c r="A18" t="s">
        <v>70</v>
      </c>
      <c r="B18" t="s">
        <v>92</v>
      </c>
    </row>
    <row r="19" spans="1:2" x14ac:dyDescent="0.25">
      <c r="A19" t="s">
        <v>71</v>
      </c>
      <c r="B19" t="s">
        <v>92</v>
      </c>
    </row>
    <row r="20" spans="1:2" x14ac:dyDescent="0.25">
      <c r="A20" t="s">
        <v>72</v>
      </c>
      <c r="B20" t="s">
        <v>92</v>
      </c>
    </row>
    <row r="21" spans="1:2" x14ac:dyDescent="0.25">
      <c r="A21" t="s">
        <v>73</v>
      </c>
      <c r="B21" t="s">
        <v>87</v>
      </c>
    </row>
    <row r="22" spans="1:2" x14ac:dyDescent="0.25">
      <c r="A22" t="s">
        <v>74</v>
      </c>
      <c r="B22" t="s">
        <v>87</v>
      </c>
    </row>
    <row r="23" spans="1:2" x14ac:dyDescent="0.25">
      <c r="A23" t="s">
        <v>75</v>
      </c>
      <c r="B23" t="s">
        <v>85</v>
      </c>
    </row>
    <row r="24" spans="1:2" x14ac:dyDescent="0.25">
      <c r="A24" t="s">
        <v>76</v>
      </c>
      <c r="B24" t="s">
        <v>92</v>
      </c>
    </row>
    <row r="25" spans="1:2" x14ac:dyDescent="0.25">
      <c r="A25" t="s">
        <v>77</v>
      </c>
      <c r="B25" t="s">
        <v>92</v>
      </c>
    </row>
    <row r="26" spans="1:2" x14ac:dyDescent="0.25">
      <c r="A26" t="s">
        <v>78</v>
      </c>
      <c r="B26" t="s">
        <v>88</v>
      </c>
    </row>
    <row r="27" spans="1:2" x14ac:dyDescent="0.25">
      <c r="A27" t="s">
        <v>79</v>
      </c>
      <c r="B27" t="s">
        <v>89</v>
      </c>
    </row>
    <row r="28" spans="1:2" x14ac:dyDescent="0.25">
      <c r="A28" t="s">
        <v>80</v>
      </c>
      <c r="B28" t="s">
        <v>89</v>
      </c>
    </row>
    <row r="29" spans="1:2" x14ac:dyDescent="0.25">
      <c r="A29" t="s">
        <v>81</v>
      </c>
      <c r="B29" t="s">
        <v>87</v>
      </c>
    </row>
    <row r="30" spans="1:2" x14ac:dyDescent="0.25">
      <c r="A30" t="s">
        <v>82</v>
      </c>
      <c r="B30" t="s">
        <v>87</v>
      </c>
    </row>
    <row r="31" spans="1:2" x14ac:dyDescent="0.25">
      <c r="A31" t="s">
        <v>83</v>
      </c>
      <c r="B31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3579-CBE4-4026-8F2A-DF5FE5468E70}">
  <dimension ref="A1:B31"/>
  <sheetViews>
    <sheetView workbookViewId="0">
      <selection activeCell="E28" sqref="E28"/>
    </sheetView>
  </sheetViews>
  <sheetFormatPr defaultRowHeight="15" x14ac:dyDescent="0.25"/>
  <cols>
    <col min="1" max="1" width="13.7109375" customWidth="1"/>
    <col min="2" max="2" width="39" customWidth="1"/>
  </cols>
  <sheetData>
    <row r="1" spans="1:2" x14ac:dyDescent="0.25">
      <c r="A1" t="s">
        <v>58</v>
      </c>
      <c r="B1" t="s">
        <v>96</v>
      </c>
    </row>
    <row r="2" spans="1:2" x14ac:dyDescent="0.25">
      <c r="A2" t="s">
        <v>1</v>
      </c>
      <c r="B2" t="s">
        <v>97</v>
      </c>
    </row>
    <row r="3" spans="1:2" x14ac:dyDescent="0.25">
      <c r="A3" t="s">
        <v>19</v>
      </c>
      <c r="B3" t="s">
        <v>97</v>
      </c>
    </row>
    <row r="4" spans="1:2" x14ac:dyDescent="0.25">
      <c r="A4" t="s">
        <v>24</v>
      </c>
      <c r="B4" t="s">
        <v>97</v>
      </c>
    </row>
    <row r="5" spans="1:2" x14ac:dyDescent="0.25">
      <c r="A5" t="s">
        <v>35</v>
      </c>
      <c r="B5" t="s">
        <v>98</v>
      </c>
    </row>
    <row r="6" spans="1:2" x14ac:dyDescent="0.25">
      <c r="A6" t="s">
        <v>90</v>
      </c>
      <c r="B6" t="s">
        <v>98</v>
      </c>
    </row>
    <row r="7" spans="1:2" x14ac:dyDescent="0.25">
      <c r="A7" t="s">
        <v>33</v>
      </c>
      <c r="B7" t="s">
        <v>99</v>
      </c>
    </row>
    <row r="8" spans="1:2" x14ac:dyDescent="0.25">
      <c r="A8" t="s">
        <v>60</v>
      </c>
      <c r="B8" t="s">
        <v>100</v>
      </c>
    </row>
    <row r="9" spans="1:2" x14ac:dyDescent="0.25">
      <c r="A9" t="s">
        <v>61</v>
      </c>
      <c r="B9" t="s">
        <v>98</v>
      </c>
    </row>
    <row r="10" spans="1:2" x14ac:dyDescent="0.25">
      <c r="A10" t="s">
        <v>62</v>
      </c>
      <c r="B10" t="s">
        <v>100</v>
      </c>
    </row>
    <row r="11" spans="1:2" x14ac:dyDescent="0.25">
      <c r="A11" t="s">
        <v>63</v>
      </c>
      <c r="B11" t="s">
        <v>100</v>
      </c>
    </row>
    <row r="12" spans="1:2" x14ac:dyDescent="0.25">
      <c r="A12" t="s">
        <v>64</v>
      </c>
      <c r="B12" t="s">
        <v>100</v>
      </c>
    </row>
    <row r="13" spans="1:2" x14ac:dyDescent="0.25">
      <c r="A13" t="s">
        <v>65</v>
      </c>
      <c r="B13" t="s">
        <v>98</v>
      </c>
    </row>
    <row r="14" spans="1:2" x14ac:dyDescent="0.25">
      <c r="A14" t="s">
        <v>66</v>
      </c>
      <c r="B14" t="s">
        <v>101</v>
      </c>
    </row>
    <row r="15" spans="1:2" x14ac:dyDescent="0.25">
      <c r="A15" t="s">
        <v>67</v>
      </c>
      <c r="B15" t="s">
        <v>101</v>
      </c>
    </row>
    <row r="16" spans="1:2" x14ac:dyDescent="0.25">
      <c r="A16" t="s">
        <v>68</v>
      </c>
      <c r="B16" t="s">
        <v>99</v>
      </c>
    </row>
    <row r="17" spans="1:2" x14ac:dyDescent="0.25">
      <c r="A17" t="s">
        <v>69</v>
      </c>
      <c r="B17" t="s">
        <v>101</v>
      </c>
    </row>
    <row r="18" spans="1:2" x14ac:dyDescent="0.25">
      <c r="A18" t="s">
        <v>70</v>
      </c>
      <c r="B18" t="s">
        <v>101</v>
      </c>
    </row>
    <row r="19" spans="1:2" x14ac:dyDescent="0.25">
      <c r="A19" t="s">
        <v>71</v>
      </c>
      <c r="B19" t="s">
        <v>99</v>
      </c>
    </row>
    <row r="20" spans="1:2" x14ac:dyDescent="0.25">
      <c r="A20" t="s">
        <v>72</v>
      </c>
      <c r="B20" t="s">
        <v>101</v>
      </c>
    </row>
    <row r="21" spans="1:2" x14ac:dyDescent="0.25">
      <c r="A21" t="s">
        <v>73</v>
      </c>
      <c r="B21" t="s">
        <v>101</v>
      </c>
    </row>
    <row r="22" spans="1:2" x14ac:dyDescent="0.25">
      <c r="A22" t="s">
        <v>74</v>
      </c>
      <c r="B22" t="s">
        <v>99</v>
      </c>
    </row>
    <row r="23" spans="1:2" x14ac:dyDescent="0.25">
      <c r="A23" t="s">
        <v>75</v>
      </c>
      <c r="B23" t="s">
        <v>101</v>
      </c>
    </row>
    <row r="24" spans="1:2" x14ac:dyDescent="0.25">
      <c r="A24" t="s">
        <v>76</v>
      </c>
      <c r="B24" t="s">
        <v>101</v>
      </c>
    </row>
    <row r="25" spans="1:2" x14ac:dyDescent="0.25">
      <c r="A25" t="s">
        <v>77</v>
      </c>
      <c r="B25" t="s">
        <v>99</v>
      </c>
    </row>
    <row r="26" spans="1:2" x14ac:dyDescent="0.25">
      <c r="A26" t="s">
        <v>78</v>
      </c>
      <c r="B26" t="s">
        <v>102</v>
      </c>
    </row>
    <row r="27" spans="1:2" x14ac:dyDescent="0.25">
      <c r="A27" t="s">
        <v>79</v>
      </c>
      <c r="B27" t="s">
        <v>103</v>
      </c>
    </row>
    <row r="28" spans="1:2" x14ac:dyDescent="0.25">
      <c r="A28" t="s">
        <v>80</v>
      </c>
      <c r="B28" t="s">
        <v>102</v>
      </c>
    </row>
    <row r="29" spans="1:2" x14ac:dyDescent="0.25">
      <c r="A29" t="s">
        <v>81</v>
      </c>
      <c r="B29" t="s">
        <v>102</v>
      </c>
    </row>
    <row r="30" spans="1:2" x14ac:dyDescent="0.25">
      <c r="A30" t="s">
        <v>82</v>
      </c>
      <c r="B30" t="s">
        <v>102</v>
      </c>
    </row>
    <row r="31" spans="1:2" x14ac:dyDescent="0.25">
      <c r="A31" t="s">
        <v>83</v>
      </c>
      <c r="B31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9A83-958E-4E7A-9AD0-47711D4C512B}">
  <dimension ref="A1:F31"/>
  <sheetViews>
    <sheetView workbookViewId="0">
      <selection activeCell="F18" sqref="F18"/>
    </sheetView>
  </sheetViews>
  <sheetFormatPr defaultRowHeight="15" x14ac:dyDescent="0.25"/>
  <cols>
    <col min="2" max="2" width="17" customWidth="1"/>
    <col min="5" max="5" width="11.85546875" customWidth="1"/>
    <col min="6" max="6" width="14" customWidth="1"/>
  </cols>
  <sheetData>
    <row r="1" spans="1:6" x14ac:dyDescent="0.25">
      <c r="A1" t="s">
        <v>58</v>
      </c>
      <c r="B1" t="s">
        <v>95</v>
      </c>
      <c r="C1" t="s">
        <v>155</v>
      </c>
      <c r="F1" t="s">
        <v>105</v>
      </c>
    </row>
    <row r="2" spans="1:6" x14ac:dyDescent="0.25">
      <c r="A2" t="s">
        <v>1</v>
      </c>
      <c r="B2" t="s">
        <v>124</v>
      </c>
      <c r="C2" t="s">
        <v>85</v>
      </c>
      <c r="E2" t="s">
        <v>104</v>
      </c>
      <c r="F2" t="s">
        <v>107</v>
      </c>
    </row>
    <row r="3" spans="1:6" x14ac:dyDescent="0.25">
      <c r="A3" t="s">
        <v>19</v>
      </c>
      <c r="B3" t="s">
        <v>125</v>
      </c>
      <c r="C3" t="s">
        <v>85</v>
      </c>
      <c r="E3" t="s">
        <v>108</v>
      </c>
      <c r="F3" t="s">
        <v>106</v>
      </c>
    </row>
    <row r="4" spans="1:6" x14ac:dyDescent="0.25">
      <c r="A4" t="s">
        <v>24</v>
      </c>
      <c r="B4" t="s">
        <v>127</v>
      </c>
      <c r="C4" t="s">
        <v>92</v>
      </c>
      <c r="E4" t="s">
        <v>110</v>
      </c>
      <c r="F4" t="s">
        <v>109</v>
      </c>
    </row>
    <row r="5" spans="1:6" x14ac:dyDescent="0.25">
      <c r="A5" t="s">
        <v>35</v>
      </c>
      <c r="B5" t="s">
        <v>128</v>
      </c>
      <c r="C5" t="s">
        <v>92</v>
      </c>
      <c r="E5" t="s">
        <v>112</v>
      </c>
      <c r="F5" t="s">
        <v>111</v>
      </c>
    </row>
    <row r="6" spans="1:6" x14ac:dyDescent="0.25">
      <c r="A6" t="s">
        <v>90</v>
      </c>
      <c r="B6" t="s">
        <v>129</v>
      </c>
      <c r="C6" t="s">
        <v>92</v>
      </c>
      <c r="E6" t="s">
        <v>113</v>
      </c>
      <c r="F6" t="s">
        <v>114</v>
      </c>
    </row>
    <row r="7" spans="1:6" x14ac:dyDescent="0.25">
      <c r="A7" t="s">
        <v>33</v>
      </c>
      <c r="B7" t="s">
        <v>130</v>
      </c>
      <c r="C7" t="s">
        <v>92</v>
      </c>
      <c r="E7" t="s">
        <v>34</v>
      </c>
      <c r="F7" t="s">
        <v>115</v>
      </c>
    </row>
    <row r="8" spans="1:6" x14ac:dyDescent="0.25">
      <c r="A8" t="s">
        <v>60</v>
      </c>
      <c r="B8" t="s">
        <v>131</v>
      </c>
      <c r="C8" t="s">
        <v>92</v>
      </c>
      <c r="E8" t="s">
        <v>116</v>
      </c>
      <c r="F8" t="s">
        <v>117</v>
      </c>
    </row>
    <row r="9" spans="1:6" x14ac:dyDescent="0.25">
      <c r="A9" t="s">
        <v>61</v>
      </c>
      <c r="B9" t="s">
        <v>132</v>
      </c>
      <c r="C9" t="s">
        <v>87</v>
      </c>
      <c r="E9" t="s">
        <v>118</v>
      </c>
      <c r="F9" t="s">
        <v>119</v>
      </c>
    </row>
    <row r="10" spans="1:6" x14ac:dyDescent="0.25">
      <c r="A10" t="s">
        <v>62</v>
      </c>
      <c r="B10" t="s">
        <v>133</v>
      </c>
      <c r="C10" t="s">
        <v>87</v>
      </c>
      <c r="E10" t="s">
        <v>120</v>
      </c>
      <c r="F10" t="s">
        <v>121</v>
      </c>
    </row>
    <row r="11" spans="1:6" x14ac:dyDescent="0.25">
      <c r="A11" t="s">
        <v>63</v>
      </c>
      <c r="B11" t="s">
        <v>134</v>
      </c>
      <c r="C11" t="s">
        <v>87</v>
      </c>
      <c r="E11" t="s">
        <v>122</v>
      </c>
      <c r="F11" t="s">
        <v>123</v>
      </c>
    </row>
    <row r="12" spans="1:6" x14ac:dyDescent="0.25">
      <c r="A12" t="s">
        <v>64</v>
      </c>
      <c r="B12" t="s">
        <v>135</v>
      </c>
      <c r="C12" t="s">
        <v>87</v>
      </c>
      <c r="E12" t="s">
        <v>126</v>
      </c>
      <c r="F12" t="s">
        <v>121</v>
      </c>
    </row>
    <row r="13" spans="1:6" x14ac:dyDescent="0.25">
      <c r="A13" t="s">
        <v>65</v>
      </c>
      <c r="B13" t="s">
        <v>136</v>
      </c>
      <c r="C13" t="s">
        <v>87</v>
      </c>
    </row>
    <row r="14" spans="1:6" x14ac:dyDescent="0.25">
      <c r="A14" t="s">
        <v>66</v>
      </c>
      <c r="B14" t="s">
        <v>143</v>
      </c>
      <c r="C14" t="s">
        <v>88</v>
      </c>
    </row>
    <row r="15" spans="1:6" x14ac:dyDescent="0.25">
      <c r="A15" t="s">
        <v>67</v>
      </c>
      <c r="B15" t="s">
        <v>144</v>
      </c>
      <c r="C15" t="s">
        <v>88</v>
      </c>
    </row>
    <row r="16" spans="1:6" x14ac:dyDescent="0.25">
      <c r="A16" t="s">
        <v>68</v>
      </c>
      <c r="B16" t="s">
        <v>145</v>
      </c>
      <c r="C16" t="s">
        <v>88</v>
      </c>
    </row>
    <row r="17" spans="1:3" x14ac:dyDescent="0.25">
      <c r="A17" t="s">
        <v>69</v>
      </c>
      <c r="B17" t="s">
        <v>146</v>
      </c>
      <c r="C17" t="s">
        <v>88</v>
      </c>
    </row>
    <row r="18" spans="1:3" x14ac:dyDescent="0.25">
      <c r="A18" t="s">
        <v>70</v>
      </c>
      <c r="B18" t="s">
        <v>147</v>
      </c>
      <c r="C18" t="s">
        <v>88</v>
      </c>
    </row>
    <row r="19" spans="1:3" x14ac:dyDescent="0.25">
      <c r="A19" t="s">
        <v>71</v>
      </c>
      <c r="B19" t="s">
        <v>148</v>
      </c>
      <c r="C19" t="s">
        <v>88</v>
      </c>
    </row>
    <row r="20" spans="1:3" x14ac:dyDescent="0.25">
      <c r="A20" t="s">
        <v>72</v>
      </c>
      <c r="B20" t="s">
        <v>137</v>
      </c>
      <c r="C20" t="s">
        <v>88</v>
      </c>
    </row>
    <row r="21" spans="1:3" x14ac:dyDescent="0.25">
      <c r="A21" t="s">
        <v>73</v>
      </c>
      <c r="B21" t="s">
        <v>138</v>
      </c>
      <c r="C21" t="s">
        <v>88</v>
      </c>
    </row>
    <row r="22" spans="1:3" x14ac:dyDescent="0.25">
      <c r="A22" t="s">
        <v>74</v>
      </c>
      <c r="B22" t="s">
        <v>140</v>
      </c>
      <c r="C22" t="s">
        <v>88</v>
      </c>
    </row>
    <row r="23" spans="1:3" x14ac:dyDescent="0.25">
      <c r="A23" t="s">
        <v>75</v>
      </c>
      <c r="B23" t="s">
        <v>139</v>
      </c>
      <c r="C23" t="s">
        <v>88</v>
      </c>
    </row>
    <row r="24" spans="1:3" x14ac:dyDescent="0.25">
      <c r="A24" t="s">
        <v>76</v>
      </c>
      <c r="B24" t="s">
        <v>141</v>
      </c>
      <c r="C24" t="s">
        <v>88</v>
      </c>
    </row>
    <row r="25" spans="1:3" x14ac:dyDescent="0.25">
      <c r="A25" t="s">
        <v>77</v>
      </c>
      <c r="B25" t="s">
        <v>142</v>
      </c>
      <c r="C25" t="s">
        <v>88</v>
      </c>
    </row>
    <row r="26" spans="1:3" x14ac:dyDescent="0.25">
      <c r="A26" t="s">
        <v>78</v>
      </c>
      <c r="B26" t="s">
        <v>149</v>
      </c>
      <c r="C26" t="s">
        <v>89</v>
      </c>
    </row>
    <row r="27" spans="1:3" x14ac:dyDescent="0.25">
      <c r="A27" t="s">
        <v>79</v>
      </c>
      <c r="B27" t="s">
        <v>150</v>
      </c>
      <c r="C27" t="s">
        <v>89</v>
      </c>
    </row>
    <row r="28" spans="1:3" x14ac:dyDescent="0.25">
      <c r="A28" t="s">
        <v>80</v>
      </c>
      <c r="B28" t="s">
        <v>151</v>
      </c>
      <c r="C28" t="s">
        <v>89</v>
      </c>
    </row>
    <row r="29" spans="1:3" x14ac:dyDescent="0.25">
      <c r="A29" t="s">
        <v>81</v>
      </c>
      <c r="B29" t="s">
        <v>152</v>
      </c>
      <c r="C29" t="s">
        <v>89</v>
      </c>
    </row>
    <row r="30" spans="1:3" x14ac:dyDescent="0.25">
      <c r="A30" t="s">
        <v>82</v>
      </c>
      <c r="B30" t="s">
        <v>153</v>
      </c>
      <c r="C30" t="s">
        <v>89</v>
      </c>
    </row>
    <row r="31" spans="1:3" x14ac:dyDescent="0.25">
      <c r="A31" t="s">
        <v>83</v>
      </c>
      <c r="B31" t="s">
        <v>154</v>
      </c>
      <c r="C31" t="s">
        <v>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computation</vt:lpstr>
      <vt:lpstr>U value</vt:lpstr>
      <vt:lpstr>heat flux</vt:lpstr>
      <vt:lpstr>Complexity</vt:lpstr>
      <vt:lpstr>insulation capacity</vt:lpstr>
      <vt:lpstr>possibility for condensation</vt:lpstr>
      <vt:lpstr>construction time</vt:lpstr>
      <vt:lpstr>pattern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2021-12-23T07:18:09Z</dcterms:modified>
</cp:coreProperties>
</file>