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udisrakentaminen" sheetId="1" state="visible" r:id="rId2"/>
    <sheet name="Peruspar. ja liikennejärj." sheetId="2" state="visible" r:id="rId3"/>
  </sheets>
  <definedNames>
    <definedName function="false" hidden="false" localSheetId="1" name="_xlnm.Print_Area" vbProcedure="false">'Peruspar. ja liikennejärj.'!$A$1:$AA$309</definedName>
    <definedName function="false" hidden="false" localSheetId="0" name="_xlnm.Print_Area" vbProcedure="false">Uudisrakentaminen!$A$1:$AC$400</definedName>
    <definedName function="false" hidden="false" localSheetId="0" name="_xlnm.Print_Titles" vbProcedure="false">Uudisrakentaminen!$1:$2</definedName>
    <definedName function="false" hidden="false" localSheetId="0" name="_FilterDatabase" vbProcedure="false">Uudisrakentaminen!$E$1:$E$400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<sst xmlns="http://schemas.openxmlformats.org/spreadsheetml/2006/main" count="2458" uniqueCount="1048">
  <si>
    <t xml:space="preserve">LASKE-SAP-</t>
  </si>
  <si>
    <t xml:space="preserve">Verkko-</t>
  </si>
  <si>
    <t xml:space="preserve">Alue-</t>
  </si>
  <si>
    <t xml:space="preserve">Kohteen</t>
  </si>
  <si>
    <t xml:space="preserve">Hankkeen</t>
  </si>
  <si>
    <t xml:space="preserve">2023</t>
  </si>
  <si>
    <t xml:space="preserve">2024</t>
  </si>
  <si>
    <t xml:space="preserve">Massatase</t>
  </si>
  <si>
    <t xml:space="preserve">Pyörätiet</t>
  </si>
  <si>
    <t xml:space="preserve">HSY</t>
  </si>
  <si>
    <t xml:space="preserve">Huom.</t>
  </si>
  <si>
    <t xml:space="preserve">HKR / PW</t>
  </si>
  <si>
    <t xml:space="preserve">HANKE</t>
  </si>
  <si>
    <t xml:space="preserve">projekti</t>
  </si>
  <si>
    <t xml:space="preserve">numero</t>
  </si>
  <si>
    <t xml:space="preserve">vastaava</t>
  </si>
  <si>
    <t xml:space="preserve">projektipäällikkö</t>
  </si>
  <si>
    <t xml:space="preserve">vaihe</t>
  </si>
  <si>
    <t xml:space="preserve">TA2023</t>
  </si>
  <si>
    <t xml:space="preserve">TS2023</t>
  </si>
  <si>
    <t xml:space="preserve">Tuottaja</t>
  </si>
  <si>
    <t xml:space="preserve">+/-</t>
  </si>
  <si>
    <t xml:space="preserve">km</t>
  </si>
  <si>
    <t xml:space="preserve">HANKENUMERO</t>
  </si>
  <si>
    <t xml:space="preserve">PÄÄLUOKKA</t>
  </si>
  <si>
    <t xml:space="preserve">LUOKKA</t>
  </si>
  <si>
    <t xml:space="preserve">8 03 KADUT, LIIKENNEVÄYLÄT</t>
  </si>
  <si>
    <t xml:space="preserve">ALALUOKKA</t>
  </si>
  <si>
    <t xml:space="preserve">SUURPIIRI</t>
  </si>
  <si>
    <t xml:space="preserve">KAUPUNGINOSAN NIMI</t>
  </si>
  <si>
    <t xml:space="preserve">RYHMÄ</t>
  </si>
  <si>
    <t xml:space="preserve">RYHMÄÄN KUULUVAT HANKKEET/PROJEKTIT</t>
  </si>
  <si>
    <t xml:space="preserve">Ylitysoikeus yhteensä</t>
  </si>
  <si>
    <t xml:space="preserve">8 03 01 01 Uudisrakentaminen</t>
  </si>
  <si>
    <t xml:space="preserve">Ylitysoikeus </t>
  </si>
  <si>
    <t xml:space="preserve"> </t>
  </si>
  <si>
    <t xml:space="preserve">Eteläinen suurpiiri</t>
  </si>
  <si>
    <t xml:space="preserve">2. KLUUVI</t>
  </si>
  <si>
    <t xml:space="preserve">Puutarhakuja</t>
  </si>
  <si>
    <t xml:space="preserve">2814I00019</t>
  </si>
  <si>
    <t xml:space="preserve">Kimari</t>
  </si>
  <si>
    <t xml:space="preserve">k p v</t>
  </si>
  <si>
    <t xml:space="preserve">suunnitelmat 3/23</t>
  </si>
  <si>
    <t xml:space="preserve">Mannerheimintie 3-5</t>
  </si>
  <si>
    <t xml:space="preserve">s k p </t>
  </si>
  <si>
    <t xml:space="preserve">pienet järjestelyt hotellin edustalla</t>
  </si>
  <si>
    <t xml:space="preserve">3. KAARTINKAUPUNKI</t>
  </si>
  <si>
    <t xml:space="preserve">Kaartinkortteli, Fabianinkatu 2</t>
  </si>
  <si>
    <t xml:space="preserve">NN</t>
  </si>
  <si>
    <t xml:space="preserve">s m k p v</t>
  </si>
  <si>
    <t xml:space="preserve">4. KAMPPI</t>
  </si>
  <si>
    <t xml:space="preserve">Keskustan THK</t>
  </si>
  <si>
    <t xml:space="preserve">Kaalikoski</t>
  </si>
  <si>
    <t xml:space="preserve">kaavasta valitettu</t>
  </si>
  <si>
    <t xml:space="preserve">Keskustan THK liittyvät kadut</t>
  </si>
  <si>
    <t xml:space="preserve">s</t>
  </si>
  <si>
    <t xml:space="preserve">tarvitaan maisemaark. näkemystä mukaan aukion suunnitteluun</t>
  </si>
  <si>
    <t xml:space="preserve">Marian sairaalan alue (AM)</t>
  </si>
  <si>
    <t xml:space="preserve">2814I00014</t>
  </si>
  <si>
    <t xml:space="preserve">Rantalainen</t>
  </si>
  <si>
    <t xml:space="preserve">suunnitellaan mitä suunnitellaan, valitukset edelleen päällä</t>
  </si>
  <si>
    <t xml:space="preserve">Marian puisto</t>
  </si>
  <si>
    <t xml:space="preserve">"</t>
  </si>
  <si>
    <t xml:space="preserve">Marian portaat</t>
  </si>
  <si>
    <t xml:space="preserve">Mechelininaukio</t>
  </si>
  <si>
    <t xml:space="preserve">Marian sairaala-alue, rakentamisen vaiheistussuun.</t>
  </si>
  <si>
    <t xml:space="preserve">Baanan muutossuunnittelu, Porkkalankatu ja Mechelininkatu</t>
  </si>
  <si>
    <t xml:space="preserve">Verkamo</t>
  </si>
  <si>
    <t xml:space="preserve">Yhteensä 215t€ </t>
  </si>
  <si>
    <t xml:space="preserve">Baanan YKS/ Lastenkodinkadun silta</t>
  </si>
  <si>
    <t xml:space="preserve">Aalto</t>
  </si>
  <si>
    <t xml:space="preserve">t</t>
  </si>
  <si>
    <t xml:space="preserve">Kaavavalitus</t>
  </si>
  <si>
    <t xml:space="preserve">8. KATAJANOKKA</t>
  </si>
  <si>
    <t xml:space="preserve">Laivastokatu 20</t>
  </si>
  <si>
    <t xml:space="preserve">2814I00016</t>
  </si>
  <si>
    <t xml:space="preserve">Laivastokulku</t>
  </si>
  <si>
    <t xml:space="preserve">Suunnitelmat 3/23</t>
  </si>
  <si>
    <t xml:space="preserve">Katajanokanlaituri 4</t>
  </si>
  <si>
    <t xml:space="preserve">Ankkurikatu</t>
  </si>
  <si>
    <t xml:space="preserve">Rannan jk</t>
  </si>
  <si>
    <t xml:space="preserve">Satamakatu (reuna-aukio)</t>
  </si>
  <si>
    <t xml:space="preserve">Katajanokanlaituri (liik.järj. muutokset)</t>
  </si>
  <si>
    <t xml:space="preserve">13. ETU-TÖÖLÖ</t>
  </si>
  <si>
    <t xml:space="preserve">Taivallahden kylpylän alue</t>
  </si>
  <si>
    <t xml:space="preserve">2814I00015</t>
  </si>
  <si>
    <t xml:space="preserve">kylpylähanke alkaa rakentua kesä/syksy 2022 -&gt; odottaa vesilupaa</t>
  </si>
  <si>
    <t xml:space="preserve">Hiekkarannantie</t>
  </si>
  <si>
    <t xml:space="preserve">m p k v</t>
  </si>
  <si>
    <t xml:space="preserve">+</t>
  </si>
  <si>
    <t xml:space="preserve">sisältää 20t€ pimaa (esirakentaminen)</t>
  </si>
  <si>
    <t xml:space="preserve">Martta Ypyän aukio</t>
  </si>
  <si>
    <t xml:space="preserve">s </t>
  </si>
  <si>
    <t xml:space="preserve">Merikannontie (saneeraus ja jatke)</t>
  </si>
  <si>
    <t xml:space="preserve">Mustasaaren yhteyslaiturin siirto ja väliaikainen reitti, muut väliaikaiset kulkureitit</t>
  </si>
  <si>
    <t xml:space="preserve">14. TAKA-TÖÖLÖ</t>
  </si>
  <si>
    <t xml:space="preserve">Töölöntori</t>
  </si>
  <si>
    <t xml:space="preserve">2814I03949</t>
  </si>
  <si>
    <t xml:space="preserve">v</t>
  </si>
  <si>
    <t xml:space="preserve">kausi-istutukset</t>
  </si>
  <si>
    <t xml:space="preserve">Garden Helsinki</t>
  </si>
  <si>
    <t xml:space="preserve">Katusuunnittelu. Valmis 8/23? Toteutussuunnittelun aikataulu?</t>
  </si>
  <si>
    <t xml:space="preserve">20. LÄNSISATAMA</t>
  </si>
  <si>
    <t xml:space="preserve">K.A. Fagerholmin kuja ja Itämerenkadun länsipää</t>
  </si>
  <si>
    <t xml:space="preserve">2814I00018</t>
  </si>
  <si>
    <t xml:space="preserve">m p k</t>
  </si>
  <si>
    <t xml:space="preserve">Porkkalankatu välillä Länsisatamankatu- Länsiväylä</t>
  </si>
  <si>
    <t xml:space="preserve">2814I00021</t>
  </si>
  <si>
    <t xml:space="preserve">Töölön sairaalan alue (AM/Ak12491)</t>
  </si>
  <si>
    <t xml:space="preserve">tarkistettava hanketilanne, suunnittelu 2022 vai 2023?</t>
  </si>
  <si>
    <t xml:space="preserve">Punaisen Ristin kuja </t>
  </si>
  <si>
    <t xml:space="preserve">mahdollinen muistomerkki/taideteos tulisi ottaa katusuunnittelussa huomioon</t>
  </si>
  <si>
    <t xml:space="preserve">31. LAUTTASAARI</t>
  </si>
  <si>
    <t xml:space="preserve">Vattuniemen keskus (AM)</t>
  </si>
  <si>
    <t xml:space="preserve">Heikkiläntie</t>
  </si>
  <si>
    <t xml:space="preserve">Heikkilänaukio</t>
  </si>
  <si>
    <t xml:space="preserve">Heikkilänpolku</t>
  </si>
  <si>
    <t xml:space="preserve">Haahkapolku</t>
  </si>
  <si>
    <t xml:space="preserve">Haahkatie</t>
  </si>
  <si>
    <t xml:space="preserve">Nahkahousuntie</t>
  </si>
  <si>
    <t xml:space="preserve">Särkiniementie</t>
  </si>
  <si>
    <t xml:space="preserve">Vattuniemenkatu  </t>
  </si>
  <si>
    <t xml:space="preserve">Lohiapajanlahti (AM/Ak11040)</t>
  </si>
  <si>
    <t xml:space="preserve">2814I00012</t>
  </si>
  <si>
    <t xml:space="preserve">Tarkkala</t>
  </si>
  <si>
    <t xml:space="preserve">sedimenttitutkimukset ym. muut tarvittavat esitutkimukset ennen suun. käynnistämistä</t>
  </si>
  <si>
    <t xml:space="preserve">Vattuniemenranta</t>
  </si>
  <si>
    <t xml:space="preserve">Vattuniemenkuja välillä Vattuniemenranta - Algot Niskan kaari</t>
  </si>
  <si>
    <t xml:space="preserve">Algot Niskan kaari, katu</t>
  </si>
  <si>
    <t xml:space="preserve">Algot Niskan kaari, rantarakenteet</t>
  </si>
  <si>
    <t xml:space="preserve">Algot Niskan laituri, katu</t>
  </si>
  <si>
    <t xml:space="preserve">Algot Niskan laituri, rantarakenteet</t>
  </si>
  <si>
    <t xml:space="preserve">Vattuniemenkatu välillä Tallbergin puistotie - Vattuniemenkuja</t>
  </si>
  <si>
    <t xml:space="preserve">Meripuistotie välillä Lauttasaarentie - Tallbergin puistotie</t>
  </si>
  <si>
    <t xml:space="preserve">Pajalahdentie välillä Meripuistotie - Lohiapajanpuisto</t>
  </si>
  <si>
    <t xml:space="preserve">Lauttasaarenmäki (AM/Ak11931)</t>
  </si>
  <si>
    <t xml:space="preserve">2814I00010</t>
  </si>
  <si>
    <t xml:space="preserve">kaiteen toteutus kadun päähän</t>
  </si>
  <si>
    <t xml:space="preserve">VARAUS (pienet kohteet, takuut, takuuajanhoito)</t>
  </si>
  <si>
    <t xml:space="preserve">Katuvihreän takuuajan hoito</t>
  </si>
  <si>
    <t xml:space="preserve">2814I00005</t>
  </si>
  <si>
    <t xml:space="preserve">Salminen</t>
  </si>
  <si>
    <t xml:space="preserve">Keskeneräisten katujen hoito</t>
  </si>
  <si>
    <t xml:space="preserve">2814I00006</t>
  </si>
  <si>
    <t xml:space="preserve">Takuuajan hoito ja korjaukset</t>
  </si>
  <si>
    <t xml:space="preserve">2814I00007</t>
  </si>
  <si>
    <t xml:space="preserve">Nimeämättömät kohteet</t>
  </si>
  <si>
    <t xml:space="preserve">2814I00008</t>
  </si>
  <si>
    <t xml:space="preserve">Töölöntullinkatu 8</t>
  </si>
  <si>
    <t xml:space="preserve">p k v</t>
  </si>
  <si>
    <t xml:space="preserve">Läntinen suurpiiri</t>
  </si>
  <si>
    <t xml:space="preserve">16. RUSKEASUO</t>
  </si>
  <si>
    <t xml:space="preserve">Pikku Huopalahden pohjoisosa (AM)/ Huopalahdenportti</t>
  </si>
  <si>
    <t xml:space="preserve">2814I00324</t>
  </si>
  <si>
    <t xml:space="preserve">Väisänen</t>
  </si>
  <si>
    <t xml:space="preserve">HAO hylännyt valituksen, odottaa vielä tuleeko jatkovalituksia</t>
  </si>
  <si>
    <t xml:space="preserve">Kytösuontie</t>
  </si>
  <si>
    <t xml:space="preserve">Kaarinankatu</t>
  </si>
  <si>
    <t xml:space="preserve">Kaarinantori</t>
  </si>
  <si>
    <t xml:space="preserve">Kurjenmiekankuja</t>
  </si>
  <si>
    <t xml:space="preserve">Halikonkuja</t>
  </si>
  <si>
    <t xml:space="preserve">Askaistenpolku</t>
  </si>
  <si>
    <t xml:space="preserve">Kolmioaukiot</t>
  </si>
  <si>
    <t xml:space="preserve">Mannerheimintie Huopalahdenportin kohdalla</t>
  </si>
  <si>
    <t xml:space="preserve">18. LAAKSO</t>
  </si>
  <si>
    <t xml:space="preserve">Laakson sairaala-alue (AM)</t>
  </si>
  <si>
    <t xml:space="preserve">2814I00327</t>
  </si>
  <si>
    <t xml:space="preserve">Urheilukatu</t>
  </si>
  <si>
    <t xml:space="preserve">Auroranportti</t>
  </si>
  <si>
    <t xml:space="preserve">Reijolankadun pysäkkijärjestelyt</t>
  </si>
  <si>
    <t xml:space="preserve">29. HAAGA</t>
  </si>
  <si>
    <t xml:space="preserve">Isonnevan alue (AM)</t>
  </si>
  <si>
    <t xml:space="preserve">2814I00308</t>
  </si>
  <si>
    <t xml:space="preserve">Haaganpuiston pohjoisosa</t>
  </si>
  <si>
    <t xml:space="preserve">t v</t>
  </si>
  <si>
    <t xml:space="preserve">RT</t>
  </si>
  <si>
    <t xml:space="preserve">Stara</t>
  </si>
  <si>
    <t xml:space="preserve">Kylänevankuja</t>
  </si>
  <si>
    <t xml:space="preserve">suunnitelmien päivitys</t>
  </si>
  <si>
    <t xml:space="preserve">Strömstadinkuja</t>
  </si>
  <si>
    <t xml:space="preserve">kaava valituksessa, ehkä Hao päätös 3-4/2023</t>
  </si>
  <si>
    <t xml:space="preserve">Isonnevantie (Kylännevankuja-Isonnevanpolku)</t>
  </si>
  <si>
    <t xml:space="preserve">Haagan urheilutie</t>
  </si>
  <si>
    <t xml:space="preserve">Huopalahden aseman alue</t>
  </si>
  <si>
    <t xml:space="preserve">2814I00316</t>
  </si>
  <si>
    <t xml:space="preserve">E.M. Pekkinen Oy</t>
  </si>
  <si>
    <t xml:space="preserve">Huopalahdenlaiturivaihde</t>
  </si>
  <si>
    <t xml:space="preserve">Kauppalantie, portaat, tukimuuri, luiska</t>
  </si>
  <si>
    <t xml:space="preserve">Kylätie</t>
  </si>
  <si>
    <t xml:space="preserve">Orapihlajatien ja Paatsamatien alue (AM)</t>
  </si>
  <si>
    <t xml:space="preserve">2814I00317</t>
  </si>
  <si>
    <t xml:space="preserve">Orapihlajatie</t>
  </si>
  <si>
    <t xml:space="preserve">YIT</t>
  </si>
  <si>
    <t xml:space="preserve">Orapihlajapolku</t>
  </si>
  <si>
    <t xml:space="preserve">Paatsamatie</t>
  </si>
  <si>
    <t xml:space="preserve">Pohjola Rakennus</t>
  </si>
  <si>
    <t xml:space="preserve">Rantaradan varren baana (Huopalahden risteyssilta - Eliel Saarisen tie)</t>
  </si>
  <si>
    <t xml:space="preserve">30. MUNKKINIEMI</t>
  </si>
  <si>
    <t xml:space="preserve">Lehtisaaren pohjoisosa</t>
  </si>
  <si>
    <t xml:space="preserve">Papinpöydänkujan ja Lehtisaarentien viimeistelyt</t>
  </si>
  <si>
    <t xml:space="preserve">2814I00306</t>
  </si>
  <si>
    <t xml:space="preserve">Riihitie 9</t>
  </si>
  <si>
    <t xml:space="preserve">2814I00332</t>
  </si>
  <si>
    <t xml:space="preserve">päiväkotihanke</t>
  </si>
  <si>
    <t xml:space="preserve">Riihitie</t>
  </si>
  <si>
    <t xml:space="preserve">Riihipolku</t>
  </si>
  <si>
    <t xml:space="preserve">Lapinmäentie 1, Pohjola-talo (AM)</t>
  </si>
  <si>
    <t xml:space="preserve">2814I00315</t>
  </si>
  <si>
    <t xml:space="preserve">Huopalahdentie</t>
  </si>
  <si>
    <t xml:space="preserve">talonrak. Jälkeen</t>
  </si>
  <si>
    <t xml:space="preserve">32. KONALA</t>
  </si>
  <si>
    <t xml:space="preserve">Konalan keskusta (AM/ak 32038)</t>
  </si>
  <si>
    <t xml:space="preserve">2814I00328</t>
  </si>
  <si>
    <t xml:space="preserve">Konalantie (Hilapellontie-Ajomiehentie)</t>
  </si>
  <si>
    <t xml:space="preserve">odottaa kaavatarkasteluja</t>
  </si>
  <si>
    <t xml:space="preserve">Konalanpolku</t>
  </si>
  <si>
    <t xml:space="preserve">sisällytetään myös valaistus Hilapellon reitille</t>
  </si>
  <si>
    <t xml:space="preserve">Konalankuja</t>
  </si>
  <si>
    <t xml:space="preserve">Munkkivuoren ostoskeskuksen alue (AM)</t>
  </si>
  <si>
    <t xml:space="preserve">kaavoitus tarkoitus viedä läpi vuoden 2022 loppuun mennessä, rakennusluvat hakuun kevät 2023</t>
  </si>
  <si>
    <t xml:space="preserve">Naantalintie</t>
  </si>
  <si>
    <t xml:space="preserve">2814I00331</t>
  </si>
  <si>
    <t xml:space="preserve">46. PITÄJÄNMÄKI</t>
  </si>
  <si>
    <t xml:space="preserve">Kutomopolku</t>
  </si>
  <si>
    <t xml:space="preserve">2814I00321</t>
  </si>
  <si>
    <t xml:space="preserve">p v</t>
  </si>
  <si>
    <t xml:space="preserve">odottaa talonrakentamista (SRV:n hanke toistaiseksi peruttu) tai viimeistään toteutus Kutomotien aikataulussa</t>
  </si>
  <si>
    <t xml:space="preserve">Kutomotie 1 ja 9</t>
  </si>
  <si>
    <t xml:space="preserve">2814I00325</t>
  </si>
  <si>
    <t xml:space="preserve">Kutomotie</t>
  </si>
  <si>
    <t xml:space="preserve">Kutomokuja</t>
  </si>
  <si>
    <t xml:space="preserve">Stockmanninkuja</t>
  </si>
  <si>
    <t xml:space="preserve">Pitäjänmäen asemakeskus (AM/ak 12602)</t>
  </si>
  <si>
    <t xml:space="preserve">2814I00323</t>
  </si>
  <si>
    <t xml:space="preserve">Pitäjänmäentie</t>
  </si>
  <si>
    <t xml:space="preserve">Rantaradanaukio</t>
  </si>
  <si>
    <t xml:space="preserve">Teppo: Pitäjänmäenbaanan pyörätie-km tähän</t>
  </si>
  <si>
    <t xml:space="preserve">Kaupunkiradankuja</t>
  </si>
  <si>
    <t xml:space="preserve">Pienet uudisrakennustyöt</t>
  </si>
  <si>
    <t xml:space="preserve">2814I00304</t>
  </si>
  <si>
    <t xml:space="preserve">Laurinmäenkuja 3</t>
  </si>
  <si>
    <t xml:space="preserve">Lautaniemi</t>
  </si>
  <si>
    <t xml:space="preserve">kääntöpaikan muutokset</t>
  </si>
  <si>
    <t xml:space="preserve">Viimeistely ja takuutyöt </t>
  </si>
  <si>
    <t xml:space="preserve">2814I00303</t>
  </si>
  <si>
    <t xml:space="preserve">2814I00302</t>
  </si>
  <si>
    <t xml:space="preserve">2814I00301</t>
  </si>
  <si>
    <t xml:space="preserve">Keskinen suurpiiri</t>
  </si>
  <si>
    <t xml:space="preserve">11. KALLIO</t>
  </si>
  <si>
    <t xml:space="preserve">Hakaniemi ja Merihaka </t>
  </si>
  <si>
    <t xml:space="preserve">2814I00708</t>
  </si>
  <si>
    <t xml:space="preserve">Tienvieri</t>
  </si>
  <si>
    <t xml:space="preserve">Suunnittelu </t>
  </si>
  <si>
    <t xml:space="preserve">X</t>
  </si>
  <si>
    <t xml:space="preserve">Rakentamislogistiikka</t>
  </si>
  <si>
    <t xml:space="preserve">Hakkila Joonas</t>
  </si>
  <si>
    <t xml:space="preserve">Siltasaarenkatu 2-3 linja (Siltasaarenportti)</t>
  </si>
  <si>
    <t xml:space="preserve">2814I00709</t>
  </si>
  <si>
    <t xml:space="preserve">24 0,5 milj.  </t>
  </si>
  <si>
    <t xml:space="preserve">12. ALPPIHARJU</t>
  </si>
  <si>
    <t xml:space="preserve">Helsinginkuja</t>
  </si>
  <si>
    <t xml:space="preserve">2814I00712</t>
  </si>
  <si>
    <t xml:space="preserve">rakentaminen 24 (itäpäädyn talon remppa)</t>
  </si>
  <si>
    <t xml:space="preserve">22. VALLILA</t>
  </si>
  <si>
    <t xml:space="preserve">Vallilan toimitila-alueen kehittäminen (esim. Kuortaneenkatu)</t>
  </si>
  <si>
    <t xml:space="preserve">?</t>
  </si>
  <si>
    <t xml:space="preserve">Kangasalantie (Hattulantie 2 hankkeen johdosta)</t>
  </si>
  <si>
    <t xml:space="preserve">Sammatintien järjestelyt (Vallilankenttä)+ johtosiirrot</t>
  </si>
  <si>
    <t xml:space="preserve">2814I00710</t>
  </si>
  <si>
    <t xml:space="preserve">Hurskainen S.</t>
  </si>
  <si>
    <t xml:space="preserve">23. TOUKOLA</t>
  </si>
  <si>
    <t xml:space="preserve">24. KUMPULA</t>
  </si>
  <si>
    <t xml:space="preserve">Kumpulanmäki</t>
  </si>
  <si>
    <t xml:space="preserve">26. KOSKELA</t>
  </si>
  <si>
    <t xml:space="preserve">Koskelan varikkokortteli</t>
  </si>
  <si>
    <t xml:space="preserve">Koskelan sairaalan ja pesuloiden alue (AM)</t>
  </si>
  <si>
    <t xml:space="preserve">2814I00705</t>
  </si>
  <si>
    <t xml:space="preserve">Tirri</t>
  </si>
  <si>
    <t xml:space="preserve">- Kunnalliskodintie</t>
  </si>
  <si>
    <t xml:space="preserve">- Koskelantie (Käpyläntie - Kunnalliskodintie)</t>
  </si>
  <si>
    <t xml:space="preserve">- Käpyläntie</t>
  </si>
  <si>
    <t xml:space="preserve">- Koskelanakseli</t>
  </si>
  <si>
    <t xml:space="preserve">Kauppa aukeaa syksy 23</t>
  </si>
  <si>
    <t xml:space="preserve">- Paviljonkikuja</t>
  </si>
  <si>
    <t xml:space="preserve">Vain länsipää 23</t>
  </si>
  <si>
    <t xml:space="preserve">- Antti Korpin tie</t>
  </si>
  <si>
    <t xml:space="preserve">- Kappelinkulku</t>
  </si>
  <si>
    <t xml:space="preserve">- Väliaikainen p-alue</t>
  </si>
  <si>
    <t xml:space="preserve">Siirto sos. Korttelin alueelle kaupan takia 23</t>
  </si>
  <si>
    <t xml:space="preserve">- Rakentamislogistiikka Koskela</t>
  </si>
  <si>
    <t xml:space="preserve">VARAUS (pienet kohteet, takuut, takuuhoito)</t>
  </si>
  <si>
    <t xml:space="preserve">2814I00701</t>
  </si>
  <si>
    <t xml:space="preserve">Arponen</t>
  </si>
  <si>
    <t xml:space="preserve">2814I00702</t>
  </si>
  <si>
    <t xml:space="preserve">Kaluste- ja materiaalihankkeet</t>
  </si>
  <si>
    <t xml:space="preserve">2814I00714</t>
  </si>
  <si>
    <t xml:space="preserve">2814I00704</t>
  </si>
  <si>
    <t xml:space="preserve">Pohjoinen suurpiiri</t>
  </si>
  <si>
    <t xml:space="preserve">28. OULUNKYLÄ</t>
  </si>
  <si>
    <t xml:space="preserve">Oulunkyläntien alue + Kirkkoherrantie (Jokiniementielle asti)</t>
  </si>
  <si>
    <t xml:space="preserve">Oulunkylän keskustakorttelit</t>
  </si>
  <si>
    <t xml:space="preserve">Paturintie</t>
  </si>
  <si>
    <t xml:space="preserve">Takainen</t>
  </si>
  <si>
    <t xml:space="preserve">rakentaminen 23 kun rivarin remppa valmistuu</t>
  </si>
  <si>
    <t xml:space="preserve">Käskynhaltijantien alue (AM/Raide-Jokeri)</t>
  </si>
  <si>
    <t xml:space="preserve">2814I01111</t>
  </si>
  <si>
    <t xml:space="preserve">Maapadontie </t>
  </si>
  <si>
    <t xml:space="preserve">Kivipadontie (Maapadontie-Käskynhaltijantien risteys)</t>
  </si>
  <si>
    <t xml:space="preserve">Teinintie (sis. Kinkeripolku, ei länsiosaa loppuun)</t>
  </si>
  <si>
    <t xml:space="preserve">Koulunpuoli </t>
  </si>
  <si>
    <t xml:space="preserve">Mestarintien </t>
  </si>
  <si>
    <t xml:space="preserve">Kivalterinkuja</t>
  </si>
  <si>
    <t xml:space="preserve">Rakentamislogistiikka Oulunkylä</t>
  </si>
  <si>
    <t xml:space="preserve">Pirjontien ja Pirkkolantien alue (AM/Raide-Jokeri)</t>
  </si>
  <si>
    <t xml:space="preserve">2814I01112</t>
  </si>
  <si>
    <t xml:space="preserve">Pirjonaukio</t>
  </si>
  <si>
    <t xml:space="preserve">s m p k v</t>
  </si>
  <si>
    <t xml:space="preserve">Talohanke valmistuu 10/23</t>
  </si>
  <si>
    <t xml:space="preserve">Metsäpurontie - Koivikkotie -Pirkkolantie + Käytäväyhteyden siirto keskuspuistossa (puutarhamyymälä)</t>
  </si>
  <si>
    <t xml:space="preserve">Maunulantie välillä Pirkkolantie-Maunulanpolku</t>
  </si>
  <si>
    <t xml:space="preserve">m p</t>
  </si>
  <si>
    <t xml:space="preserve">Lampuotilantie itä (kääntöpaikka) + Keski jatke (puistoa)</t>
  </si>
  <si>
    <t xml:space="preserve">Metsäpurontie (Pakilantie- Rajametsäntie) </t>
  </si>
  <si>
    <t xml:space="preserve">Maaherrantien alue (AM/Raide-Jokeri)</t>
  </si>
  <si>
    <t xml:space="preserve">2814I01113</t>
  </si>
  <si>
    <t xml:space="preserve">Larin Kyöstin tie (-polku, Veräjänaukio ja -porras) </t>
  </si>
  <si>
    <t xml:space="preserve">m p k </t>
  </si>
  <si>
    <t xml:space="preserve">34. PAKILA</t>
  </si>
  <si>
    <t xml:space="preserve">Länsi-Pakilan liikennejärjestelyt (Bagge hanke)</t>
  </si>
  <si>
    <t xml:space="preserve">2814I01114</t>
  </si>
  <si>
    <t xml:space="preserve">VARAUS (pienet kohteet, takuut, tehohoito)</t>
  </si>
  <si>
    <t xml:space="preserve">2814I01101</t>
  </si>
  <si>
    <t xml:space="preserve">2814I01102</t>
  </si>
  <si>
    <t xml:space="preserve">2814I01104</t>
  </si>
  <si>
    <t xml:space="preserve">Koillinen suurpiiri</t>
  </si>
  <si>
    <t xml:space="preserve">36. VIIKKI</t>
  </si>
  <si>
    <t xml:space="preserve">Viikinmäki (AM)</t>
  </si>
  <si>
    <t xml:space="preserve">2814I01501</t>
  </si>
  <si>
    <t xml:space="preserve">Ristiretkeläistenkatu</t>
  </si>
  <si>
    <t xml:space="preserve">Harjannetie</t>
  </si>
  <si>
    <t xml:space="preserve">Viikinkallion asuntokatu eli Viikinkallion enegiakorttelit, Sahamyllynrinne </t>
  </si>
  <si>
    <t xml:space="preserve">Muuntamokuljetus</t>
  </si>
  <si>
    <t xml:space="preserve">37. PUKINMÄKI</t>
  </si>
  <si>
    <t xml:space="preserve">Pihlajamäen ostoskeskus</t>
  </si>
  <si>
    <t xml:space="preserve">2814I01526</t>
  </si>
  <si>
    <t xml:space="preserve">s m p k</t>
  </si>
  <si>
    <t xml:space="preserve">Lidl avautuu 1/23. sopimusasia epäselvä</t>
  </si>
  <si>
    <t xml:space="preserve">Säterintien alue: Säterintie, Säterinportti, Madetojankuja</t>
  </si>
  <si>
    <t xml:space="preserve">2814I01536</t>
  </si>
  <si>
    <t xml:space="preserve">Nevalainen</t>
  </si>
  <si>
    <t xml:space="preserve">Nevalainen </t>
  </si>
  <si>
    <t xml:space="preserve">suunnittelu 23? Vai myöhemmin?</t>
  </si>
  <si>
    <t xml:space="preserve">Säterintien alue: Eskolantie 1,3 ja 5, Säteritie 2 ja 4</t>
  </si>
  <si>
    <t xml:space="preserve">39. TAPANINKYLÄ</t>
  </si>
  <si>
    <t xml:space="preserve">Maatullinpuiston eteläosan kaava-alue (AM)</t>
  </si>
  <si>
    <t xml:space="preserve">2814I01521</t>
  </si>
  <si>
    <t xml:space="preserve">Takalantie</t>
  </si>
  <si>
    <t xml:space="preserve">Rahkatie</t>
  </si>
  <si>
    <t xml:space="preserve">Rintamasotilaantie</t>
  </si>
  <si>
    <t xml:space="preserve">Lähdeniityntie</t>
  </si>
  <si>
    <t xml:space="preserve">Takalanrinne ja Takalankuja</t>
  </si>
  <si>
    <t xml:space="preserve">Fallkullan kiilan alue (AM)</t>
  </si>
  <si>
    <t xml:space="preserve">2814I01528</t>
  </si>
  <si>
    <t xml:space="preserve">Jokipoikasenkaari</t>
  </si>
  <si>
    <t xml:space="preserve">Jokipoikasentie</t>
  </si>
  <si>
    <t xml:space="preserve">Joutsentie (Tasankotie - Joutsenraitti)</t>
  </si>
  <si>
    <t xml:space="preserve">Jäkäläpolku (LP)</t>
  </si>
  <si>
    <t xml:space="preserve">Jäkälätie (v Jäkäläpolku - Joutsentie)</t>
  </si>
  <si>
    <t xml:space="preserve">Sammaltori</t>
  </si>
  <si>
    <t xml:space="preserve">Smoltinkaari</t>
  </si>
  <si>
    <t xml:space="preserve">Smoltinkuja</t>
  </si>
  <si>
    <t xml:space="preserve">Smoltinkulku</t>
  </si>
  <si>
    <t xml:space="preserve">Tapanilan asemanseudun eteläosa</t>
  </si>
  <si>
    <t xml:space="preserve">Viertolantie</t>
  </si>
  <si>
    <t xml:space="preserve">40. SUUTARILA</t>
  </si>
  <si>
    <t xml:space="preserve">Siltalanpuiston kaava-alue (AM)</t>
  </si>
  <si>
    <t xml:space="preserve">2814I01520</t>
  </si>
  <si>
    <t xml:space="preserve">k v</t>
  </si>
  <si>
    <t xml:space="preserve">Peltokylänkuja kesken</t>
  </si>
  <si>
    <t xml:space="preserve">Päiväpalauksenpolku HSY:n hanke (tason korotus)</t>
  </si>
  <si>
    <t xml:space="preserve">Rantanen I</t>
  </si>
  <si>
    <t xml:space="preserve">Kiertotähdenkuja</t>
  </si>
  <si>
    <t xml:space="preserve">2814I01535</t>
  </si>
  <si>
    <t xml:space="preserve">kaavoitustilanne?</t>
  </si>
  <si>
    <t xml:space="preserve">Planeetat</t>
  </si>
  <si>
    <t xml:space="preserve">m p </t>
  </si>
  <si>
    <t xml:space="preserve">41. SUURMETSÄ</t>
  </si>
  <si>
    <t xml:space="preserve">Alppikylän kadut (AM)</t>
  </si>
  <si>
    <t xml:space="preserve">2814I01505</t>
  </si>
  <si>
    <t xml:space="preserve">Puistola Raidepolku-Simakuja</t>
  </si>
  <si>
    <t xml:space="preserve">Tatti 13 ja 15 Outletin pysäköintitalo</t>
  </si>
  <si>
    <t xml:space="preserve">Jakomäen keskiosa (AM)</t>
  </si>
  <si>
    <t xml:space="preserve">2814I01529</t>
  </si>
  <si>
    <t xml:space="preserve">Orkotie ja Kännes</t>
  </si>
  <si>
    <t xml:space="preserve">kv</t>
  </si>
  <si>
    <t xml:space="preserve">Kankarepolku - Jakomäenaukio</t>
  </si>
  <si>
    <t xml:space="preserve">suunnitelmien revisiointi palvelutalon vuoksi. Talohanke valmis 25.</t>
  </si>
  <si>
    <t xml:space="preserve">2814I01508</t>
  </si>
  <si>
    <t xml:space="preserve">2814I01509</t>
  </si>
  <si>
    <t xml:space="preserve">2814I01511</t>
  </si>
  <si>
    <t xml:space="preserve">- Sammalpolku (liittyy lpk Jäkälän uudisrakentamiseen)</t>
  </si>
  <si>
    <t xml:space="preserve">Kaakkoinen suurpiiri</t>
  </si>
  <si>
    <r>
      <rPr>
        <b val="true"/>
        <sz val="11"/>
        <rFont val="Calibri"/>
        <family val="2"/>
        <charset val="1"/>
      </rPr>
      <t xml:space="preserve">19. </t>
    </r>
    <r>
      <rPr>
        <b val="true"/>
        <sz val="12"/>
        <rFont val="Calibri"/>
        <family val="2"/>
        <charset val="1"/>
      </rPr>
      <t xml:space="preserve">MUSTIKKAMAA-KORKEASAARI</t>
    </r>
  </si>
  <si>
    <t xml:space="preserve">42. KULOSAARI</t>
  </si>
  <si>
    <t xml:space="preserve">43. HERTTONIEMI</t>
  </si>
  <si>
    <t xml:space="preserve">Herttoniemen keskus ja metroasema (AM) </t>
  </si>
  <si>
    <t xml:space="preserve">2814I02015</t>
  </si>
  <si>
    <t xml:space="preserve">Väiaikaisista järjestelyistä voi kysyä Taru Sihvoselta</t>
  </si>
  <si>
    <t xml:space="preserve">Hiihtäjäntie v. Hiihtäjänkuja-Hiihtomäentie sis. Kiertoliittymän Hiihtäjäntie/Hiihtäjänkuja</t>
  </si>
  <si>
    <t xml:space="preserve">Hiihtäjänkuja, muutossuunnittelu Baanan yhteydessä (pp määräraha)</t>
  </si>
  <si>
    <t xml:space="preserve">Siilitien ja Kettutien alue (AM)</t>
  </si>
  <si>
    <t xml:space="preserve">2814I02009</t>
  </si>
  <si>
    <t xml:space="preserve">Hurskainen J.</t>
  </si>
  <si>
    <t xml:space="preserve">m p v</t>
  </si>
  <si>
    <t xml:space="preserve">Siilikuja vaihe 2</t>
  </si>
  <si>
    <t xml:space="preserve">Siilikuja </t>
  </si>
  <si>
    <t xml:space="preserve">Herttoniemenranta (AM) ak 12042</t>
  </si>
  <si>
    <t xml:space="preserve">2814I02008</t>
  </si>
  <si>
    <t xml:space="preserve">Amiraali Cronstedtin tori </t>
  </si>
  <si>
    <t xml:space="preserve">Varmistetaan vielä kanslian näkemys?</t>
  </si>
  <si>
    <t xml:space="preserve">Rantareitti, yhteys kelluville asunnoille</t>
  </si>
  <si>
    <t xml:space="preserve">esirak. tarve?</t>
  </si>
  <si>
    <t xml:space="preserve">Työnjohtajankadun korttelit ak 12481 (AM)</t>
  </si>
  <si>
    <t xml:space="preserve">2814I02014</t>
  </si>
  <si>
    <t xml:space="preserve">Sundberg </t>
  </si>
  <si>
    <t xml:space="preserve">Suunnittelijankatu v. Itäväylä-Laivalahdenkatu (Kruunuvuoren kustannus) </t>
  </si>
  <si>
    <t xml:space="preserve">Työnjohtajankatu</t>
  </si>
  <si>
    <t xml:space="preserve">Sundberg</t>
  </si>
  <si>
    <t xml:space="preserve">Laivalahdenkatu v. Linnanrakentajantie-Suunnittelijankatu (Kruunuvuoren kustannus). (Tästä otettiin 60 000 €, jotta päästiin raamiin.)</t>
  </si>
  <si>
    <t xml:space="preserve">Laivalahdenkatu v. Työnjohtajankatu-Konemestarinkatu</t>
  </si>
  <si>
    <t xml:space="preserve">Insinöörinkatu v. Linnanrakentajantie- Työnjohtajankatu </t>
  </si>
  <si>
    <t xml:space="preserve">Insinöörinkatu v. Työnjohtajankatu- Konemestarinkatu</t>
  </si>
  <si>
    <t xml:space="preserve">49. LAAJASALO</t>
  </si>
  <si>
    <t xml:space="preserve">2814I02001</t>
  </si>
  <si>
    <t xml:space="preserve">Hämäläinen</t>
  </si>
  <si>
    <t xml:space="preserve">2814I02002</t>
  </si>
  <si>
    <t xml:space="preserve">Pienet nimeämättömät kohteet</t>
  </si>
  <si>
    <t xml:space="preserve">2814I02006</t>
  </si>
  <si>
    <t xml:space="preserve">Itäinen suurpiiri</t>
  </si>
  <si>
    <t xml:space="preserve">45. VARTIOKYLÄ</t>
  </si>
  <si>
    <t xml:space="preserve">Myllypuron keskus</t>
  </si>
  <si>
    <t xml:space="preserve">Kielilukio, Kiviparintie 1 ak 12614 </t>
  </si>
  <si>
    <t xml:space="preserve">2814I02413</t>
  </si>
  <si>
    <t xml:space="preserve">Ruuska</t>
  </si>
  <si>
    <t xml:space="preserve">s m p v</t>
  </si>
  <si>
    <t xml:space="preserve">Hanke suunnittelee myös Myllypurontietä</t>
  </si>
  <si>
    <t xml:space="preserve">Myllypurontie v. Jauhokuja-Kiviparintie</t>
  </si>
  <si>
    <t xml:space="preserve">Kielilukio, elinkaarihanke valmis -23, Kymp maksaa lukion urakoitsijalle kadun reunan rakentamisen tontin vieressä.</t>
  </si>
  <si>
    <t xml:space="preserve">Kivensilmänkuja 2 (AM) ak aloitus OAS</t>
  </si>
  <si>
    <t xml:space="preserve">2814I02444</t>
  </si>
  <si>
    <t xml:space="preserve">Myllypurontie v. Kiviparintie-Kivensilmänkuja</t>
  </si>
  <si>
    <t xml:space="preserve">Kivensilmänkuja v. Yläkivenpolku-Myllypurontie</t>
  </si>
  <si>
    <t xml:space="preserve">Kauppamyllyntien ympäristö (AM) ak 12646</t>
  </si>
  <si>
    <t xml:space="preserve">2814I02441</t>
  </si>
  <si>
    <t xml:space="preserve">SAP</t>
  </si>
  <si>
    <t xml:space="preserve">Metrovarikon ja teoll. tonttien ympäristön kadut</t>
  </si>
  <si>
    <t xml:space="preserve">Viilarinkuja </t>
  </si>
  <si>
    <t xml:space="preserve">Suunnittelun aloitus syksy 21, toteutetaan erillisurakkana? PA -&gt; Suunnittelu tilattu erikseen, mutta rakentamisesta ei vielä tietoa toteuttaako kymp vai Raide-Jokeri/SV_090322</t>
  </si>
  <si>
    <t xml:space="preserve">Viilarinpolku, Viilarintie-Viilarinkuja </t>
  </si>
  <si>
    <t xml:space="preserve">Suunnittelun aloitus syksy 21, toteutetaan erillisurakkana? PA -&gt; Suunnittelu tilattu erikseen, mutta rakentamisesta ei vielä tietoa toteuttaako kymp vai Raide-Jokeri/SV_090323</t>
  </si>
  <si>
    <t xml:space="preserve">Karhunkaatajan (Karhukallio) alue 1 (AM) ak ehdotus 12550</t>
  </si>
  <si>
    <t xml:space="preserve">2814I02435</t>
  </si>
  <si>
    <t xml:space="preserve">Esirak. Projektinumero, kaava -21 lautakunnassa, Kylk 11/-21, lainvoimainen -24 keväällä</t>
  </si>
  <si>
    <t xml:space="preserve">Alueen katu- ja rakennussuunnitelma</t>
  </si>
  <si>
    <t xml:space="preserve">Katusuunnittelun aloitus alueella</t>
  </si>
  <si>
    <t xml:space="preserve">Viilarintie</t>
  </si>
  <si>
    <t xml:space="preserve">summa tarkentuu</t>
  </si>
  <si>
    <t xml:space="preserve">Karhukallion tie</t>
  </si>
  <si>
    <t xml:space="preserve">Karhunlanka</t>
  </si>
  <si>
    <t xml:space="preserve">Talviunenaukio, hulevesiallas ja leikkipaikka</t>
  </si>
  <si>
    <t xml:space="preserve">Karhuemontie</t>
  </si>
  <si>
    <t xml:space="preserve">Karhukallionkuja</t>
  </si>
  <si>
    <t xml:space="preserve">Sopulipolku</t>
  </si>
  <si>
    <t xml:space="preserve">Karhunkulku (SIS. JOHTOSIIRTOJA, ESIRAKENTAMISTA!)</t>
  </si>
  <si>
    <t xml:space="preserve">m</t>
  </si>
  <si>
    <t xml:space="preserve">Varmistettava, että esirakentamisessa varattu rahaa johtosiirtojen rakentamiselle. Tässä esirakentamisen suunnittelua. Palataan keväällä -23</t>
  </si>
  <si>
    <t xml:space="preserve">Höökinpolku</t>
  </si>
  <si>
    <t xml:space="preserve">Karhunpojankuja</t>
  </si>
  <si>
    <t xml:space="preserve">Karhukallionpolku</t>
  </si>
  <si>
    <t xml:space="preserve">Myllärintie v. Viilarintie-Sarsantie</t>
  </si>
  <si>
    <t xml:space="preserve">Sarsantie</t>
  </si>
  <si>
    <t xml:space="preserve">Myllärinkuja</t>
  </si>
  <si>
    <t xml:space="preserve">Kiertoliittymä Siilitie / Viikintie / Kitusentie</t>
  </si>
  <si>
    <t xml:space="preserve">Sopulirinne</t>
  </si>
  <si>
    <t xml:space="preserve">Kävelysilta</t>
  </si>
  <si>
    <t xml:space="preserve">Hulevesiallas Myllärintanhuan pohjoispuolelle </t>
  </si>
  <si>
    <t xml:space="preserve">Kamu</t>
  </si>
  <si>
    <t xml:space="preserve">Toteutetaan Karhunkaatajan hankkeen kanssa yht. aikaisesti</t>
  </si>
  <si>
    <t xml:space="preserve">Gotlanninkatu 1-3 (AM) ak 12599 </t>
  </si>
  <si>
    <t xml:space="preserve">2814I05150</t>
  </si>
  <si>
    <t xml:space="preserve">s m p  </t>
  </si>
  <si>
    <t xml:space="preserve">SV_040322: Tästä otettu pois yhteensä 90 000 €:n (30 000 €/rivi) varaus ja siirretty jk+pp-kohtaan "Itäbaana v. Virvatulenpolku-Gotlanninkatu", koska ovat samaa suunnittelutoimeksiantoa.(rahavaraus jk+pp:ssä)</t>
  </si>
  <si>
    <t xml:space="preserve">Gotlanninkatu v. Marjaniementie- Asiakaankatu</t>
  </si>
  <si>
    <t xml:space="preserve">Johtosiirtoja ja HSY:n vesi-viemäri v. Asikaankatu-Asujanpolku</t>
  </si>
  <si>
    <t xml:space="preserve">Itäpolku, Asujanpolku</t>
  </si>
  <si>
    <t xml:space="preserve">Marjaniementielle muutoksia liikenteenohjaussuunnitelmassa</t>
  </si>
  <si>
    <t xml:space="preserve">Itäkeskuksen Jokerikortteli (AM) ak. 12633, tilapäiset liikennejärjestelyt</t>
  </si>
  <si>
    <t xml:space="preserve">2814I02442</t>
  </si>
  <si>
    <t xml:space="preserve">yksit.</t>
  </si>
  <si>
    <t xml:space="preserve">HANKE JÄIHIN!_SV_010422 /Toteutussopimus puuttuu 7/-21, siirtyy kevääseen 2023 n. 2,4 mij. Euroa. Rahavaraus poistettu poliittisen neuvottelutuloksen mukaisesti 25.10.22, varaus palauttamiselle olemassa/JH 25.10.22</t>
  </si>
  <si>
    <t xml:space="preserve">Liikennejärjestelyt, bussien väistötilat</t>
  </si>
  <si>
    <t xml:space="preserve">Turunlinnantie</t>
  </si>
  <si>
    <t xml:space="preserve">Itäkatu</t>
  </si>
  <si>
    <t xml:space="preserve">Tekniikkasiirrot, kun urakkasopimus on allekirjoitettu</t>
  </si>
  <si>
    <t xml:space="preserve">Marjaniementie</t>
  </si>
  <si>
    <t xml:space="preserve">Raaseporintien ja Marjaniementien risteyksen kiertoliittymä</t>
  </si>
  <si>
    <t xml:space="preserve">Myllypuro luisteluhalli ak. 11420 ja liikuntahalli jäähallin vieressä ak. 10986 </t>
  </si>
  <si>
    <t xml:space="preserve">s m p</t>
  </si>
  <si>
    <t xml:space="preserve">(rahavaraus esirakentamisessa)</t>
  </si>
  <si>
    <t xml:space="preserve">Ratasmyllynkuja </t>
  </si>
  <si>
    <r>
      <rPr>
        <sz val="11"/>
        <color rgb="FFED7D31"/>
        <rFont val="Calibri"/>
        <family val="2"/>
        <charset val="1"/>
      </rPr>
      <t xml:space="preserve">Jäähallihankkeen vuoksi tämä pitäisi saada aloitettua viimeistään alkuvuodesta 23. </t>
    </r>
    <r>
      <rPr>
        <sz val="11"/>
        <rFont val="Calibri"/>
        <family val="2"/>
        <charset val="1"/>
      </rPr>
      <t xml:space="preserve">(huleveden putkitus jäähallin tontilla ja muut johtosiirrot esirakentamista) </t>
    </r>
  </si>
  <si>
    <t xml:space="preserve">Puotilan ostari (AM) ak 12595 </t>
  </si>
  <si>
    <t xml:space="preserve">2814I02437</t>
  </si>
  <si>
    <t xml:space="preserve">aloitus marraskuussa 21 purku ja 18 kk rakentaminen/PA/26.4.21</t>
  </si>
  <si>
    <t xml:space="preserve">Rusthollarintie</t>
  </si>
  <si>
    <t xml:space="preserve">Klaavuntie</t>
  </si>
  <si>
    <t xml:space="preserve">Rättäripolku</t>
  </si>
  <si>
    <t xml:space="preserve">47. MELLUNKYLÄ</t>
  </si>
  <si>
    <t xml:space="preserve">54. VUOSAARI</t>
  </si>
  <si>
    <t xml:space="preserve">Aromikujan alue ak 12458</t>
  </si>
  <si>
    <t xml:space="preserve">2814I02401</t>
  </si>
  <si>
    <t xml:space="preserve">Vuotien eteläreuna v. Valkopaadentie- Gustav Pauligin katu (tontin huollon ja sisäänkäyntien sovitus katuun)</t>
  </si>
  <si>
    <t xml:space="preserve">Hurskainen J. </t>
  </si>
  <si>
    <t xml:space="preserve">Rakentamisen aloitus siirretty v. 23-&gt;24 talotyömaat vielä käynnissä v. 23, tieto J. Hurskaiselta/ JH 25.10.22</t>
  </si>
  <si>
    <t xml:space="preserve">Gustav Pauligin katu v.Vuotie-Pomeranssikuja-Leikosaarentie </t>
  </si>
  <si>
    <t xml:space="preserve">Sisältää uudet pyöräkaistat, Bertha Pauligin katu-Leikosaarentie, turvallisuus parantaminen, Gustav Pauligin katu, korotettu liittymä, Vuotielle vaikutukset. Rakentamisen aloitus siirretty v. 23-&gt;24 talotyömaat vielä käynnissä v. 23, tieto J. Hurskaiselta/ JH 25.10.22</t>
  </si>
  <si>
    <t xml:space="preserve">Merikorttikuja ak 12553</t>
  </si>
  <si>
    <t xml:space="preserve">Kallvikintien muutokset tonttiliittymän kohdalla</t>
  </si>
  <si>
    <t xml:space="preserve">Toteutetaan mahdollisesti loppuvuonna -23</t>
  </si>
  <si>
    <t xml:space="preserve">Pärnunkatu 6 (AM) ak  12672 </t>
  </si>
  <si>
    <t xml:space="preserve">Pärnunkadun jk</t>
  </si>
  <si>
    <t xml:space="preserve">katusuunnitelma tarkistettava</t>
  </si>
  <si>
    <t xml:space="preserve">Meri-Rastilan länsiosa (AM) ak 12570</t>
  </si>
  <si>
    <t xml:space="preserve">2814I02439</t>
  </si>
  <si>
    <t xml:space="preserve">Merirastilantie v. Karavaanisilta-Merirastilankuja</t>
  </si>
  <si>
    <t xml:space="preserve">Merirastilantie v.Merirastilankuja-Levankikuja</t>
  </si>
  <si>
    <t xml:space="preserve">Meri-Rastilantie v.Levankikuja-Halkaisijantie</t>
  </si>
  <si>
    <t xml:space="preserve">Märssykuja</t>
  </si>
  <si>
    <t xml:space="preserve">Meri-Rastilan tori</t>
  </si>
  <si>
    <t xml:space="preserve">Meri-Rastilankuja ja Haruspolku</t>
  </si>
  <si>
    <t xml:space="preserve">Fokkapolku, Fokkakuja, Fokkatori, Jaluspolku ja Jaluskuja</t>
  </si>
  <si>
    <t xml:space="preserve">Karavaanisilta ja Torisilta </t>
  </si>
  <si>
    <t xml:space="preserve">Harbonkatu, länsiosa</t>
  </si>
  <si>
    <t xml:space="preserve">Levankikuja</t>
  </si>
  <si>
    <t xml:space="preserve">Meri-Rastilan liittymä (Vuotien ramppi)</t>
  </si>
  <si>
    <t xml:space="preserve">Prammikuja</t>
  </si>
  <si>
    <t xml:space="preserve">Meri-Rastilan itäosa (AM) ak 12571</t>
  </si>
  <si>
    <t xml:space="preserve">Kylk syksy/2021</t>
  </si>
  <si>
    <t xml:space="preserve">Ole Kandelinin aukio</t>
  </si>
  <si>
    <t xml:space="preserve">Spinnutie (kumppanuuskaava)</t>
  </si>
  <si>
    <t xml:space="preserve">Spinnupolku (kumppanuuskaava)</t>
  </si>
  <si>
    <t xml:space="preserve">Spinnukuja (kumppanuuskaava)</t>
  </si>
  <si>
    <t xml:space="preserve">Vendakuja</t>
  </si>
  <si>
    <t xml:space="preserve">Jiippikuja</t>
  </si>
  <si>
    <t xml:space="preserve">Vuotielle vaikutukset</t>
  </si>
  <si>
    <t xml:space="preserve">Valkkusuonkuja </t>
  </si>
  <si>
    <t xml:space="preserve">Lisätty listalle 25.10.22</t>
  </si>
  <si>
    <t xml:space="preserve">2814I02404</t>
  </si>
  <si>
    <t xml:space="preserve">2814I02405</t>
  </si>
  <si>
    <t xml:space="preserve">Pienet nimeämättömät hankkeet</t>
  </si>
  <si>
    <t xml:space="preserve">2814I02407</t>
  </si>
  <si>
    <t xml:space="preserve">Esimerkiksi Valssimyllynkadun viimeistelyn tarvittavat kohdat voi tehdä tällä</t>
  </si>
  <si>
    <t xml:space="preserve">Östersundomin suurpiiri</t>
  </si>
  <si>
    <t xml:space="preserve">Kölikuja </t>
  </si>
  <si>
    <t xml:space="preserve">2814I02903</t>
  </si>
  <si>
    <t xml:space="preserve">Tästä otettiin 50 000 €, jotta päästiin raamiin.</t>
  </si>
  <si>
    <t xml:space="preserve">Knutersintieltä yhteyksien parantaminen bussipysäkeille koulun kohdalla</t>
  </si>
  <si>
    <t xml:space="preserve">2814I02901</t>
  </si>
  <si>
    <t xml:space="preserve">Iivonen</t>
  </si>
  <si>
    <t xml:space="preserve">Siirretään vuodelle 23. Liikennesuunnittelu 21/Iivonen</t>
  </si>
  <si>
    <t xml:space="preserve">VARAUS (pienet kohteet)</t>
  </si>
  <si>
    <t xml:space="preserve">s m p k  v</t>
  </si>
  <si>
    <t xml:space="preserve">Katupuutäydennykset</t>
  </si>
  <si>
    <t xml:space="preserve">Katuvihreän tehohoito</t>
  </si>
  <si>
    <t xml:space="preserve">Keskeneräisten katujen talvikp.</t>
  </si>
  <si>
    <t xml:space="preserve">Pienet viimeistely- ja takuutyöt</t>
  </si>
  <si>
    <t xml:space="preserve">Meluesteet</t>
  </si>
  <si>
    <t xml:space="preserve">Suutarilantie (Tapaninkyläntie - Yrttimaantie) </t>
  </si>
  <si>
    <t xml:space="preserve">2814I03006</t>
  </si>
  <si>
    <t xml:space="preserve">Liittyy kaivoton katu pilottiin</t>
  </si>
  <si>
    <t xml:space="preserve">Vanha Porvoontie (Suurmetsäntie - Heikinlaaksontie)</t>
  </si>
  <si>
    <t xml:space="preserve">2814I03005</t>
  </si>
  <si>
    <t xml:space="preserve">käynnissä oleva suunnittelu jatkuu, holdissa</t>
  </si>
  <si>
    <t xml:space="preserve">8 03 01 02 Perusparantaminen ja liikennejärjestelyt</t>
  </si>
  <si>
    <t xml:space="preserve">Katujen peruskorjaukset</t>
  </si>
  <si>
    <t xml:space="preserve">ylitysoikeus</t>
  </si>
  <si>
    <t xml:space="preserve">Suomenlinnan katujen peruskorjaus</t>
  </si>
  <si>
    <t xml:space="preserve">2814I03939</t>
  </si>
  <si>
    <t xml:space="preserve">jatkuu vuodelle 2023</t>
  </si>
  <si>
    <t xml:space="preserve">Havis Amandan altaan peruskorjaus</t>
  </si>
  <si>
    <t xml:space="preserve">2814I03964</t>
  </si>
  <si>
    <t xml:space="preserve">Toivanen</t>
  </si>
  <si>
    <t xml:space="preserve">s t k v</t>
  </si>
  <si>
    <t xml:space="preserve">Kampin keskuksen ympäristön peruskorjaus</t>
  </si>
  <si>
    <t xml:space="preserve">2814I03967</t>
  </si>
  <si>
    <t xml:space="preserve">Mannerheiminaukio</t>
  </si>
  <si>
    <t xml:space="preserve">ideasuunnitelma/Kamu?</t>
  </si>
  <si>
    <t xml:space="preserve">Fredrikintorin peruskorjaus</t>
  </si>
  <si>
    <t xml:space="preserve">Taivallahden hulevesiarkku, seuranta ja tutkimukset</t>
  </si>
  <si>
    <t xml:space="preserve">2814I03952</t>
  </si>
  <si>
    <t xml:space="preserve">5 vuoden seuranta ja tutkimukset</t>
  </si>
  <si>
    <t xml:space="preserve">Kaisaniemenranta</t>
  </si>
  <si>
    <t xml:space="preserve">2814I03946</t>
  </si>
  <si>
    <t xml:space="preserve">mahdollisia lisäselvityksiä</t>
  </si>
  <si>
    <t xml:space="preserve">Katutyöhaittojen hallinta</t>
  </si>
  <si>
    <t xml:space="preserve">2814I03962</t>
  </si>
  <si>
    <t xml:space="preserve">Kosonen</t>
  </si>
  <si>
    <t xml:space="preserve">Heikki Kososen teettämät konsulttityöt ja tuntikirjaukset</t>
  </si>
  <si>
    <t xml:space="preserve">Pienet hulevesikohteet</t>
  </si>
  <si>
    <t xml:space="preserve">2814I03953</t>
  </si>
  <si>
    <t xml:space="preserve">eteläinen ja läntinen suurpiiri</t>
  </si>
  <si>
    <t xml:space="preserve">Hulevesiselvitykset HSY sekaviemäröinnin eriyttäminen </t>
  </si>
  <si>
    <t xml:space="preserve">Lankiniemi</t>
  </si>
  <si>
    <t xml:space="preserve">Pienet peruskorjauskohteet</t>
  </si>
  <si>
    <t xml:space="preserve">2814I03903</t>
  </si>
  <si>
    <t xml:space="preserve"> -Kasarmitorin ja Senaatintorin tapahtumavesi ja sähkö</t>
  </si>
  <si>
    <t xml:space="preserve">Juntunen</t>
  </si>
  <si>
    <t xml:space="preserve">s t</t>
  </si>
  <si>
    <t xml:space="preserve">Myös kaavoitus käynnissä, onko muita pieniä tarpeita? Outi Säntin pyynnöstä, Senaatintorilla on jo tapahtumasähkö</t>
  </si>
  <si>
    <t xml:space="preserve"> -Fazerin kukko veistoksen jalusta ym. korjaukset</t>
  </si>
  <si>
    <t xml:space="preserve">Hoivanen</t>
  </si>
  <si>
    <t xml:space="preserve"> -Iso Robertinkadun pollarien kuivatus</t>
  </si>
  <si>
    <t xml:space="preserve">pollareiden juurelle kertyy vettä ja systeemi ei toimi</t>
  </si>
  <si>
    <t xml:space="preserve">Hulevesikaivojen täydennykset</t>
  </si>
  <si>
    <t xml:space="preserve">2814I03917</t>
  </si>
  <si>
    <t xml:space="preserve">Katuvihreän peruskorjaustyöt</t>
  </si>
  <si>
    <t xml:space="preserve">2814I03910</t>
  </si>
  <si>
    <t xml:space="preserve"> -puiden täydennysistutukset</t>
  </si>
  <si>
    <t xml:space="preserve">RJ Liittyvä katujen peruskorjaukset (KAIKKI SP YHT)</t>
  </si>
  <si>
    <t xml:space="preserve">2814I03948</t>
  </si>
  <si>
    <t xml:space="preserve">KAIKKIEN YHTEENSÄ. Ei tiedoa tarkasta summasta. PA 17.10.22</t>
  </si>
  <si>
    <t xml:space="preserve">HSY:n Marttilan ja Reimarlan aluesaneeraus, liittyvät kaupungin korjaukset</t>
  </si>
  <si>
    <t xml:space="preserve">2814I03963</t>
  </si>
  <si>
    <t xml:space="preserve">Pikku Huopalahti (Hiittistenkuja-Hiittistenpolku-Velkuanpolku-Paimionkuja)</t>
  </si>
  <si>
    <t xml:space="preserve">Rantanen</t>
  </si>
  <si>
    <t xml:space="preserve">HSY:n hanke</t>
  </si>
  <si>
    <t xml:space="preserve">Tammitie</t>
  </si>
  <si>
    <t xml:space="preserve">Mannerheimintien tukimuuri Mannerheimintie 162 kohdalla</t>
  </si>
  <si>
    <t xml:space="preserve">Sihvonen</t>
  </si>
  <si>
    <t xml:space="preserve">korjaukset</t>
  </si>
  <si>
    <t xml:space="preserve">- Jyrkinkuja</t>
  </si>
  <si>
    <t xml:space="preserve">reunakivet puuttuvat, valuntaa kiinteistöille</t>
  </si>
  <si>
    <t xml:space="preserve">- Kanneltie 27</t>
  </si>
  <si>
    <t xml:space="preserve">vedet tulvineet mm. kiinteistön puolelle &amp; kellariin nyt jo toistamiseen. Silja 15.12.21: tarpeen tehdä hulevesiselvitys HSY:n kanssa, hv-viemärin kuntotutkimus pyydetty HSY:ltä, valmistunee alkuvuonna 22.</t>
  </si>
  <si>
    <t xml:space="preserve">- Mannerheimintie 158 - 160, kuivatus</t>
  </si>
  <si>
    <t xml:space="preserve">2023 suunnitteluun, Juha Ovaska/Stara tutkinut/tietää, kysy Ismolta</t>
  </si>
  <si>
    <t xml:space="preserve">- Koroistentie 6, kuivatus</t>
  </si>
  <si>
    <t xml:space="preserve">2023 suunnitteluun</t>
  </si>
  <si>
    <t xml:space="preserve">2814I03904</t>
  </si>
  <si>
    <t xml:space="preserve">2814I03918</t>
  </si>
  <si>
    <t xml:space="preserve">Katuvihreän peruskorjaus</t>
  </si>
  <si>
    <t xml:space="preserve">2814I03911</t>
  </si>
  <si>
    <t xml:space="preserve">Vaasanpolku ja Pengerpolku</t>
  </si>
  <si>
    <t xml:space="preserve">Palmgren</t>
  </si>
  <si>
    <t xml:space="preserve">m p k v </t>
  </si>
  <si>
    <t xml:space="preserve">Länsi-Pasilan aukioiden peruskorjaus</t>
  </si>
  <si>
    <t xml:space="preserve">Kattilakoski</t>
  </si>
  <si>
    <t xml:space="preserve">Leanportti</t>
  </si>
  <si>
    <t xml:space="preserve">2814I03965</t>
  </si>
  <si>
    <t xml:space="preserve">s m p </t>
  </si>
  <si>
    <t xml:space="preserve">(Pasilan pysäköinti Oy/Rauno Kadenius) Ei vaadi katusuunnitelmaa, kts Maistraatintorin paperit.</t>
  </si>
  <si>
    <t xml:space="preserve">Pienet peruskorjaustyöt</t>
  </si>
  <si>
    <t xml:space="preserve">2814I03912</t>
  </si>
  <si>
    <t xml:space="preserve">2814I03905</t>
  </si>
  <si>
    <t xml:space="preserve">2814I03919</t>
  </si>
  <si>
    <t xml:space="preserve">Paakkunainen</t>
  </si>
  <si>
    <t xml:space="preserve">2814I03913</t>
  </si>
  <si>
    <t xml:space="preserve">2814I03906</t>
  </si>
  <si>
    <t xml:space="preserve">´-Tuomarinkylän sorateiden parannukset</t>
  </si>
  <si>
    <t xml:space="preserve">2814I03920</t>
  </si>
  <si>
    <t xml:space="preserve">Tapulikaupungin katujen peruskorjaus</t>
  </si>
  <si>
    <t xml:space="preserve">2814I03944</t>
  </si>
  <si>
    <t xml:space="preserve">Maatullinkuja (Henrik Forsiuksen tie - Kämnerintie)</t>
  </si>
  <si>
    <t xml:space="preserve">2814I03914</t>
  </si>
  <si>
    <t xml:space="preserve">Asemanseutujen facelift eli parannukset Elyn kanssa</t>
  </si>
  <si>
    <t xml:space="preserve">2814I03966</t>
  </si>
  <si>
    <t xml:space="preserve">2814I03907</t>
  </si>
  <si>
    <t xml:space="preserve">- Latokartanonkaaren hulevesipainanteet StormFilter</t>
  </si>
  <si>
    <t xml:space="preserve">- Penttiläntie 5 (HSYn kanssa) hulevesitulva</t>
  </si>
  <si>
    <t xml:space="preserve">2814I03921</t>
  </si>
  <si>
    <t xml:space="preserve">Abraham Wetterin tie</t>
  </si>
  <si>
    <t xml:space="preserve">2814I03950</t>
  </si>
  <si>
    <t xml:space="preserve">Tilaus jaettava eri vuosille SAP:ssa, jos ei vielä ole jaettu</t>
  </si>
  <si>
    <t xml:space="preserve">Johan Sederholmintie </t>
  </si>
  <si>
    <t xml:space="preserve">Osa(kaikki kolme) Linnanrakentajantien kokonaisuutta</t>
  </si>
  <si>
    <t xml:space="preserve">Porolahdenpuiston hulevesiallas (liittyy Linnanrakentajantien huleveteen) </t>
  </si>
  <si>
    <t xml:space="preserve">VARAUS (Pienet peruskorjaustyöt)</t>
  </si>
  <si>
    <t xml:space="preserve">s m p k v </t>
  </si>
  <si>
    <t xml:space="preserve">2814I03915</t>
  </si>
  <si>
    <t xml:space="preserve">2814I03908</t>
  </si>
  <si>
    <t xml:space="preserve">Hulevesikaivojen täydennykset </t>
  </si>
  <si>
    <t xml:space="preserve">2814I03922</t>
  </si>
  <si>
    <t xml:space="preserve">Itäväylän alittavien rumpujen uusinta Mustanpuron kohdalla</t>
  </si>
  <si>
    <t xml:space="preserve">2814I03947</t>
  </si>
  <si>
    <t xml:space="preserve">Heinonen</t>
  </si>
  <si>
    <t xml:space="preserve">Projektinumero vaihdetaan, kun siirrytään rakentamiseen!</t>
  </si>
  <si>
    <t xml:space="preserve">2814I03916</t>
  </si>
  <si>
    <t xml:space="preserve">Summa nostettu 20 t€ -&gt; 50 t€ (Rantakartanontien lehmuskujanteen perusparannus: Kiireellinen hoitoleikkauksen tarve, paljon kuivia ja vaarallisia oksia)/SV_270122</t>
  </si>
  <si>
    <t xml:space="preserve">2814I03909</t>
  </si>
  <si>
    <t xml:space="preserve">2814I03923</t>
  </si>
  <si>
    <t xml:space="preserve">Ulkovalaistuksen ja liikennevalojen peruskorjaus</t>
  </si>
  <si>
    <t xml:space="preserve">Ulkovalaistuksen peruskorjaus, länsi (SP 1 ja 2)</t>
  </si>
  <si>
    <t xml:space="preserve">2814I03929</t>
  </si>
  <si>
    <t xml:space="preserve">budjetin jakautuminen päivitetty Olli Markkasen ilmoittaman mukaan 3.3.2022</t>
  </si>
  <si>
    <t xml:space="preserve">Ulkovalaistuksen peruskorjaus, pohjoinen (SP 3,4 ja 5)</t>
  </si>
  <si>
    <t xml:space="preserve">2814I03930</t>
  </si>
  <si>
    <t xml:space="preserve">Ulkovalaistuksen peruskorjaus, itä (SP 6, 7 ja 8)</t>
  </si>
  <si>
    <t xml:space="preserve">2814I03931</t>
  </si>
  <si>
    <t xml:space="preserve"> -Itäväylän pylväiden uusiminen</t>
  </si>
  <si>
    <t xml:space="preserve">Liikennevalojen peruskorjaus ja etäohjaus</t>
  </si>
  <si>
    <t xml:space="preserve">2814I03940</t>
  </si>
  <si>
    <t xml:space="preserve">Tietoliikenne</t>
  </si>
  <si>
    <t xml:space="preserve">2814I03961</t>
  </si>
  <si>
    <t xml:space="preserve">Vainikka</t>
  </si>
  <si>
    <t xml:space="preserve">Ulkovalaistuksen LED - saneeraus</t>
  </si>
  <si>
    <t xml:space="preserve">2814I03932</t>
  </si>
  <si>
    <t xml:space="preserve">Siltojen peruskorjaus ja uusiminen</t>
  </si>
  <si>
    <t xml:space="preserve">Rajasaaren silta</t>
  </si>
  <si>
    <t xml:space="preserve">2814I04341</t>
  </si>
  <si>
    <t xml:space="preserve">Sihvonen E</t>
  </si>
  <si>
    <t xml:space="preserve">t p k</t>
  </si>
  <si>
    <t xml:space="preserve">kokonaiskustannusarvio 2,4 miljoonaa euroa</t>
  </si>
  <si>
    <t xml:space="preserve">Kulosaarensilta</t>
  </si>
  <si>
    <t xml:space="preserve">2814I04359</t>
  </si>
  <si>
    <t xml:space="preserve">Vartiosaaren yhteysliikennelaiturit</t>
  </si>
  <si>
    <t xml:space="preserve">s t p k</t>
  </si>
  <si>
    <t xml:space="preserve">Mannerheimintien silta</t>
  </si>
  <si>
    <t xml:space="preserve">2814I04336</t>
  </si>
  <si>
    <t xml:space="preserve">Kytö</t>
  </si>
  <si>
    <t xml:space="preserve">Läntisen Alppirinteen tukimuuri ja porras</t>
  </si>
  <si>
    <t xml:space="preserve">Viikin liittymän ramppisilta nro 9</t>
  </si>
  <si>
    <t xml:space="preserve">2814I04337</t>
  </si>
  <si>
    <t xml:space="preserve">Viikin liittymän ramppisilta nro 4</t>
  </si>
  <si>
    <t xml:space="preserve">Talkootien kevyen liikenteen silta</t>
  </si>
  <si>
    <t xml:space="preserve">Hakaniemensilta</t>
  </si>
  <si>
    <t xml:space="preserve">2814I04331</t>
  </si>
  <si>
    <t xml:space="preserve">Alajoki</t>
  </si>
  <si>
    <t xml:space="preserve">Rahoitus Suuret liikennehankkeet</t>
  </si>
  <si>
    <t xml:space="preserve">Näkinsilta, Hakaniemi</t>
  </si>
  <si>
    <t xml:space="preserve">2814I04358</t>
  </si>
  <si>
    <t xml:space="preserve">Hopeasalmentien sillat</t>
  </si>
  <si>
    <t xml:space="preserve">2814I04352</t>
  </si>
  <si>
    <t xml:space="preserve">Viikin liittymän ramppisillat</t>
  </si>
  <si>
    <t xml:space="preserve">Messukeskuksen alikulku</t>
  </si>
  <si>
    <t xml:space="preserve">2814I04343</t>
  </si>
  <si>
    <t xml:space="preserve">Rapakiventien alikäytävä (Pihlajamäki)</t>
  </si>
  <si>
    <t xml:space="preserve">2814I04348</t>
  </si>
  <si>
    <t xml:space="preserve">Salpauseläntien alikäytävä 3 (Pihlajisto)</t>
  </si>
  <si>
    <t xml:space="preserve">2814I04346</t>
  </si>
  <si>
    <t xml:space="preserve">Kylännevantien silta</t>
  </si>
  <si>
    <t xml:space="preserve">2814I04312</t>
  </si>
  <si>
    <t xml:space="preserve">Herttoniementien sillat</t>
  </si>
  <si>
    <t xml:space="preserve">2814I04318</t>
  </si>
  <si>
    <t xml:space="preserve">Junatien silta</t>
  </si>
  <si>
    <t xml:space="preserve">2814I04338</t>
  </si>
  <si>
    <t xml:space="preserve">Sturenkadun silta</t>
  </si>
  <si>
    <t xml:space="preserve">2814I04330</t>
  </si>
  <si>
    <t xml:space="preserve">Konalantien sillat</t>
  </si>
  <si>
    <t xml:space="preserve">2814I04351</t>
  </si>
  <si>
    <t xml:space="preserve">Lahdentien ylikulkukäytävä (Tattarisuonsilta)</t>
  </si>
  <si>
    <t xml:space="preserve">2814I04349</t>
  </si>
  <si>
    <t xml:space="preserve">Tiirismaantien alikäytävä 4 (Pihlajisto)</t>
  </si>
  <si>
    <t xml:space="preserve">2814I04347</t>
  </si>
  <si>
    <t xml:space="preserve">Pihlajistontie alikäytävä 1 (Pihlajamäki)</t>
  </si>
  <si>
    <t xml:space="preserve">2814I04344</t>
  </si>
  <si>
    <t xml:space="preserve">Salpausselän alikäytävä 2 (Pihlajisto)</t>
  </si>
  <si>
    <t xml:space="preserve">2814I04345</t>
  </si>
  <si>
    <t xml:space="preserve">Arkadiankadun silta</t>
  </si>
  <si>
    <t xml:space="preserve">2814I04354</t>
  </si>
  <si>
    <t xml:space="preserve">Itäkeskuksen väliaikainen kevytliikennesilta</t>
  </si>
  <si>
    <t xml:space="preserve">2814I04355</t>
  </si>
  <si>
    <t xml:space="preserve">Rohkatien kevyen liikenteen silta</t>
  </si>
  <si>
    <t xml:space="preserve">2814I04356</t>
  </si>
  <si>
    <t xml:space="preserve">Klaneettipolun ylikulkukäytävä</t>
  </si>
  <si>
    <t xml:space="preserve">2814I04357</t>
  </si>
  <si>
    <t xml:space="preserve">Erittelemättömät korjaukset</t>
  </si>
  <si>
    <t xml:space="preserve">muutetty 14.9. ent. 310/PipinT</t>
  </si>
  <si>
    <t xml:space="preserve">Erittelemättömät siltojen korjaukset</t>
  </si>
  <si>
    <t xml:space="preserve">2814I04301</t>
  </si>
  <si>
    <t xml:space="preserve">Erittelemättömät rantarakenteiden korjaukset</t>
  </si>
  <si>
    <t xml:space="preserve">2814I04334</t>
  </si>
  <si>
    <t xml:space="preserve">Erittelemättömät tukimuurien korjaukset</t>
  </si>
  <si>
    <t xml:space="preserve">2814I04335</t>
  </si>
  <si>
    <t xml:space="preserve">Erittelemättömät portaiden korjaukset</t>
  </si>
  <si>
    <t xml:space="preserve">2814I04303</t>
  </si>
  <si>
    <t xml:space="preserve">Erittelemättömät muiden taitorakenteiden korjaukset</t>
  </si>
  <si>
    <t xml:space="preserve">2814I04302</t>
  </si>
  <si>
    <t xml:space="preserve">Päällysteiden uusiminen</t>
  </si>
  <si>
    <t xml:space="preserve">Päällysteiden uusiminen, Länsi</t>
  </si>
  <si>
    <t xml:space="preserve">2814I04601</t>
  </si>
  <si>
    <t xml:space="preserve">Lindberg Noora</t>
  </si>
  <si>
    <t xml:space="preserve">p</t>
  </si>
  <si>
    <t xml:space="preserve">Päällysteiden uusiminen, Pohjoinen</t>
  </si>
  <si>
    <t xml:space="preserve">2814I04602</t>
  </si>
  <si>
    <t xml:space="preserve">Päällysteiden uusiminen, Itä</t>
  </si>
  <si>
    <t xml:space="preserve">2814I04603</t>
  </si>
  <si>
    <t xml:space="preserve">Päällysteiden uusiminen, nimeämättömät kohteet</t>
  </si>
  <si>
    <t xml:space="preserve">2814I04604</t>
  </si>
  <si>
    <t xml:space="preserve">Joukkoliikenteen kehittäminen</t>
  </si>
  <si>
    <t xml:space="preserve">Pysäkkijärjestelyt</t>
  </si>
  <si>
    <t xml:space="preserve">2814I03503</t>
  </si>
  <si>
    <t xml:space="preserve">s k p v</t>
  </si>
  <si>
    <t xml:space="preserve">Mechelininkadun pysäkkimuutokset (Hesperian puistotie+Meclu 8 ja 11)</t>
  </si>
  <si>
    <t xml:space="preserve">yhteensä 3 pysäkkiä, tarvitaan väliaikaiset pysäkkimerkit ennen kuin liikennöinti alkaa 8/2021 (Rundell hoitaa Tomi Laineen kanssa, sovittu 29.4.21)</t>
  </si>
  <si>
    <t xml:space="preserve">Naapuripellontien pysäkkien pidentäminen</t>
  </si>
  <si>
    <t xml:space="preserve">tarvitaan pidennys, molemmat pysäkit</t>
  </si>
  <si>
    <t xml:space="preserve">Kantelettarentie uusi ajoratapysäkki</t>
  </si>
  <si>
    <t xml:space="preserve">uusi lkps tehty 23.6.</t>
  </si>
  <si>
    <t xml:space="preserve">Paciuksenkadun uudet pysäkit Tukholmankadun lähellä</t>
  </si>
  <si>
    <t xml:space="preserve">ensin liikennesuunnitteluun</t>
  </si>
  <si>
    <t xml:space="preserve">Honkasuontie, uusi pysäkkipari</t>
  </si>
  <si>
    <t xml:space="preserve">ensin liikennesuunnitteluun, tuleeko projektialueen kustannuksiin vai tänne?</t>
  </si>
  <si>
    <t xml:space="preserve">Munkkivuoren ja Kannelmäen sähköbussilatausasemien pinnoite</t>
  </si>
  <si>
    <t xml:space="preserve">Talontien pysäkit, komposiittiasfaltin hiekkapuhallus</t>
  </si>
  <si>
    <t xml:space="preserve">Karttunen</t>
  </si>
  <si>
    <t xml:space="preserve">Raitioliikenteen kehittämisohjelman toimenpiteet (KAIKKI SUURPIIRIT)</t>
  </si>
  <si>
    <t xml:space="preserve">Silvo</t>
  </si>
  <si>
    <t xml:space="preserve">Töölöntullin parantamistoimenpiteet</t>
  </si>
  <si>
    <t xml:space="preserve">Poistettavat pysäkit</t>
  </si>
  <si>
    <t xml:space="preserve">HKL maksaa rak.suunnittelun</t>
  </si>
  <si>
    <t xml:space="preserve">Parannettavat pysäkit</t>
  </si>
  <si>
    <t xml:space="preserve">Ylityspaikat</t>
  </si>
  <si>
    <t xml:space="preserve">ei tod. näk. tarvita rakennesuunnittelua (kustannukset KYMP, jos tarvitaan)</t>
  </si>
  <si>
    <t xml:space="preserve">Nauvontie-Korppaanmäentie rakentaminen</t>
  </si>
  <si>
    <t xml:space="preserve">2814I03512</t>
  </si>
  <si>
    <t xml:space="preserve">- Koroistentie (Mannerheimintie - Nauvontie)</t>
  </si>
  <si>
    <t xml:space="preserve">- Nauvontie</t>
  </si>
  <si>
    <t xml:space="preserve">- Korppaanmäentie</t>
  </si>
  <si>
    <t xml:space="preserve">Sähkönivelbussien päätepysäkit</t>
  </si>
  <si>
    <t xml:space="preserve">projektinro. joukkoliikenteen pienet parannukset</t>
  </si>
  <si>
    <t xml:space="preserve">Linjan 560 Rastilan päätepysäkki </t>
  </si>
  <si>
    <t xml:space="preserve"> liikennöinti syksy 2024, latausasematarve varmistuu keväällä 2023</t>
  </si>
  <si>
    <t xml:space="preserve">- sähkölatausaseman pysäkkijärjestelyt </t>
  </si>
  <si>
    <t xml:space="preserve">- hidasteiden muokkaus</t>
  </si>
  <si>
    <t xml:space="preserve">Valkopaadentien ja Vuosaarentien risteys, Merirastilantie Kalvikinniementien kohdalla</t>
  </si>
  <si>
    <t xml:space="preserve">Muu joukkoliikenteen kehittäminen</t>
  </si>
  <si>
    <t xml:space="preserve">Joukkoliikenteen pienet parannukset</t>
  </si>
  <si>
    <t xml:space="preserve">- Koskelantien "bussikaistan parantaminen"?</t>
  </si>
  <si>
    <t xml:space="preserve">RS pitkällä. </t>
  </si>
  <si>
    <t xml:space="preserve">- Asesepäntie/Tinasepäntien uusi pysäkki</t>
  </si>
  <si>
    <t xml:space="preserve">RS suunnitelmat valmiina</t>
  </si>
  <si>
    <t xml:space="preserve">- Tuomarinkylän liittymä linja 64 päätepysäkki</t>
  </si>
  <si>
    <t xml:space="preserve">RS valmistuu 22 lopussa. Liito-oravat?</t>
  </si>
  <si>
    <t xml:space="preserve">Linjastomuutosten aiheuttamat pysäkkimuutokset</t>
  </si>
  <si>
    <t xml:space="preserve">2814I03502</t>
  </si>
  <si>
    <t xml:space="preserve">Liikennejärjestelyt</t>
  </si>
  <si>
    <t xml:space="preserve">Käveltävän keskustan toimenpiteet 2023</t>
  </si>
  <si>
    <t xml:space="preserve">2814I04741</t>
  </si>
  <si>
    <t xml:space="preserve">s t v</t>
  </si>
  <si>
    <t xml:space="preserve"> -15 pys.paikan muuttaminen "vihreiksi"</t>
  </si>
  <si>
    <t xml:space="preserve">2814I04743</t>
  </si>
  <si>
    <t xml:space="preserve">Pienet liikenteenohjausjärjestelyt</t>
  </si>
  <si>
    <t xml:space="preserve">2814I04701</t>
  </si>
  <si>
    <t xml:space="preserve">Laine</t>
  </si>
  <si>
    <t xml:space="preserve">Mauno Koiviston aukion pollarit</t>
  </si>
  <si>
    <t xml:space="preserve">SAP pienet liikenteenohjausjärjestelyt</t>
  </si>
  <si>
    <t xml:space="preserve">Pienet hidastejärjestelyt</t>
  </si>
  <si>
    <t xml:space="preserve">2814I04708</t>
  </si>
  <si>
    <t xml:space="preserve">RJ Liittyvät liikennejärjestelyt (KAIKKI SP)</t>
  </si>
  <si>
    <t xml:space="preserve">2814I04733</t>
  </si>
  <si>
    <t xml:space="preserve">Zaidankadun liikennejärjestelyt (Tammisairaala)</t>
  </si>
  <si>
    <t xml:space="preserve">2814I04736</t>
  </si>
  <si>
    <t xml:space="preserve">elokuu 2024 tilaurakan vastaanotto, potilastoiminta 2025 alussa</t>
  </si>
  <si>
    <t xml:space="preserve">Paciuksenkadun liikennejärjestelyt (Tammisairaala)</t>
  </si>
  <si>
    <t xml:space="preserve">2814I04709</t>
  </si>
  <si>
    <t xml:space="preserve">Käpyläntie - Kullervonkatu kiertoliittymä</t>
  </si>
  <si>
    <t xml:space="preserve">toteutussuunnitteluun syksyllä 23</t>
  </si>
  <si>
    <t xml:space="preserve">Vipusentien aukiojärjestelyt (Sariolantie-Vaakalinnuntie)</t>
  </si>
  <si>
    <t xml:space="preserve">Hurskainen S</t>
  </si>
  <si>
    <t xml:space="preserve">2814I04703</t>
  </si>
  <si>
    <t xml:space="preserve">-Hämeentien - Päijänteentien liikennevalot</t>
  </si>
  <si>
    <t xml:space="preserve">- Sörnäistenkadun ja Lautatarhankadun risteyksen liikennejärjestelyt</t>
  </si>
  <si>
    <t xml:space="preserve">- Kullervontien Paloaseman paloasemavalot (valosuunnitelma puuttuu)</t>
  </si>
  <si>
    <t xml:space="preserve">2814I04710</t>
  </si>
  <si>
    <t xml:space="preserve">Pakilantie välillä Pirjontie - Kuusmiehentie</t>
  </si>
  <si>
    <t xml:space="preserve">2814I04704</t>
  </si>
  <si>
    <t xml:space="preserve">2814I04711</t>
  </si>
  <si>
    <t xml:space="preserve">- Lehtotielle hidaste</t>
  </si>
  <si>
    <t xml:space="preserve">Suutarilantie perukorjaus (Yrttimaantie kiertoliittymä etc. Kaivoton katu hanke)</t>
  </si>
  <si>
    <t xml:space="preserve">2814I04742</t>
  </si>
  <si>
    <t xml:space="preserve">Tapaninvainiontie, Karhusuontien liittymäjärjestelyt</t>
  </si>
  <si>
    <t xml:space="preserve">Pukinmäenkaari -Karhusuontie ja Katajamäentie liittymäjärjestelyt</t>
  </si>
  <si>
    <t xml:space="preserve">2814I04705</t>
  </si>
  <si>
    <t xml:space="preserve">2814I04712</t>
  </si>
  <si>
    <t xml:space="preserve">Piirustus 5212-44 / lsp 5.9.2003</t>
  </si>
  <si>
    <t xml:space="preserve">-Puistolantie Koudantien risteyksen tyynyhidasteet</t>
  </si>
  <si>
    <t xml:space="preserve">Kankaanpää</t>
  </si>
  <si>
    <t xml:space="preserve">2814I04706</t>
  </si>
  <si>
    <t xml:space="preserve"> - Mustikkamaanpolun turvallisuuden parantaminen</t>
  </si>
  <si>
    <t xml:space="preserve"> -Kohtaamispaikka (pieni aukio) Isoisänsillan päätyyn</t>
  </si>
  <si>
    <t xml:space="preserve">2814I04713</t>
  </si>
  <si>
    <r>
      <rPr>
        <b val="true"/>
        <sz val="11"/>
        <color rgb="FF000000"/>
        <rFont val="Calibri"/>
        <family val="2"/>
        <charset val="1"/>
      </rPr>
      <t xml:space="preserve">Itäinen suur</t>
    </r>
    <r>
      <rPr>
        <b val="true"/>
        <sz val="11"/>
        <rFont val="Calibri"/>
        <family val="2"/>
        <charset val="1"/>
      </rPr>
      <t xml:space="preserve">piiri</t>
    </r>
  </si>
  <si>
    <t xml:space="preserve">Pienet liikenteenohjausjärjestelyt (liikennemerkit)</t>
  </si>
  <si>
    <t xml:space="preserve">2814I04707</t>
  </si>
  <si>
    <t xml:space="preserve">Pienet liikennejärjestelyt (hidasteet, korokkeet yms.)</t>
  </si>
  <si>
    <t xml:space="preserve">2814I04714</t>
  </si>
  <si>
    <t xml:space="preserve">Muut liikennehankkeet</t>
  </si>
  <si>
    <t xml:space="preserve">Automaatisen kameravalvonnan laajennus</t>
  </si>
  <si>
    <t xml:space="preserve">2814I04738</t>
  </si>
  <si>
    <t xml:space="preserve">Valjakka</t>
  </si>
  <si>
    <t xml:space="preserve">Tieliikennelain aiheuttamat muutokset (Tieliikennelaki 1.6.2020)</t>
  </si>
  <si>
    <t xml:space="preserve">2814I04739</t>
  </si>
  <si>
    <t xml:space="preserve">Korhonen</t>
  </si>
  <si>
    <t xml:space="preserve">Älyliikenteen järjestelmät</t>
  </si>
  <si>
    <t xml:space="preserve">Mäenpää</t>
  </si>
  <si>
    <t xml:space="preserve">Jalankulun ja pyöräilyn väylät</t>
  </si>
  <si>
    <t xml:space="preserve">Kasin katutyöt</t>
  </si>
  <si>
    <t xml:space="preserve">Jarkon ennuste Q3</t>
  </si>
  <si>
    <t xml:space="preserve">Runeberginkatu (Töölöntori - Mannerheimintie)</t>
  </si>
  <si>
    <t xml:space="preserve">2814I05130</t>
  </si>
  <si>
    <t xml:space="preserve">Caloniuksenkatu (Mechelininkatu - Runeberginkatu)</t>
  </si>
  <si>
    <t xml:space="preserve">Helsinginkatu välillä Sturenkatu - Kaarlenkatu</t>
  </si>
  <si>
    <t xml:space="preserve">Lauttasaarentie Isokaari-Ruukinlahdentie</t>
  </si>
  <si>
    <t xml:space="preserve">2814I05143</t>
  </si>
  <si>
    <t xml:space="preserve">Mannerheimintie (Runeberginkatu - Nordenskiöldinkatu)</t>
  </si>
  <si>
    <t xml:space="preserve">2814I05109</t>
  </si>
  <si>
    <t xml:space="preserve">Mannerheimintie (Nordenskiöldinkatu - Reijolankatu)</t>
  </si>
  <si>
    <t xml:space="preserve">katusuun. Jo hyväksytty, ei lueta mukaan pyöräkilometreihin</t>
  </si>
  <si>
    <t xml:space="preserve">Mannerheimintien pyörätie v. Postikatu - Helsinginkatu + Mannerheimin patsaan ymp.</t>
  </si>
  <si>
    <t xml:space="preserve">suun. valmiit, revisiointi+Mannerheimin patsaan ympäristön korjaukset</t>
  </si>
  <si>
    <t xml:space="preserve">Kaisaniemenpuiston pyöräpysäköinti</t>
  </si>
  <si>
    <t xml:space="preserve">2814I05153</t>
  </si>
  <si>
    <t xml:space="preserve">Töölönlahdenkadun jk/pp ylitysten parantaminen</t>
  </si>
  <si>
    <t xml:space="preserve">asiantunt.</t>
  </si>
  <si>
    <t xml:space="preserve">Jos toimenpiteet toteuttamiskelpoiset, lkps työn alle, Kaisantunnelin kohta toteutus Kaisantunnelin aikataulussa, Karamzininranta sen aikataulussa</t>
  </si>
  <si>
    <t xml:space="preserve">Keskuspuistonbaana, Mäntymäen kenttä ja Oopperakujan ratkaisut (pikaparannus)</t>
  </si>
  <si>
    <t xml:space="preserve">Teppo juttelee Pekan kanssa tämän tärkeydestä</t>
  </si>
  <si>
    <t xml:space="preserve">Unioninkadun pyöräkaistat</t>
  </si>
  <si>
    <t xml:space="preserve">Lönnrotinkadun pikaparannus</t>
  </si>
  <si>
    <t xml:space="preserve">s p v</t>
  </si>
  <si>
    <t xml:space="preserve">Kustannukset Kävelykeskustan väliaikaiset toimenpiteet</t>
  </si>
  <si>
    <t xml:space="preserve">Pyöräpysäköinnin kehittäminen (kaikki suurpiirit)</t>
  </si>
  <si>
    <t xml:space="preserve">2814I05140</t>
  </si>
  <si>
    <t xml:space="preserve">Heiska</t>
  </si>
  <si>
    <t xml:space="preserve">Koulun pihojen pyöräpysäköinnin parantaminen (2000 paikkaa)</t>
  </si>
  <si>
    <t xml:space="preserve">Huovinen</t>
  </si>
  <si>
    <t xml:space="preserve">Pyöräliikenteen risteysparannukset</t>
  </si>
  <si>
    <t xml:space="preserve">Pasanen</t>
  </si>
  <si>
    <t xml:space="preserve">Jalankulun ja pyöräilyn reittien päällystys (kaikki suurpiirit)</t>
  </si>
  <si>
    <t xml:space="preserve">2814I05152</t>
  </si>
  <si>
    <t xml:space="preserve">Laakso K.</t>
  </si>
  <si>
    <t xml:space="preserve">Pääraittiverkon kunnostus (kaikki suurpiirit)</t>
  </si>
  <si>
    <t xml:space="preserve">2814I05101</t>
  </si>
  <si>
    <t xml:space="preserve">Laine T.</t>
  </si>
  <si>
    <t xml:space="preserve">RJ liittyvät pääpyörätiet (KAIKKI SP) </t>
  </si>
  <si>
    <t xml:space="preserve">2814I05135</t>
  </si>
  <si>
    <t xml:space="preserve">Tarvonsillan baana</t>
  </si>
  <si>
    <t xml:space="preserve">2814I05151</t>
  </si>
  <si>
    <t xml:space="preserve">Espoon aikataulussa, ympäristöhistoriallinen selvitys on valmistunut</t>
  </si>
  <si>
    <t xml:space="preserve">Pikku Huopalahden baana</t>
  </si>
  <si>
    <t xml:space="preserve">2814I05147</t>
  </si>
  <si>
    <t xml:space="preserve">Pasilanbaana, Tilkanvierto - Ratsastie</t>
  </si>
  <si>
    <t xml:space="preserve">2814I05148</t>
  </si>
  <si>
    <t xml:space="preserve">Pitäjänmäenbaana (Pitäjänmäen asema - Postipuisto) (ys)</t>
  </si>
  <si>
    <t xml:space="preserve">yleissuunnitelma 2023?</t>
  </si>
  <si>
    <t xml:space="preserve">Pyöräpysäköinti</t>
  </si>
  <si>
    <t xml:space="preserve">Pääraittiverkon kunnostus</t>
  </si>
  <si>
    <t xml:space="preserve">2814I05102</t>
  </si>
  <si>
    <t xml:space="preserve">Pyöräliikenteen yksisuuntaiset järjestelyt</t>
  </si>
  <si>
    <t xml:space="preserve">2814I05145</t>
  </si>
  <si>
    <t xml:space="preserve">Aleksis Kiven katu</t>
  </si>
  <si>
    <t xml:space="preserve">2814I05122</t>
  </si>
  <si>
    <t xml:space="preserve">Hämeentie (Kustaa Vaasa - Annalantie)</t>
  </si>
  <si>
    <t xml:space="preserve">Avaa uusi</t>
  </si>
  <si>
    <t xml:space="preserve">Sturenkatu (Helsinginkatu- Wallininkatu) </t>
  </si>
  <si>
    <t xml:space="preserve">2814I05115</t>
  </si>
  <si>
    <t xml:space="preserve">Mäkelänkadun revisiot </t>
  </si>
  <si>
    <t xml:space="preserve">2814I05103</t>
  </si>
  <si>
    <t xml:space="preserve">Pohjoisbaana välillä Maaherrantie-Mikkolantien silta, n.250 m </t>
  </si>
  <si>
    <t xml:space="preserve">2814I05104</t>
  </si>
  <si>
    <t xml:space="preserve">Baana 6 Pohjoisbaana, Malminkaari</t>
  </si>
  <si>
    <t xml:space="preserve">Katariina Saksilaisen katu</t>
  </si>
  <si>
    <t xml:space="preserve">2814I05146</t>
  </si>
  <si>
    <t xml:space="preserve">2814I05105</t>
  </si>
  <si>
    <t xml:space="preserve">Itäbaana / Suunnittelijankatu-Valurinkatu </t>
  </si>
  <si>
    <t xml:space="preserve">2814I05139</t>
  </si>
  <si>
    <t xml:space="preserve">m p v </t>
  </si>
  <si>
    <t xml:space="preserve">Traficom avustus max. 1 846 663€, Tot. Ja kustannus riippuu HKL:n meluesteen rakentamisaikataulusta (Meluesteet eivät ole tulossa lainkaan, sanoi Heidi Piiroinen 8.10.21/SV). (Oravapuisto).</t>
  </si>
  <si>
    <t xml:space="preserve">Itäbaana, Tupasaarentie - Hiihtäjänkuja - Hiihtäjäntie  (uusi pp-liikenteen silta metrosillan viereen)</t>
  </si>
  <si>
    <t xml:space="preserve">2814I05119</t>
  </si>
  <si>
    <t xml:space="preserve">Kaava vielä kesken, suunnitelmat viimeistelyssä, rakentamaan päästään arviolta loppuvuodesta 23, tieto J.Hurskaiselta/ JH 25.10.22</t>
  </si>
  <si>
    <t xml:space="preserve">Pääraittiverkon kunnostus </t>
  </si>
  <si>
    <t xml:space="preserve">2814I05106</t>
  </si>
  <si>
    <t xml:space="preserve">Hiihtäjäntie 4, reittin siirto pois tontilta</t>
  </si>
  <si>
    <t xml:space="preserve">   Hiihtäjäntie 4 </t>
  </si>
  <si>
    <t xml:space="preserve">Heinonen J.</t>
  </si>
  <si>
    <t xml:space="preserve">Hiihtäjäntie 4 suunnittelu ja toteutus siirtynee kokonaisuudessaan v 2023. Otin pois 400 000 € (SV_26042022)</t>
  </si>
  <si>
    <t xml:space="preserve">2814I05107</t>
  </si>
  <si>
    <t xml:space="preserve">varaus eteläinen suurpiiri</t>
  </si>
  <si>
    <t xml:space="preserve">Itäbaana v. Virvatulenpolku-Gotlanninkatu</t>
  </si>
  <si>
    <t xml:space="preserve">Lisätty 4.3.2022 (SV), ei aiempaa TS-varausta. Sisältää uudisrakentamisen välilehdeltä idästä kohteen Gotlanninkatu 1-3, sekä Gotlanninpuistikon suunnittelun. Jatkuu vuodelle 2023</t>
  </si>
  <si>
    <t xml:space="preserve">2814I05121</t>
  </si>
  <si>
    <t xml:space="preserve">Jalankulun ja pyöräilyn sillat</t>
  </si>
  <si>
    <t xml:space="preserve">Ylitysoikeus</t>
  </si>
  <si>
    <t xml:space="preserve">RJ Liittyvät jalankulun ja pyöräilyn sillat (Kaikki sp)</t>
  </si>
  <si>
    <t xml:space="preserve">2814I05136</t>
  </si>
  <si>
    <t xml:space="preserve">s m t</t>
  </si>
  <si>
    <t xml:space="preserve">Länsibaana, Kansalaistori - Kaisaniemi (AKS)</t>
  </si>
  <si>
    <t xml:space="preserve">2814I05126</t>
  </si>
  <si>
    <t xml:space="preserve">m t</t>
  </si>
  <si>
    <t xml:space="preserve">8 03 01 03 Muut investoinnit</t>
  </si>
  <si>
    <t xml:space="preserve">Täytemaan ja lumen vastaanotto, hiekkasiilot ja yleiset käymälät</t>
  </si>
  <si>
    <t xml:space="preserve">TÄYTEMAAN VASTAANOTTOPAIKAT</t>
  </si>
  <si>
    <t xml:space="preserve">2814I05701</t>
  </si>
  <si>
    <t xml:space="preserve">Suominen M.</t>
  </si>
  <si>
    <t xml:space="preserve">LUMEN VASTAANOTTOPAIKAT +</t>
  </si>
  <si>
    <t xml:space="preserve">2814I05902</t>
  </si>
  <si>
    <t xml:space="preserve">Lindberg</t>
  </si>
  <si>
    <t xml:space="preserve"> -Herttoniemen lumenvastaanottopaikan ja seitsemän varapaikan rakenteet</t>
  </si>
  <si>
    <t xml:space="preserve">HIEKKASIILOT</t>
  </si>
  <si>
    <t xml:space="preserve">2814I05901</t>
  </si>
  <si>
    <t xml:space="preserve">Sihvonen E.</t>
  </si>
  <si>
    <t xml:space="preserve">Sibeliuksenpuiston hiekkasiilo</t>
  </si>
  <si>
    <t xml:space="preserve">YLEISET KÄYMÄLÄT</t>
  </si>
  <si>
    <t xml:space="preserve">2814I06001</t>
  </si>
  <si>
    <t xml:space="preserve">Kiyancicek</t>
  </si>
  <si>
    <t xml:space="preserve">City wc rakennuttamisesta vastaa Tomi Laine</t>
  </si>
  <si>
    <t xml:space="preserve"> -Kaivopuisto II</t>
  </si>
  <si>
    <t xml:space="preserve">City wc suunnittelusta vastaa Mikko Nevalainen</t>
  </si>
  <si>
    <t xml:space="preserve"> -vanhojen käymälöiden korvaus</t>
  </si>
  <si>
    <t xml:space="preserve">Ranta-alueiden kunnostus</t>
  </si>
  <si>
    <t xml:space="preserve">Katajanokan laiturin korjaus</t>
  </si>
  <si>
    <t xml:space="preserve">Kauppatorin tulvasuojelu</t>
  </si>
  <si>
    <t xml:space="preserve">2814I03217</t>
  </si>
  <si>
    <t xml:space="preserve">t </t>
  </si>
  <si>
    <t xml:space="preserve">Hietalahden rantamuuri</t>
  </si>
  <si>
    <t xml:space="preserve">2814I03220</t>
  </si>
  <si>
    <t xml:space="preserve">Mäkinen</t>
  </si>
  <si>
    <t xml:space="preserve">Seurasaarenselän rantareitin opastus</t>
  </si>
  <si>
    <t xml:space="preserve">Lauttasaarenreitin opastus</t>
  </si>
  <si>
    <t xml:space="preserve">Jakomäen hiekkakuopat (toteutus)</t>
  </si>
  <si>
    <t xml:space="preserve">Kirkonkylänkosken padon suunnittelu</t>
  </si>
  <si>
    <t xml:space="preserve">2814I03219</t>
  </si>
  <si>
    <t xml:space="preserve">Vanhankaupunginkoski ja Kuninkaansaari</t>
  </si>
  <si>
    <t xml:space="preserve">2814I03214</t>
  </si>
  <si>
    <t xml:space="preserve">Luomanen</t>
  </si>
  <si>
    <t xml:space="preserve">Pyörökivenpuiston tulvasuojelu</t>
  </si>
  <si>
    <t xml:space="preserve">2814I03210</t>
  </si>
  <si>
    <t xml:space="preserve">Idän rantareitti, perusparannus v. Reginankuja-Vanhaväylä </t>
  </si>
  <si>
    <t xml:space="preserve">2814I03216</t>
  </si>
  <si>
    <t xml:space="preserve">Knuuti</t>
  </si>
  <si>
    <t xml:space="preserve">Tiiliruukinlahden ja kanavan rantapuistot Laajasalossa</t>
  </si>
  <si>
    <t xml:space="preserve"> Rantareitti väli; Laajasalontie-Kanavanmäenpolku-Kanavamäki</t>
  </si>
  <si>
    <t xml:space="preserve">Mustapuron tulvasuojelu välillä Kehä I-Strömsinlahti</t>
  </si>
  <si>
    <t xml:space="preserve">2814I03215</t>
  </si>
  <si>
    <t xml:space="preserve">Suunnittelu</t>
  </si>
  <si>
    <t xml:space="preserve">Urakan valmistelu</t>
  </si>
  <si>
    <t xml:space="preserve">Rakentaminen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</si>
</sst>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0"/>
    <numFmt numFmtId="167" formatCode="#,##0&quot; €&quot;;[RED]\-#,##0&quot; €&quot;"/>
    <numFmt numFmtId="168" formatCode="#,##0_);\(#,##0\)"/>
    <numFmt numFmtId="169" formatCode="hh:mm"/>
    <numFmt numFmtId="170" formatCode="d\.m\.yyyy;@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6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2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sz val="12"/>
      <color rgb="FF0070C0"/>
      <name val="Calibri"/>
      <family val="2"/>
      <charset val="1"/>
    </font>
    <font>
      <sz val="11"/>
      <color rgb="FFC00000"/>
      <name val="Calibri"/>
      <family val="2"/>
      <charset val="1"/>
    </font>
    <font>
      <u val="single"/>
      <sz val="11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C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u val="single"/>
      <sz val="11"/>
      <color rgb="FFC0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ED7D31"/>
      <name val="Calibri"/>
      <family val="2"/>
      <charset val="1"/>
    </font>
    <font>
      <strike val="true"/>
      <u val="single"/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u val="single"/>
      <sz val="11"/>
      <color rgb="FF00B05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DAE3F3"/>
      <name val="Calibri"/>
      <family val="2"/>
      <charset val="1"/>
    </font>
    <font>
      <sz val="11"/>
      <color rgb="FFC55A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A9D18E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FFD966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D966"/>
      </patternFill>
    </fill>
    <fill>
      <patternFill patternType="solid">
        <fgColor rgb="FFC9C9C9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B4C7E7"/>
        <bgColor rgb="FFC9C9C9"/>
      </patternFill>
    </fill>
    <fill>
      <patternFill patternType="solid">
        <fgColor rgb="FFBFBFBF"/>
        <bgColor rgb="FFC9C9C9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2CC"/>
      </patternFill>
    </fill>
    <fill>
      <patternFill patternType="solid">
        <fgColor rgb="FFA6A6A6"/>
        <bgColor rgb="FFBFBFBF"/>
      </patternFill>
    </fill>
    <fill>
      <patternFill patternType="solid">
        <fgColor rgb="FFE2F0D9"/>
        <bgColor rgb="FFDAE3F3"/>
      </patternFill>
    </fill>
  </fills>
  <borders count="10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thin"/>
      <right/>
      <top style="medium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hair"/>
      <bottom style="dotted"/>
      <diagonal/>
    </border>
    <border diagonalUp="false" diagonalDown="false">
      <left style="medium"/>
      <right style="thin"/>
      <top style="dotted"/>
      <bottom style="dotted"/>
      <diagonal/>
    </border>
    <border diagonalUp="false" diagonalDown="false">
      <left style="medium"/>
      <right/>
      <top style="dotted"/>
      <bottom style="dotted"/>
      <diagonal/>
    </border>
    <border diagonalUp="false" diagonalDown="false">
      <left style="medium"/>
      <right/>
      <top/>
      <bottom style="dotted"/>
      <diagonal/>
    </border>
    <border diagonalUp="false" diagonalDown="false">
      <left style="medium"/>
      <right/>
      <top style="dotted"/>
      <bottom style="hair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medium"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thin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6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1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1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6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11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1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1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3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2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2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2" borderId="3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3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3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3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3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23" fillId="0" borderId="3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0" fillId="0" borderId="3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3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2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12" borderId="3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12" borderId="3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12" borderId="3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2" borderId="32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16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6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3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6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66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1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6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7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7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76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76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3" borderId="6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7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8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2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1" borderId="2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1" borderId="2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5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6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11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1" borderId="2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5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6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8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3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3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1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18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18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1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1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1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1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1" borderId="2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25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2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8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1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1" borderId="3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3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3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3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11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11" borderId="25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11" borderId="2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12" borderId="3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8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3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22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0" borderId="8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8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7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7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1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3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9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2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12" borderId="1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1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2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12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2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12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2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9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1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3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3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15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_tae2004itä1" xfId="20"/>
    <cellStyle name="Normaali_tae2004länsi1" xfId="21"/>
    <cellStyle name="Excel Built-in RowLevel_0" xfId="22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2CC"/>
      <rgbColor rgb="FFDAE3F3"/>
      <rgbColor rgb="FF660066"/>
      <rgbColor rgb="FFFF8080"/>
      <rgbColor rgb="FF0070C0"/>
      <rgbColor rgb="FFB4C7E7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9C9C9"/>
      <rgbColor rgb="FFFBE5D6"/>
      <rgbColor rgb="FFCC99FF"/>
      <rgbColor rgb="FFF8CBAD"/>
      <rgbColor rgb="FF3366FF"/>
      <rgbColor rgb="FF33CCCC"/>
      <rgbColor rgb="FFA9D18E"/>
      <rgbColor rgb="FFFFC000"/>
      <rgbColor rgb="FFFF99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ev.hel.fi/paatokset/asia/hel-2017-01074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N412"/>
  <sheetViews>
    <sheetView showFormulas="false" showGridLines="true" showRowColHeaders="true" showZeros="true" rightToLeft="false" tabSelected="false" showOutlineSymbols="true" defaultGridColor="true" view="normal" topLeftCell="U1" colorId="64" zoomScale="85" zoomScaleNormal="85" zoomScalePageLayoutView="100" workbookViewId="0">
      <selection pane="topLeft" activeCell="AF8" activeCellId="0" sqref="AF8"/>
    </sheetView>
  </sheetViews>
  <sheetFormatPr defaultColWidth="8.4453125" defaultRowHeight="13.8" zeroHeight="false" outlineLevelRow="1" outlineLevelCol="0"/>
  <cols>
    <col collapsed="false" customWidth="true" hidden="false" outlineLevel="0" max="1" min="1" style="1" width="53.3"/>
    <col collapsed="false" customWidth="true" hidden="false" outlineLevel="0" max="2" min="2" style="1" width="14.44"/>
    <col collapsed="false" customWidth="true" hidden="false" outlineLevel="0" max="3" min="3" style="1" width="9.57"/>
    <col collapsed="false" customWidth="true" hidden="false" outlineLevel="0" max="4" min="4" style="2" width="14.57"/>
    <col collapsed="false" customWidth="true" hidden="false" outlineLevel="0" max="5" min="5" style="1" width="18.14"/>
    <col collapsed="false" customWidth="true" hidden="false" outlineLevel="0" max="6" min="6" style="1" width="8.86"/>
    <col collapsed="false" customWidth="true" hidden="false" outlineLevel="0" max="7" min="7" style="3" width="11.85"/>
    <col collapsed="false" customWidth="true" hidden="false" outlineLevel="0" max="8" min="8" style="3" width="13.15"/>
    <col collapsed="false" customWidth="true" hidden="false" outlineLevel="0" max="9" min="9" style="1" width="8.57"/>
    <col collapsed="false" customWidth="true" hidden="false" outlineLevel="0" max="10" min="10" style="1" width="4.86"/>
    <col collapsed="false" customWidth="true" hidden="false" outlineLevel="0" max="23" min="11" style="1" width="4.57"/>
    <col collapsed="false" customWidth="true" hidden="false" outlineLevel="0" max="24" min="24" style="4" width="10.43"/>
    <col collapsed="false" customWidth="true" hidden="false" outlineLevel="0" max="25" min="25" style="1" width="10.42"/>
    <col collapsed="false" customWidth="true" hidden="false" outlineLevel="0" max="26" min="26" style="4" width="10.43"/>
    <col collapsed="false" customWidth="true" hidden="true" outlineLevel="0" max="27" min="27" style="4" width="13.29"/>
    <col collapsed="false" customWidth="true" hidden="true" outlineLevel="0" max="28" min="28" style="4" width="7.86"/>
    <col collapsed="false" customWidth="true" hidden="false" outlineLevel="0" max="29" min="29" style="1" width="21.72"/>
    <col collapsed="false" customWidth="true" hidden="false" outlineLevel="0" max="30" min="30" style="1" width="14.93"/>
    <col collapsed="false" customWidth="true" hidden="false" outlineLevel="0" max="34" min="31" style="1" width="9.42"/>
  </cols>
  <sheetData>
    <row r="1" customFormat="false" ht="14.4" hidden="false" customHeight="true" outlineLevel="0" collapsed="false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/>
      <c r="H1" s="7"/>
      <c r="I1" s="6"/>
      <c r="J1" s="8" t="s">
        <v>5</v>
      </c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8" t="s">
        <v>6</v>
      </c>
      <c r="W1" s="11"/>
      <c r="X1" s="12" t="s">
        <v>7</v>
      </c>
      <c r="Y1" s="13" t="s">
        <v>8</v>
      </c>
      <c r="Z1" s="12" t="s">
        <v>9</v>
      </c>
      <c r="AA1" s="12" t="s">
        <v>8</v>
      </c>
      <c r="AB1" s="12" t="s">
        <v>9</v>
      </c>
      <c r="AC1" s="12" t="s">
        <v>10</v>
      </c>
      <c r="AD1" s="14" t="s">
        <v>11</v>
      </c>
    </row>
    <row r="2" customFormat="false" ht="14.4" hidden="false" customHeight="true" outlineLevel="0" collapsed="false">
      <c r="A2" s="15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7" t="s">
        <v>18</v>
      </c>
      <c r="H2" s="17" t="s">
        <v>19</v>
      </c>
      <c r="I2" s="16" t="s">
        <v>20</v>
      </c>
      <c r="J2" s="18" t="n">
        <v>1</v>
      </c>
      <c r="K2" s="18" t="n">
        <v>2</v>
      </c>
      <c r="L2" s="18" t="n">
        <v>3</v>
      </c>
      <c r="M2" s="18" t="n">
        <v>4</v>
      </c>
      <c r="N2" s="18" t="n">
        <v>5</v>
      </c>
      <c r="O2" s="18" t="n">
        <v>6</v>
      </c>
      <c r="P2" s="18" t="n">
        <v>7</v>
      </c>
      <c r="Q2" s="18" t="n">
        <v>8</v>
      </c>
      <c r="R2" s="18" t="n">
        <v>9</v>
      </c>
      <c r="S2" s="18" t="n">
        <v>10</v>
      </c>
      <c r="T2" s="18" t="n">
        <v>11</v>
      </c>
      <c r="U2" s="18" t="n">
        <v>12</v>
      </c>
      <c r="V2" s="18" t="n">
        <v>1</v>
      </c>
      <c r="W2" s="19" t="n">
        <v>2</v>
      </c>
      <c r="X2" s="20" t="s">
        <v>21</v>
      </c>
      <c r="Y2" s="21" t="s">
        <v>22</v>
      </c>
      <c r="Z2" s="20"/>
      <c r="AA2" s="20" t="s">
        <v>22</v>
      </c>
      <c r="AB2" s="22" t="n">
        <v>1000</v>
      </c>
      <c r="AC2" s="23"/>
      <c r="AD2" s="24" t="s">
        <v>23</v>
      </c>
      <c r="AF2" s="25"/>
      <c r="AG2" s="1" t="s">
        <v>24</v>
      </c>
    </row>
    <row r="3" customFormat="false" ht="14.4" hidden="false" customHeight="true" outlineLevel="0" collapsed="false">
      <c r="A3" s="26"/>
      <c r="B3" s="26"/>
      <c r="C3" s="26"/>
      <c r="D3" s="26"/>
      <c r="E3" s="26"/>
      <c r="F3" s="26"/>
      <c r="G3" s="27"/>
      <c r="H3" s="27"/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9"/>
      <c r="X3" s="30"/>
      <c r="Y3" s="31"/>
      <c r="Z3" s="30"/>
      <c r="AA3" s="30"/>
      <c r="AB3" s="30"/>
      <c r="AC3" s="32"/>
      <c r="AD3" s="33"/>
      <c r="AF3" s="34"/>
      <c r="AG3" s="35" t="s">
        <v>25</v>
      </c>
    </row>
    <row r="4" s="4" customFormat="true" ht="14.4" hidden="false" customHeight="true" outlineLevel="0" collapsed="false">
      <c r="A4" s="36" t="s">
        <v>26</v>
      </c>
      <c r="B4" s="36"/>
      <c r="C4" s="36"/>
      <c r="D4" s="36"/>
      <c r="E4" s="36"/>
      <c r="F4" s="36"/>
      <c r="G4" s="37" t="n">
        <v>85800</v>
      </c>
      <c r="H4" s="37" t="e">
        <f aca="false">H10+'Peruspar. ja liikennejärj.'!H3+'Peruspar. ja liikennejärj.'!H298+#REF!</f>
        <v>#REF!</v>
      </c>
      <c r="I4" s="38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30"/>
      <c r="Y4" s="41"/>
      <c r="Z4" s="30"/>
      <c r="AA4" s="30"/>
      <c r="AB4" s="30"/>
      <c r="AC4" s="32"/>
      <c r="AD4" s="42"/>
      <c r="AF4" s="43"/>
      <c r="AG4" s="44" t="s">
        <v>27</v>
      </c>
      <c r="AI4" s="1"/>
      <c r="AJ4" s="1"/>
      <c r="AK4" s="1"/>
      <c r="AL4" s="1"/>
      <c r="AM4" s="1"/>
      <c r="AN4" s="1"/>
    </row>
    <row r="5" s="4" customFormat="true" ht="14.4" hidden="false" customHeight="true" outlineLevel="0" collapsed="false">
      <c r="A5" s="45"/>
      <c r="B5" s="45"/>
      <c r="C5" s="45"/>
      <c r="D5" s="45"/>
      <c r="E5" s="45"/>
      <c r="F5" s="45"/>
      <c r="G5" s="46" t="n">
        <v>0</v>
      </c>
      <c r="H5" s="47"/>
      <c r="I5" s="48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50"/>
      <c r="X5" s="30"/>
      <c r="Y5" s="41"/>
      <c r="Z5" s="30"/>
      <c r="AA5" s="30"/>
      <c r="AB5" s="30"/>
      <c r="AC5" s="32"/>
      <c r="AD5" s="42"/>
      <c r="AF5" s="51"/>
      <c r="AG5" s="44" t="s">
        <v>28</v>
      </c>
      <c r="AI5" s="1"/>
      <c r="AJ5" s="1"/>
      <c r="AK5" s="1"/>
      <c r="AL5" s="1"/>
      <c r="AM5" s="1"/>
      <c r="AN5" s="1"/>
    </row>
    <row r="6" customFormat="false" ht="14.4" hidden="false" customHeight="true" outlineLevel="0" collapsed="false">
      <c r="A6" s="52"/>
      <c r="B6" s="53"/>
      <c r="C6" s="53"/>
      <c r="D6" s="54"/>
      <c r="E6" s="53"/>
      <c r="F6" s="55"/>
      <c r="G6" s="52"/>
      <c r="H6" s="52"/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5"/>
      <c r="X6" s="30"/>
      <c r="Y6" s="41"/>
      <c r="Z6" s="30"/>
      <c r="AA6" s="30"/>
      <c r="AB6" s="30"/>
      <c r="AC6" s="32"/>
      <c r="AD6" s="33"/>
      <c r="AF6" s="56"/>
      <c r="AG6" s="57" t="s">
        <v>29</v>
      </c>
    </row>
    <row r="7" s="4" customFormat="true" ht="14.4" hidden="false" customHeight="true" outlineLevel="0" collapsed="false">
      <c r="A7" s="58"/>
      <c r="B7" s="58"/>
      <c r="C7" s="58"/>
      <c r="D7" s="58"/>
      <c r="E7" s="58"/>
      <c r="F7" s="58"/>
      <c r="G7" s="59"/>
      <c r="H7" s="59"/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30"/>
      <c r="Y7" s="41"/>
      <c r="Z7" s="30"/>
      <c r="AA7" s="30"/>
      <c r="AB7" s="30"/>
      <c r="AC7" s="32"/>
      <c r="AD7" s="42"/>
      <c r="AF7" s="63"/>
      <c r="AG7" s="64" t="s">
        <v>30</v>
      </c>
      <c r="AI7" s="1"/>
      <c r="AJ7" s="1"/>
      <c r="AK7" s="1"/>
      <c r="AL7" s="1"/>
      <c r="AM7" s="1"/>
      <c r="AN7" s="1"/>
    </row>
    <row r="8" s="4" customFormat="true" ht="14.4" hidden="false" customHeight="true" outlineLevel="0" collapsed="false">
      <c r="A8" s="65"/>
      <c r="B8" s="66"/>
      <c r="C8" s="66"/>
      <c r="D8" s="66"/>
      <c r="E8" s="66"/>
      <c r="F8" s="67"/>
      <c r="G8" s="68"/>
      <c r="H8" s="59"/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2"/>
      <c r="X8" s="30"/>
      <c r="Y8" s="41"/>
      <c r="Z8" s="30"/>
      <c r="AA8" s="30"/>
      <c r="AB8" s="30"/>
      <c r="AC8" s="32"/>
      <c r="AD8" s="42"/>
      <c r="AF8" s="69"/>
      <c r="AG8" s="44" t="s">
        <v>31</v>
      </c>
      <c r="AI8" s="1"/>
      <c r="AJ8" s="1"/>
      <c r="AK8" s="1"/>
      <c r="AL8" s="1"/>
      <c r="AM8" s="1"/>
      <c r="AN8" s="1"/>
    </row>
    <row r="9" s="4" customFormat="true" ht="14.4" hidden="false" customHeight="true" outlineLevel="0" collapsed="false">
      <c r="A9" s="70" t="s">
        <v>32</v>
      </c>
      <c r="B9" s="70"/>
      <c r="C9" s="70"/>
      <c r="D9" s="70"/>
      <c r="E9" s="70"/>
      <c r="F9" s="70"/>
      <c r="G9" s="71" t="n">
        <f aca="false">G11+'Peruspar. ja liikennejärj.'!G4</f>
        <v>0</v>
      </c>
      <c r="H9" s="72"/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2"/>
      <c r="X9" s="30"/>
      <c r="Y9" s="41"/>
      <c r="Z9" s="30"/>
      <c r="AA9" s="30"/>
      <c r="AB9" s="30"/>
      <c r="AC9" s="73"/>
      <c r="AD9" s="42"/>
      <c r="AF9" s="74"/>
      <c r="AG9" s="35"/>
      <c r="AI9" s="1"/>
      <c r="AJ9" s="1"/>
      <c r="AK9" s="1"/>
      <c r="AL9" s="1"/>
      <c r="AM9" s="1"/>
      <c r="AN9" s="1"/>
    </row>
    <row r="10" s="4" customFormat="true" ht="14.4" hidden="false" customHeight="true" outlineLevel="0" collapsed="false">
      <c r="A10" s="75" t="s">
        <v>33</v>
      </c>
      <c r="B10" s="75"/>
      <c r="C10" s="75"/>
      <c r="D10" s="75"/>
      <c r="E10" s="75"/>
      <c r="F10" s="75"/>
      <c r="G10" s="76" t="n">
        <f aca="false">SUM(G12:G398)</f>
        <v>16300</v>
      </c>
      <c r="H10" s="77" t="n">
        <f aca="false">SUM(H12,H77,H140,H180,H214,H275,H297,H388,H398)</f>
        <v>22020</v>
      </c>
      <c r="I10" s="78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30"/>
      <c r="Y10" s="41"/>
      <c r="Z10" s="30"/>
      <c r="AA10" s="30"/>
      <c r="AB10" s="30"/>
      <c r="AC10" s="73"/>
      <c r="AD10" s="42"/>
      <c r="AF10" s="81"/>
      <c r="AG10" s="81"/>
      <c r="AI10" s="1"/>
      <c r="AJ10" s="1"/>
      <c r="AK10" s="1"/>
      <c r="AL10" s="1"/>
      <c r="AM10" s="1"/>
      <c r="AN10" s="1"/>
    </row>
    <row r="11" s="4" customFormat="true" ht="14.4" hidden="false" customHeight="true" outlineLevel="0" collapsed="false">
      <c r="A11" s="82" t="s">
        <v>34</v>
      </c>
      <c r="B11" s="82"/>
      <c r="C11" s="82"/>
      <c r="D11" s="82"/>
      <c r="E11" s="82"/>
      <c r="F11" s="82"/>
      <c r="G11" s="83" t="n">
        <v>0</v>
      </c>
      <c r="H11" s="84" t="s">
        <v>35</v>
      </c>
      <c r="I11" s="85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7"/>
      <c r="X11" s="30"/>
      <c r="Y11" s="41"/>
      <c r="Z11" s="30"/>
      <c r="AA11" s="30"/>
      <c r="AB11" s="30"/>
      <c r="AC11" s="73"/>
      <c r="AD11" s="42"/>
      <c r="AF11" s="81"/>
      <c r="AG11" s="81"/>
      <c r="AI11" s="1"/>
      <c r="AJ11" s="1"/>
      <c r="AK11" s="1"/>
      <c r="AL11" s="1"/>
      <c r="AM11" s="1"/>
      <c r="AN11" s="1"/>
    </row>
    <row r="12" s="96" customFormat="true" ht="14.4" hidden="false" customHeight="true" outlineLevel="0" collapsed="false">
      <c r="A12" s="88" t="s">
        <v>36</v>
      </c>
      <c r="B12" s="88"/>
      <c r="C12" s="88"/>
      <c r="D12" s="88"/>
      <c r="E12" s="88"/>
      <c r="F12" s="88"/>
      <c r="G12" s="89" t="n">
        <v>2200</v>
      </c>
      <c r="H12" s="90" t="n">
        <f aca="false">H13+H18+H28+H36+H42+H45+H50+H71</f>
        <v>2610</v>
      </c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3"/>
      <c r="X12" s="30"/>
      <c r="Y12" s="41"/>
      <c r="Z12" s="30"/>
      <c r="AA12" s="30"/>
      <c r="AB12" s="30"/>
      <c r="AC12" s="94"/>
      <c r="AD12" s="95"/>
      <c r="AF12" s="81"/>
      <c r="AG12" s="57"/>
      <c r="AI12" s="1"/>
      <c r="AJ12" s="1"/>
      <c r="AK12" s="1"/>
      <c r="AL12" s="1"/>
      <c r="AM12" s="1"/>
      <c r="AN12" s="1"/>
    </row>
    <row r="13" customFormat="false" ht="14.4" hidden="false" customHeight="true" outlineLevel="1" collapsed="false">
      <c r="A13" s="97" t="s">
        <v>37</v>
      </c>
      <c r="B13" s="98"/>
      <c r="C13" s="98"/>
      <c r="D13" s="99"/>
      <c r="E13" s="98"/>
      <c r="F13" s="98"/>
      <c r="G13" s="100"/>
      <c r="H13" s="101" t="n">
        <f aca="false">SUM(H14:H17)</f>
        <v>440</v>
      </c>
      <c r="I13" s="102"/>
      <c r="J13" s="10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5"/>
      <c r="X13" s="106"/>
      <c r="Y13" s="41"/>
      <c r="Z13" s="106"/>
      <c r="AA13" s="106"/>
      <c r="AB13" s="106"/>
      <c r="AC13" s="94"/>
      <c r="AD13" s="42"/>
      <c r="AE13" s="4"/>
      <c r="AF13" s="81"/>
      <c r="AG13" s="64"/>
    </row>
    <row r="14" customFormat="false" ht="14.4" hidden="false" customHeight="true" outlineLevel="1" collapsed="false">
      <c r="A14" s="107" t="s">
        <v>38</v>
      </c>
      <c r="B14" s="108" t="s">
        <v>39</v>
      </c>
      <c r="C14" s="108" t="n">
        <v>6705806</v>
      </c>
      <c r="D14" s="108"/>
      <c r="E14" s="109" t="s">
        <v>40</v>
      </c>
      <c r="F14" s="108" t="s">
        <v>41</v>
      </c>
      <c r="G14" s="110"/>
      <c r="H14" s="110" t="n">
        <v>140</v>
      </c>
      <c r="I14" s="102"/>
      <c r="J14" s="111" t="n">
        <v>1</v>
      </c>
      <c r="K14" s="112" t="n">
        <v>1</v>
      </c>
      <c r="L14" s="112" t="n">
        <v>1</v>
      </c>
      <c r="M14" s="113" t="n">
        <v>1</v>
      </c>
      <c r="N14" s="113" t="n">
        <v>1</v>
      </c>
      <c r="O14" s="113" t="n">
        <v>1</v>
      </c>
      <c r="P14" s="114" t="n">
        <v>1</v>
      </c>
      <c r="Q14" s="114" t="n">
        <v>1</v>
      </c>
      <c r="R14" s="114" t="n">
        <v>1</v>
      </c>
      <c r="S14" s="114" t="n">
        <v>1</v>
      </c>
      <c r="T14" s="114" t="n">
        <v>1</v>
      </c>
      <c r="U14" s="114" t="n">
        <v>1</v>
      </c>
      <c r="V14" s="115"/>
      <c r="W14" s="116"/>
      <c r="X14" s="41"/>
      <c r="Y14" s="117"/>
      <c r="Z14" s="41"/>
      <c r="AA14" s="41"/>
      <c r="AB14" s="41"/>
      <c r="AC14" s="94" t="s">
        <v>42</v>
      </c>
      <c r="AD14" s="42"/>
      <c r="AE14" s="4"/>
      <c r="AF14" s="81"/>
      <c r="AG14" s="81"/>
    </row>
    <row r="15" customFormat="false" ht="14.4" hidden="false" customHeight="true" outlineLevel="1" collapsed="false">
      <c r="A15" s="107" t="s">
        <v>43</v>
      </c>
      <c r="B15" s="108"/>
      <c r="C15" s="108"/>
      <c r="D15" s="108"/>
      <c r="E15" s="109" t="s">
        <v>40</v>
      </c>
      <c r="F15" s="108" t="s">
        <v>44</v>
      </c>
      <c r="G15" s="110"/>
      <c r="H15" s="110" t="n">
        <v>30</v>
      </c>
      <c r="I15" s="102"/>
      <c r="J15" s="111" t="n">
        <v>1</v>
      </c>
      <c r="K15" s="112" t="n">
        <v>1</v>
      </c>
      <c r="L15" s="112" t="n">
        <v>1</v>
      </c>
      <c r="M15" s="112" t="n">
        <v>1</v>
      </c>
      <c r="N15" s="113" t="n">
        <v>1</v>
      </c>
      <c r="O15" s="113" t="n">
        <v>1</v>
      </c>
      <c r="P15" s="113" t="n">
        <v>1</v>
      </c>
      <c r="Q15" s="114" t="n">
        <v>1</v>
      </c>
      <c r="R15" s="115"/>
      <c r="S15" s="115"/>
      <c r="T15" s="115"/>
      <c r="U15" s="115"/>
      <c r="V15" s="115"/>
      <c r="W15" s="116"/>
      <c r="X15" s="41"/>
      <c r="Y15" s="117"/>
      <c r="Z15" s="41"/>
      <c r="AA15" s="41"/>
      <c r="AB15" s="41"/>
      <c r="AC15" s="94" t="s">
        <v>45</v>
      </c>
      <c r="AD15" s="42"/>
      <c r="AE15" s="4"/>
      <c r="AF15" s="74"/>
      <c r="AG15" s="35"/>
    </row>
    <row r="16" customFormat="false" ht="14.4" hidden="false" customHeight="true" outlineLevel="1" collapsed="false">
      <c r="A16" s="97" t="s">
        <v>46</v>
      </c>
      <c r="B16" s="98"/>
      <c r="C16" s="98"/>
      <c r="D16" s="99"/>
      <c r="E16" s="98"/>
      <c r="F16" s="98"/>
      <c r="G16" s="100"/>
      <c r="H16" s="101"/>
      <c r="I16" s="102"/>
      <c r="J16" s="118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6"/>
      <c r="X16" s="106"/>
      <c r="Y16" s="119"/>
      <c r="Z16" s="106"/>
      <c r="AA16" s="106"/>
      <c r="AB16" s="106"/>
      <c r="AC16" s="94"/>
      <c r="AD16" s="42"/>
      <c r="AE16" s="4"/>
      <c r="AF16" s="81"/>
      <c r="AG16" s="81"/>
    </row>
    <row r="17" customFormat="false" ht="14.4" hidden="false" customHeight="true" outlineLevel="1" collapsed="false">
      <c r="A17" s="107" t="s">
        <v>47</v>
      </c>
      <c r="B17" s="108"/>
      <c r="C17" s="108"/>
      <c r="D17" s="108"/>
      <c r="E17" s="109" t="s">
        <v>48</v>
      </c>
      <c r="F17" s="108" t="s">
        <v>49</v>
      </c>
      <c r="G17" s="110"/>
      <c r="H17" s="110" t="n">
        <v>270</v>
      </c>
      <c r="I17" s="102"/>
      <c r="J17" s="111" t="n">
        <v>1</v>
      </c>
      <c r="K17" s="112" t="n">
        <v>1</v>
      </c>
      <c r="L17" s="112" t="n">
        <v>1</v>
      </c>
      <c r="M17" s="112" t="n">
        <v>1</v>
      </c>
      <c r="N17" s="112" t="n">
        <v>1</v>
      </c>
      <c r="O17" s="113" t="n">
        <v>1</v>
      </c>
      <c r="P17" s="113" t="n">
        <v>1</v>
      </c>
      <c r="Q17" s="113" t="n">
        <v>1</v>
      </c>
      <c r="R17" s="114" t="n">
        <v>1</v>
      </c>
      <c r="S17" s="114" t="n">
        <v>1</v>
      </c>
      <c r="T17" s="114" t="n">
        <v>1</v>
      </c>
      <c r="U17" s="114" t="n">
        <v>1</v>
      </c>
      <c r="V17" s="115"/>
      <c r="W17" s="116"/>
      <c r="X17" s="106"/>
      <c r="Y17" s="41"/>
      <c r="Z17" s="106"/>
      <c r="AA17" s="106"/>
      <c r="AB17" s="106"/>
      <c r="AC17" s="94"/>
      <c r="AD17" s="42"/>
      <c r="AE17" s="4"/>
      <c r="AF17" s="81"/>
      <c r="AG17" s="81"/>
    </row>
    <row r="18" customFormat="false" ht="14.4" hidden="false" customHeight="true" outlineLevel="1" collapsed="false">
      <c r="A18" s="97" t="s">
        <v>50</v>
      </c>
      <c r="B18" s="98"/>
      <c r="C18" s="98"/>
      <c r="D18" s="99"/>
      <c r="E18" s="98"/>
      <c r="F18" s="98"/>
      <c r="G18" s="100"/>
      <c r="H18" s="101" t="n">
        <f aca="false">SUM(H21)+H19</f>
        <v>150</v>
      </c>
      <c r="I18" s="102"/>
      <c r="J18" s="118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6"/>
      <c r="X18" s="106"/>
      <c r="Y18" s="119"/>
      <c r="Z18" s="106"/>
      <c r="AA18" s="106"/>
      <c r="AB18" s="106"/>
      <c r="AC18" s="94"/>
      <c r="AD18" s="42"/>
      <c r="AE18" s="4"/>
      <c r="AF18" s="81"/>
      <c r="AG18" s="57"/>
    </row>
    <row r="19" customFormat="false" ht="14.4" hidden="false" customHeight="true" outlineLevel="1" collapsed="false">
      <c r="A19" s="120" t="s">
        <v>51</v>
      </c>
      <c r="B19" s="98"/>
      <c r="C19" s="98"/>
      <c r="D19" s="109" t="s">
        <v>52</v>
      </c>
      <c r="E19" s="121"/>
      <c r="F19" s="98"/>
      <c r="G19" s="100"/>
      <c r="H19" s="122" t="n">
        <f aca="false">H20</f>
        <v>50</v>
      </c>
      <c r="I19" s="102"/>
      <c r="J19" s="118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06"/>
      <c r="Y19" s="106"/>
      <c r="Z19" s="106"/>
      <c r="AA19" s="106"/>
      <c r="AB19" s="106"/>
      <c r="AC19" s="94" t="s">
        <v>53</v>
      </c>
      <c r="AD19" s="42"/>
      <c r="AE19" s="4"/>
      <c r="AF19" s="81"/>
      <c r="AG19" s="64"/>
    </row>
    <row r="20" customFormat="false" ht="14.4" hidden="false" customHeight="true" outlineLevel="1" collapsed="false">
      <c r="A20" s="123" t="s">
        <v>54</v>
      </c>
      <c r="B20" s="98"/>
      <c r="C20" s="98"/>
      <c r="D20" s="121"/>
      <c r="E20" s="109" t="s">
        <v>52</v>
      </c>
      <c r="F20" s="108" t="s">
        <v>55</v>
      </c>
      <c r="G20" s="100"/>
      <c r="H20" s="110" t="n">
        <v>50</v>
      </c>
      <c r="I20" s="102"/>
      <c r="J20" s="111" t="n">
        <v>1</v>
      </c>
      <c r="K20" s="112" t="n">
        <v>1</v>
      </c>
      <c r="L20" s="112" t="n">
        <v>1</v>
      </c>
      <c r="M20" s="112" t="n">
        <v>1</v>
      </c>
      <c r="N20" s="112" t="n">
        <v>1</v>
      </c>
      <c r="O20" s="112" t="n">
        <v>1</v>
      </c>
      <c r="P20" s="112" t="n">
        <v>1</v>
      </c>
      <c r="Q20" s="112" t="n">
        <v>1</v>
      </c>
      <c r="R20" s="112" t="n">
        <v>1</v>
      </c>
      <c r="S20" s="112" t="n">
        <v>1</v>
      </c>
      <c r="T20" s="112" t="n">
        <v>1</v>
      </c>
      <c r="U20" s="112" t="n">
        <v>1</v>
      </c>
      <c r="V20" s="112" t="n">
        <v>1</v>
      </c>
      <c r="W20" s="124" t="n">
        <v>1</v>
      </c>
      <c r="X20" s="106"/>
      <c r="Y20" s="106"/>
      <c r="Z20" s="106"/>
      <c r="AA20" s="106"/>
      <c r="AB20" s="106"/>
      <c r="AC20" s="94" t="s">
        <v>56</v>
      </c>
      <c r="AD20" s="42"/>
      <c r="AE20" s="4"/>
      <c r="AF20" s="81"/>
      <c r="AG20" s="81"/>
    </row>
    <row r="21" customFormat="false" ht="14.4" hidden="false" customHeight="true" outlineLevel="1" collapsed="false">
      <c r="A21" s="125" t="s">
        <v>57</v>
      </c>
      <c r="B21" s="108" t="s">
        <v>58</v>
      </c>
      <c r="C21" s="108" t="n">
        <v>6703493</v>
      </c>
      <c r="D21" s="108" t="s">
        <v>59</v>
      </c>
      <c r="E21" s="108"/>
      <c r="F21" s="108" t="s">
        <v>55</v>
      </c>
      <c r="G21" s="110"/>
      <c r="H21" s="122" t="n">
        <v>100</v>
      </c>
      <c r="I21" s="102"/>
      <c r="J21" s="118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6"/>
      <c r="X21" s="41"/>
      <c r="Y21" s="126"/>
      <c r="Z21" s="41"/>
      <c r="AA21" s="41"/>
      <c r="AB21" s="41"/>
      <c r="AC21" s="94" t="s">
        <v>60</v>
      </c>
      <c r="AD21" s="42"/>
      <c r="AE21" s="4"/>
      <c r="AF21" s="74"/>
      <c r="AG21" s="35"/>
    </row>
    <row r="22" customFormat="false" ht="14.4" hidden="false" customHeight="true" outlineLevel="1" collapsed="false">
      <c r="A22" s="107" t="s">
        <v>61</v>
      </c>
      <c r="B22" s="127" t="s">
        <v>62</v>
      </c>
      <c r="C22" s="127" t="s">
        <v>62</v>
      </c>
      <c r="D22" s="127"/>
      <c r="E22" s="108" t="s">
        <v>59</v>
      </c>
      <c r="F22" s="108" t="s">
        <v>55</v>
      </c>
      <c r="G22" s="110"/>
      <c r="H22" s="110"/>
      <c r="I22" s="102"/>
      <c r="J22" s="111" t="n">
        <v>1</v>
      </c>
      <c r="K22" s="112" t="n">
        <v>1</v>
      </c>
      <c r="L22" s="112" t="n">
        <v>1</v>
      </c>
      <c r="M22" s="112" t="n">
        <v>1</v>
      </c>
      <c r="N22" s="112" t="n">
        <v>1</v>
      </c>
      <c r="O22" s="112" t="n">
        <v>1</v>
      </c>
      <c r="P22" s="112" t="n">
        <v>1</v>
      </c>
      <c r="Q22" s="112" t="n">
        <v>1</v>
      </c>
      <c r="R22" s="112" t="n">
        <v>1</v>
      </c>
      <c r="S22" s="112" t="n">
        <v>1</v>
      </c>
      <c r="T22" s="112" t="n">
        <v>1</v>
      </c>
      <c r="U22" s="112" t="n">
        <v>1</v>
      </c>
      <c r="V22" s="115"/>
      <c r="W22" s="116"/>
      <c r="X22" s="41"/>
      <c r="Y22" s="119"/>
      <c r="Z22" s="41"/>
      <c r="AA22" s="41"/>
      <c r="AB22" s="41"/>
      <c r="AC22" s="94"/>
      <c r="AD22" s="33"/>
      <c r="AF22" s="81"/>
      <c r="AG22" s="81"/>
    </row>
    <row r="23" customFormat="false" ht="14.4" hidden="false" customHeight="true" outlineLevel="1" collapsed="false">
      <c r="A23" s="107" t="s">
        <v>63</v>
      </c>
      <c r="B23" s="127" t="s">
        <v>62</v>
      </c>
      <c r="C23" s="127" t="s">
        <v>62</v>
      </c>
      <c r="D23" s="127"/>
      <c r="E23" s="108" t="s">
        <v>59</v>
      </c>
      <c r="F23" s="108" t="s">
        <v>55</v>
      </c>
      <c r="G23" s="110"/>
      <c r="H23" s="110"/>
      <c r="I23" s="102"/>
      <c r="J23" s="111" t="n">
        <v>1</v>
      </c>
      <c r="K23" s="112" t="n">
        <v>1</v>
      </c>
      <c r="L23" s="112" t="n">
        <v>1</v>
      </c>
      <c r="M23" s="112" t="n">
        <v>1</v>
      </c>
      <c r="N23" s="112" t="n">
        <v>1</v>
      </c>
      <c r="O23" s="112" t="n">
        <v>1</v>
      </c>
      <c r="P23" s="112" t="n">
        <v>1</v>
      </c>
      <c r="Q23" s="112" t="n">
        <v>1</v>
      </c>
      <c r="R23" s="112" t="n">
        <v>1</v>
      </c>
      <c r="S23" s="112" t="n">
        <v>1</v>
      </c>
      <c r="T23" s="112" t="n">
        <v>1</v>
      </c>
      <c r="U23" s="112" t="n">
        <v>1</v>
      </c>
      <c r="V23" s="115"/>
      <c r="W23" s="116"/>
      <c r="X23" s="41"/>
      <c r="Y23" s="119"/>
      <c r="Z23" s="41"/>
      <c r="AA23" s="41"/>
      <c r="AB23" s="41"/>
      <c r="AC23" s="94"/>
      <c r="AD23" s="33"/>
      <c r="AF23" s="81"/>
      <c r="AG23" s="81"/>
    </row>
    <row r="24" customFormat="false" ht="14.4" hidden="false" customHeight="true" outlineLevel="1" collapsed="false">
      <c r="A24" s="107" t="s">
        <v>64</v>
      </c>
      <c r="B24" s="127" t="s">
        <v>62</v>
      </c>
      <c r="C24" s="127" t="s">
        <v>62</v>
      </c>
      <c r="D24" s="127"/>
      <c r="E24" s="108" t="s">
        <v>59</v>
      </c>
      <c r="F24" s="108" t="s">
        <v>55</v>
      </c>
      <c r="G24" s="110"/>
      <c r="H24" s="110"/>
      <c r="I24" s="102"/>
      <c r="J24" s="111" t="n">
        <v>1</v>
      </c>
      <c r="K24" s="112" t="n">
        <v>1</v>
      </c>
      <c r="L24" s="112" t="n">
        <v>1</v>
      </c>
      <c r="M24" s="112" t="n">
        <v>1</v>
      </c>
      <c r="N24" s="112" t="n">
        <v>1</v>
      </c>
      <c r="O24" s="112" t="n">
        <v>1</v>
      </c>
      <c r="P24" s="112" t="n">
        <v>1</v>
      </c>
      <c r="Q24" s="112" t="n">
        <v>1</v>
      </c>
      <c r="R24" s="112" t="n">
        <v>1</v>
      </c>
      <c r="S24" s="112" t="n">
        <v>1</v>
      </c>
      <c r="T24" s="112" t="n">
        <v>1</v>
      </c>
      <c r="U24" s="112" t="n">
        <v>1</v>
      </c>
      <c r="V24" s="115"/>
      <c r="W24" s="116"/>
      <c r="X24" s="41"/>
      <c r="Y24" s="119"/>
      <c r="Z24" s="41"/>
      <c r="AA24" s="41"/>
      <c r="AB24" s="41"/>
      <c r="AC24" s="94"/>
      <c r="AD24" s="33"/>
      <c r="AF24" s="81"/>
      <c r="AG24" s="57"/>
    </row>
    <row r="25" s="131" customFormat="true" ht="14.4" hidden="false" customHeight="true" outlineLevel="1" collapsed="false">
      <c r="A25" s="123" t="s">
        <v>65</v>
      </c>
      <c r="B25" s="128" t="s">
        <v>62</v>
      </c>
      <c r="C25" s="128" t="s">
        <v>62</v>
      </c>
      <c r="D25" s="128"/>
      <c r="E25" s="109" t="s">
        <v>59</v>
      </c>
      <c r="F25" s="109" t="s">
        <v>55</v>
      </c>
      <c r="G25" s="110"/>
      <c r="H25" s="110"/>
      <c r="I25" s="129"/>
      <c r="J25" s="111" t="n">
        <v>1</v>
      </c>
      <c r="K25" s="112" t="n">
        <v>1</v>
      </c>
      <c r="L25" s="112" t="n">
        <v>1</v>
      </c>
      <c r="M25" s="112" t="n">
        <v>1</v>
      </c>
      <c r="N25" s="112" t="n">
        <v>1</v>
      </c>
      <c r="O25" s="112" t="n">
        <v>1</v>
      </c>
      <c r="P25" s="112" t="n">
        <v>1</v>
      </c>
      <c r="Q25" s="112" t="n">
        <v>1</v>
      </c>
      <c r="R25" s="112" t="n">
        <v>1</v>
      </c>
      <c r="S25" s="112" t="n">
        <v>1</v>
      </c>
      <c r="T25" s="112" t="n">
        <v>1</v>
      </c>
      <c r="U25" s="112" t="n">
        <v>1</v>
      </c>
      <c r="V25" s="115"/>
      <c r="W25" s="116"/>
      <c r="X25" s="41"/>
      <c r="Y25" s="119"/>
      <c r="Z25" s="41"/>
      <c r="AA25" s="117"/>
      <c r="AB25" s="117"/>
      <c r="AC25" s="94"/>
      <c r="AD25" s="130"/>
      <c r="AF25" s="81"/>
      <c r="AG25" s="64"/>
      <c r="AI25" s="1"/>
      <c r="AJ25" s="1"/>
      <c r="AK25" s="1"/>
      <c r="AL25" s="1"/>
      <c r="AM25" s="1"/>
      <c r="AN25" s="1"/>
    </row>
    <row r="26" s="4" customFormat="true" ht="14.4" hidden="false" customHeight="true" outlineLevel="1" collapsed="false">
      <c r="A26" s="123" t="s">
        <v>66</v>
      </c>
      <c r="B26" s="128" t="s">
        <v>62</v>
      </c>
      <c r="C26" s="128" t="s">
        <v>62</v>
      </c>
      <c r="D26" s="128"/>
      <c r="E26" s="109" t="s">
        <v>67</v>
      </c>
      <c r="F26" s="109" t="s">
        <v>55</v>
      </c>
      <c r="G26" s="110"/>
      <c r="H26" s="110"/>
      <c r="I26" s="132"/>
      <c r="J26" s="111" t="n">
        <v>1</v>
      </c>
      <c r="K26" s="112" t="n">
        <v>1</v>
      </c>
      <c r="L26" s="112" t="n">
        <v>1</v>
      </c>
      <c r="M26" s="112" t="n">
        <v>1</v>
      </c>
      <c r="N26" s="112" t="n">
        <v>1</v>
      </c>
      <c r="O26" s="112" t="n">
        <v>1</v>
      </c>
      <c r="P26" s="112" t="n">
        <v>1</v>
      </c>
      <c r="Q26" s="112" t="n">
        <v>1</v>
      </c>
      <c r="R26" s="112" t="n">
        <v>1</v>
      </c>
      <c r="S26" s="112" t="n">
        <v>1</v>
      </c>
      <c r="T26" s="112" t="n">
        <v>1</v>
      </c>
      <c r="U26" s="112" t="n">
        <v>1</v>
      </c>
      <c r="V26" s="115"/>
      <c r="W26" s="116"/>
      <c r="X26" s="41"/>
      <c r="Y26" s="117"/>
      <c r="Z26" s="41"/>
      <c r="AA26" s="41"/>
      <c r="AB26" s="41"/>
      <c r="AC26" s="94" t="s">
        <v>68</v>
      </c>
      <c r="AD26" s="42"/>
      <c r="AF26" s="81"/>
      <c r="AG26" s="81"/>
      <c r="AI26" s="1"/>
      <c r="AJ26" s="1"/>
      <c r="AK26" s="1"/>
      <c r="AL26" s="1"/>
      <c r="AM26" s="1"/>
      <c r="AN26" s="1"/>
    </row>
    <row r="27" s="131" customFormat="true" ht="14.4" hidden="false" customHeight="true" outlineLevel="1" collapsed="false">
      <c r="A27" s="133" t="s">
        <v>69</v>
      </c>
      <c r="B27" s="134" t="s">
        <v>62</v>
      </c>
      <c r="C27" s="134" t="s">
        <v>62</v>
      </c>
      <c r="D27" s="134"/>
      <c r="E27" s="135" t="s">
        <v>70</v>
      </c>
      <c r="F27" s="135" t="s">
        <v>71</v>
      </c>
      <c r="G27" s="110"/>
      <c r="H27" s="110"/>
      <c r="I27" s="129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16"/>
      <c r="X27" s="41"/>
      <c r="Y27" s="117"/>
      <c r="Z27" s="41"/>
      <c r="AA27" s="117"/>
      <c r="AB27" s="117"/>
      <c r="AC27" s="138" t="s">
        <v>72</v>
      </c>
      <c r="AD27" s="130"/>
      <c r="AF27" s="74"/>
      <c r="AG27" s="35"/>
      <c r="AI27" s="1"/>
      <c r="AJ27" s="1"/>
      <c r="AK27" s="1"/>
      <c r="AL27" s="1"/>
      <c r="AM27" s="1"/>
      <c r="AN27" s="1"/>
    </row>
    <row r="28" customFormat="false" ht="14.4" hidden="false" customHeight="true" outlineLevel="1" collapsed="false">
      <c r="A28" s="97" t="s">
        <v>73</v>
      </c>
      <c r="B28" s="98"/>
      <c r="C28" s="98"/>
      <c r="D28" s="99"/>
      <c r="E28" s="98"/>
      <c r="F28" s="98"/>
      <c r="G28" s="100"/>
      <c r="H28" s="101" t="n">
        <f aca="false">SUM(H29:H35)</f>
        <v>200</v>
      </c>
      <c r="I28" s="102"/>
      <c r="J28" s="118"/>
      <c r="K28" s="115"/>
      <c r="L28" s="115"/>
      <c r="M28" s="115"/>
      <c r="N28" s="115"/>
      <c r="O28" s="115"/>
      <c r="P28" s="115"/>
      <c r="Q28" s="115"/>
      <c r="R28" s="115"/>
      <c r="T28" s="115"/>
      <c r="U28" s="115"/>
      <c r="V28" s="115"/>
      <c r="W28" s="116"/>
      <c r="X28" s="41"/>
      <c r="Y28" s="41"/>
      <c r="Z28" s="41"/>
      <c r="AA28" s="106"/>
      <c r="AB28" s="106"/>
      <c r="AC28" s="94"/>
      <c r="AD28" s="42"/>
      <c r="AE28" s="4"/>
      <c r="AF28" s="81"/>
      <c r="AG28" s="81"/>
    </row>
    <row r="29" customFormat="false" ht="14.4" hidden="false" customHeight="true" outlineLevel="1" collapsed="false">
      <c r="A29" s="125" t="s">
        <v>74</v>
      </c>
      <c r="B29" s="108" t="s">
        <v>75</v>
      </c>
      <c r="C29" s="108" t="n">
        <v>6704971</v>
      </c>
      <c r="D29" s="108" t="s">
        <v>40</v>
      </c>
      <c r="E29" s="109"/>
      <c r="F29" s="108" t="s">
        <v>49</v>
      </c>
      <c r="G29" s="100"/>
      <c r="H29" s="122" t="n">
        <v>140</v>
      </c>
      <c r="I29" s="102"/>
      <c r="J29" s="118"/>
      <c r="K29" s="115"/>
      <c r="L29" s="115"/>
      <c r="M29" s="115"/>
      <c r="N29" s="115"/>
      <c r="O29" s="115"/>
      <c r="P29" s="115"/>
      <c r="Q29" s="115"/>
      <c r="R29" s="115"/>
      <c r="T29" s="115"/>
      <c r="U29" s="115"/>
      <c r="V29" s="115"/>
      <c r="W29" s="116"/>
      <c r="X29" s="41"/>
      <c r="Y29" s="41"/>
      <c r="Z29" s="41"/>
      <c r="AA29" s="106"/>
      <c r="AB29" s="106"/>
      <c r="AC29" s="94"/>
      <c r="AD29" s="42"/>
      <c r="AE29" s="4"/>
      <c r="AF29" s="81"/>
      <c r="AG29" s="81"/>
    </row>
    <row r="30" customFormat="false" ht="14.4" hidden="false" customHeight="true" outlineLevel="1" collapsed="false">
      <c r="A30" s="107" t="s">
        <v>76</v>
      </c>
      <c r="B30" s="108"/>
      <c r="C30" s="108"/>
      <c r="D30" s="108"/>
      <c r="E30" s="109" t="s">
        <v>40</v>
      </c>
      <c r="F30" s="108" t="s">
        <v>49</v>
      </c>
      <c r="G30" s="100"/>
      <c r="H30" s="110"/>
      <c r="I30" s="102"/>
      <c r="J30" s="111" t="n">
        <v>1</v>
      </c>
      <c r="K30" s="112" t="n">
        <v>1</v>
      </c>
      <c r="L30" s="112" t="n">
        <v>1</v>
      </c>
      <c r="M30" s="113" t="n">
        <v>1</v>
      </c>
      <c r="N30" s="113" t="n">
        <v>1</v>
      </c>
      <c r="O30" s="113" t="n">
        <v>1</v>
      </c>
      <c r="P30" s="114" t="n">
        <v>1</v>
      </c>
      <c r="Q30" s="114" t="n">
        <v>1</v>
      </c>
      <c r="R30" s="114" t="n">
        <v>1</v>
      </c>
      <c r="S30" s="114" t="n">
        <v>1</v>
      </c>
      <c r="T30" s="114" t="n">
        <v>1</v>
      </c>
      <c r="U30" s="115"/>
      <c r="V30" s="115"/>
      <c r="W30" s="116"/>
      <c r="X30" s="106"/>
      <c r="Y30" s="41"/>
      <c r="Z30" s="106"/>
      <c r="AA30" s="106"/>
      <c r="AB30" s="106"/>
      <c r="AC30" s="94" t="s">
        <v>77</v>
      </c>
      <c r="AD30" s="42"/>
      <c r="AE30" s="4"/>
      <c r="AF30" s="81"/>
      <c r="AG30" s="57"/>
    </row>
    <row r="31" customFormat="false" ht="14.4" hidden="false" customHeight="true" outlineLevel="1" collapsed="false">
      <c r="A31" s="125" t="s">
        <v>78</v>
      </c>
      <c r="B31" s="108"/>
      <c r="C31" s="108"/>
      <c r="D31" s="108" t="s">
        <v>40</v>
      </c>
      <c r="E31" s="109" t="s">
        <v>40</v>
      </c>
      <c r="F31" s="108" t="s">
        <v>55</v>
      </c>
      <c r="G31" s="100"/>
      <c r="H31" s="122" t="n">
        <v>60</v>
      </c>
      <c r="I31" s="102"/>
      <c r="J31" s="118"/>
      <c r="W31" s="139"/>
      <c r="X31" s="106"/>
      <c r="Y31" s="119"/>
      <c r="Z31" s="106"/>
      <c r="AA31" s="106"/>
      <c r="AB31" s="106"/>
      <c r="AC31" s="94"/>
      <c r="AD31" s="42"/>
      <c r="AE31" s="4"/>
      <c r="AF31" s="81"/>
      <c r="AG31" s="64"/>
    </row>
    <row r="32" customFormat="false" ht="14.4" hidden="false" customHeight="true" outlineLevel="1" collapsed="false">
      <c r="A32" s="107" t="s">
        <v>79</v>
      </c>
      <c r="B32" s="108"/>
      <c r="C32" s="108"/>
      <c r="D32" s="108"/>
      <c r="E32" s="109" t="s">
        <v>40</v>
      </c>
      <c r="F32" s="108" t="s">
        <v>55</v>
      </c>
      <c r="G32" s="100"/>
      <c r="H32" s="110"/>
      <c r="I32" s="102"/>
      <c r="J32" s="111" t="n">
        <v>1</v>
      </c>
      <c r="K32" s="112" t="n">
        <v>1</v>
      </c>
      <c r="L32" s="112" t="n">
        <v>1</v>
      </c>
      <c r="M32" s="112" t="n">
        <v>1</v>
      </c>
      <c r="N32" s="112" t="n">
        <v>1</v>
      </c>
      <c r="W32" s="139"/>
      <c r="X32" s="106"/>
      <c r="Y32" s="119"/>
      <c r="Z32" s="106"/>
      <c r="AA32" s="106"/>
      <c r="AB32" s="106"/>
      <c r="AC32" s="94"/>
      <c r="AD32" s="42"/>
      <c r="AE32" s="4"/>
      <c r="AF32" s="81"/>
      <c r="AG32" s="81"/>
    </row>
    <row r="33" customFormat="false" ht="14.4" hidden="false" customHeight="true" outlineLevel="1" collapsed="false">
      <c r="A33" s="107" t="s">
        <v>80</v>
      </c>
      <c r="B33" s="108"/>
      <c r="C33" s="108"/>
      <c r="D33" s="108"/>
      <c r="E33" s="109" t="s">
        <v>40</v>
      </c>
      <c r="F33" s="108" t="s">
        <v>55</v>
      </c>
      <c r="G33" s="100"/>
      <c r="H33" s="110"/>
      <c r="I33" s="102"/>
      <c r="J33" s="111" t="n">
        <v>1</v>
      </c>
      <c r="K33" s="112" t="n">
        <v>1</v>
      </c>
      <c r="L33" s="112" t="n">
        <v>1</v>
      </c>
      <c r="M33" s="112" t="n">
        <v>1</v>
      </c>
      <c r="N33" s="112" t="n">
        <v>1</v>
      </c>
      <c r="W33" s="139"/>
      <c r="X33" s="106"/>
      <c r="Y33" s="117"/>
      <c r="Z33" s="106"/>
      <c r="AA33" s="106"/>
      <c r="AB33" s="106"/>
      <c r="AC33" s="94"/>
      <c r="AD33" s="42"/>
      <c r="AE33" s="4"/>
      <c r="AF33" s="74"/>
      <c r="AG33" s="35"/>
    </row>
    <row r="34" customFormat="false" ht="14.4" hidden="false" customHeight="true" outlineLevel="1" collapsed="false">
      <c r="A34" s="107" t="s">
        <v>81</v>
      </c>
      <c r="B34" s="108"/>
      <c r="C34" s="108"/>
      <c r="D34" s="108"/>
      <c r="E34" s="109" t="s">
        <v>40</v>
      </c>
      <c r="F34" s="108" t="s">
        <v>55</v>
      </c>
      <c r="G34" s="100"/>
      <c r="H34" s="110"/>
      <c r="I34" s="102"/>
      <c r="J34" s="111" t="n">
        <v>1</v>
      </c>
      <c r="K34" s="112" t="n">
        <v>1</v>
      </c>
      <c r="L34" s="112" t="n">
        <v>1</v>
      </c>
      <c r="M34" s="112" t="n">
        <v>1</v>
      </c>
      <c r="N34" s="112" t="n">
        <v>1</v>
      </c>
      <c r="W34" s="139"/>
      <c r="X34" s="106"/>
      <c r="Y34" s="117"/>
      <c r="Z34" s="106"/>
      <c r="AA34" s="106"/>
      <c r="AB34" s="106"/>
      <c r="AC34" s="94"/>
      <c r="AD34" s="42"/>
      <c r="AE34" s="4"/>
      <c r="AF34" s="81"/>
      <c r="AG34" s="81"/>
    </row>
    <row r="35" customFormat="false" ht="14.4" hidden="false" customHeight="true" outlineLevel="1" collapsed="false">
      <c r="A35" s="107" t="s">
        <v>82</v>
      </c>
      <c r="B35" s="108"/>
      <c r="C35" s="108"/>
      <c r="D35" s="108"/>
      <c r="E35" s="109" t="s">
        <v>40</v>
      </c>
      <c r="F35" s="108" t="s">
        <v>55</v>
      </c>
      <c r="G35" s="100"/>
      <c r="H35" s="110"/>
      <c r="I35" s="102"/>
      <c r="J35" s="111" t="n">
        <v>1</v>
      </c>
      <c r="K35" s="112" t="n">
        <v>1</v>
      </c>
      <c r="L35" s="112" t="n">
        <v>1</v>
      </c>
      <c r="M35" s="112" t="n">
        <v>1</v>
      </c>
      <c r="N35" s="112" t="n">
        <v>1</v>
      </c>
      <c r="W35" s="139"/>
      <c r="X35" s="106"/>
      <c r="Y35" s="117"/>
      <c r="Z35" s="106"/>
      <c r="AA35" s="106"/>
      <c r="AB35" s="106"/>
      <c r="AC35" s="94"/>
      <c r="AD35" s="42"/>
      <c r="AE35" s="4"/>
      <c r="AF35" s="81"/>
      <c r="AG35" s="81"/>
    </row>
    <row r="36" customFormat="false" ht="14.4" hidden="false" customHeight="true" outlineLevel="1" collapsed="false">
      <c r="A36" s="97" t="s">
        <v>83</v>
      </c>
      <c r="B36" s="127"/>
      <c r="C36" s="127"/>
      <c r="D36" s="127"/>
      <c r="E36" s="108"/>
      <c r="F36" s="108"/>
      <c r="G36" s="110"/>
      <c r="H36" s="101" t="n">
        <f aca="false">SUM(H37)</f>
        <v>600</v>
      </c>
      <c r="I36" s="102"/>
      <c r="J36" s="118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W36" s="139"/>
      <c r="X36" s="41"/>
      <c r="Y36" s="119"/>
      <c r="Z36" s="41"/>
      <c r="AA36" s="41"/>
      <c r="AB36" s="41"/>
      <c r="AC36" s="94"/>
      <c r="AD36" s="33"/>
      <c r="AF36" s="81"/>
      <c r="AG36" s="57"/>
    </row>
    <row r="37" customFormat="false" ht="14.4" hidden="false" customHeight="true" outlineLevel="1" collapsed="false">
      <c r="A37" s="125" t="s">
        <v>84</v>
      </c>
      <c r="B37" s="108" t="s">
        <v>85</v>
      </c>
      <c r="C37" s="108" t="n">
        <v>6703963</v>
      </c>
      <c r="D37" s="108" t="s">
        <v>59</v>
      </c>
      <c r="E37" s="108"/>
      <c r="F37" s="108"/>
      <c r="G37" s="110"/>
      <c r="H37" s="122" t="n">
        <f aca="false">H38+H39</f>
        <v>600</v>
      </c>
      <c r="I37" s="102"/>
      <c r="J37" s="118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6"/>
      <c r="X37" s="41"/>
      <c r="Y37" s="119"/>
      <c r="Z37" s="41"/>
      <c r="AA37" s="41"/>
      <c r="AB37" s="41"/>
      <c r="AC37" s="94" t="s">
        <v>86</v>
      </c>
      <c r="AD37" s="33"/>
      <c r="AF37" s="81"/>
      <c r="AG37" s="64"/>
    </row>
    <row r="38" customFormat="false" ht="14.4" hidden="false" customHeight="true" outlineLevel="1" collapsed="false">
      <c r="A38" s="107" t="s">
        <v>87</v>
      </c>
      <c r="B38" s="127" t="s">
        <v>62</v>
      </c>
      <c r="C38" s="127" t="s">
        <v>62</v>
      </c>
      <c r="D38" s="127"/>
      <c r="E38" s="108" t="s">
        <v>59</v>
      </c>
      <c r="F38" s="108" t="s">
        <v>88</v>
      </c>
      <c r="G38" s="110"/>
      <c r="H38" s="110" t="n">
        <v>500</v>
      </c>
      <c r="I38" s="102"/>
      <c r="J38" s="140" t="n">
        <v>1</v>
      </c>
      <c r="K38" s="114" t="n">
        <v>1</v>
      </c>
      <c r="L38" s="114" t="n">
        <v>1</v>
      </c>
      <c r="M38" s="114" t="n">
        <v>1</v>
      </c>
      <c r="N38" s="114" t="n">
        <v>1</v>
      </c>
      <c r="O38" s="114" t="n">
        <v>1</v>
      </c>
      <c r="P38" s="114" t="n">
        <v>1</v>
      </c>
      <c r="Q38" s="114" t="n">
        <v>1</v>
      </c>
      <c r="R38" s="114" t="n">
        <v>1</v>
      </c>
      <c r="S38" s="114" t="n">
        <v>1</v>
      </c>
      <c r="T38" s="114" t="n">
        <v>1</v>
      </c>
      <c r="U38" s="115"/>
      <c r="V38" s="115"/>
      <c r="W38" s="116"/>
      <c r="X38" s="41" t="s">
        <v>89</v>
      </c>
      <c r="Y38" s="119"/>
      <c r="Z38" s="41" t="s">
        <v>89</v>
      </c>
      <c r="AA38" s="41"/>
      <c r="AB38" s="41" t="n">
        <v>430</v>
      </c>
      <c r="AC38" s="94" t="s">
        <v>90</v>
      </c>
      <c r="AD38" s="33"/>
      <c r="AF38" s="81"/>
      <c r="AG38" s="81"/>
    </row>
    <row r="39" customFormat="false" ht="14.4" hidden="false" customHeight="true" outlineLevel="1" collapsed="false">
      <c r="A39" s="107" t="s">
        <v>91</v>
      </c>
      <c r="B39" s="108"/>
      <c r="C39" s="108"/>
      <c r="D39" s="108"/>
      <c r="E39" s="108" t="s">
        <v>59</v>
      </c>
      <c r="F39" s="108" t="s">
        <v>92</v>
      </c>
      <c r="G39" s="110"/>
      <c r="H39" s="110" t="n">
        <v>100</v>
      </c>
      <c r="I39" s="102"/>
      <c r="J39" s="111" t="n">
        <v>1</v>
      </c>
      <c r="K39" s="112" t="n">
        <v>1</v>
      </c>
      <c r="L39" s="112" t="n">
        <v>1</v>
      </c>
      <c r="M39" s="112" t="n">
        <v>1</v>
      </c>
      <c r="N39" s="112" t="n">
        <v>1</v>
      </c>
      <c r="O39" s="112" t="n">
        <v>1</v>
      </c>
      <c r="P39" s="112" t="n">
        <v>1</v>
      </c>
      <c r="Q39" s="112" t="n">
        <v>1</v>
      </c>
      <c r="R39" s="112" t="n">
        <v>1</v>
      </c>
      <c r="S39" s="112" t="n">
        <v>1</v>
      </c>
      <c r="T39" s="115"/>
      <c r="U39" s="115"/>
      <c r="V39" s="115"/>
      <c r="W39" s="116"/>
      <c r="X39" s="41"/>
      <c r="Y39" s="119"/>
      <c r="Z39" s="41"/>
      <c r="AA39" s="41"/>
      <c r="AB39" s="41"/>
      <c r="AC39" s="94"/>
      <c r="AD39" s="33"/>
      <c r="AF39" s="74"/>
      <c r="AG39" s="35"/>
    </row>
    <row r="40" customFormat="false" ht="14.4" hidden="false" customHeight="true" outlineLevel="1" collapsed="false">
      <c r="A40" s="107" t="s">
        <v>93</v>
      </c>
      <c r="B40" s="108"/>
      <c r="C40" s="108"/>
      <c r="D40" s="108"/>
      <c r="E40" s="108" t="s">
        <v>59</v>
      </c>
      <c r="F40" s="108" t="s">
        <v>92</v>
      </c>
      <c r="G40" s="110"/>
      <c r="H40" s="122"/>
      <c r="I40" s="102"/>
      <c r="J40" s="111" t="n">
        <v>1</v>
      </c>
      <c r="K40" s="112" t="n">
        <v>1</v>
      </c>
      <c r="L40" s="112" t="n">
        <v>1</v>
      </c>
      <c r="M40" s="112" t="n">
        <v>1</v>
      </c>
      <c r="N40" s="112" t="n">
        <v>1</v>
      </c>
      <c r="O40" s="112" t="n">
        <v>1</v>
      </c>
      <c r="P40" s="112" t="n">
        <v>1</v>
      </c>
      <c r="Q40" s="112" t="n">
        <v>1</v>
      </c>
      <c r="R40" s="112" t="n">
        <v>1</v>
      </c>
      <c r="S40" s="112" t="n">
        <v>1</v>
      </c>
      <c r="T40" s="115"/>
      <c r="U40" s="115"/>
      <c r="V40" s="115"/>
      <c r="W40" s="116"/>
      <c r="X40" s="41"/>
      <c r="Y40" s="119"/>
      <c r="Z40" s="41"/>
      <c r="AA40" s="41"/>
      <c r="AB40" s="41"/>
      <c r="AC40" s="94"/>
      <c r="AD40" s="33"/>
      <c r="AF40" s="81"/>
      <c r="AG40" s="81"/>
    </row>
    <row r="41" customFormat="false" ht="14.4" hidden="false" customHeight="true" outlineLevel="1" collapsed="false">
      <c r="A41" s="107" t="s">
        <v>94</v>
      </c>
      <c r="B41" s="108"/>
      <c r="C41" s="108"/>
      <c r="D41" s="108"/>
      <c r="E41" s="108" t="s">
        <v>59</v>
      </c>
      <c r="F41" s="108" t="s">
        <v>92</v>
      </c>
      <c r="G41" s="110"/>
      <c r="H41" s="122"/>
      <c r="I41" s="141"/>
      <c r="J41" s="111" t="n">
        <v>1</v>
      </c>
      <c r="K41" s="112" t="n">
        <v>1</v>
      </c>
      <c r="L41" s="112" t="n">
        <v>1</v>
      </c>
      <c r="M41" s="112" t="n">
        <v>1</v>
      </c>
      <c r="N41" s="112" t="n">
        <v>1</v>
      </c>
      <c r="O41" s="112" t="n">
        <v>1</v>
      </c>
      <c r="P41" s="112" t="n">
        <v>1</v>
      </c>
      <c r="Q41" s="112" t="n">
        <v>1</v>
      </c>
      <c r="R41" s="112" t="n">
        <v>1</v>
      </c>
      <c r="S41" s="112" t="n">
        <v>1</v>
      </c>
      <c r="T41" s="115"/>
      <c r="U41" s="115"/>
      <c r="V41" s="115"/>
      <c r="W41" s="116"/>
      <c r="X41" s="41"/>
      <c r="Y41" s="41"/>
      <c r="Z41" s="41"/>
      <c r="AA41" s="41"/>
      <c r="AB41" s="41"/>
      <c r="AC41" s="94"/>
      <c r="AD41" s="33"/>
      <c r="AF41" s="81"/>
      <c r="AG41" s="81"/>
    </row>
    <row r="42" customFormat="false" ht="14.4" hidden="false" customHeight="true" outlineLevel="1" collapsed="false">
      <c r="A42" s="97" t="s">
        <v>95</v>
      </c>
      <c r="B42" s="127"/>
      <c r="C42" s="127"/>
      <c r="D42" s="127"/>
      <c r="E42" s="108"/>
      <c r="F42" s="142"/>
      <c r="G42" s="110"/>
      <c r="H42" s="101" t="n">
        <f aca="false">SUM(H44:H44)+H43</f>
        <v>60</v>
      </c>
      <c r="I42" s="143"/>
      <c r="J42" s="118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6"/>
      <c r="X42" s="41"/>
      <c r="Y42" s="41"/>
      <c r="Z42" s="41"/>
      <c r="AA42" s="41"/>
      <c r="AB42" s="41"/>
      <c r="AC42" s="94"/>
      <c r="AD42" s="33"/>
      <c r="AF42" s="81"/>
      <c r="AG42" s="57"/>
    </row>
    <row r="43" customFormat="false" ht="14.4" hidden="false" customHeight="true" outlineLevel="1" collapsed="false">
      <c r="A43" s="107" t="s">
        <v>96</v>
      </c>
      <c r="B43" s="109" t="s">
        <v>97</v>
      </c>
      <c r="C43" s="109" t="n">
        <v>6704495</v>
      </c>
      <c r="D43" s="127"/>
      <c r="E43" s="108" t="s">
        <v>52</v>
      </c>
      <c r="F43" s="142" t="s">
        <v>98</v>
      </c>
      <c r="G43" s="110"/>
      <c r="H43" s="110" t="n">
        <v>40</v>
      </c>
      <c r="I43" s="143"/>
      <c r="J43" s="118"/>
      <c r="K43" s="115"/>
      <c r="L43" s="115"/>
      <c r="M43" s="115"/>
      <c r="N43" s="114" t="n">
        <v>1</v>
      </c>
      <c r="O43" s="114" t="n">
        <v>1</v>
      </c>
      <c r="P43" s="114" t="n">
        <v>1</v>
      </c>
      <c r="Q43" s="114" t="n">
        <v>1</v>
      </c>
      <c r="R43" s="114" t="n">
        <v>1</v>
      </c>
      <c r="S43" s="114" t="n">
        <v>1</v>
      </c>
      <c r="T43" s="115"/>
      <c r="U43" s="115"/>
      <c r="V43" s="115"/>
      <c r="W43" s="116"/>
      <c r="X43" s="41"/>
      <c r="Y43" s="41"/>
      <c r="Z43" s="41"/>
      <c r="AA43" s="41"/>
      <c r="AB43" s="41"/>
      <c r="AC43" s="94" t="s">
        <v>99</v>
      </c>
      <c r="AD43" s="33"/>
      <c r="AF43" s="81"/>
      <c r="AG43" s="64"/>
    </row>
    <row r="44" s="4" customFormat="true" ht="14.4" hidden="false" customHeight="true" outlineLevel="1" collapsed="false">
      <c r="A44" s="120" t="s">
        <v>100</v>
      </c>
      <c r="B44" s="109" t="s">
        <v>75</v>
      </c>
      <c r="C44" s="109" t="n">
        <v>6704491</v>
      </c>
      <c r="D44" s="109" t="s">
        <v>40</v>
      </c>
      <c r="E44" s="109"/>
      <c r="F44" s="144" t="s">
        <v>55</v>
      </c>
      <c r="G44" s="110"/>
      <c r="H44" s="122" t="n">
        <v>20</v>
      </c>
      <c r="I44" s="143"/>
      <c r="J44" s="111" t="n">
        <v>1</v>
      </c>
      <c r="K44" s="112" t="n">
        <v>1</v>
      </c>
      <c r="L44" s="112" t="n">
        <v>1</v>
      </c>
      <c r="M44" s="112" t="n">
        <v>1</v>
      </c>
      <c r="N44" s="112" t="n">
        <v>1</v>
      </c>
      <c r="O44" s="112" t="n">
        <v>1</v>
      </c>
      <c r="P44" s="112" t="n">
        <v>1</v>
      </c>
      <c r="Q44" s="112" t="n">
        <v>1</v>
      </c>
      <c r="R44" s="115"/>
      <c r="S44" s="115"/>
      <c r="T44" s="115"/>
      <c r="U44" s="115"/>
      <c r="V44" s="115"/>
      <c r="W44" s="116"/>
      <c r="X44" s="41"/>
      <c r="Y44" s="119"/>
      <c r="Z44" s="41"/>
      <c r="AA44" s="41"/>
      <c r="AB44" s="41"/>
      <c r="AC44" s="94" t="s">
        <v>101</v>
      </c>
      <c r="AD44" s="42"/>
      <c r="AF44" s="81"/>
      <c r="AG44" s="81"/>
      <c r="AI44" s="1"/>
      <c r="AJ44" s="1"/>
      <c r="AK44" s="1"/>
      <c r="AL44" s="1"/>
      <c r="AM44" s="1"/>
      <c r="AN44" s="1"/>
    </row>
    <row r="45" customFormat="false" ht="14.4" hidden="false" customHeight="true" outlineLevel="1" collapsed="false">
      <c r="A45" s="97" t="s">
        <v>102</v>
      </c>
      <c r="B45" s="127"/>
      <c r="C45" s="127"/>
      <c r="D45" s="127"/>
      <c r="E45" s="108"/>
      <c r="F45" s="142"/>
      <c r="G45" s="110"/>
      <c r="H45" s="101" t="n">
        <f aca="false">SUM(H46:H49)</f>
        <v>900</v>
      </c>
      <c r="I45" s="143"/>
      <c r="J45" s="118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6"/>
      <c r="X45" s="41"/>
      <c r="Y45" s="41"/>
      <c r="Z45" s="41"/>
      <c r="AA45" s="41"/>
      <c r="AB45" s="41"/>
      <c r="AC45" s="94"/>
      <c r="AD45" s="33"/>
      <c r="AF45" s="74"/>
      <c r="AG45" s="35"/>
    </row>
    <row r="46" customFormat="false" ht="14.4" hidden="false" customHeight="true" outlineLevel="1" collapsed="false">
      <c r="A46" s="123" t="s">
        <v>103</v>
      </c>
      <c r="B46" s="109" t="s">
        <v>104</v>
      </c>
      <c r="C46" s="109" t="n">
        <v>6705565</v>
      </c>
      <c r="D46" s="109"/>
      <c r="E46" s="109" t="s">
        <v>67</v>
      </c>
      <c r="F46" s="142" t="s">
        <v>105</v>
      </c>
      <c r="G46" s="110"/>
      <c r="H46" s="110" t="n">
        <v>750</v>
      </c>
      <c r="I46" s="143"/>
      <c r="J46" s="145" t="n">
        <v>1</v>
      </c>
      <c r="K46" s="113" t="n">
        <v>1</v>
      </c>
      <c r="L46" s="113" t="n">
        <v>1</v>
      </c>
      <c r="M46" s="113" t="n">
        <v>1</v>
      </c>
      <c r="N46" s="114" t="n">
        <v>1</v>
      </c>
      <c r="O46" s="114" t="n">
        <v>1</v>
      </c>
      <c r="P46" s="114" t="n">
        <v>1</v>
      </c>
      <c r="Q46" s="114" t="n">
        <v>1</v>
      </c>
      <c r="R46" s="114" t="n">
        <v>1</v>
      </c>
      <c r="S46" s="114" t="n">
        <v>1</v>
      </c>
      <c r="T46" s="114" t="n">
        <v>1</v>
      </c>
      <c r="U46" s="114" t="n">
        <v>1</v>
      </c>
      <c r="V46" s="115"/>
      <c r="W46" s="116"/>
      <c r="X46" s="41"/>
      <c r="Y46" s="41"/>
      <c r="Z46" s="41"/>
      <c r="AA46" s="41"/>
      <c r="AB46" s="41"/>
      <c r="AC46" s="94"/>
      <c r="AD46" s="33"/>
      <c r="AF46" s="81"/>
      <c r="AG46" s="81"/>
    </row>
    <row r="47" customFormat="false" ht="14.4" hidden="false" customHeight="true" outlineLevel="1" collapsed="false">
      <c r="A47" s="123" t="s">
        <v>106</v>
      </c>
      <c r="B47" s="109" t="s">
        <v>107</v>
      </c>
      <c r="C47" s="109" t="n">
        <v>6706461</v>
      </c>
      <c r="D47" s="109"/>
      <c r="E47" s="109" t="s">
        <v>67</v>
      </c>
      <c r="F47" s="142" t="s">
        <v>55</v>
      </c>
      <c r="G47" s="110"/>
      <c r="H47" s="110" t="n">
        <v>130</v>
      </c>
      <c r="I47" s="143"/>
      <c r="J47" s="111" t="n">
        <v>1</v>
      </c>
      <c r="K47" s="112" t="n">
        <v>1</v>
      </c>
      <c r="L47" s="112" t="n">
        <v>1</v>
      </c>
      <c r="M47" s="112" t="n">
        <v>1</v>
      </c>
      <c r="N47" s="112" t="n">
        <v>1</v>
      </c>
      <c r="O47" s="112" t="n">
        <v>1</v>
      </c>
      <c r="P47" s="112" t="n">
        <v>1</v>
      </c>
      <c r="Q47" s="112" t="n">
        <v>1</v>
      </c>
      <c r="R47" s="112" t="n">
        <v>1</v>
      </c>
      <c r="S47" s="112" t="n">
        <v>1</v>
      </c>
      <c r="T47" s="112" t="n">
        <v>1</v>
      </c>
      <c r="U47" s="112" t="n">
        <v>1</v>
      </c>
      <c r="V47" s="115"/>
      <c r="W47" s="116"/>
      <c r="X47" s="41"/>
      <c r="Y47" s="119"/>
      <c r="Z47" s="41"/>
      <c r="AA47" s="41"/>
      <c r="AB47" s="41"/>
      <c r="AC47" s="94"/>
      <c r="AD47" s="33"/>
      <c r="AF47" s="81"/>
      <c r="AG47" s="81"/>
    </row>
    <row r="48" customFormat="false" ht="14.4" hidden="false" customHeight="true" outlineLevel="1" collapsed="false">
      <c r="A48" s="120" t="s">
        <v>108</v>
      </c>
      <c r="B48" s="127"/>
      <c r="C48" s="127"/>
      <c r="D48" s="127"/>
      <c r="E48" s="109"/>
      <c r="F48" s="142"/>
      <c r="G48" s="110"/>
      <c r="H48" s="122"/>
      <c r="I48" s="143"/>
      <c r="J48" s="118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6"/>
      <c r="X48" s="41"/>
      <c r="Y48" s="119"/>
      <c r="Z48" s="41"/>
      <c r="AA48" s="41"/>
      <c r="AB48" s="41"/>
      <c r="AC48" s="94" t="s">
        <v>109</v>
      </c>
      <c r="AD48" s="33"/>
      <c r="AF48" s="81"/>
      <c r="AG48" s="57"/>
    </row>
    <row r="49" customFormat="false" ht="14.4" hidden="false" customHeight="true" outlineLevel="1" collapsed="false">
      <c r="A49" s="123" t="s">
        <v>110</v>
      </c>
      <c r="B49" s="127"/>
      <c r="C49" s="127"/>
      <c r="D49" s="127"/>
      <c r="E49" s="109" t="s">
        <v>40</v>
      </c>
      <c r="F49" s="142" t="s">
        <v>55</v>
      </c>
      <c r="G49" s="110"/>
      <c r="H49" s="110" t="n">
        <v>20</v>
      </c>
      <c r="I49" s="143"/>
      <c r="J49" s="111" t="n">
        <v>1</v>
      </c>
      <c r="K49" s="112" t="n">
        <v>1</v>
      </c>
      <c r="L49" s="112" t="n">
        <v>1</v>
      </c>
      <c r="M49" s="112" t="n">
        <v>1</v>
      </c>
      <c r="N49" s="112" t="n">
        <v>1</v>
      </c>
      <c r="O49" s="112" t="n">
        <v>1</v>
      </c>
      <c r="P49" s="112" t="n">
        <v>1</v>
      </c>
      <c r="Q49" s="112" t="n">
        <v>1</v>
      </c>
      <c r="R49" s="112" t="n">
        <v>1</v>
      </c>
      <c r="S49" s="112" t="n">
        <v>1</v>
      </c>
      <c r="T49" s="112" t="n">
        <v>1</v>
      </c>
      <c r="U49" s="112" t="n">
        <v>1</v>
      </c>
      <c r="V49" s="115"/>
      <c r="W49" s="116"/>
      <c r="X49" s="41"/>
      <c r="Y49" s="119"/>
      <c r="Z49" s="41"/>
      <c r="AA49" s="41"/>
      <c r="AB49" s="41"/>
      <c r="AC49" s="94" t="s">
        <v>111</v>
      </c>
      <c r="AD49" s="33"/>
      <c r="AF49" s="81"/>
      <c r="AG49" s="64"/>
    </row>
    <row r="50" customFormat="false" ht="14.4" hidden="false" customHeight="true" outlineLevel="1" collapsed="false">
      <c r="A50" s="146" t="s">
        <v>112</v>
      </c>
      <c r="B50" s="147"/>
      <c r="C50" s="147"/>
      <c r="D50" s="127"/>
      <c r="E50" s="148"/>
      <c r="F50" s="147"/>
      <c r="G50" s="149"/>
      <c r="H50" s="101" t="n">
        <f aca="false">SUM(H51:H70)</f>
        <v>110</v>
      </c>
      <c r="I50" s="141"/>
      <c r="J50" s="118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6"/>
      <c r="X50" s="41"/>
      <c r="Y50" s="119"/>
      <c r="Z50" s="41"/>
      <c r="AA50" s="41"/>
      <c r="AB50" s="41"/>
      <c r="AC50" s="94"/>
      <c r="AD50" s="33"/>
      <c r="AF50" s="81"/>
      <c r="AG50" s="81"/>
    </row>
    <row r="51" customFormat="false" ht="14.4" hidden="false" customHeight="true" outlineLevel="1" collapsed="false">
      <c r="A51" s="120" t="s">
        <v>113</v>
      </c>
      <c r="B51" s="147"/>
      <c r="C51" s="147"/>
      <c r="D51" s="108" t="s">
        <v>48</v>
      </c>
      <c r="E51" s="109"/>
      <c r="F51" s="108" t="s">
        <v>55</v>
      </c>
      <c r="G51" s="149"/>
      <c r="H51" s="122" t="n">
        <v>100</v>
      </c>
      <c r="I51" s="141"/>
      <c r="J51" s="118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6"/>
      <c r="X51" s="41"/>
      <c r="Y51" s="119"/>
      <c r="Z51" s="41"/>
      <c r="AA51" s="41"/>
      <c r="AB51" s="41"/>
      <c r="AC51" s="94"/>
      <c r="AD51" s="33"/>
      <c r="AF51" s="74"/>
      <c r="AG51" s="35"/>
    </row>
    <row r="52" customFormat="false" ht="14.4" hidden="false" customHeight="true" outlineLevel="1" collapsed="false">
      <c r="A52" s="107" t="s">
        <v>114</v>
      </c>
      <c r="B52" s="127"/>
      <c r="C52" s="127"/>
      <c r="D52" s="127"/>
      <c r="E52" s="109" t="s">
        <v>48</v>
      </c>
      <c r="F52" s="108" t="s">
        <v>55</v>
      </c>
      <c r="G52" s="149"/>
      <c r="H52" s="101"/>
      <c r="I52" s="141"/>
      <c r="J52" s="118"/>
      <c r="K52" s="115"/>
      <c r="L52" s="115"/>
      <c r="M52" s="115"/>
      <c r="N52" s="112" t="n">
        <v>1</v>
      </c>
      <c r="O52" s="112" t="n">
        <v>1</v>
      </c>
      <c r="P52" s="112" t="n">
        <v>1</v>
      </c>
      <c r="Q52" s="112" t="n">
        <v>1</v>
      </c>
      <c r="R52" s="112" t="n">
        <v>1</v>
      </c>
      <c r="S52" s="112" t="n">
        <v>1</v>
      </c>
      <c r="T52" s="112" t="n">
        <v>1</v>
      </c>
      <c r="U52" s="112" t="n">
        <v>1</v>
      </c>
      <c r="V52" s="115"/>
      <c r="W52" s="116"/>
      <c r="X52" s="41"/>
      <c r="Y52" s="119"/>
      <c r="Z52" s="41"/>
      <c r="AA52" s="41"/>
      <c r="AB52" s="41"/>
      <c r="AC52" s="94"/>
      <c r="AD52" s="33"/>
      <c r="AF52" s="81"/>
      <c r="AG52" s="81"/>
    </row>
    <row r="53" customFormat="false" ht="14.4" hidden="false" customHeight="true" outlineLevel="1" collapsed="false">
      <c r="A53" s="107" t="s">
        <v>115</v>
      </c>
      <c r="B53" s="147"/>
      <c r="C53" s="147"/>
      <c r="D53" s="127"/>
      <c r="E53" s="109" t="s">
        <v>48</v>
      </c>
      <c r="F53" s="108" t="s">
        <v>55</v>
      </c>
      <c r="G53" s="149"/>
      <c r="H53" s="101"/>
      <c r="I53" s="141"/>
      <c r="J53" s="118"/>
      <c r="K53" s="115"/>
      <c r="L53" s="115"/>
      <c r="M53" s="115"/>
      <c r="N53" s="112" t="n">
        <v>1</v>
      </c>
      <c r="O53" s="112" t="n">
        <v>1</v>
      </c>
      <c r="P53" s="112" t="n">
        <v>1</v>
      </c>
      <c r="Q53" s="112" t="n">
        <v>1</v>
      </c>
      <c r="R53" s="112" t="n">
        <v>1</v>
      </c>
      <c r="S53" s="112" t="n">
        <v>1</v>
      </c>
      <c r="T53" s="112" t="n">
        <v>1</v>
      </c>
      <c r="U53" s="112" t="n">
        <v>1</v>
      </c>
      <c r="V53" s="115"/>
      <c r="W53" s="116"/>
      <c r="X53" s="41"/>
      <c r="Y53" s="119"/>
      <c r="Z53" s="41"/>
      <c r="AA53" s="41"/>
      <c r="AB53" s="41"/>
      <c r="AC53" s="94"/>
      <c r="AD53" s="33"/>
      <c r="AF53" s="81"/>
      <c r="AG53" s="81"/>
    </row>
    <row r="54" customFormat="false" ht="14.4" hidden="false" customHeight="true" outlineLevel="1" collapsed="false">
      <c r="A54" s="107" t="s">
        <v>116</v>
      </c>
      <c r="B54" s="147"/>
      <c r="C54" s="147"/>
      <c r="D54" s="127"/>
      <c r="E54" s="109" t="s">
        <v>48</v>
      </c>
      <c r="F54" s="108" t="s">
        <v>55</v>
      </c>
      <c r="G54" s="149"/>
      <c r="H54" s="101"/>
      <c r="I54" s="141"/>
      <c r="J54" s="118"/>
      <c r="K54" s="115"/>
      <c r="L54" s="115"/>
      <c r="M54" s="115"/>
      <c r="N54" s="112" t="n">
        <v>1</v>
      </c>
      <c r="O54" s="112" t="n">
        <v>1</v>
      </c>
      <c r="P54" s="112" t="n">
        <v>1</v>
      </c>
      <c r="Q54" s="112" t="n">
        <v>1</v>
      </c>
      <c r="R54" s="112" t="n">
        <v>1</v>
      </c>
      <c r="S54" s="112" t="n">
        <v>1</v>
      </c>
      <c r="T54" s="112" t="n">
        <v>1</v>
      </c>
      <c r="U54" s="112" t="n">
        <v>1</v>
      </c>
      <c r="V54" s="115"/>
      <c r="W54" s="116"/>
      <c r="X54" s="41"/>
      <c r="Y54" s="119"/>
      <c r="Z54" s="41"/>
      <c r="AA54" s="41"/>
      <c r="AB54" s="41"/>
      <c r="AC54" s="94"/>
      <c r="AD54" s="33"/>
      <c r="AF54" s="81"/>
      <c r="AG54" s="57"/>
    </row>
    <row r="55" customFormat="false" ht="14.4" hidden="false" customHeight="true" outlineLevel="1" collapsed="false">
      <c r="A55" s="107" t="s">
        <v>117</v>
      </c>
      <c r="B55" s="147"/>
      <c r="C55" s="147"/>
      <c r="D55" s="127"/>
      <c r="E55" s="109" t="s">
        <v>48</v>
      </c>
      <c r="F55" s="108" t="s">
        <v>55</v>
      </c>
      <c r="G55" s="149"/>
      <c r="H55" s="101"/>
      <c r="I55" s="141"/>
      <c r="J55" s="118"/>
      <c r="K55" s="115"/>
      <c r="L55" s="115"/>
      <c r="M55" s="115"/>
      <c r="N55" s="112" t="n">
        <v>1</v>
      </c>
      <c r="O55" s="112" t="n">
        <v>1</v>
      </c>
      <c r="P55" s="112" t="n">
        <v>1</v>
      </c>
      <c r="Q55" s="112" t="n">
        <v>1</v>
      </c>
      <c r="R55" s="112" t="n">
        <v>1</v>
      </c>
      <c r="S55" s="112" t="n">
        <v>1</v>
      </c>
      <c r="T55" s="112" t="n">
        <v>1</v>
      </c>
      <c r="U55" s="112" t="n">
        <v>1</v>
      </c>
      <c r="V55" s="115"/>
      <c r="W55" s="116"/>
      <c r="X55" s="41"/>
      <c r="Y55" s="119"/>
      <c r="Z55" s="41"/>
      <c r="AA55" s="41"/>
      <c r="AB55" s="41"/>
      <c r="AC55" s="94"/>
      <c r="AD55" s="33"/>
      <c r="AF55" s="81"/>
      <c r="AG55" s="64"/>
    </row>
    <row r="56" customFormat="false" ht="14.4" hidden="false" customHeight="true" outlineLevel="1" collapsed="false">
      <c r="A56" s="107" t="s">
        <v>118</v>
      </c>
      <c r="B56" s="147"/>
      <c r="C56" s="147"/>
      <c r="D56" s="127"/>
      <c r="E56" s="109" t="s">
        <v>48</v>
      </c>
      <c r="F56" s="108" t="s">
        <v>55</v>
      </c>
      <c r="G56" s="149"/>
      <c r="H56" s="101"/>
      <c r="I56" s="141"/>
      <c r="J56" s="118"/>
      <c r="K56" s="115"/>
      <c r="L56" s="115"/>
      <c r="M56" s="115"/>
      <c r="N56" s="112" t="n">
        <v>1</v>
      </c>
      <c r="O56" s="112" t="n">
        <v>1</v>
      </c>
      <c r="P56" s="112" t="n">
        <v>1</v>
      </c>
      <c r="Q56" s="112" t="n">
        <v>1</v>
      </c>
      <c r="R56" s="112" t="n">
        <v>1</v>
      </c>
      <c r="S56" s="112" t="n">
        <v>1</v>
      </c>
      <c r="T56" s="112" t="n">
        <v>1</v>
      </c>
      <c r="U56" s="112" t="n">
        <v>1</v>
      </c>
      <c r="V56" s="115"/>
      <c r="W56" s="116"/>
      <c r="X56" s="41"/>
      <c r="Y56" s="119"/>
      <c r="Z56" s="41"/>
      <c r="AA56" s="41"/>
      <c r="AB56" s="41"/>
      <c r="AC56" s="94"/>
      <c r="AD56" s="33"/>
      <c r="AF56" s="81"/>
      <c r="AG56" s="81"/>
    </row>
    <row r="57" customFormat="false" ht="14.4" hidden="false" customHeight="true" outlineLevel="1" collapsed="false">
      <c r="A57" s="107" t="s">
        <v>119</v>
      </c>
      <c r="B57" s="147"/>
      <c r="C57" s="147"/>
      <c r="D57" s="127"/>
      <c r="E57" s="109" t="s">
        <v>48</v>
      </c>
      <c r="F57" s="108" t="s">
        <v>55</v>
      </c>
      <c r="G57" s="149"/>
      <c r="H57" s="101"/>
      <c r="I57" s="141"/>
      <c r="J57" s="118"/>
      <c r="K57" s="115"/>
      <c r="L57" s="115"/>
      <c r="M57" s="115"/>
      <c r="N57" s="112" t="n">
        <v>1</v>
      </c>
      <c r="O57" s="112" t="n">
        <v>1</v>
      </c>
      <c r="P57" s="112" t="n">
        <v>1</v>
      </c>
      <c r="Q57" s="112" t="n">
        <v>1</v>
      </c>
      <c r="R57" s="112" t="n">
        <v>1</v>
      </c>
      <c r="S57" s="112" t="n">
        <v>1</v>
      </c>
      <c r="T57" s="112" t="n">
        <v>1</v>
      </c>
      <c r="U57" s="112" t="n">
        <v>1</v>
      </c>
      <c r="V57" s="115"/>
      <c r="W57" s="116"/>
      <c r="X57" s="41"/>
      <c r="Y57" s="119"/>
      <c r="Z57" s="41"/>
      <c r="AA57" s="41"/>
      <c r="AB57" s="41"/>
      <c r="AC57" s="94"/>
      <c r="AD57" s="33"/>
      <c r="AF57" s="74"/>
      <c r="AG57" s="35"/>
    </row>
    <row r="58" customFormat="false" ht="14.4" hidden="false" customHeight="true" outlineLevel="1" collapsed="false">
      <c r="A58" s="107" t="s">
        <v>120</v>
      </c>
      <c r="B58" s="147"/>
      <c r="C58" s="147"/>
      <c r="D58" s="127"/>
      <c r="E58" s="109" t="s">
        <v>48</v>
      </c>
      <c r="F58" s="108" t="s">
        <v>55</v>
      </c>
      <c r="G58" s="149"/>
      <c r="H58" s="101"/>
      <c r="I58" s="141"/>
      <c r="J58" s="118"/>
      <c r="K58" s="115"/>
      <c r="L58" s="115"/>
      <c r="M58" s="115"/>
      <c r="N58" s="112" t="n">
        <v>1</v>
      </c>
      <c r="O58" s="112" t="n">
        <v>1</v>
      </c>
      <c r="P58" s="112" t="n">
        <v>1</v>
      </c>
      <c r="Q58" s="112" t="n">
        <v>1</v>
      </c>
      <c r="R58" s="112" t="n">
        <v>1</v>
      </c>
      <c r="S58" s="112" t="n">
        <v>1</v>
      </c>
      <c r="T58" s="112" t="n">
        <v>1</v>
      </c>
      <c r="U58" s="112" t="n">
        <v>1</v>
      </c>
      <c r="V58" s="115"/>
      <c r="W58" s="116"/>
      <c r="X58" s="41"/>
      <c r="Y58" s="119"/>
      <c r="Z58" s="41"/>
      <c r="AA58" s="41"/>
      <c r="AB58" s="41"/>
      <c r="AC58" s="94"/>
      <c r="AD58" s="33"/>
      <c r="AF58" s="81"/>
      <c r="AG58" s="81"/>
    </row>
    <row r="59" customFormat="false" ht="14.4" hidden="false" customHeight="true" outlineLevel="1" collapsed="false">
      <c r="A59" s="107" t="s">
        <v>121</v>
      </c>
      <c r="B59" s="147"/>
      <c r="C59" s="147"/>
      <c r="D59" s="127"/>
      <c r="E59" s="109" t="s">
        <v>48</v>
      </c>
      <c r="F59" s="108" t="s">
        <v>55</v>
      </c>
      <c r="G59" s="149"/>
      <c r="H59" s="101"/>
      <c r="I59" s="141"/>
      <c r="J59" s="118"/>
      <c r="K59" s="115"/>
      <c r="L59" s="115"/>
      <c r="M59" s="115"/>
      <c r="N59" s="112" t="n">
        <v>1</v>
      </c>
      <c r="O59" s="112" t="n">
        <v>1</v>
      </c>
      <c r="P59" s="112" t="n">
        <v>1</v>
      </c>
      <c r="Q59" s="112" t="n">
        <v>1</v>
      </c>
      <c r="R59" s="112" t="n">
        <v>1</v>
      </c>
      <c r="S59" s="112" t="n">
        <v>1</v>
      </c>
      <c r="T59" s="112" t="n">
        <v>1</v>
      </c>
      <c r="U59" s="112" t="n">
        <v>1</v>
      </c>
      <c r="V59" s="115"/>
      <c r="W59" s="116"/>
      <c r="X59" s="41"/>
      <c r="Y59" s="119"/>
      <c r="Z59" s="41"/>
      <c r="AA59" s="41"/>
      <c r="AB59" s="41"/>
      <c r="AC59" s="94"/>
      <c r="AD59" s="33"/>
      <c r="AF59" s="81"/>
      <c r="AG59" s="81"/>
    </row>
    <row r="60" s="131" customFormat="true" ht="14.4" hidden="false" customHeight="true" outlineLevel="1" collapsed="false">
      <c r="A60" s="150" t="s">
        <v>122</v>
      </c>
      <c r="B60" s="135" t="s">
        <v>123</v>
      </c>
      <c r="C60" s="135" t="n">
        <v>6701480</v>
      </c>
      <c r="D60" s="135" t="s">
        <v>124</v>
      </c>
      <c r="E60" s="135"/>
      <c r="F60" s="135" t="s">
        <v>55</v>
      </c>
      <c r="G60" s="110"/>
      <c r="H60" s="122" t="n">
        <v>0</v>
      </c>
      <c r="I60" s="151"/>
      <c r="J60" s="136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52"/>
      <c r="X60" s="117"/>
      <c r="Y60" s="119"/>
      <c r="Z60" s="117"/>
      <c r="AA60" s="117" t="n">
        <v>0.5</v>
      </c>
      <c r="AB60" s="117"/>
      <c r="AC60" s="138" t="s">
        <v>125</v>
      </c>
      <c r="AD60" s="130"/>
      <c r="AF60" s="81"/>
      <c r="AG60" s="57"/>
      <c r="AI60" s="1"/>
      <c r="AJ60" s="1"/>
      <c r="AK60" s="1"/>
      <c r="AL60" s="1"/>
      <c r="AM60" s="1"/>
      <c r="AN60" s="1"/>
    </row>
    <row r="61" s="131" customFormat="true" ht="14.4" hidden="false" customHeight="true" outlineLevel="1" collapsed="false">
      <c r="A61" s="133" t="s">
        <v>126</v>
      </c>
      <c r="B61" s="134" t="s">
        <v>62</v>
      </c>
      <c r="C61" s="134" t="s">
        <v>62</v>
      </c>
      <c r="D61" s="134"/>
      <c r="E61" s="135" t="s">
        <v>124</v>
      </c>
      <c r="F61" s="135"/>
      <c r="G61" s="149"/>
      <c r="H61" s="101"/>
      <c r="I61" s="151"/>
      <c r="J61" s="136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52"/>
      <c r="X61" s="117"/>
      <c r="Y61" s="119"/>
      <c r="Z61" s="117"/>
      <c r="AA61" s="117"/>
      <c r="AB61" s="117"/>
      <c r="AC61" s="138"/>
      <c r="AD61" s="130"/>
      <c r="AF61" s="81"/>
      <c r="AG61" s="64"/>
      <c r="AI61" s="1"/>
      <c r="AJ61" s="1"/>
      <c r="AK61" s="1"/>
      <c r="AL61" s="1"/>
      <c r="AM61" s="1"/>
      <c r="AN61" s="1"/>
    </row>
    <row r="62" s="131" customFormat="true" ht="14.4" hidden="false" customHeight="true" outlineLevel="1" collapsed="false">
      <c r="A62" s="133" t="s">
        <v>127</v>
      </c>
      <c r="B62" s="134" t="s">
        <v>62</v>
      </c>
      <c r="C62" s="134" t="s">
        <v>62</v>
      </c>
      <c r="D62" s="134"/>
      <c r="E62" s="135" t="s">
        <v>124</v>
      </c>
      <c r="F62" s="135"/>
      <c r="G62" s="149"/>
      <c r="H62" s="101"/>
      <c r="I62" s="151"/>
      <c r="J62" s="136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52"/>
      <c r="X62" s="117"/>
      <c r="Y62" s="119"/>
      <c r="Z62" s="117"/>
      <c r="AA62" s="117"/>
      <c r="AB62" s="117"/>
      <c r="AC62" s="138"/>
      <c r="AD62" s="130"/>
      <c r="AF62" s="81"/>
      <c r="AG62" s="81"/>
      <c r="AI62" s="1"/>
      <c r="AJ62" s="1"/>
      <c r="AK62" s="1"/>
      <c r="AL62" s="1"/>
      <c r="AM62" s="1"/>
      <c r="AN62" s="1"/>
    </row>
    <row r="63" s="131" customFormat="true" ht="14.4" hidden="false" customHeight="true" outlineLevel="1" collapsed="false">
      <c r="A63" s="133" t="s">
        <v>128</v>
      </c>
      <c r="B63" s="134" t="s">
        <v>62</v>
      </c>
      <c r="C63" s="134" t="s">
        <v>62</v>
      </c>
      <c r="D63" s="134"/>
      <c r="E63" s="135" t="s">
        <v>124</v>
      </c>
      <c r="F63" s="135"/>
      <c r="G63" s="149"/>
      <c r="H63" s="101"/>
      <c r="I63" s="151"/>
      <c r="J63" s="136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52"/>
      <c r="X63" s="117"/>
      <c r="Y63" s="119"/>
      <c r="Z63" s="117"/>
      <c r="AA63" s="117"/>
      <c r="AB63" s="117"/>
      <c r="AC63" s="138"/>
      <c r="AD63" s="130"/>
      <c r="AF63" s="74"/>
      <c r="AG63" s="35"/>
      <c r="AI63" s="1"/>
      <c r="AJ63" s="1"/>
      <c r="AK63" s="1"/>
      <c r="AL63" s="1"/>
      <c r="AM63" s="1"/>
      <c r="AN63" s="1"/>
    </row>
    <row r="64" s="131" customFormat="true" ht="14.4" hidden="false" customHeight="true" outlineLevel="1" collapsed="false">
      <c r="A64" s="133" t="s">
        <v>129</v>
      </c>
      <c r="B64" s="134" t="s">
        <v>62</v>
      </c>
      <c r="C64" s="134" t="s">
        <v>62</v>
      </c>
      <c r="D64" s="134"/>
      <c r="E64" s="135" t="s">
        <v>124</v>
      </c>
      <c r="F64" s="135"/>
      <c r="G64" s="149"/>
      <c r="H64" s="101"/>
      <c r="I64" s="151"/>
      <c r="J64" s="136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52"/>
      <c r="X64" s="117"/>
      <c r="Y64" s="119"/>
      <c r="Z64" s="117"/>
      <c r="AA64" s="117"/>
      <c r="AB64" s="117"/>
      <c r="AC64" s="138"/>
      <c r="AD64" s="130"/>
      <c r="AF64" s="81"/>
      <c r="AG64" s="81"/>
      <c r="AI64" s="1"/>
      <c r="AJ64" s="1"/>
      <c r="AK64" s="1"/>
      <c r="AL64" s="1"/>
      <c r="AM64" s="1"/>
      <c r="AN64" s="1"/>
    </row>
    <row r="65" s="131" customFormat="true" ht="14.4" hidden="false" customHeight="true" outlineLevel="1" collapsed="false">
      <c r="A65" s="133" t="s">
        <v>130</v>
      </c>
      <c r="B65" s="134" t="s">
        <v>62</v>
      </c>
      <c r="C65" s="134" t="s">
        <v>62</v>
      </c>
      <c r="D65" s="134"/>
      <c r="E65" s="135" t="s">
        <v>124</v>
      </c>
      <c r="F65" s="135"/>
      <c r="G65" s="149"/>
      <c r="H65" s="101"/>
      <c r="I65" s="151"/>
      <c r="J65" s="136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52"/>
      <c r="X65" s="117"/>
      <c r="Y65" s="119"/>
      <c r="Z65" s="117"/>
      <c r="AA65" s="117"/>
      <c r="AB65" s="117"/>
      <c r="AC65" s="138"/>
      <c r="AD65" s="130"/>
      <c r="AF65" s="81"/>
      <c r="AG65" s="81"/>
      <c r="AI65" s="1"/>
      <c r="AJ65" s="1"/>
      <c r="AK65" s="1"/>
      <c r="AL65" s="1"/>
      <c r="AM65" s="1"/>
      <c r="AN65" s="1"/>
    </row>
    <row r="66" s="131" customFormat="true" ht="14.4" hidden="false" customHeight="true" outlineLevel="1" collapsed="false">
      <c r="A66" s="133" t="s">
        <v>131</v>
      </c>
      <c r="B66" s="134" t="s">
        <v>62</v>
      </c>
      <c r="C66" s="134" t="s">
        <v>62</v>
      </c>
      <c r="D66" s="134"/>
      <c r="E66" s="135" t="s">
        <v>124</v>
      </c>
      <c r="F66" s="135"/>
      <c r="G66" s="149"/>
      <c r="H66" s="101"/>
      <c r="I66" s="151"/>
      <c r="J66" s="136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52"/>
      <c r="X66" s="117"/>
      <c r="Y66" s="119"/>
      <c r="Z66" s="117"/>
      <c r="AA66" s="117"/>
      <c r="AB66" s="117"/>
      <c r="AC66" s="138"/>
      <c r="AD66" s="130"/>
      <c r="AF66" s="81"/>
      <c r="AG66" s="57"/>
      <c r="AI66" s="1"/>
      <c r="AJ66" s="1"/>
      <c r="AK66" s="1"/>
      <c r="AL66" s="1"/>
      <c r="AM66" s="1"/>
      <c r="AN66" s="1"/>
    </row>
    <row r="67" s="131" customFormat="true" ht="14.4" hidden="false" customHeight="true" outlineLevel="1" collapsed="false">
      <c r="A67" s="133" t="s">
        <v>132</v>
      </c>
      <c r="B67" s="134" t="s">
        <v>62</v>
      </c>
      <c r="C67" s="134" t="s">
        <v>62</v>
      </c>
      <c r="D67" s="134"/>
      <c r="E67" s="135" t="s">
        <v>124</v>
      </c>
      <c r="F67" s="135"/>
      <c r="G67" s="149"/>
      <c r="H67" s="101"/>
      <c r="I67" s="151"/>
      <c r="J67" s="136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52"/>
      <c r="X67" s="117"/>
      <c r="Y67" s="119"/>
      <c r="Z67" s="117"/>
      <c r="AA67" s="117"/>
      <c r="AB67" s="117"/>
      <c r="AC67" s="138"/>
      <c r="AD67" s="130"/>
      <c r="AF67" s="81"/>
      <c r="AG67" s="64"/>
      <c r="AI67" s="1"/>
      <c r="AJ67" s="1"/>
      <c r="AK67" s="1"/>
      <c r="AL67" s="1"/>
      <c r="AM67" s="1"/>
      <c r="AN67" s="1"/>
    </row>
    <row r="68" s="131" customFormat="true" ht="14.4" hidden="false" customHeight="true" outlineLevel="1" collapsed="false">
      <c r="A68" s="133" t="s">
        <v>133</v>
      </c>
      <c r="B68" s="134" t="s">
        <v>62</v>
      </c>
      <c r="C68" s="134" t="s">
        <v>62</v>
      </c>
      <c r="D68" s="134"/>
      <c r="E68" s="135" t="s">
        <v>124</v>
      </c>
      <c r="F68" s="135"/>
      <c r="G68" s="149"/>
      <c r="H68" s="101"/>
      <c r="I68" s="151"/>
      <c r="J68" s="136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52"/>
      <c r="X68" s="117"/>
      <c r="Y68" s="41"/>
      <c r="Z68" s="117"/>
      <c r="AA68" s="117"/>
      <c r="AB68" s="117"/>
      <c r="AC68" s="138"/>
      <c r="AD68" s="130"/>
      <c r="AF68" s="81"/>
      <c r="AG68" s="81"/>
      <c r="AI68" s="1"/>
      <c r="AJ68" s="1"/>
      <c r="AK68" s="1"/>
      <c r="AL68" s="1"/>
      <c r="AM68" s="1"/>
      <c r="AN68" s="1"/>
    </row>
    <row r="69" s="131" customFormat="true" ht="14.4" hidden="false" customHeight="true" outlineLevel="1" collapsed="false">
      <c r="A69" s="133" t="s">
        <v>134</v>
      </c>
      <c r="B69" s="134" t="s">
        <v>62</v>
      </c>
      <c r="C69" s="134" t="s">
        <v>62</v>
      </c>
      <c r="D69" s="134"/>
      <c r="E69" s="135" t="s">
        <v>124</v>
      </c>
      <c r="F69" s="135"/>
      <c r="G69" s="149"/>
      <c r="H69" s="101"/>
      <c r="I69" s="151"/>
      <c r="J69" s="136"/>
      <c r="K69" s="137"/>
      <c r="L69" s="137"/>
      <c r="N69" s="137"/>
      <c r="O69" s="137"/>
      <c r="P69" s="137"/>
      <c r="Q69" s="137"/>
      <c r="R69" s="137"/>
      <c r="S69" s="137"/>
      <c r="T69" s="137"/>
      <c r="U69" s="137"/>
      <c r="V69" s="137"/>
      <c r="W69" s="152"/>
      <c r="X69" s="117"/>
      <c r="Y69" s="41"/>
      <c r="Z69" s="117"/>
      <c r="AA69" s="117"/>
      <c r="AB69" s="117"/>
      <c r="AC69" s="138"/>
      <c r="AD69" s="130"/>
      <c r="AF69" s="74"/>
      <c r="AG69" s="35"/>
      <c r="AI69" s="1"/>
      <c r="AJ69" s="1"/>
      <c r="AK69" s="1"/>
      <c r="AL69" s="1"/>
      <c r="AM69" s="1"/>
      <c r="AN69" s="1"/>
    </row>
    <row r="70" s="4" customFormat="true" ht="14.4" hidden="false" customHeight="true" outlineLevel="1" collapsed="false">
      <c r="A70" s="120" t="s">
        <v>135</v>
      </c>
      <c r="B70" s="109" t="s">
        <v>136</v>
      </c>
      <c r="C70" s="109" t="n">
        <v>6701008</v>
      </c>
      <c r="D70" s="109"/>
      <c r="E70" s="109" t="s">
        <v>124</v>
      </c>
      <c r="F70" s="109"/>
      <c r="G70" s="110"/>
      <c r="H70" s="122" t="n">
        <v>10</v>
      </c>
      <c r="I70" s="143"/>
      <c r="J70" s="111" t="n">
        <v>1</v>
      </c>
      <c r="K70" s="112" t="n">
        <v>1</v>
      </c>
      <c r="L70" s="112" t="n">
        <v>1</v>
      </c>
      <c r="M70" s="113" t="n">
        <v>1</v>
      </c>
      <c r="N70" s="114" t="n">
        <v>1</v>
      </c>
      <c r="O70" s="115"/>
      <c r="P70" s="115"/>
      <c r="Q70" s="115"/>
      <c r="R70" s="115"/>
      <c r="S70" s="115"/>
      <c r="T70" s="115"/>
      <c r="U70" s="115"/>
      <c r="V70" s="115"/>
      <c r="W70" s="116"/>
      <c r="X70" s="41"/>
      <c r="Y70" s="41"/>
      <c r="Z70" s="41"/>
      <c r="AA70" s="41"/>
      <c r="AB70" s="41"/>
      <c r="AC70" s="94" t="s">
        <v>137</v>
      </c>
      <c r="AD70" s="42"/>
      <c r="AF70" s="81"/>
      <c r="AG70" s="81"/>
      <c r="AI70" s="1"/>
      <c r="AJ70" s="1"/>
      <c r="AK70" s="1"/>
      <c r="AL70" s="1"/>
      <c r="AM70" s="1"/>
      <c r="AN70" s="1"/>
    </row>
    <row r="71" customFormat="false" ht="14.4" hidden="false" customHeight="true" outlineLevel="1" collapsed="false">
      <c r="A71" s="153" t="s">
        <v>138</v>
      </c>
      <c r="B71" s="109"/>
      <c r="C71" s="109"/>
      <c r="D71" s="109"/>
      <c r="E71" s="109"/>
      <c r="F71" s="109"/>
      <c r="G71" s="110"/>
      <c r="H71" s="122" t="n">
        <f aca="false">SUM(H72:H75)</f>
        <v>150</v>
      </c>
      <c r="I71" s="141"/>
      <c r="J71" s="118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6"/>
      <c r="X71" s="41"/>
      <c r="Y71" s="41"/>
      <c r="Z71" s="41"/>
      <c r="AA71" s="41"/>
      <c r="AB71" s="41"/>
      <c r="AC71" s="94"/>
      <c r="AD71" s="33"/>
      <c r="AF71" s="81"/>
      <c r="AG71" s="81"/>
    </row>
    <row r="72" customFormat="false" ht="14.4" hidden="false" customHeight="true" outlineLevel="1" collapsed="false">
      <c r="A72" s="154" t="s">
        <v>139</v>
      </c>
      <c r="B72" s="109" t="s">
        <v>140</v>
      </c>
      <c r="C72" s="109" t="n">
        <v>6701003</v>
      </c>
      <c r="D72" s="109"/>
      <c r="E72" s="109" t="s">
        <v>141</v>
      </c>
      <c r="F72" s="128"/>
      <c r="G72" s="155"/>
      <c r="H72" s="110" t="n">
        <v>0</v>
      </c>
      <c r="I72" s="141"/>
      <c r="J72" s="118"/>
      <c r="K72" s="115"/>
      <c r="L72" s="115"/>
      <c r="M72" s="115"/>
      <c r="N72" s="114" t="n">
        <v>1</v>
      </c>
      <c r="O72" s="114" t="n">
        <v>1</v>
      </c>
      <c r="P72" s="114" t="n">
        <v>1</v>
      </c>
      <c r="Q72" s="114" t="n">
        <v>1</v>
      </c>
      <c r="R72" s="114" t="n">
        <v>1</v>
      </c>
      <c r="S72" s="114" t="n">
        <v>1</v>
      </c>
      <c r="T72" s="115"/>
      <c r="U72" s="115"/>
      <c r="V72" s="115"/>
      <c r="W72" s="116"/>
      <c r="X72" s="41"/>
      <c r="Y72" s="41" t="n">
        <v>0.5</v>
      </c>
      <c r="Z72" s="41"/>
      <c r="AA72" s="41"/>
      <c r="AB72" s="41"/>
      <c r="AC72" s="94"/>
      <c r="AD72" s="33"/>
      <c r="AF72" s="81"/>
      <c r="AG72" s="57"/>
    </row>
    <row r="73" customFormat="false" ht="14.4" hidden="false" customHeight="true" outlineLevel="1" collapsed="false">
      <c r="A73" s="154" t="s">
        <v>142</v>
      </c>
      <c r="B73" s="109" t="s">
        <v>143</v>
      </c>
      <c r="C73" s="109" t="n">
        <v>6701004</v>
      </c>
      <c r="D73" s="109"/>
      <c r="E73" s="109" t="s">
        <v>141</v>
      </c>
      <c r="F73" s="128"/>
      <c r="G73" s="155"/>
      <c r="H73" s="110" t="n">
        <v>50</v>
      </c>
      <c r="I73" s="141"/>
      <c r="J73" s="140" t="n">
        <v>1</v>
      </c>
      <c r="K73" s="114" t="n">
        <v>1</v>
      </c>
      <c r="L73" s="114" t="n">
        <v>1</v>
      </c>
      <c r="M73" s="114" t="n">
        <v>1</v>
      </c>
      <c r="N73" s="114" t="n">
        <v>1</v>
      </c>
      <c r="O73" s="114" t="n">
        <v>1</v>
      </c>
      <c r="P73" s="114" t="n">
        <v>1</v>
      </c>
      <c r="Q73" s="114" t="n">
        <v>1</v>
      </c>
      <c r="R73" s="114" t="n">
        <v>1</v>
      </c>
      <c r="S73" s="114" t="n">
        <v>1</v>
      </c>
      <c r="T73" s="114" t="n">
        <v>1</v>
      </c>
      <c r="U73" s="114" t="n">
        <v>1</v>
      </c>
      <c r="V73" s="115"/>
      <c r="W73" s="116"/>
      <c r="X73" s="41"/>
      <c r="Y73" s="41"/>
      <c r="Z73" s="41"/>
      <c r="AA73" s="41"/>
      <c r="AB73" s="41"/>
      <c r="AC73" s="94"/>
      <c r="AD73" s="33"/>
      <c r="AF73" s="81"/>
      <c r="AG73" s="64"/>
    </row>
    <row r="74" customFormat="false" ht="14.4" hidden="false" customHeight="true" outlineLevel="1" collapsed="false">
      <c r="A74" s="154" t="s">
        <v>144</v>
      </c>
      <c r="B74" s="109" t="s">
        <v>145</v>
      </c>
      <c r="C74" s="109" t="n">
        <v>6701005</v>
      </c>
      <c r="D74" s="109"/>
      <c r="E74" s="109" t="s">
        <v>141</v>
      </c>
      <c r="F74" s="128"/>
      <c r="G74" s="155"/>
      <c r="H74" s="110" t="n">
        <v>50</v>
      </c>
      <c r="I74" s="141"/>
      <c r="J74" s="140" t="n">
        <v>1</v>
      </c>
      <c r="K74" s="114" t="n">
        <v>1</v>
      </c>
      <c r="L74" s="114" t="n">
        <v>1</v>
      </c>
      <c r="M74" s="114" t="n">
        <v>1</v>
      </c>
      <c r="N74" s="114" t="n">
        <v>1</v>
      </c>
      <c r="O74" s="114" t="n">
        <v>1</v>
      </c>
      <c r="P74" s="114" t="n">
        <v>1</v>
      </c>
      <c r="Q74" s="114" t="n">
        <v>1</v>
      </c>
      <c r="R74" s="114" t="n">
        <v>1</v>
      </c>
      <c r="S74" s="114" t="n">
        <v>1</v>
      </c>
      <c r="T74" s="114" t="n">
        <v>1</v>
      </c>
      <c r="U74" s="114" t="n">
        <v>1</v>
      </c>
      <c r="V74" s="115"/>
      <c r="W74" s="116"/>
      <c r="X74" s="41"/>
      <c r="Y74" s="41"/>
      <c r="Z74" s="41"/>
      <c r="AA74" s="41"/>
      <c r="AB74" s="41"/>
      <c r="AC74" s="94"/>
      <c r="AD74" s="33"/>
      <c r="AF74" s="81"/>
      <c r="AG74" s="81"/>
    </row>
    <row r="75" customFormat="false" ht="14.4" hidden="false" customHeight="true" outlineLevel="1" collapsed="false">
      <c r="A75" s="156" t="s">
        <v>146</v>
      </c>
      <c r="B75" s="109" t="s">
        <v>147</v>
      </c>
      <c r="C75" s="109" t="n">
        <v>6701006</v>
      </c>
      <c r="D75" s="109"/>
      <c r="E75" s="109" t="s">
        <v>141</v>
      </c>
      <c r="F75" s="128"/>
      <c r="G75" s="155"/>
      <c r="H75" s="122" t="n">
        <v>50</v>
      </c>
      <c r="I75" s="157"/>
      <c r="J75" s="118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6"/>
      <c r="X75" s="41"/>
      <c r="Y75" s="41"/>
      <c r="Z75" s="41"/>
      <c r="AA75" s="41"/>
      <c r="AB75" s="41"/>
      <c r="AC75" s="94"/>
      <c r="AD75" s="33"/>
      <c r="AF75" s="74"/>
      <c r="AG75" s="35"/>
    </row>
    <row r="76" s="4" customFormat="true" ht="14.4" hidden="false" customHeight="true" outlineLevel="1" collapsed="false">
      <c r="A76" s="154" t="s">
        <v>148</v>
      </c>
      <c r="B76" s="109" t="s">
        <v>62</v>
      </c>
      <c r="C76" s="109" t="s">
        <v>62</v>
      </c>
      <c r="D76" s="109"/>
      <c r="E76" s="109" t="s">
        <v>40</v>
      </c>
      <c r="F76" s="109" t="s">
        <v>149</v>
      </c>
      <c r="G76" s="155"/>
      <c r="H76" s="110" t="n">
        <v>20</v>
      </c>
      <c r="I76" s="143"/>
      <c r="J76" s="111" t="n">
        <v>1</v>
      </c>
      <c r="K76" s="158" t="n">
        <v>1</v>
      </c>
      <c r="L76" s="158" t="n">
        <v>1</v>
      </c>
      <c r="M76" s="158" t="n">
        <v>1</v>
      </c>
      <c r="N76" s="159" t="n">
        <v>1</v>
      </c>
      <c r="O76" s="159" t="n">
        <v>1</v>
      </c>
      <c r="P76" s="115"/>
      <c r="Q76" s="115"/>
      <c r="R76" s="115"/>
      <c r="S76" s="160"/>
      <c r="T76" s="160"/>
      <c r="U76" s="160"/>
      <c r="V76" s="160"/>
      <c r="W76" s="161"/>
      <c r="X76" s="41"/>
      <c r="Y76" s="41"/>
      <c r="Z76" s="41"/>
      <c r="AA76" s="41"/>
      <c r="AB76" s="41"/>
      <c r="AC76" s="94"/>
      <c r="AD76" s="42"/>
      <c r="AF76" s="81"/>
      <c r="AG76" s="81"/>
      <c r="AI76" s="1"/>
      <c r="AJ76" s="1"/>
      <c r="AK76" s="1"/>
      <c r="AL76" s="1"/>
      <c r="AM76" s="1"/>
      <c r="AN76" s="1"/>
    </row>
    <row r="77" s="96" customFormat="true" ht="14.4" hidden="false" customHeight="true" outlineLevel="0" collapsed="false">
      <c r="A77" s="88" t="s">
        <v>150</v>
      </c>
      <c r="B77" s="88"/>
      <c r="C77" s="88"/>
      <c r="D77" s="88"/>
      <c r="E77" s="88"/>
      <c r="F77" s="88"/>
      <c r="G77" s="89" t="n">
        <v>2000</v>
      </c>
      <c r="H77" s="90" t="n">
        <f aca="false">SUM(,H78,H88,H93,H109,H117,H124,H134,)</f>
        <v>2730</v>
      </c>
      <c r="I77" s="91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3"/>
      <c r="X77" s="164"/>
      <c r="Y77" s="41"/>
      <c r="Z77" s="164"/>
      <c r="AA77" s="165"/>
      <c r="AB77" s="164"/>
      <c r="AC77" s="94"/>
      <c r="AD77" s="95"/>
      <c r="AF77" s="81"/>
      <c r="AG77" s="81"/>
      <c r="AI77" s="1"/>
      <c r="AJ77" s="1"/>
      <c r="AK77" s="1"/>
      <c r="AL77" s="1"/>
      <c r="AM77" s="1"/>
      <c r="AN77" s="1"/>
    </row>
    <row r="78" customFormat="false" ht="14.4" hidden="false" customHeight="true" outlineLevel="1" collapsed="false">
      <c r="A78" s="166" t="s">
        <v>151</v>
      </c>
      <c r="B78" s="167"/>
      <c r="C78" s="167"/>
      <c r="D78" s="167"/>
      <c r="E78" s="167"/>
      <c r="F78" s="167"/>
      <c r="G78" s="168"/>
      <c r="H78" s="168" t="n">
        <f aca="false">SUM(H79)</f>
        <v>50</v>
      </c>
      <c r="I78" s="169"/>
      <c r="J78" s="103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5"/>
      <c r="X78" s="41"/>
      <c r="Y78" s="41"/>
      <c r="Z78" s="41"/>
      <c r="AA78" s="41"/>
      <c r="AB78" s="170"/>
      <c r="AC78" s="171"/>
      <c r="AD78" s="33"/>
      <c r="AF78" s="81"/>
      <c r="AG78" s="57"/>
    </row>
    <row r="79" s="4" customFormat="true" ht="14.4" hidden="false" customHeight="true" outlineLevel="1" collapsed="false">
      <c r="A79" s="120" t="s">
        <v>152</v>
      </c>
      <c r="B79" s="109" t="s">
        <v>153</v>
      </c>
      <c r="C79" s="109" t="n">
        <v>6704742</v>
      </c>
      <c r="D79" s="109" t="s">
        <v>154</v>
      </c>
      <c r="E79" s="109"/>
      <c r="F79" s="109" t="s">
        <v>55</v>
      </c>
      <c r="G79" s="101"/>
      <c r="H79" s="122" t="n">
        <v>50</v>
      </c>
      <c r="I79" s="143"/>
      <c r="J79" s="111" t="n">
        <v>1</v>
      </c>
      <c r="K79" s="112" t="n">
        <v>1</v>
      </c>
      <c r="L79" s="112" t="n">
        <v>1</v>
      </c>
      <c r="M79" s="112" t="n">
        <v>1</v>
      </c>
      <c r="N79" s="115"/>
      <c r="O79" s="115"/>
      <c r="P79" s="115"/>
      <c r="Q79" s="115"/>
      <c r="R79" s="115"/>
      <c r="S79" s="115"/>
      <c r="T79" s="115"/>
      <c r="U79" s="115"/>
      <c r="V79" s="115"/>
      <c r="W79" s="116"/>
      <c r="X79" s="41"/>
      <c r="Y79" s="41"/>
      <c r="Z79" s="41"/>
      <c r="AA79" s="41"/>
      <c r="AB79" s="41"/>
      <c r="AC79" s="94" t="s">
        <v>155</v>
      </c>
      <c r="AD79" s="42"/>
      <c r="AF79" s="81"/>
      <c r="AG79" s="64"/>
      <c r="AI79" s="1"/>
      <c r="AJ79" s="1"/>
      <c r="AK79" s="1"/>
      <c r="AL79" s="1"/>
      <c r="AM79" s="1"/>
      <c r="AN79" s="1"/>
    </row>
    <row r="80" s="4" customFormat="true" ht="14.4" hidden="false" customHeight="true" outlineLevel="1" collapsed="false">
      <c r="A80" s="123" t="s">
        <v>156</v>
      </c>
      <c r="B80" s="144" t="s">
        <v>62</v>
      </c>
      <c r="C80" s="109" t="s">
        <v>62</v>
      </c>
      <c r="D80" s="109"/>
      <c r="E80" s="109" t="s">
        <v>154</v>
      </c>
      <c r="F80" s="109" t="s">
        <v>55</v>
      </c>
      <c r="G80" s="101"/>
      <c r="H80" s="122"/>
      <c r="I80" s="143"/>
      <c r="J80" s="111" t="n">
        <v>1</v>
      </c>
      <c r="K80" s="112" t="n">
        <v>1</v>
      </c>
      <c r="L80" s="112" t="n">
        <v>1</v>
      </c>
      <c r="M80" s="112" t="n">
        <v>1</v>
      </c>
      <c r="N80" s="115"/>
      <c r="O80" s="115"/>
      <c r="P80" s="115"/>
      <c r="Q80" s="115"/>
      <c r="R80" s="115"/>
      <c r="S80" s="115"/>
      <c r="T80" s="115"/>
      <c r="U80" s="115"/>
      <c r="V80" s="115"/>
      <c r="W80" s="116"/>
      <c r="X80" s="41"/>
      <c r="Y80" s="41"/>
      <c r="Z80" s="41"/>
      <c r="AA80" s="41"/>
      <c r="AB80" s="41"/>
      <c r="AC80" s="94"/>
      <c r="AD80" s="42"/>
      <c r="AF80" s="81"/>
      <c r="AG80" s="81"/>
      <c r="AI80" s="1"/>
      <c r="AJ80" s="1"/>
      <c r="AK80" s="1"/>
      <c r="AL80" s="1"/>
      <c r="AM80" s="1"/>
      <c r="AN80" s="1"/>
    </row>
    <row r="81" s="4" customFormat="true" ht="14.4" hidden="false" customHeight="true" outlineLevel="1" collapsed="false">
      <c r="A81" s="123" t="s">
        <v>157</v>
      </c>
      <c r="B81" s="144" t="s">
        <v>62</v>
      </c>
      <c r="C81" s="109" t="s">
        <v>62</v>
      </c>
      <c r="D81" s="109"/>
      <c r="E81" s="109" t="s">
        <v>154</v>
      </c>
      <c r="F81" s="109" t="s">
        <v>55</v>
      </c>
      <c r="G81" s="101"/>
      <c r="H81" s="122"/>
      <c r="I81" s="143"/>
      <c r="J81" s="111" t="n">
        <v>1</v>
      </c>
      <c r="K81" s="112" t="n">
        <v>1</v>
      </c>
      <c r="L81" s="112" t="n">
        <v>1</v>
      </c>
      <c r="M81" s="112" t="n">
        <v>1</v>
      </c>
      <c r="N81" s="115"/>
      <c r="O81" s="115"/>
      <c r="P81" s="115"/>
      <c r="Q81" s="115"/>
      <c r="R81" s="115"/>
      <c r="S81" s="115"/>
      <c r="T81" s="115"/>
      <c r="U81" s="115"/>
      <c r="V81" s="115"/>
      <c r="W81" s="116"/>
      <c r="X81" s="41"/>
      <c r="Y81" s="41"/>
      <c r="Z81" s="41"/>
      <c r="AA81" s="41"/>
      <c r="AB81" s="41"/>
      <c r="AC81" s="94"/>
      <c r="AD81" s="42"/>
      <c r="AF81" s="74"/>
      <c r="AG81" s="35"/>
      <c r="AI81" s="1"/>
      <c r="AJ81" s="1"/>
      <c r="AK81" s="1"/>
      <c r="AL81" s="1"/>
      <c r="AM81" s="1"/>
      <c r="AN81" s="1"/>
    </row>
    <row r="82" s="4" customFormat="true" ht="14.4" hidden="false" customHeight="true" outlineLevel="1" collapsed="false">
      <c r="A82" s="123" t="s">
        <v>158</v>
      </c>
      <c r="B82" s="144" t="s">
        <v>62</v>
      </c>
      <c r="C82" s="109" t="s">
        <v>62</v>
      </c>
      <c r="D82" s="109"/>
      <c r="E82" s="109" t="s">
        <v>154</v>
      </c>
      <c r="F82" s="109" t="s">
        <v>55</v>
      </c>
      <c r="G82" s="101"/>
      <c r="H82" s="122"/>
      <c r="I82" s="143"/>
      <c r="J82" s="111" t="n">
        <v>1</v>
      </c>
      <c r="K82" s="112" t="n">
        <v>1</v>
      </c>
      <c r="L82" s="112" t="n">
        <v>1</v>
      </c>
      <c r="M82" s="112" t="n">
        <v>1</v>
      </c>
      <c r="N82" s="115"/>
      <c r="O82" s="115"/>
      <c r="P82" s="115"/>
      <c r="Q82" s="115"/>
      <c r="R82" s="115"/>
      <c r="S82" s="115"/>
      <c r="T82" s="115"/>
      <c r="U82" s="115"/>
      <c r="V82" s="115"/>
      <c r="W82" s="116"/>
      <c r="X82" s="41"/>
      <c r="Y82" s="41"/>
      <c r="Z82" s="41"/>
      <c r="AA82" s="41"/>
      <c r="AB82" s="41"/>
      <c r="AC82" s="94"/>
      <c r="AD82" s="42"/>
      <c r="AF82" s="81"/>
      <c r="AG82" s="81"/>
      <c r="AI82" s="1"/>
      <c r="AJ82" s="1"/>
      <c r="AK82" s="1"/>
      <c r="AL82" s="1"/>
      <c r="AM82" s="1"/>
      <c r="AN82" s="1"/>
    </row>
    <row r="83" s="4" customFormat="true" ht="14.4" hidden="false" customHeight="true" outlineLevel="1" collapsed="false">
      <c r="A83" s="123" t="s">
        <v>159</v>
      </c>
      <c r="B83" s="144" t="s">
        <v>62</v>
      </c>
      <c r="C83" s="109" t="s">
        <v>62</v>
      </c>
      <c r="D83" s="109"/>
      <c r="E83" s="109" t="s">
        <v>154</v>
      </c>
      <c r="F83" s="109" t="s">
        <v>55</v>
      </c>
      <c r="G83" s="101"/>
      <c r="H83" s="122"/>
      <c r="I83" s="143"/>
      <c r="J83" s="111" t="n">
        <v>1</v>
      </c>
      <c r="K83" s="112" t="n">
        <v>1</v>
      </c>
      <c r="L83" s="112" t="n">
        <v>1</v>
      </c>
      <c r="M83" s="112" t="n">
        <v>1</v>
      </c>
      <c r="N83" s="115"/>
      <c r="O83" s="115"/>
      <c r="P83" s="115"/>
      <c r="Q83" s="115"/>
      <c r="R83" s="115"/>
      <c r="S83" s="115"/>
      <c r="T83" s="115"/>
      <c r="U83" s="115"/>
      <c r="V83" s="115"/>
      <c r="W83" s="116"/>
      <c r="X83" s="41"/>
      <c r="Y83" s="41"/>
      <c r="Z83" s="41"/>
      <c r="AA83" s="41"/>
      <c r="AB83" s="41"/>
      <c r="AC83" s="94"/>
      <c r="AD83" s="42"/>
      <c r="AF83" s="81"/>
      <c r="AG83" s="81"/>
      <c r="AI83" s="1"/>
      <c r="AJ83" s="1"/>
      <c r="AK83" s="1"/>
      <c r="AL83" s="1"/>
      <c r="AM83" s="1"/>
      <c r="AN83" s="1"/>
    </row>
    <row r="84" s="4" customFormat="true" ht="14.4" hidden="false" customHeight="true" outlineLevel="1" collapsed="false">
      <c r="A84" s="123" t="s">
        <v>160</v>
      </c>
      <c r="B84" s="144" t="s">
        <v>62</v>
      </c>
      <c r="C84" s="109" t="s">
        <v>62</v>
      </c>
      <c r="D84" s="109"/>
      <c r="E84" s="109" t="s">
        <v>154</v>
      </c>
      <c r="F84" s="109" t="s">
        <v>55</v>
      </c>
      <c r="G84" s="101"/>
      <c r="H84" s="122"/>
      <c r="I84" s="143"/>
      <c r="J84" s="111" t="n">
        <v>1</v>
      </c>
      <c r="K84" s="112" t="n">
        <v>1</v>
      </c>
      <c r="L84" s="112" t="n">
        <v>1</v>
      </c>
      <c r="M84" s="112" t="n">
        <v>1</v>
      </c>
      <c r="N84" s="115"/>
      <c r="O84" s="115"/>
      <c r="P84" s="115"/>
      <c r="Q84" s="115"/>
      <c r="R84" s="115"/>
      <c r="S84" s="115"/>
      <c r="T84" s="115"/>
      <c r="U84" s="115"/>
      <c r="V84" s="115"/>
      <c r="W84" s="116"/>
      <c r="X84" s="41"/>
      <c r="Y84" s="41"/>
      <c r="Z84" s="41"/>
      <c r="AA84" s="41"/>
      <c r="AB84" s="41"/>
      <c r="AC84" s="94"/>
      <c r="AD84" s="42"/>
      <c r="AF84" s="81"/>
      <c r="AG84" s="57"/>
      <c r="AI84" s="1"/>
      <c r="AJ84" s="1"/>
      <c r="AK84" s="1"/>
      <c r="AL84" s="1"/>
      <c r="AM84" s="1"/>
      <c r="AN84" s="1"/>
    </row>
    <row r="85" s="4" customFormat="true" ht="14.4" hidden="false" customHeight="true" outlineLevel="1" collapsed="false">
      <c r="A85" s="123" t="s">
        <v>161</v>
      </c>
      <c r="B85" s="144" t="s">
        <v>62</v>
      </c>
      <c r="C85" s="109" t="s">
        <v>62</v>
      </c>
      <c r="D85" s="109"/>
      <c r="E85" s="109" t="s">
        <v>154</v>
      </c>
      <c r="F85" s="109" t="s">
        <v>55</v>
      </c>
      <c r="G85" s="101"/>
      <c r="H85" s="122"/>
      <c r="I85" s="143"/>
      <c r="J85" s="111" t="n">
        <v>1</v>
      </c>
      <c r="K85" s="112" t="n">
        <v>1</v>
      </c>
      <c r="L85" s="112" t="n">
        <v>1</v>
      </c>
      <c r="M85" s="112" t="n">
        <v>1</v>
      </c>
      <c r="N85" s="115"/>
      <c r="O85" s="115"/>
      <c r="P85" s="115"/>
      <c r="Q85" s="115"/>
      <c r="R85" s="115"/>
      <c r="S85" s="115"/>
      <c r="T85" s="115"/>
      <c r="U85" s="115"/>
      <c r="V85" s="115"/>
      <c r="W85" s="116"/>
      <c r="X85" s="41"/>
      <c r="Y85" s="41"/>
      <c r="Z85" s="41"/>
      <c r="AA85" s="41"/>
      <c r="AB85" s="41"/>
      <c r="AC85" s="94"/>
      <c r="AD85" s="42"/>
      <c r="AF85" s="81"/>
      <c r="AG85" s="64"/>
      <c r="AI85" s="1"/>
      <c r="AJ85" s="1"/>
      <c r="AK85" s="1"/>
      <c r="AL85" s="1"/>
      <c r="AM85" s="1"/>
      <c r="AN85" s="1"/>
    </row>
    <row r="86" s="4" customFormat="true" ht="14.4" hidden="false" customHeight="true" outlineLevel="1" collapsed="false">
      <c r="A86" s="123" t="s">
        <v>162</v>
      </c>
      <c r="B86" s="144" t="s">
        <v>62</v>
      </c>
      <c r="C86" s="109" t="s">
        <v>62</v>
      </c>
      <c r="D86" s="109"/>
      <c r="E86" s="109" t="s">
        <v>154</v>
      </c>
      <c r="F86" s="109" t="s">
        <v>55</v>
      </c>
      <c r="G86" s="101"/>
      <c r="H86" s="122"/>
      <c r="I86" s="143"/>
      <c r="J86" s="111" t="n">
        <v>1</v>
      </c>
      <c r="K86" s="112" t="n">
        <v>1</v>
      </c>
      <c r="L86" s="112" t="n">
        <v>1</v>
      </c>
      <c r="M86" s="112" t="n">
        <v>1</v>
      </c>
      <c r="N86" s="115"/>
      <c r="O86" s="115"/>
      <c r="P86" s="115"/>
      <c r="Q86" s="115"/>
      <c r="R86" s="115"/>
      <c r="S86" s="115"/>
      <c r="T86" s="115"/>
      <c r="U86" s="115"/>
      <c r="V86" s="115"/>
      <c r="W86" s="116"/>
      <c r="X86" s="41"/>
      <c r="Y86" s="41"/>
      <c r="Z86" s="41"/>
      <c r="AA86" s="41"/>
      <c r="AB86" s="41"/>
      <c r="AC86" s="94"/>
      <c r="AD86" s="42"/>
      <c r="AF86" s="81"/>
      <c r="AG86" s="81"/>
      <c r="AI86" s="1"/>
      <c r="AJ86" s="1"/>
      <c r="AK86" s="1"/>
      <c r="AL86" s="1"/>
      <c r="AM86" s="1"/>
      <c r="AN86" s="1"/>
    </row>
    <row r="87" s="4" customFormat="true" ht="14.4" hidden="false" customHeight="true" outlineLevel="1" collapsed="false">
      <c r="A87" s="123" t="s">
        <v>163</v>
      </c>
      <c r="B87" s="144" t="s">
        <v>62</v>
      </c>
      <c r="C87" s="109" t="s">
        <v>62</v>
      </c>
      <c r="D87" s="109"/>
      <c r="E87" s="109" t="s">
        <v>154</v>
      </c>
      <c r="F87" s="109" t="s">
        <v>55</v>
      </c>
      <c r="G87" s="101"/>
      <c r="H87" s="122"/>
      <c r="I87" s="143"/>
      <c r="J87" s="111" t="n">
        <v>1</v>
      </c>
      <c r="K87" s="112" t="n">
        <v>1</v>
      </c>
      <c r="L87" s="112" t="n">
        <v>1</v>
      </c>
      <c r="M87" s="112" t="n">
        <v>1</v>
      </c>
      <c r="N87" s="115"/>
      <c r="O87" s="115"/>
      <c r="P87" s="115"/>
      <c r="Q87" s="115"/>
      <c r="R87" s="115"/>
      <c r="S87" s="115"/>
      <c r="T87" s="115"/>
      <c r="U87" s="115"/>
      <c r="V87" s="115"/>
      <c r="W87" s="116"/>
      <c r="X87" s="41"/>
      <c r="Y87" s="41"/>
      <c r="Z87" s="41"/>
      <c r="AA87" s="41" t="n">
        <v>0.3</v>
      </c>
      <c r="AB87" s="41"/>
      <c r="AC87" s="94"/>
      <c r="AD87" s="42"/>
      <c r="AF87" s="74"/>
      <c r="AG87" s="35"/>
      <c r="AI87" s="1"/>
      <c r="AJ87" s="1"/>
      <c r="AK87" s="1"/>
      <c r="AL87" s="1"/>
      <c r="AM87" s="1"/>
      <c r="AN87" s="1"/>
    </row>
    <row r="88" customFormat="false" ht="14.4" hidden="false" customHeight="true" outlineLevel="1" collapsed="false">
      <c r="A88" s="97" t="s">
        <v>164</v>
      </c>
      <c r="B88" s="172"/>
      <c r="C88" s="172"/>
      <c r="D88" s="173"/>
      <c r="E88" s="172"/>
      <c r="F88" s="172"/>
      <c r="G88" s="101"/>
      <c r="H88" s="101" t="n">
        <f aca="false">SUM(H89:H90)</f>
        <v>60</v>
      </c>
      <c r="I88" s="174"/>
      <c r="J88" s="118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6"/>
      <c r="X88" s="41"/>
      <c r="Y88" s="41"/>
      <c r="Z88" s="41"/>
      <c r="AA88" s="41"/>
      <c r="AB88" s="41"/>
      <c r="AC88" s="73"/>
      <c r="AD88" s="33"/>
      <c r="AF88" s="81"/>
      <c r="AG88" s="81"/>
    </row>
    <row r="89" s="176" customFormat="true" ht="14.4" hidden="false" customHeight="true" outlineLevel="1" collapsed="false">
      <c r="A89" s="120" t="s">
        <v>165</v>
      </c>
      <c r="B89" s="109" t="s">
        <v>166</v>
      </c>
      <c r="C89" s="109" t="n">
        <v>6704973</v>
      </c>
      <c r="D89" s="109" t="s">
        <v>40</v>
      </c>
      <c r="E89" s="109"/>
      <c r="F89" s="109" t="s">
        <v>55</v>
      </c>
      <c r="G89" s="101"/>
      <c r="H89" s="122" t="n">
        <v>60</v>
      </c>
      <c r="I89" s="141"/>
      <c r="J89" s="111" t="n">
        <v>1</v>
      </c>
      <c r="K89" s="112" t="n">
        <v>1</v>
      </c>
      <c r="L89" s="112" t="n">
        <v>1</v>
      </c>
      <c r="M89" s="112" t="n">
        <v>1</v>
      </c>
      <c r="N89" s="112" t="n">
        <v>1</v>
      </c>
      <c r="O89" s="112" t="n">
        <v>1</v>
      </c>
      <c r="P89" s="112" t="n">
        <v>1</v>
      </c>
      <c r="Q89" s="112" t="n">
        <v>1</v>
      </c>
      <c r="R89" s="112" t="n">
        <v>1</v>
      </c>
      <c r="S89" s="112" t="n">
        <v>1</v>
      </c>
      <c r="T89" s="115"/>
      <c r="U89" s="115"/>
      <c r="V89" s="115"/>
      <c r="W89" s="116"/>
      <c r="X89" s="41"/>
      <c r="Y89" s="119"/>
      <c r="Z89" s="41"/>
      <c r="AA89" s="41"/>
      <c r="AB89" s="41"/>
      <c r="AC89" s="73"/>
      <c r="AD89" s="175"/>
      <c r="AF89" s="81"/>
      <c r="AG89" s="81"/>
      <c r="AI89" s="1"/>
      <c r="AJ89" s="1"/>
      <c r="AK89" s="1"/>
      <c r="AL89" s="1"/>
      <c r="AM89" s="1"/>
      <c r="AN89" s="1"/>
    </row>
    <row r="90" s="176" customFormat="true" ht="14.4" hidden="false" customHeight="true" outlineLevel="1" collapsed="false">
      <c r="A90" s="123" t="s">
        <v>167</v>
      </c>
      <c r="B90" s="144" t="s">
        <v>62</v>
      </c>
      <c r="C90" s="109" t="s">
        <v>62</v>
      </c>
      <c r="D90" s="109"/>
      <c r="E90" s="109" t="s">
        <v>40</v>
      </c>
      <c r="F90" s="109" t="s">
        <v>55</v>
      </c>
      <c r="G90" s="101"/>
      <c r="H90" s="101"/>
      <c r="I90" s="141"/>
      <c r="J90" s="111" t="n">
        <v>1</v>
      </c>
      <c r="K90" s="112" t="n">
        <v>1</v>
      </c>
      <c r="L90" s="112" t="n">
        <v>1</v>
      </c>
      <c r="M90" s="112" t="n">
        <v>1</v>
      </c>
      <c r="N90" s="112" t="n">
        <v>1</v>
      </c>
      <c r="O90" s="112" t="n">
        <v>1</v>
      </c>
      <c r="P90" s="112" t="n">
        <v>1</v>
      </c>
      <c r="Q90" s="112" t="n">
        <v>1</v>
      </c>
      <c r="R90" s="112" t="n">
        <v>1</v>
      </c>
      <c r="S90" s="112" t="n">
        <v>1</v>
      </c>
      <c r="T90" s="115"/>
      <c r="U90" s="115"/>
      <c r="V90" s="115"/>
      <c r="W90" s="116"/>
      <c r="X90" s="41"/>
      <c r="Y90" s="119"/>
      <c r="Z90" s="41"/>
      <c r="AA90" s="41"/>
      <c r="AB90" s="41"/>
      <c r="AC90" s="73"/>
      <c r="AD90" s="175"/>
      <c r="AF90" s="81"/>
      <c r="AG90" s="57"/>
      <c r="AI90" s="1"/>
      <c r="AJ90" s="1"/>
      <c r="AK90" s="1"/>
      <c r="AL90" s="1"/>
      <c r="AM90" s="1"/>
      <c r="AN90" s="1"/>
    </row>
    <row r="91" s="176" customFormat="true" ht="14.4" hidden="false" customHeight="true" outlineLevel="1" collapsed="false">
      <c r="A91" s="123" t="s">
        <v>168</v>
      </c>
      <c r="B91" s="144" t="s">
        <v>62</v>
      </c>
      <c r="C91" s="109" t="s">
        <v>62</v>
      </c>
      <c r="D91" s="109"/>
      <c r="E91" s="109" t="s">
        <v>40</v>
      </c>
      <c r="F91" s="109" t="s">
        <v>55</v>
      </c>
      <c r="G91" s="101"/>
      <c r="H91" s="101"/>
      <c r="I91" s="141"/>
      <c r="J91" s="111" t="n">
        <v>1</v>
      </c>
      <c r="K91" s="112" t="n">
        <v>1</v>
      </c>
      <c r="L91" s="112" t="n">
        <v>1</v>
      </c>
      <c r="M91" s="112" t="n">
        <v>1</v>
      </c>
      <c r="N91" s="112" t="n">
        <v>1</v>
      </c>
      <c r="O91" s="112" t="n">
        <v>1</v>
      </c>
      <c r="P91" s="112" t="n">
        <v>1</v>
      </c>
      <c r="Q91" s="112" t="n">
        <v>1</v>
      </c>
      <c r="R91" s="112" t="n">
        <v>1</v>
      </c>
      <c r="S91" s="112" t="n">
        <v>1</v>
      </c>
      <c r="T91" s="115"/>
      <c r="U91" s="115"/>
      <c r="V91" s="115"/>
      <c r="W91" s="116"/>
      <c r="X91" s="41"/>
      <c r="Y91" s="41"/>
      <c r="Z91" s="41"/>
      <c r="AA91" s="41"/>
      <c r="AB91" s="41"/>
      <c r="AC91" s="94"/>
      <c r="AD91" s="175"/>
      <c r="AF91" s="81"/>
      <c r="AG91" s="64"/>
      <c r="AI91" s="1"/>
      <c r="AJ91" s="1"/>
      <c r="AK91" s="1"/>
      <c r="AL91" s="1"/>
      <c r="AM91" s="1"/>
      <c r="AN91" s="1"/>
    </row>
    <row r="92" s="176" customFormat="true" ht="14.4" hidden="false" customHeight="true" outlineLevel="1" collapsed="false">
      <c r="A92" s="123" t="s">
        <v>169</v>
      </c>
      <c r="B92" s="144" t="s">
        <v>62</v>
      </c>
      <c r="C92" s="109" t="s">
        <v>62</v>
      </c>
      <c r="D92" s="109"/>
      <c r="E92" s="109" t="s">
        <v>40</v>
      </c>
      <c r="F92" s="109" t="s">
        <v>55</v>
      </c>
      <c r="G92" s="101"/>
      <c r="H92" s="101"/>
      <c r="I92" s="141"/>
      <c r="J92" s="111" t="n">
        <v>1</v>
      </c>
      <c r="K92" s="112" t="n">
        <v>1</v>
      </c>
      <c r="L92" s="112" t="n">
        <v>1</v>
      </c>
      <c r="M92" s="112" t="n">
        <v>1</v>
      </c>
      <c r="N92" s="112" t="n">
        <v>1</v>
      </c>
      <c r="O92" s="112" t="n">
        <v>1</v>
      </c>
      <c r="P92" s="112" t="n">
        <v>1</v>
      </c>
      <c r="Q92" s="112" t="n">
        <v>1</v>
      </c>
      <c r="R92" s="112" t="n">
        <v>1</v>
      </c>
      <c r="S92" s="112" t="n">
        <v>1</v>
      </c>
      <c r="T92" s="115"/>
      <c r="U92" s="115"/>
      <c r="V92" s="115"/>
      <c r="W92" s="116"/>
      <c r="X92" s="41"/>
      <c r="Y92" s="119"/>
      <c r="Z92" s="41"/>
      <c r="AA92" s="41"/>
      <c r="AB92" s="41"/>
      <c r="AC92" s="73"/>
      <c r="AD92" s="175"/>
      <c r="AF92" s="81"/>
      <c r="AG92" s="81"/>
      <c r="AI92" s="1"/>
      <c r="AJ92" s="1"/>
      <c r="AK92" s="1"/>
      <c r="AL92" s="1"/>
      <c r="AM92" s="1"/>
      <c r="AN92" s="1"/>
    </row>
    <row r="93" customFormat="false" ht="14.4" hidden="false" customHeight="true" outlineLevel="1" collapsed="false">
      <c r="A93" s="97" t="s">
        <v>170</v>
      </c>
      <c r="B93" s="177"/>
      <c r="C93" s="177"/>
      <c r="D93" s="109"/>
      <c r="E93" s="177"/>
      <c r="F93" s="177"/>
      <c r="G93" s="101"/>
      <c r="H93" s="101" t="n">
        <f aca="false">SUM(H94,H100,H104)+H96</f>
        <v>1430</v>
      </c>
      <c r="I93" s="174"/>
      <c r="J93" s="118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6"/>
      <c r="X93" s="41"/>
      <c r="Y93" s="119"/>
      <c r="Z93" s="41"/>
      <c r="AA93" s="41"/>
      <c r="AB93" s="41"/>
      <c r="AC93" s="73"/>
      <c r="AD93" s="33"/>
      <c r="AF93" s="74"/>
      <c r="AG93" s="35"/>
    </row>
    <row r="94" s="4" customFormat="true" ht="14.4" hidden="false" customHeight="true" outlineLevel="1" collapsed="false">
      <c r="A94" s="120" t="s">
        <v>171</v>
      </c>
      <c r="B94" s="109" t="s">
        <v>172</v>
      </c>
      <c r="C94" s="109" t="n">
        <v>6701017</v>
      </c>
      <c r="D94" s="109" t="s">
        <v>59</v>
      </c>
      <c r="E94" s="109"/>
      <c r="F94" s="109"/>
      <c r="G94" s="110"/>
      <c r="H94" s="122" t="n">
        <f aca="false">SUM(H95:H99)</f>
        <v>30</v>
      </c>
      <c r="I94" s="178"/>
      <c r="J94" s="118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6"/>
      <c r="X94" s="41"/>
      <c r="Y94" s="41"/>
      <c r="Z94" s="41"/>
      <c r="AA94" s="41"/>
      <c r="AB94" s="41"/>
      <c r="AC94" s="94"/>
      <c r="AD94" s="42"/>
      <c r="AF94" s="81"/>
      <c r="AG94" s="81"/>
      <c r="AI94" s="1"/>
      <c r="AJ94" s="1"/>
      <c r="AK94" s="1"/>
      <c r="AL94" s="1"/>
      <c r="AM94" s="1"/>
      <c r="AN94" s="1"/>
    </row>
    <row r="95" s="4" customFormat="true" ht="14.4" hidden="false" customHeight="true" outlineLevel="1" collapsed="false">
      <c r="A95" s="179" t="s">
        <v>173</v>
      </c>
      <c r="B95" s="144" t="s">
        <v>62</v>
      </c>
      <c r="C95" s="109" t="s">
        <v>62</v>
      </c>
      <c r="D95" s="109"/>
      <c r="E95" s="109" t="s">
        <v>59</v>
      </c>
      <c r="F95" s="109" t="s">
        <v>174</v>
      </c>
      <c r="G95" s="109" t="s">
        <v>175</v>
      </c>
      <c r="H95" s="110" t="n">
        <v>30</v>
      </c>
      <c r="I95" s="178" t="s">
        <v>176</v>
      </c>
      <c r="J95" s="145" t="n">
        <v>1</v>
      </c>
      <c r="K95" s="113" t="n">
        <v>1</v>
      </c>
      <c r="L95" s="113" t="n">
        <v>1</v>
      </c>
      <c r="M95" s="114" t="n">
        <v>1</v>
      </c>
      <c r="N95" s="114" t="n">
        <v>1</v>
      </c>
      <c r="O95" s="115"/>
      <c r="P95" s="115"/>
      <c r="Q95" s="115"/>
      <c r="R95" s="115"/>
      <c r="S95" s="115"/>
      <c r="T95" s="115"/>
      <c r="U95" s="115"/>
      <c r="V95" s="115"/>
      <c r="W95" s="116"/>
      <c r="X95" s="41"/>
      <c r="Y95" s="119"/>
      <c r="Z95" s="41"/>
      <c r="AA95" s="41"/>
      <c r="AB95" s="41"/>
      <c r="AC95" s="94"/>
      <c r="AD95" s="42"/>
      <c r="AF95" s="81"/>
      <c r="AG95" s="81"/>
      <c r="AI95" s="1"/>
      <c r="AJ95" s="1"/>
      <c r="AK95" s="1"/>
      <c r="AL95" s="1"/>
      <c r="AM95" s="1"/>
      <c r="AN95" s="1"/>
    </row>
    <row r="96" s="131" customFormat="true" ht="14.4" hidden="false" customHeight="true" outlineLevel="1" collapsed="false">
      <c r="A96" s="180" t="s">
        <v>177</v>
      </c>
      <c r="B96" s="181" t="s">
        <v>62</v>
      </c>
      <c r="C96" s="135" t="s">
        <v>62</v>
      </c>
      <c r="D96" s="135"/>
      <c r="E96" s="135" t="s">
        <v>59</v>
      </c>
      <c r="F96" s="135"/>
      <c r="G96" s="109"/>
      <c r="H96" s="110"/>
      <c r="I96" s="182"/>
      <c r="J96" s="136"/>
      <c r="K96" s="137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6"/>
      <c r="X96" s="117"/>
      <c r="Y96" s="119"/>
      <c r="Z96" s="117"/>
      <c r="AA96" s="117"/>
      <c r="AB96" s="117"/>
      <c r="AC96" s="94" t="s">
        <v>178</v>
      </c>
      <c r="AD96" s="130"/>
      <c r="AF96" s="81"/>
      <c r="AG96" s="57"/>
      <c r="AI96" s="1"/>
      <c r="AJ96" s="1"/>
      <c r="AK96" s="1"/>
      <c r="AL96" s="1"/>
      <c r="AM96" s="1"/>
      <c r="AN96" s="1"/>
    </row>
    <row r="97" s="131" customFormat="true" ht="14.4" hidden="false" customHeight="true" outlineLevel="1" collapsed="false">
      <c r="A97" s="180" t="s">
        <v>179</v>
      </c>
      <c r="B97" s="181" t="s">
        <v>62</v>
      </c>
      <c r="C97" s="135" t="s">
        <v>62</v>
      </c>
      <c r="D97" s="135"/>
      <c r="E97" s="135" t="s">
        <v>59</v>
      </c>
      <c r="F97" s="135"/>
      <c r="G97" s="109"/>
      <c r="H97" s="110"/>
      <c r="I97" s="182"/>
      <c r="J97" s="136"/>
      <c r="K97" s="137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6"/>
      <c r="X97" s="117"/>
      <c r="Y97" s="41"/>
      <c r="Z97" s="117"/>
      <c r="AA97" s="117"/>
      <c r="AB97" s="117"/>
      <c r="AC97" s="138" t="s">
        <v>180</v>
      </c>
      <c r="AD97" s="130"/>
      <c r="AF97" s="81"/>
      <c r="AG97" s="64"/>
      <c r="AI97" s="1"/>
      <c r="AJ97" s="1"/>
      <c r="AK97" s="1"/>
      <c r="AL97" s="1"/>
      <c r="AM97" s="1"/>
      <c r="AN97" s="1"/>
    </row>
    <row r="98" s="131" customFormat="true" ht="14.4" hidden="false" customHeight="true" outlineLevel="1" collapsed="false">
      <c r="A98" s="180" t="s">
        <v>181</v>
      </c>
      <c r="B98" s="181" t="s">
        <v>62</v>
      </c>
      <c r="C98" s="135" t="s">
        <v>62</v>
      </c>
      <c r="D98" s="135"/>
      <c r="E98" s="135" t="s">
        <v>59</v>
      </c>
      <c r="F98" s="135"/>
      <c r="G98" s="109"/>
      <c r="H98" s="110"/>
      <c r="I98" s="182"/>
      <c r="J98" s="136"/>
      <c r="K98" s="137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6"/>
      <c r="X98" s="117"/>
      <c r="Y98" s="41"/>
      <c r="Z98" s="117"/>
      <c r="AA98" s="117"/>
      <c r="AB98" s="117"/>
      <c r="AC98" s="138"/>
      <c r="AD98" s="130"/>
      <c r="AF98" s="81"/>
      <c r="AG98" s="81"/>
      <c r="AI98" s="1"/>
      <c r="AJ98" s="1"/>
      <c r="AK98" s="1"/>
      <c r="AL98" s="1"/>
      <c r="AM98" s="1"/>
      <c r="AN98" s="1"/>
    </row>
    <row r="99" s="131" customFormat="true" ht="14.4" hidden="false" customHeight="true" outlineLevel="1" collapsed="false">
      <c r="A99" s="180" t="s">
        <v>182</v>
      </c>
      <c r="B99" s="181" t="s">
        <v>62</v>
      </c>
      <c r="C99" s="135" t="s">
        <v>62</v>
      </c>
      <c r="D99" s="135"/>
      <c r="E99" s="135" t="s">
        <v>59</v>
      </c>
      <c r="F99" s="135"/>
      <c r="G99" s="109"/>
      <c r="H99" s="110"/>
      <c r="I99" s="182"/>
      <c r="J99" s="136"/>
      <c r="K99" s="137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6"/>
      <c r="X99" s="117"/>
      <c r="Y99" s="41"/>
      <c r="Z99" s="117"/>
      <c r="AA99" s="117"/>
      <c r="AB99" s="117"/>
      <c r="AC99" s="138"/>
      <c r="AD99" s="130"/>
      <c r="AF99" s="74"/>
      <c r="AG99" s="35"/>
      <c r="AI99" s="1"/>
      <c r="AJ99" s="1"/>
      <c r="AK99" s="1"/>
      <c r="AL99" s="1"/>
      <c r="AM99" s="1"/>
      <c r="AN99" s="1"/>
    </row>
    <row r="100" s="131" customFormat="true" ht="14.4" hidden="false" customHeight="true" outlineLevel="1" collapsed="false">
      <c r="A100" s="183" t="s">
        <v>183</v>
      </c>
      <c r="B100" s="181" t="s">
        <v>184</v>
      </c>
      <c r="C100" s="135" t="n">
        <v>6702678</v>
      </c>
      <c r="D100" s="135" t="s">
        <v>59</v>
      </c>
      <c r="E100" s="135"/>
      <c r="F100" s="135" t="s">
        <v>88</v>
      </c>
      <c r="G100" s="135" t="s">
        <v>175</v>
      </c>
      <c r="H100" s="184" t="n">
        <v>0</v>
      </c>
      <c r="I100" s="151" t="s">
        <v>185</v>
      </c>
      <c r="J100" s="136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52"/>
      <c r="X100" s="117" t="s">
        <v>89</v>
      </c>
      <c r="Y100" s="41"/>
      <c r="Z100" s="117" t="s">
        <v>89</v>
      </c>
      <c r="AA100" s="117"/>
      <c r="AB100" s="117"/>
      <c r="AC100" s="138"/>
      <c r="AD100" s="130"/>
      <c r="AF100" s="81"/>
      <c r="AG100" s="81"/>
      <c r="AI100" s="1"/>
      <c r="AJ100" s="1"/>
      <c r="AK100" s="1"/>
      <c r="AL100" s="1"/>
      <c r="AM100" s="1"/>
      <c r="AN100" s="1"/>
    </row>
    <row r="101" s="131" customFormat="true" ht="14.4" hidden="false" customHeight="true" outlineLevel="1" collapsed="false">
      <c r="A101" s="180" t="s">
        <v>186</v>
      </c>
      <c r="B101" s="181" t="s">
        <v>62</v>
      </c>
      <c r="C101" s="135" t="s">
        <v>62</v>
      </c>
      <c r="D101" s="135"/>
      <c r="E101" s="135" t="s">
        <v>59</v>
      </c>
      <c r="F101" s="135" t="s">
        <v>88</v>
      </c>
      <c r="G101" s="135"/>
      <c r="H101" s="135"/>
      <c r="I101" s="185"/>
      <c r="J101" s="136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52"/>
      <c r="X101" s="117"/>
      <c r="Y101" s="41"/>
      <c r="Z101" s="117"/>
      <c r="AA101" s="117"/>
      <c r="AB101" s="117"/>
      <c r="AC101" s="138"/>
      <c r="AD101" s="130"/>
      <c r="AF101" s="81"/>
      <c r="AG101" s="81"/>
      <c r="AI101" s="1"/>
      <c r="AJ101" s="1"/>
      <c r="AK101" s="1"/>
      <c r="AL101" s="1"/>
      <c r="AM101" s="1"/>
      <c r="AN101" s="1"/>
    </row>
    <row r="102" s="131" customFormat="true" ht="14.4" hidden="false" customHeight="true" outlineLevel="1" collapsed="false">
      <c r="A102" s="180" t="s">
        <v>187</v>
      </c>
      <c r="B102" s="181" t="s">
        <v>62</v>
      </c>
      <c r="C102" s="135" t="s">
        <v>62</v>
      </c>
      <c r="D102" s="135"/>
      <c r="E102" s="135" t="s">
        <v>59</v>
      </c>
      <c r="F102" s="135" t="s">
        <v>88</v>
      </c>
      <c r="G102" s="135"/>
      <c r="H102" s="135"/>
      <c r="I102" s="185"/>
      <c r="J102" s="136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52"/>
      <c r="X102" s="117"/>
      <c r="Y102" s="41"/>
      <c r="Z102" s="117"/>
      <c r="AA102" s="117"/>
      <c r="AB102" s="117"/>
      <c r="AC102" s="138"/>
      <c r="AD102" s="130"/>
      <c r="AF102" s="81"/>
      <c r="AG102" s="57"/>
      <c r="AI102" s="1"/>
      <c r="AJ102" s="1"/>
      <c r="AK102" s="1"/>
      <c r="AL102" s="1"/>
      <c r="AM102" s="1"/>
      <c r="AN102" s="1"/>
    </row>
    <row r="103" s="131" customFormat="true" ht="14.4" hidden="false" customHeight="true" outlineLevel="1" collapsed="false">
      <c r="A103" s="180" t="s">
        <v>188</v>
      </c>
      <c r="B103" s="181" t="s">
        <v>62</v>
      </c>
      <c r="C103" s="135" t="s">
        <v>62</v>
      </c>
      <c r="D103" s="135"/>
      <c r="E103" s="135" t="s">
        <v>59</v>
      </c>
      <c r="F103" s="135" t="s">
        <v>88</v>
      </c>
      <c r="G103" s="135"/>
      <c r="H103" s="135"/>
      <c r="I103" s="185"/>
      <c r="J103" s="136"/>
      <c r="K103" s="137"/>
      <c r="L103" s="137"/>
      <c r="M103" s="137"/>
      <c r="N103" s="137"/>
      <c r="O103" s="137"/>
      <c r="V103" s="137"/>
      <c r="W103" s="152"/>
      <c r="X103" s="117"/>
      <c r="Y103" s="41"/>
      <c r="Z103" s="117"/>
      <c r="AA103" s="117"/>
      <c r="AB103" s="117"/>
      <c r="AC103" s="138"/>
      <c r="AD103" s="130"/>
      <c r="AF103" s="81"/>
      <c r="AG103" s="64"/>
      <c r="AI103" s="1"/>
      <c r="AJ103" s="1"/>
      <c r="AK103" s="1"/>
      <c r="AL103" s="1"/>
      <c r="AM103" s="1"/>
      <c r="AN103" s="1"/>
    </row>
    <row r="104" s="4" customFormat="true" ht="14.4" hidden="false" customHeight="true" outlineLevel="1" collapsed="false">
      <c r="A104" s="186" t="s">
        <v>189</v>
      </c>
      <c r="B104" s="144" t="s">
        <v>190</v>
      </c>
      <c r="C104" s="109" t="n">
        <v>6702943</v>
      </c>
      <c r="D104" s="109" t="s">
        <v>67</v>
      </c>
      <c r="E104" s="109"/>
      <c r="F104" s="109" t="s">
        <v>88</v>
      </c>
      <c r="G104" s="110" t="s">
        <v>175</v>
      </c>
      <c r="H104" s="122" t="n">
        <v>1400</v>
      </c>
      <c r="I104" s="187"/>
      <c r="J104" s="140" t="n">
        <v>1</v>
      </c>
      <c r="K104" s="114" t="n">
        <v>1</v>
      </c>
      <c r="L104" s="114" t="n">
        <v>1</v>
      </c>
      <c r="M104" s="114" t="n">
        <v>1</v>
      </c>
      <c r="N104" s="114" t="n">
        <v>1</v>
      </c>
      <c r="O104" s="114" t="n">
        <v>1</v>
      </c>
      <c r="P104" s="114" t="n">
        <v>1</v>
      </c>
      <c r="Q104" s="114" t="n">
        <v>1</v>
      </c>
      <c r="R104" s="114" t="n">
        <v>1</v>
      </c>
      <c r="S104" s="113" t="n">
        <v>1</v>
      </c>
      <c r="T104" s="113" t="n">
        <v>1</v>
      </c>
      <c r="U104" s="113" t="n">
        <v>1</v>
      </c>
      <c r="V104" s="113" t="n">
        <v>1</v>
      </c>
      <c r="W104" s="116"/>
      <c r="X104" s="41" t="s">
        <v>89</v>
      </c>
      <c r="Y104" s="41"/>
      <c r="Z104" s="41" t="s">
        <v>89</v>
      </c>
      <c r="AA104" s="41"/>
      <c r="AB104" s="41"/>
      <c r="AC104" s="94"/>
      <c r="AD104" s="42"/>
      <c r="AF104" s="81"/>
      <c r="AG104" s="81"/>
      <c r="AI104" s="1"/>
      <c r="AJ104" s="1"/>
      <c r="AK104" s="1"/>
      <c r="AL104" s="1"/>
      <c r="AM104" s="1"/>
      <c r="AN104" s="1"/>
    </row>
    <row r="105" s="4" customFormat="true" ht="14.4" hidden="false" customHeight="true" outlineLevel="1" collapsed="false">
      <c r="A105" s="179" t="s">
        <v>191</v>
      </c>
      <c r="B105" s="144" t="s">
        <v>62</v>
      </c>
      <c r="C105" s="109" t="s">
        <v>62</v>
      </c>
      <c r="D105" s="109"/>
      <c r="E105" s="109" t="s">
        <v>67</v>
      </c>
      <c r="F105" s="109" t="s">
        <v>88</v>
      </c>
      <c r="G105" s="110"/>
      <c r="H105" s="109"/>
      <c r="I105" s="187"/>
      <c r="J105" s="140" t="n">
        <v>1</v>
      </c>
      <c r="K105" s="114" t="n">
        <v>1</v>
      </c>
      <c r="L105" s="114" t="n">
        <v>1</v>
      </c>
      <c r="M105" s="114" t="n">
        <v>1</v>
      </c>
      <c r="N105" s="114" t="n">
        <v>1</v>
      </c>
      <c r="O105" s="114" t="n">
        <v>1</v>
      </c>
      <c r="P105" s="114" t="n">
        <v>1</v>
      </c>
      <c r="Q105" s="114" t="n">
        <v>1</v>
      </c>
      <c r="R105" s="114" t="n">
        <v>1</v>
      </c>
      <c r="S105" s="113" t="n">
        <v>1</v>
      </c>
      <c r="T105" s="113" t="n">
        <v>1</v>
      </c>
      <c r="U105" s="113" t="n">
        <v>1</v>
      </c>
      <c r="V105" s="113" t="n">
        <v>1</v>
      </c>
      <c r="W105" s="116"/>
      <c r="X105" s="41"/>
      <c r="Y105" s="117" t="n">
        <v>0.3</v>
      </c>
      <c r="Z105" s="41"/>
      <c r="AA105" s="41"/>
      <c r="AB105" s="41"/>
      <c r="AC105" s="94" t="s">
        <v>192</v>
      </c>
      <c r="AD105" s="42"/>
      <c r="AF105" s="74"/>
      <c r="AG105" s="35"/>
      <c r="AI105" s="1"/>
      <c r="AJ105" s="1"/>
      <c r="AK105" s="1"/>
      <c r="AL105" s="1"/>
      <c r="AM105" s="1"/>
      <c r="AN105" s="1"/>
    </row>
    <row r="106" s="4" customFormat="true" ht="14.4" hidden="false" customHeight="true" outlineLevel="1" collapsed="false">
      <c r="A106" s="179" t="s">
        <v>193</v>
      </c>
      <c r="B106" s="144" t="s">
        <v>62</v>
      </c>
      <c r="C106" s="109" t="s">
        <v>62</v>
      </c>
      <c r="D106" s="109"/>
      <c r="E106" s="109" t="s">
        <v>67</v>
      </c>
      <c r="F106" s="109" t="s">
        <v>88</v>
      </c>
      <c r="G106" s="110"/>
      <c r="H106" s="109"/>
      <c r="I106" s="187"/>
      <c r="J106" s="140" t="n">
        <v>1</v>
      </c>
      <c r="K106" s="114" t="n">
        <v>1</v>
      </c>
      <c r="L106" s="114" t="n">
        <v>1</v>
      </c>
      <c r="M106" s="114" t="n">
        <v>1</v>
      </c>
      <c r="N106" s="114" t="n">
        <v>1</v>
      </c>
      <c r="O106" s="114" t="n">
        <v>1</v>
      </c>
      <c r="P106" s="114" t="n">
        <v>1</v>
      </c>
      <c r="Q106" s="114" t="n">
        <v>1</v>
      </c>
      <c r="R106" s="114" t="n">
        <v>1</v>
      </c>
      <c r="S106" s="113" t="n">
        <v>1</v>
      </c>
      <c r="T106" s="113" t="n">
        <v>1</v>
      </c>
      <c r="U106" s="113" t="n">
        <v>1</v>
      </c>
      <c r="V106" s="113" t="n">
        <v>1</v>
      </c>
      <c r="W106" s="116"/>
      <c r="X106" s="41"/>
      <c r="Y106" s="117"/>
      <c r="Z106" s="41"/>
      <c r="AA106" s="41"/>
      <c r="AB106" s="41"/>
      <c r="AC106" s="94"/>
      <c r="AD106" s="42"/>
      <c r="AF106" s="81"/>
      <c r="AG106" s="81"/>
      <c r="AI106" s="1"/>
      <c r="AJ106" s="1"/>
      <c r="AK106" s="1"/>
      <c r="AL106" s="1"/>
      <c r="AM106" s="1"/>
      <c r="AN106" s="1"/>
    </row>
    <row r="107" s="4" customFormat="true" ht="14.4" hidden="false" customHeight="true" outlineLevel="1" collapsed="false">
      <c r="A107" s="179" t="s">
        <v>194</v>
      </c>
      <c r="B107" s="144" t="s">
        <v>62</v>
      </c>
      <c r="C107" s="109" t="s">
        <v>62</v>
      </c>
      <c r="D107" s="109"/>
      <c r="E107" s="109" t="s">
        <v>67</v>
      </c>
      <c r="F107" s="109" t="s">
        <v>88</v>
      </c>
      <c r="G107" s="110"/>
      <c r="H107" s="109"/>
      <c r="I107" s="187"/>
      <c r="J107" s="140" t="n">
        <v>1</v>
      </c>
      <c r="K107" s="114" t="n">
        <v>1</v>
      </c>
      <c r="L107" s="114" t="n">
        <v>1</v>
      </c>
      <c r="M107" s="114" t="n">
        <v>1</v>
      </c>
      <c r="N107" s="114" t="n">
        <v>1</v>
      </c>
      <c r="O107" s="114" t="n">
        <v>1</v>
      </c>
      <c r="P107" s="114" t="n">
        <v>1</v>
      </c>
      <c r="Q107" s="114" t="n">
        <v>1</v>
      </c>
      <c r="R107" s="114" t="n">
        <v>1</v>
      </c>
      <c r="S107" s="113" t="n">
        <v>1</v>
      </c>
      <c r="T107" s="113" t="n">
        <v>1</v>
      </c>
      <c r="U107" s="113" t="n">
        <v>1</v>
      </c>
      <c r="V107" s="113" t="n">
        <v>1</v>
      </c>
      <c r="W107" s="116"/>
      <c r="X107" s="41"/>
      <c r="Y107" s="119"/>
      <c r="Z107" s="41"/>
      <c r="AA107" s="41"/>
      <c r="AB107" s="41"/>
      <c r="AC107" s="94" t="s">
        <v>195</v>
      </c>
      <c r="AD107" s="42"/>
      <c r="AF107" s="81"/>
      <c r="AG107" s="81"/>
      <c r="AI107" s="1"/>
      <c r="AJ107" s="1"/>
      <c r="AK107" s="1"/>
      <c r="AL107" s="1"/>
      <c r="AM107" s="1"/>
      <c r="AN107" s="1"/>
    </row>
    <row r="108" s="4" customFormat="true" ht="14.4" hidden="false" customHeight="true" outlineLevel="1" collapsed="false">
      <c r="A108" s="179" t="s">
        <v>196</v>
      </c>
      <c r="B108" s="144" t="s">
        <v>62</v>
      </c>
      <c r="C108" s="109" t="s">
        <v>62</v>
      </c>
      <c r="D108" s="109"/>
      <c r="E108" s="109" t="s">
        <v>67</v>
      </c>
      <c r="F108" s="109" t="s">
        <v>88</v>
      </c>
      <c r="G108" s="110"/>
      <c r="H108" s="109"/>
      <c r="I108" s="187"/>
      <c r="J108" s="140" t="n">
        <v>1</v>
      </c>
      <c r="K108" s="114" t="n">
        <v>1</v>
      </c>
      <c r="L108" s="114" t="n">
        <v>1</v>
      </c>
      <c r="M108" s="114" t="n">
        <v>1</v>
      </c>
      <c r="N108" s="114" t="n">
        <v>1</v>
      </c>
      <c r="O108" s="114" t="n">
        <v>1</v>
      </c>
      <c r="P108" s="114" t="n">
        <v>1</v>
      </c>
      <c r="Q108" s="114" t="n">
        <v>1</v>
      </c>
      <c r="R108" s="114" t="n">
        <v>1</v>
      </c>
      <c r="S108" s="113" t="n">
        <v>1</v>
      </c>
      <c r="T108" s="113" t="n">
        <v>1</v>
      </c>
      <c r="U108" s="113" t="n">
        <v>1</v>
      </c>
      <c r="V108" s="113" t="n">
        <v>1</v>
      </c>
      <c r="W108" s="116"/>
      <c r="X108" s="41"/>
      <c r="Y108" s="119"/>
      <c r="Z108" s="41"/>
      <c r="AA108" s="41" t="n">
        <v>0.6</v>
      </c>
      <c r="AB108" s="41"/>
      <c r="AC108" s="94"/>
      <c r="AD108" s="42"/>
      <c r="AF108" s="81"/>
      <c r="AG108" s="57"/>
      <c r="AI108" s="1"/>
      <c r="AJ108" s="1"/>
      <c r="AK108" s="1"/>
      <c r="AL108" s="1"/>
      <c r="AM108" s="1"/>
      <c r="AN108" s="1"/>
    </row>
    <row r="109" customFormat="false" ht="14.4" hidden="false" customHeight="true" outlineLevel="1" collapsed="false">
      <c r="A109" s="97" t="s">
        <v>197</v>
      </c>
      <c r="B109" s="177"/>
      <c r="C109" s="177"/>
      <c r="D109" s="109"/>
      <c r="E109" s="177"/>
      <c r="F109" s="177"/>
      <c r="G109" s="101"/>
      <c r="H109" s="101" t="n">
        <f aca="false">SUM(H110:H116)</f>
        <v>280</v>
      </c>
      <c r="I109" s="188"/>
      <c r="J109" s="118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6"/>
      <c r="X109" s="41"/>
      <c r="Y109" s="119"/>
      <c r="Z109" s="41"/>
      <c r="AA109" s="41"/>
      <c r="AB109" s="41"/>
      <c r="AC109" s="73"/>
      <c r="AD109" s="33"/>
      <c r="AF109" s="81"/>
      <c r="AG109" s="64"/>
    </row>
    <row r="110" customFormat="false" ht="14.4" hidden="false" customHeight="true" outlineLevel="1" collapsed="false">
      <c r="A110" s="120" t="s">
        <v>198</v>
      </c>
      <c r="B110" s="109"/>
      <c r="C110" s="109"/>
      <c r="D110" s="109" t="s">
        <v>59</v>
      </c>
      <c r="E110" s="109"/>
      <c r="F110" s="109" t="s">
        <v>149</v>
      </c>
      <c r="G110" s="110"/>
      <c r="H110" s="122" t="n">
        <v>160</v>
      </c>
      <c r="I110" s="189"/>
      <c r="J110" s="145" t="n">
        <v>1</v>
      </c>
      <c r="K110" s="113" t="n">
        <v>1</v>
      </c>
      <c r="L110" s="113" t="n">
        <v>1</v>
      </c>
      <c r="M110" s="114" t="n">
        <v>1</v>
      </c>
      <c r="N110" s="114" t="n">
        <v>1</v>
      </c>
      <c r="O110" s="114" t="n">
        <v>1</v>
      </c>
      <c r="P110" s="114" t="n">
        <v>1</v>
      </c>
      <c r="Q110" s="114" t="n">
        <v>1</v>
      </c>
      <c r="R110" s="114" t="n">
        <v>1</v>
      </c>
      <c r="S110" s="115"/>
      <c r="T110" s="115"/>
      <c r="U110" s="115"/>
      <c r="V110" s="115"/>
      <c r="W110" s="116"/>
      <c r="X110" s="41"/>
      <c r="Y110" s="119"/>
      <c r="Z110" s="41"/>
      <c r="AA110" s="41"/>
      <c r="AB110" s="41"/>
      <c r="AC110" s="73"/>
      <c r="AD110" s="33"/>
      <c r="AF110" s="81"/>
      <c r="AG110" s="81"/>
    </row>
    <row r="111" customFormat="false" ht="14.4" hidden="false" customHeight="true" outlineLevel="1" collapsed="false">
      <c r="A111" s="123" t="s">
        <v>199</v>
      </c>
      <c r="B111" s="109" t="s">
        <v>200</v>
      </c>
      <c r="C111" s="109" t="n">
        <v>6701015</v>
      </c>
      <c r="D111" s="109"/>
      <c r="E111" s="109" t="s">
        <v>59</v>
      </c>
      <c r="F111" s="109" t="s">
        <v>149</v>
      </c>
      <c r="G111" s="110"/>
      <c r="H111" s="110"/>
      <c r="I111" s="189"/>
      <c r="J111" s="118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6"/>
      <c r="X111" s="41"/>
      <c r="Y111" s="119"/>
      <c r="Z111" s="41"/>
      <c r="AA111" s="41"/>
      <c r="AB111" s="41"/>
      <c r="AC111" s="73"/>
      <c r="AD111" s="33"/>
      <c r="AF111" s="74"/>
      <c r="AG111" s="35"/>
    </row>
    <row r="112" customFormat="false" ht="14.4" hidden="false" customHeight="true" outlineLevel="1" collapsed="false">
      <c r="A112" s="186" t="s">
        <v>201</v>
      </c>
      <c r="B112" s="109" t="s">
        <v>202</v>
      </c>
      <c r="C112" s="109" t="n">
        <v>6706204</v>
      </c>
      <c r="D112" s="109" t="s">
        <v>154</v>
      </c>
      <c r="E112" s="109"/>
      <c r="F112" s="109" t="s">
        <v>88</v>
      </c>
      <c r="G112" s="101"/>
      <c r="H112" s="122" t="n">
        <v>120</v>
      </c>
      <c r="I112" s="188"/>
      <c r="J112" s="111" t="n">
        <v>1</v>
      </c>
      <c r="K112" s="112" t="n">
        <v>1</v>
      </c>
      <c r="L112" s="112" t="n">
        <v>1</v>
      </c>
      <c r="M112" s="112" t="n">
        <v>1</v>
      </c>
      <c r="N112" s="112" t="n">
        <v>1</v>
      </c>
      <c r="O112" s="113" t="n">
        <v>1</v>
      </c>
      <c r="P112" s="113" t="n">
        <v>1</v>
      </c>
      <c r="Q112" s="113" t="n">
        <v>1</v>
      </c>
      <c r="R112" s="113" t="n">
        <v>1</v>
      </c>
      <c r="S112" s="114" t="n">
        <v>1</v>
      </c>
      <c r="T112" s="114" t="n">
        <v>1</v>
      </c>
      <c r="U112" s="114" t="n">
        <v>1</v>
      </c>
      <c r="V112" s="115"/>
      <c r="W112" s="116"/>
      <c r="X112" s="41"/>
      <c r="Y112" s="119"/>
      <c r="Z112" s="41"/>
      <c r="AA112" s="41"/>
      <c r="AB112" s="41"/>
      <c r="AC112" s="94" t="s">
        <v>203</v>
      </c>
      <c r="AD112" s="33"/>
      <c r="AF112" s="81"/>
      <c r="AG112" s="81"/>
    </row>
    <row r="113" customFormat="false" ht="14.4" hidden="false" customHeight="true" outlineLevel="1" collapsed="false">
      <c r="A113" s="179" t="s">
        <v>204</v>
      </c>
      <c r="B113" s="177"/>
      <c r="C113" s="177"/>
      <c r="D113" s="177"/>
      <c r="E113" s="109" t="s">
        <v>154</v>
      </c>
      <c r="F113" s="109" t="s">
        <v>88</v>
      </c>
      <c r="G113" s="101"/>
      <c r="H113" s="101"/>
      <c r="I113" s="188"/>
      <c r="J113" s="111" t="n">
        <v>1</v>
      </c>
      <c r="K113" s="112" t="n">
        <v>1</v>
      </c>
      <c r="L113" s="112" t="n">
        <v>1</v>
      </c>
      <c r="M113" s="112" t="n">
        <v>1</v>
      </c>
      <c r="N113" s="112" t="n">
        <v>1</v>
      </c>
      <c r="O113" s="113" t="n">
        <v>1</v>
      </c>
      <c r="P113" s="113" t="n">
        <v>1</v>
      </c>
      <c r="Q113" s="113" t="n">
        <v>1</v>
      </c>
      <c r="R113" s="113" t="n">
        <v>1</v>
      </c>
      <c r="S113" s="114" t="n">
        <v>1</v>
      </c>
      <c r="T113" s="114" t="n">
        <v>1</v>
      </c>
      <c r="U113" s="114" t="n">
        <v>1</v>
      </c>
      <c r="V113" s="115"/>
      <c r="W113" s="116"/>
      <c r="X113" s="41"/>
      <c r="Y113" s="119"/>
      <c r="Z113" s="41"/>
      <c r="AA113" s="41"/>
      <c r="AB113" s="41"/>
      <c r="AC113" s="73"/>
      <c r="AD113" s="33"/>
      <c r="AF113" s="81"/>
      <c r="AG113" s="81"/>
    </row>
    <row r="114" customFormat="false" ht="14.4" hidden="false" customHeight="true" outlineLevel="1" collapsed="false">
      <c r="A114" s="179" t="s">
        <v>205</v>
      </c>
      <c r="B114" s="109"/>
      <c r="C114" s="109"/>
      <c r="D114" s="109"/>
      <c r="E114" s="109" t="s">
        <v>154</v>
      </c>
      <c r="F114" s="109" t="s">
        <v>88</v>
      </c>
      <c r="G114" s="101"/>
      <c r="H114" s="101"/>
      <c r="I114" s="188"/>
      <c r="J114" s="111" t="n">
        <v>1</v>
      </c>
      <c r="K114" s="112" t="n">
        <v>1</v>
      </c>
      <c r="L114" s="112" t="n">
        <v>1</v>
      </c>
      <c r="M114" s="112" t="n">
        <v>1</v>
      </c>
      <c r="N114" s="112" t="n">
        <v>1</v>
      </c>
      <c r="O114" s="113" t="n">
        <v>1</v>
      </c>
      <c r="P114" s="113" t="n">
        <v>1</v>
      </c>
      <c r="Q114" s="113" t="n">
        <v>1</v>
      </c>
      <c r="R114" s="113" t="n">
        <v>1</v>
      </c>
      <c r="S114" s="114" t="n">
        <v>1</v>
      </c>
      <c r="T114" s="114" t="n">
        <v>1</v>
      </c>
      <c r="U114" s="114" t="n">
        <v>1</v>
      </c>
      <c r="V114" s="115"/>
      <c r="W114" s="116"/>
      <c r="X114" s="41"/>
      <c r="Y114" s="119"/>
      <c r="Z114" s="41"/>
      <c r="AA114" s="41"/>
      <c r="AB114" s="41"/>
      <c r="AC114" s="138"/>
      <c r="AD114" s="33"/>
      <c r="AF114" s="81"/>
      <c r="AG114" s="57"/>
    </row>
    <row r="115" s="131" customFormat="true" ht="14.4" hidden="false" customHeight="true" outlineLevel="1" collapsed="false">
      <c r="A115" s="150" t="s">
        <v>206</v>
      </c>
      <c r="B115" s="135" t="s">
        <v>207</v>
      </c>
      <c r="C115" s="135" t="n">
        <v>6702542</v>
      </c>
      <c r="D115" s="135" t="s">
        <v>67</v>
      </c>
      <c r="E115" s="135"/>
      <c r="F115" s="135"/>
      <c r="G115" s="110"/>
      <c r="H115" s="122" t="n">
        <v>0</v>
      </c>
      <c r="I115" s="185"/>
      <c r="J115" s="136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52"/>
      <c r="X115" s="117"/>
      <c r="Y115" s="119"/>
      <c r="Z115" s="117"/>
      <c r="AA115" s="117"/>
      <c r="AB115" s="117"/>
      <c r="AC115" s="138"/>
      <c r="AD115" s="130"/>
      <c r="AF115" s="81"/>
      <c r="AG115" s="64"/>
      <c r="AI115" s="1"/>
      <c r="AJ115" s="1"/>
      <c r="AK115" s="1"/>
      <c r="AL115" s="1"/>
      <c r="AM115" s="1"/>
      <c r="AN115" s="1"/>
    </row>
    <row r="116" s="131" customFormat="true" ht="14.4" hidden="false" customHeight="true" outlineLevel="1" collapsed="false">
      <c r="A116" s="133" t="s">
        <v>208</v>
      </c>
      <c r="B116" s="135" t="s">
        <v>62</v>
      </c>
      <c r="C116" s="135" t="s">
        <v>62</v>
      </c>
      <c r="D116" s="135"/>
      <c r="E116" s="135" t="s">
        <v>67</v>
      </c>
      <c r="F116" s="135" t="s">
        <v>105</v>
      </c>
      <c r="G116" s="101"/>
      <c r="H116" s="110"/>
      <c r="I116" s="185"/>
      <c r="J116" s="118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6"/>
      <c r="X116" s="117"/>
      <c r="Y116" s="119"/>
      <c r="Z116" s="117"/>
      <c r="AA116" s="117"/>
      <c r="AB116" s="117"/>
      <c r="AC116" s="138" t="s">
        <v>209</v>
      </c>
      <c r="AD116" s="130"/>
      <c r="AF116" s="81"/>
      <c r="AG116" s="81"/>
      <c r="AI116" s="1"/>
      <c r="AJ116" s="1"/>
      <c r="AK116" s="1"/>
      <c r="AL116" s="1"/>
      <c r="AM116" s="1"/>
      <c r="AN116" s="1"/>
    </row>
    <row r="117" customFormat="false" ht="14.4" hidden="false" customHeight="true" outlineLevel="1" collapsed="false">
      <c r="A117" s="97" t="s">
        <v>210</v>
      </c>
      <c r="B117" s="177"/>
      <c r="C117" s="177"/>
      <c r="D117" s="109"/>
      <c r="E117" s="177"/>
      <c r="F117" s="177"/>
      <c r="G117" s="101"/>
      <c r="H117" s="101" t="n">
        <f aca="false">H118+H123</f>
        <v>490</v>
      </c>
      <c r="I117" s="174"/>
      <c r="J117" s="118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6"/>
      <c r="X117" s="41"/>
      <c r="Y117" s="119"/>
      <c r="Z117" s="41"/>
      <c r="AA117" s="41"/>
      <c r="AB117" s="41"/>
      <c r="AC117" s="73"/>
      <c r="AD117" s="33"/>
      <c r="AF117" s="74"/>
      <c r="AG117" s="35"/>
    </row>
    <row r="118" s="4" customFormat="true" ht="14.4" hidden="false" customHeight="true" outlineLevel="1" collapsed="false">
      <c r="A118" s="120" t="s">
        <v>211</v>
      </c>
      <c r="B118" s="109" t="s">
        <v>212</v>
      </c>
      <c r="C118" s="109" t="n">
        <v>6704974</v>
      </c>
      <c r="D118" s="109" t="s">
        <v>154</v>
      </c>
      <c r="E118" s="109"/>
      <c r="F118" s="109" t="s">
        <v>55</v>
      </c>
      <c r="G118" s="101"/>
      <c r="H118" s="122" t="n">
        <v>160</v>
      </c>
      <c r="I118" s="143"/>
      <c r="J118" s="118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6"/>
      <c r="X118" s="41"/>
      <c r="Y118" s="119"/>
      <c r="Z118" s="41"/>
      <c r="AA118" s="41"/>
      <c r="AB118" s="41"/>
      <c r="AC118" s="94"/>
      <c r="AD118" s="42"/>
      <c r="AF118" s="81"/>
      <c r="AG118" s="81"/>
      <c r="AI118" s="1"/>
      <c r="AJ118" s="1"/>
      <c r="AK118" s="1"/>
      <c r="AL118" s="1"/>
      <c r="AM118" s="1"/>
      <c r="AN118" s="1"/>
    </row>
    <row r="119" s="131" customFormat="true" ht="14.4" hidden="false" customHeight="true" outlineLevel="1" collapsed="false">
      <c r="A119" s="133" t="s">
        <v>213</v>
      </c>
      <c r="B119" s="135" t="s">
        <v>62</v>
      </c>
      <c r="C119" s="135" t="s">
        <v>62</v>
      </c>
      <c r="D119" s="135"/>
      <c r="E119" s="135" t="s">
        <v>154</v>
      </c>
      <c r="F119" s="135" t="s">
        <v>55</v>
      </c>
      <c r="G119" s="190"/>
      <c r="H119" s="191"/>
      <c r="I119" s="151"/>
      <c r="J119" s="118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52"/>
      <c r="X119" s="117"/>
      <c r="Y119" s="119"/>
      <c r="Z119" s="117"/>
      <c r="AA119" s="117"/>
      <c r="AB119" s="117"/>
      <c r="AC119" s="138" t="s">
        <v>214</v>
      </c>
      <c r="AD119" s="130"/>
      <c r="AF119" s="81"/>
      <c r="AG119" s="81"/>
      <c r="AI119" s="1"/>
      <c r="AJ119" s="1"/>
      <c r="AK119" s="1"/>
      <c r="AL119" s="1"/>
      <c r="AM119" s="1"/>
      <c r="AN119" s="1"/>
    </row>
    <row r="120" s="4" customFormat="true" ht="14.4" hidden="false" customHeight="true" outlineLevel="1" collapsed="false">
      <c r="A120" s="123" t="s">
        <v>215</v>
      </c>
      <c r="B120" s="109" t="s">
        <v>62</v>
      </c>
      <c r="C120" s="109" t="s">
        <v>62</v>
      </c>
      <c r="D120" s="109"/>
      <c r="E120" s="109" t="s">
        <v>154</v>
      </c>
      <c r="F120" s="109" t="s">
        <v>55</v>
      </c>
      <c r="G120" s="101"/>
      <c r="H120" s="110"/>
      <c r="I120" s="143"/>
      <c r="J120" s="111" t="n">
        <v>1</v>
      </c>
      <c r="K120" s="112" t="n">
        <v>1</v>
      </c>
      <c r="L120" s="112" t="n">
        <v>1</v>
      </c>
      <c r="M120" s="112" t="n">
        <v>1</v>
      </c>
      <c r="N120" s="112" t="n">
        <v>1</v>
      </c>
      <c r="O120" s="112" t="n">
        <v>1</v>
      </c>
      <c r="P120" s="112" t="n">
        <v>1</v>
      </c>
      <c r="Q120" s="112" t="n">
        <v>1</v>
      </c>
      <c r="R120" s="112" t="n">
        <v>1</v>
      </c>
      <c r="S120" s="112" t="n">
        <v>1</v>
      </c>
      <c r="T120" s="112" t="n">
        <v>1</v>
      </c>
      <c r="U120" s="112" t="n">
        <v>1</v>
      </c>
      <c r="V120" s="115"/>
      <c r="W120" s="116"/>
      <c r="X120" s="41"/>
      <c r="Y120" s="119"/>
      <c r="Z120" s="41"/>
      <c r="AA120" s="41"/>
      <c r="AB120" s="41"/>
      <c r="AC120" s="94" t="s">
        <v>216</v>
      </c>
      <c r="AD120" s="42"/>
      <c r="AF120" s="81"/>
      <c r="AG120" s="57"/>
      <c r="AI120" s="1"/>
      <c r="AJ120" s="1"/>
      <c r="AK120" s="1"/>
      <c r="AL120" s="1"/>
      <c r="AM120" s="1"/>
      <c r="AN120" s="1"/>
    </row>
    <row r="121" s="4" customFormat="true" ht="14.4" hidden="false" customHeight="true" outlineLevel="1" collapsed="false">
      <c r="A121" s="123" t="s">
        <v>217</v>
      </c>
      <c r="B121" s="109" t="s">
        <v>62</v>
      </c>
      <c r="C121" s="109" t="s">
        <v>62</v>
      </c>
      <c r="D121" s="109"/>
      <c r="E121" s="109" t="s">
        <v>154</v>
      </c>
      <c r="F121" s="109" t="s">
        <v>55</v>
      </c>
      <c r="G121" s="101"/>
      <c r="H121" s="110"/>
      <c r="I121" s="143"/>
      <c r="J121" s="111" t="n">
        <v>1</v>
      </c>
      <c r="K121" s="112" t="n">
        <v>1</v>
      </c>
      <c r="L121" s="112" t="n">
        <v>1</v>
      </c>
      <c r="M121" s="112" t="n">
        <v>1</v>
      </c>
      <c r="N121" s="112" t="n">
        <v>1</v>
      </c>
      <c r="O121" s="112" t="n">
        <v>1</v>
      </c>
      <c r="P121" s="112" t="n">
        <v>1</v>
      </c>
      <c r="Q121" s="112" t="n">
        <v>1</v>
      </c>
      <c r="R121" s="112" t="n">
        <v>1</v>
      </c>
      <c r="S121" s="112" t="n">
        <v>1</v>
      </c>
      <c r="T121" s="112" t="n">
        <v>1</v>
      </c>
      <c r="U121" s="112" t="n">
        <v>1</v>
      </c>
      <c r="V121" s="115"/>
      <c r="W121" s="116"/>
      <c r="X121" s="41"/>
      <c r="Y121" s="119"/>
      <c r="Z121" s="41"/>
      <c r="AA121" s="41"/>
      <c r="AB121" s="41"/>
      <c r="AC121" s="94"/>
      <c r="AD121" s="42"/>
      <c r="AF121" s="81"/>
      <c r="AG121" s="64"/>
      <c r="AI121" s="1"/>
      <c r="AJ121" s="1"/>
      <c r="AK121" s="1"/>
      <c r="AL121" s="1"/>
      <c r="AM121" s="1"/>
      <c r="AN121" s="1"/>
    </row>
    <row r="122" customFormat="false" ht="14.4" hidden="false" customHeight="true" outlineLevel="1" collapsed="false">
      <c r="A122" s="120" t="s">
        <v>218</v>
      </c>
      <c r="B122" s="109"/>
      <c r="C122" s="109"/>
      <c r="D122" s="109"/>
      <c r="E122" s="109"/>
      <c r="F122" s="109"/>
      <c r="G122" s="101"/>
      <c r="H122" s="110"/>
      <c r="I122" s="174"/>
      <c r="J122" s="118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6"/>
      <c r="X122" s="41"/>
      <c r="Y122" s="119"/>
      <c r="Z122" s="41"/>
      <c r="AA122" s="41"/>
      <c r="AB122" s="41"/>
      <c r="AC122" s="94" t="s">
        <v>219</v>
      </c>
      <c r="AD122" s="33"/>
      <c r="AF122" s="81"/>
      <c r="AG122" s="81"/>
    </row>
    <row r="123" customFormat="false" ht="14.4" hidden="false" customHeight="true" outlineLevel="1" collapsed="false">
      <c r="A123" s="123" t="s">
        <v>220</v>
      </c>
      <c r="B123" s="109" t="s">
        <v>221</v>
      </c>
      <c r="C123" s="109" t="n">
        <v>6705745</v>
      </c>
      <c r="D123" s="109" t="s">
        <v>40</v>
      </c>
      <c r="E123" s="109" t="s">
        <v>40</v>
      </c>
      <c r="F123" s="109" t="s">
        <v>88</v>
      </c>
      <c r="G123" s="101"/>
      <c r="H123" s="110" t="n">
        <v>330</v>
      </c>
      <c r="I123" s="174"/>
      <c r="J123" s="111" t="n">
        <v>1</v>
      </c>
      <c r="K123" s="112" t="n">
        <v>1</v>
      </c>
      <c r="L123" s="112" t="n">
        <v>1</v>
      </c>
      <c r="M123" s="112" t="n">
        <v>1</v>
      </c>
      <c r="N123" s="112" t="n">
        <v>1</v>
      </c>
      <c r="O123" s="112" t="n">
        <v>1</v>
      </c>
      <c r="P123" s="112" t="n">
        <v>1</v>
      </c>
      <c r="Q123" s="113" t="n">
        <v>1</v>
      </c>
      <c r="R123" s="113" t="n">
        <v>1</v>
      </c>
      <c r="S123" s="114" t="n">
        <v>1</v>
      </c>
      <c r="T123" s="114" t="n">
        <v>1</v>
      </c>
      <c r="U123" s="114" t="n">
        <v>1</v>
      </c>
      <c r="V123" s="114" t="n">
        <v>1</v>
      </c>
      <c r="W123" s="114" t="n">
        <v>1</v>
      </c>
      <c r="X123" s="41"/>
      <c r="Y123" s="119"/>
      <c r="Z123" s="41"/>
      <c r="AA123" s="41"/>
      <c r="AB123" s="41"/>
      <c r="AC123" s="73"/>
      <c r="AD123" s="33"/>
      <c r="AF123" s="74"/>
      <c r="AG123" s="35"/>
    </row>
    <row r="124" customFormat="false" ht="14.4" hidden="false" customHeight="true" outlineLevel="1" collapsed="false">
      <c r="A124" s="97" t="s">
        <v>222</v>
      </c>
      <c r="B124" s="192"/>
      <c r="C124" s="192"/>
      <c r="D124" s="192"/>
      <c r="E124" s="193"/>
      <c r="F124" s="194"/>
      <c r="G124" s="101"/>
      <c r="H124" s="101" t="n">
        <f aca="false">H125+H126+H130</f>
        <v>270</v>
      </c>
      <c r="I124" s="174"/>
      <c r="J124" s="118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V124" s="115"/>
      <c r="W124" s="116"/>
      <c r="X124" s="41"/>
      <c r="Y124" s="119"/>
      <c r="Z124" s="41"/>
      <c r="AA124" s="41"/>
      <c r="AB124" s="41"/>
      <c r="AC124" s="73"/>
      <c r="AD124" s="33"/>
      <c r="AF124" s="81"/>
      <c r="AG124" s="81"/>
    </row>
    <row r="125" s="131" customFormat="true" ht="14.4" hidden="false" customHeight="true" outlineLevel="1" collapsed="false">
      <c r="A125" s="133" t="s">
        <v>223</v>
      </c>
      <c r="B125" s="135" t="s">
        <v>224</v>
      </c>
      <c r="C125" s="135" t="n">
        <v>6703868</v>
      </c>
      <c r="D125" s="135"/>
      <c r="E125" s="135" t="s">
        <v>67</v>
      </c>
      <c r="F125" s="135" t="s">
        <v>225</v>
      </c>
      <c r="G125" s="101"/>
      <c r="H125" s="110"/>
      <c r="I125" s="151"/>
      <c r="J125" s="118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6"/>
      <c r="X125" s="117"/>
      <c r="Y125" s="119"/>
      <c r="Z125" s="117"/>
      <c r="AA125" s="117"/>
      <c r="AB125" s="117"/>
      <c r="AC125" s="138" t="s">
        <v>226</v>
      </c>
      <c r="AD125" s="130"/>
      <c r="AF125" s="81"/>
      <c r="AG125" s="81"/>
      <c r="AI125" s="1"/>
      <c r="AJ125" s="1"/>
      <c r="AK125" s="1"/>
      <c r="AL125" s="1"/>
      <c r="AM125" s="1"/>
      <c r="AN125" s="1"/>
    </row>
    <row r="126" s="4" customFormat="true" ht="14.4" hidden="false" customHeight="true" outlineLevel="1" collapsed="false">
      <c r="A126" s="120" t="s">
        <v>227</v>
      </c>
      <c r="B126" s="192" t="s">
        <v>228</v>
      </c>
      <c r="C126" s="4" t="n">
        <v>6704744</v>
      </c>
      <c r="D126" s="109" t="s">
        <v>124</v>
      </c>
      <c r="E126" s="109"/>
      <c r="F126" s="109"/>
      <c r="G126" s="101"/>
      <c r="H126" s="122" t="n">
        <f aca="false">H128+H127+H129</f>
        <v>170</v>
      </c>
      <c r="I126" s="143"/>
      <c r="J126" s="118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6"/>
      <c r="X126" s="41"/>
      <c r="Y126" s="119"/>
      <c r="Z126" s="41"/>
      <c r="AA126" s="41"/>
      <c r="AB126" s="41"/>
      <c r="AC126" s="94"/>
      <c r="AD126" s="42"/>
      <c r="AF126" s="81"/>
      <c r="AG126" s="57"/>
      <c r="AI126" s="1"/>
      <c r="AJ126" s="1"/>
      <c r="AK126" s="1"/>
      <c r="AL126" s="1"/>
      <c r="AM126" s="1"/>
      <c r="AN126" s="1"/>
    </row>
    <row r="127" s="4" customFormat="true" ht="14.4" hidden="false" customHeight="true" outlineLevel="1" collapsed="false">
      <c r="A127" s="123" t="s">
        <v>229</v>
      </c>
      <c r="B127" s="109" t="s">
        <v>62</v>
      </c>
      <c r="C127" s="109" t="s">
        <v>62</v>
      </c>
      <c r="D127" s="109"/>
      <c r="E127" s="109" t="s">
        <v>124</v>
      </c>
      <c r="F127" s="109" t="s">
        <v>92</v>
      </c>
      <c r="G127" s="101"/>
      <c r="H127" s="110"/>
      <c r="I127" s="143"/>
      <c r="J127" s="111" t="n">
        <v>1</v>
      </c>
      <c r="K127" s="112" t="n">
        <v>1</v>
      </c>
      <c r="L127" s="112" t="n">
        <v>1</v>
      </c>
      <c r="M127" s="112" t="n">
        <v>1</v>
      </c>
      <c r="N127" s="112" t="n">
        <v>1</v>
      </c>
      <c r="O127" s="112" t="n">
        <v>1</v>
      </c>
      <c r="P127" s="112" t="n">
        <v>1</v>
      </c>
      <c r="Q127" s="112" t="n">
        <v>1</v>
      </c>
      <c r="R127" s="112" t="n">
        <v>1</v>
      </c>
      <c r="S127" s="112" t="n">
        <v>1</v>
      </c>
      <c r="T127" s="112" t="n">
        <v>1</v>
      </c>
      <c r="U127" s="112" t="n">
        <v>1</v>
      </c>
      <c r="V127" s="115"/>
      <c r="W127" s="116"/>
      <c r="X127" s="41"/>
      <c r="Y127" s="119"/>
      <c r="Z127" s="41"/>
      <c r="AA127" s="41"/>
      <c r="AB127" s="41"/>
      <c r="AC127" s="94"/>
      <c r="AD127" s="42"/>
      <c r="AF127" s="81"/>
      <c r="AG127" s="64"/>
      <c r="AI127" s="1"/>
      <c r="AJ127" s="1"/>
      <c r="AK127" s="1"/>
      <c r="AL127" s="1"/>
      <c r="AM127" s="1"/>
      <c r="AN127" s="1"/>
    </row>
    <row r="128" s="4" customFormat="true" ht="14.4" hidden="false" customHeight="true" outlineLevel="1" collapsed="false">
      <c r="A128" s="123" t="s">
        <v>230</v>
      </c>
      <c r="B128" s="109" t="s">
        <v>62</v>
      </c>
      <c r="C128" s="109" t="s">
        <v>62</v>
      </c>
      <c r="D128" s="109"/>
      <c r="E128" s="109" t="s">
        <v>124</v>
      </c>
      <c r="F128" s="109" t="s">
        <v>92</v>
      </c>
      <c r="G128" s="101"/>
      <c r="H128" s="110" t="n">
        <v>170</v>
      </c>
      <c r="I128" s="143"/>
      <c r="J128" s="140" t="n">
        <v>1</v>
      </c>
      <c r="K128" s="114" t="n">
        <v>1</v>
      </c>
      <c r="L128" s="114" t="n">
        <v>1</v>
      </c>
      <c r="M128" s="114" t="n">
        <v>1</v>
      </c>
      <c r="N128" s="114" t="n">
        <v>1</v>
      </c>
      <c r="O128" s="115"/>
      <c r="P128" s="115"/>
      <c r="Q128" s="115"/>
      <c r="R128" s="115"/>
      <c r="S128" s="115"/>
      <c r="T128" s="115"/>
      <c r="U128" s="115"/>
      <c r="V128" s="115"/>
      <c r="W128" s="116"/>
      <c r="X128" s="41"/>
      <c r="Y128" s="119"/>
      <c r="Z128" s="41"/>
      <c r="AA128" s="41"/>
      <c r="AB128" s="41"/>
      <c r="AC128" s="94"/>
      <c r="AD128" s="42"/>
      <c r="AF128" s="81"/>
      <c r="AG128" s="81"/>
      <c r="AI128" s="1"/>
      <c r="AJ128" s="1"/>
      <c r="AK128" s="1"/>
      <c r="AL128" s="1"/>
      <c r="AM128" s="1"/>
      <c r="AN128" s="1"/>
    </row>
    <row r="129" s="4" customFormat="true" ht="14.4" hidden="false" customHeight="true" outlineLevel="1" collapsed="false">
      <c r="A129" s="123" t="s">
        <v>231</v>
      </c>
      <c r="B129" s="109" t="s">
        <v>62</v>
      </c>
      <c r="C129" s="109" t="s">
        <v>62</v>
      </c>
      <c r="D129" s="109"/>
      <c r="E129" s="109" t="s">
        <v>124</v>
      </c>
      <c r="F129" s="109" t="s">
        <v>55</v>
      </c>
      <c r="G129" s="101"/>
      <c r="H129" s="110"/>
      <c r="I129" s="143"/>
      <c r="J129" s="111" t="n">
        <v>1</v>
      </c>
      <c r="K129" s="112" t="n">
        <v>1</v>
      </c>
      <c r="L129" s="112" t="n">
        <v>1</v>
      </c>
      <c r="M129" s="112" t="n">
        <v>1</v>
      </c>
      <c r="N129" s="112" t="n">
        <v>1</v>
      </c>
      <c r="O129" s="112" t="n">
        <v>1</v>
      </c>
      <c r="P129" s="112" t="n">
        <v>1</v>
      </c>
      <c r="Q129" s="112" t="n">
        <v>1</v>
      </c>
      <c r="R129" s="112" t="n">
        <v>1</v>
      </c>
      <c r="S129" s="112" t="n">
        <v>1</v>
      </c>
      <c r="T129" s="112" t="n">
        <v>1</v>
      </c>
      <c r="U129" s="112" t="n">
        <v>1</v>
      </c>
      <c r="V129" s="115"/>
      <c r="W129" s="116"/>
      <c r="X129" s="41"/>
      <c r="Y129" s="119"/>
      <c r="Z129" s="41"/>
      <c r="AA129" s="41"/>
      <c r="AB129" s="41"/>
      <c r="AC129" s="138"/>
      <c r="AD129" s="42"/>
      <c r="AF129" s="74"/>
      <c r="AG129" s="35"/>
      <c r="AI129" s="1"/>
      <c r="AJ129" s="1"/>
      <c r="AK129" s="1"/>
      <c r="AL129" s="1"/>
      <c r="AM129" s="1"/>
      <c r="AN129" s="1"/>
    </row>
    <row r="130" s="4" customFormat="true" ht="14.4" hidden="false" customHeight="true" outlineLevel="1" collapsed="false">
      <c r="A130" s="120" t="s">
        <v>232</v>
      </c>
      <c r="B130" s="109" t="s">
        <v>233</v>
      </c>
      <c r="C130" s="4" t="n">
        <v>6704741</v>
      </c>
      <c r="D130" s="109" t="s">
        <v>124</v>
      </c>
      <c r="E130" s="109"/>
      <c r="F130" s="109" t="s">
        <v>55</v>
      </c>
      <c r="G130" s="101"/>
      <c r="H130" s="122" t="n">
        <v>100</v>
      </c>
      <c r="I130" s="143"/>
      <c r="J130" s="111" t="n">
        <v>1</v>
      </c>
      <c r="K130" s="112" t="n">
        <v>1</v>
      </c>
      <c r="L130" s="112" t="n">
        <v>1</v>
      </c>
      <c r="M130" s="112" t="n">
        <v>1</v>
      </c>
      <c r="N130" s="112" t="n">
        <v>1</v>
      </c>
      <c r="O130" s="112" t="n">
        <v>1</v>
      </c>
      <c r="P130" s="112" t="n">
        <v>1</v>
      </c>
      <c r="Q130" s="112" t="n">
        <v>1</v>
      </c>
      <c r="R130" s="112" t="n">
        <v>1</v>
      </c>
      <c r="S130" s="112" t="n">
        <v>1</v>
      </c>
      <c r="T130" s="112" t="n">
        <v>1</v>
      </c>
      <c r="U130" s="112" t="n">
        <v>1</v>
      </c>
      <c r="V130" s="115"/>
      <c r="W130" s="116"/>
      <c r="X130" s="41"/>
      <c r="Y130" s="119"/>
      <c r="Z130" s="41"/>
      <c r="AA130" s="41"/>
      <c r="AB130" s="41"/>
      <c r="AC130" s="94"/>
      <c r="AD130" s="42"/>
      <c r="AF130" s="81"/>
      <c r="AG130" s="81"/>
      <c r="AI130" s="1"/>
      <c r="AJ130" s="1"/>
      <c r="AK130" s="1"/>
      <c r="AL130" s="1"/>
      <c r="AM130" s="1"/>
      <c r="AN130" s="1"/>
    </row>
    <row r="131" s="4" customFormat="true" ht="14.4" hidden="false" customHeight="true" outlineLevel="1" collapsed="false">
      <c r="A131" s="123" t="s">
        <v>234</v>
      </c>
      <c r="B131" s="109" t="s">
        <v>62</v>
      </c>
      <c r="C131" s="109" t="s">
        <v>62</v>
      </c>
      <c r="D131" s="109"/>
      <c r="E131" s="109" t="s">
        <v>124</v>
      </c>
      <c r="F131" s="109" t="s">
        <v>55</v>
      </c>
      <c r="G131" s="101"/>
      <c r="H131" s="110" t="n">
        <v>100</v>
      </c>
      <c r="I131" s="143"/>
      <c r="J131" s="111" t="n">
        <v>1</v>
      </c>
      <c r="K131" s="112" t="n">
        <v>1</v>
      </c>
      <c r="L131" s="112" t="n">
        <v>1</v>
      </c>
      <c r="M131" s="112" t="n">
        <v>1</v>
      </c>
      <c r="N131" s="112" t="n">
        <v>1</v>
      </c>
      <c r="O131" s="112" t="n">
        <v>1</v>
      </c>
      <c r="P131" s="112" t="n">
        <v>1</v>
      </c>
      <c r="Q131" s="112" t="n">
        <v>1</v>
      </c>
      <c r="R131" s="112" t="n">
        <v>1</v>
      </c>
      <c r="S131" s="112" t="n">
        <v>1</v>
      </c>
      <c r="T131" s="112" t="n">
        <v>1</v>
      </c>
      <c r="U131" s="112" t="n">
        <v>1</v>
      </c>
      <c r="V131" s="115"/>
      <c r="W131" s="116"/>
      <c r="X131" s="41"/>
      <c r="Y131" s="119"/>
      <c r="Z131" s="41"/>
      <c r="AA131" s="41" t="n">
        <v>0.4</v>
      </c>
      <c r="AB131" s="41"/>
      <c r="AC131" s="94"/>
      <c r="AD131" s="42"/>
      <c r="AF131" s="81"/>
      <c r="AG131" s="81"/>
      <c r="AI131" s="1"/>
      <c r="AJ131" s="1"/>
      <c r="AK131" s="1"/>
      <c r="AL131" s="1"/>
      <c r="AM131" s="1"/>
      <c r="AN131" s="1"/>
    </row>
    <row r="132" s="4" customFormat="true" ht="14.4" hidden="false" customHeight="true" outlineLevel="1" collapsed="false">
      <c r="A132" s="123" t="s">
        <v>235</v>
      </c>
      <c r="B132" s="109" t="s">
        <v>62</v>
      </c>
      <c r="C132" s="109" t="s">
        <v>62</v>
      </c>
      <c r="D132" s="109"/>
      <c r="E132" s="109" t="s">
        <v>124</v>
      </c>
      <c r="F132" s="109" t="s">
        <v>55</v>
      </c>
      <c r="G132" s="101"/>
      <c r="H132" s="110"/>
      <c r="I132" s="143"/>
      <c r="J132" s="111" t="n">
        <v>1</v>
      </c>
      <c r="K132" s="112" t="n">
        <v>1</v>
      </c>
      <c r="L132" s="112" t="n">
        <v>1</v>
      </c>
      <c r="M132" s="112" t="n">
        <v>1</v>
      </c>
      <c r="N132" s="112" t="n">
        <v>1</v>
      </c>
      <c r="O132" s="112" t="n">
        <v>1</v>
      </c>
      <c r="P132" s="112" t="n">
        <v>1</v>
      </c>
      <c r="Q132" s="112" t="n">
        <v>1</v>
      </c>
      <c r="R132" s="112" t="n">
        <v>1</v>
      </c>
      <c r="S132" s="112" t="n">
        <v>1</v>
      </c>
      <c r="T132" s="112" t="n">
        <v>1</v>
      </c>
      <c r="U132" s="112" t="n">
        <v>1</v>
      </c>
      <c r="V132" s="115"/>
      <c r="W132" s="116"/>
      <c r="X132" s="41"/>
      <c r="Y132" s="119"/>
      <c r="Z132" s="41"/>
      <c r="AA132" s="41" t="n">
        <v>0.7</v>
      </c>
      <c r="AB132" s="41"/>
      <c r="AC132" s="94" t="s">
        <v>236</v>
      </c>
      <c r="AD132" s="42"/>
      <c r="AF132" s="81"/>
      <c r="AG132" s="57"/>
      <c r="AI132" s="1"/>
      <c r="AJ132" s="1"/>
      <c r="AK132" s="1"/>
      <c r="AL132" s="1"/>
      <c r="AM132" s="1"/>
      <c r="AN132" s="1"/>
    </row>
    <row r="133" s="4" customFormat="true" ht="14.4" hidden="false" customHeight="true" outlineLevel="1" collapsed="false">
      <c r="A133" s="123" t="s">
        <v>237</v>
      </c>
      <c r="B133" s="109" t="s">
        <v>62</v>
      </c>
      <c r="C133" s="109" t="s">
        <v>62</v>
      </c>
      <c r="D133" s="109"/>
      <c r="E133" s="109" t="s">
        <v>124</v>
      </c>
      <c r="F133" s="109" t="s">
        <v>55</v>
      </c>
      <c r="G133" s="101"/>
      <c r="H133" s="110"/>
      <c r="I133" s="143"/>
      <c r="J133" s="111" t="n">
        <v>1</v>
      </c>
      <c r="K133" s="112" t="n">
        <v>1</v>
      </c>
      <c r="L133" s="112" t="n">
        <v>1</v>
      </c>
      <c r="M133" s="112" t="n">
        <v>1</v>
      </c>
      <c r="N133" s="112" t="n">
        <v>1</v>
      </c>
      <c r="O133" s="112" t="n">
        <v>1</v>
      </c>
      <c r="P133" s="112" t="n">
        <v>1</v>
      </c>
      <c r="Q133" s="112" t="n">
        <v>1</v>
      </c>
      <c r="R133" s="112" t="n">
        <v>1</v>
      </c>
      <c r="S133" s="112" t="n">
        <v>1</v>
      </c>
      <c r="T133" s="112" t="n">
        <v>1</v>
      </c>
      <c r="U133" s="112" t="n">
        <v>1</v>
      </c>
      <c r="V133" s="115"/>
      <c r="W133" s="116"/>
      <c r="X133" s="41"/>
      <c r="Y133" s="119"/>
      <c r="Z133" s="41"/>
      <c r="AA133" s="41"/>
      <c r="AB133" s="41"/>
      <c r="AC133" s="94"/>
      <c r="AD133" s="42"/>
      <c r="AF133" s="81"/>
      <c r="AG133" s="64"/>
      <c r="AI133" s="1"/>
      <c r="AJ133" s="1"/>
      <c r="AK133" s="1"/>
      <c r="AL133" s="1"/>
      <c r="AM133" s="1"/>
      <c r="AN133" s="1"/>
    </row>
    <row r="134" customFormat="false" ht="14.4" hidden="false" customHeight="true" outlineLevel="1" collapsed="false">
      <c r="A134" s="195" t="s">
        <v>138</v>
      </c>
      <c r="B134" s="177"/>
      <c r="C134" s="177"/>
      <c r="D134" s="109"/>
      <c r="E134" s="177"/>
      <c r="F134" s="172"/>
      <c r="G134" s="101"/>
      <c r="H134" s="101" t="n">
        <f aca="false">H135+H137+H138</f>
        <v>150</v>
      </c>
      <c r="I134" s="174"/>
      <c r="J134" s="118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6"/>
      <c r="X134" s="41"/>
      <c r="Y134" s="119"/>
      <c r="Z134" s="41"/>
      <c r="AA134" s="41"/>
      <c r="AB134" s="41"/>
      <c r="AC134" s="73"/>
      <c r="AD134" s="33"/>
      <c r="AF134" s="81"/>
      <c r="AG134" s="81"/>
    </row>
    <row r="135" customFormat="false" ht="14.4" hidden="false" customHeight="true" outlineLevel="1" collapsed="false">
      <c r="A135" s="156" t="s">
        <v>238</v>
      </c>
      <c r="B135" s="109" t="s">
        <v>239</v>
      </c>
      <c r="C135" s="109" t="n">
        <v>6701013</v>
      </c>
      <c r="D135" s="109"/>
      <c r="E135" s="108" t="s">
        <v>141</v>
      </c>
      <c r="F135" s="172"/>
      <c r="G135" s="101"/>
      <c r="H135" s="122" t="n">
        <v>50</v>
      </c>
      <c r="I135" s="174"/>
      <c r="J135" s="118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6"/>
      <c r="X135" s="41"/>
      <c r="Y135" s="119"/>
      <c r="Z135" s="41"/>
      <c r="AA135" s="41"/>
      <c r="AB135" s="41"/>
      <c r="AC135" s="73"/>
      <c r="AD135" s="33"/>
      <c r="AF135" s="74"/>
      <c r="AG135" s="35"/>
    </row>
    <row r="136" customFormat="false" ht="14.4" hidden="false" customHeight="true" outlineLevel="1" collapsed="false">
      <c r="A136" s="154" t="s">
        <v>240</v>
      </c>
      <c r="B136" s="109" t="s">
        <v>62</v>
      </c>
      <c r="C136" s="109" t="s">
        <v>62</v>
      </c>
      <c r="D136" s="109"/>
      <c r="E136" s="108" t="s">
        <v>241</v>
      </c>
      <c r="F136" s="109" t="s">
        <v>88</v>
      </c>
      <c r="G136" s="101"/>
      <c r="H136" s="110" t="n">
        <v>50</v>
      </c>
      <c r="I136" s="174"/>
      <c r="J136" s="111" t="n">
        <v>1</v>
      </c>
      <c r="K136" s="112" t="n">
        <v>1</v>
      </c>
      <c r="L136" s="112" t="n">
        <v>1</v>
      </c>
      <c r="M136" s="113" t="n">
        <v>1</v>
      </c>
      <c r="N136" s="113" t="n">
        <v>1</v>
      </c>
      <c r="O136" s="113" t="n">
        <v>1</v>
      </c>
      <c r="P136" s="114" t="n">
        <v>1</v>
      </c>
      <c r="Q136" s="114" t="n">
        <v>1</v>
      </c>
      <c r="R136" s="114" t="n">
        <v>1</v>
      </c>
      <c r="S136" s="115"/>
      <c r="T136" s="115"/>
      <c r="U136" s="115"/>
      <c r="V136" s="115"/>
      <c r="W136" s="116"/>
      <c r="X136" s="41"/>
      <c r="Y136" s="119"/>
      <c r="Z136" s="41"/>
      <c r="AA136" s="41"/>
      <c r="AB136" s="41"/>
      <c r="AC136" s="94" t="s">
        <v>242</v>
      </c>
      <c r="AD136" s="33"/>
      <c r="AF136" s="81"/>
      <c r="AG136" s="81"/>
    </row>
    <row r="137" customFormat="false" ht="14.4" hidden="false" customHeight="true" outlineLevel="1" collapsed="false">
      <c r="A137" s="154" t="s">
        <v>243</v>
      </c>
      <c r="B137" s="109" t="s">
        <v>244</v>
      </c>
      <c r="C137" s="109" t="n">
        <v>6701012</v>
      </c>
      <c r="D137" s="109"/>
      <c r="E137" s="108" t="s">
        <v>141</v>
      </c>
      <c r="F137" s="172"/>
      <c r="G137" s="101"/>
      <c r="H137" s="110" t="n">
        <v>50</v>
      </c>
      <c r="I137" s="174"/>
      <c r="J137" s="140" t="n">
        <v>1</v>
      </c>
      <c r="K137" s="114" t="n">
        <v>1</v>
      </c>
      <c r="L137" s="114" t="n">
        <v>1</v>
      </c>
      <c r="M137" s="114" t="n">
        <v>1</v>
      </c>
      <c r="N137" s="114" t="n">
        <v>1</v>
      </c>
      <c r="O137" s="114" t="n">
        <v>1</v>
      </c>
      <c r="P137" s="114" t="n">
        <v>1</v>
      </c>
      <c r="Q137" s="114" t="n">
        <v>1</v>
      </c>
      <c r="R137" s="114" t="n">
        <v>1</v>
      </c>
      <c r="S137" s="114" t="n">
        <v>1</v>
      </c>
      <c r="T137" s="114" t="n">
        <v>1</v>
      </c>
      <c r="U137" s="114" t="n">
        <v>1</v>
      </c>
      <c r="V137" s="115"/>
      <c r="W137" s="116"/>
      <c r="X137" s="41"/>
      <c r="Y137" s="119"/>
      <c r="Z137" s="41"/>
      <c r="AA137" s="41"/>
      <c r="AB137" s="41"/>
      <c r="AC137" s="73"/>
      <c r="AD137" s="33"/>
      <c r="AF137" s="81"/>
      <c r="AG137" s="81"/>
    </row>
    <row r="138" customFormat="false" ht="14.4" hidden="false" customHeight="true" outlineLevel="1" collapsed="false">
      <c r="A138" s="154" t="s">
        <v>142</v>
      </c>
      <c r="B138" s="109" t="s">
        <v>245</v>
      </c>
      <c r="C138" s="109" t="n">
        <v>6701011</v>
      </c>
      <c r="D138" s="177"/>
      <c r="E138" s="108" t="s">
        <v>141</v>
      </c>
      <c r="F138" s="172"/>
      <c r="G138" s="101"/>
      <c r="H138" s="110" t="n">
        <v>50</v>
      </c>
      <c r="I138" s="174"/>
      <c r="J138" s="140" t="n">
        <v>1</v>
      </c>
      <c r="K138" s="114" t="n">
        <v>1</v>
      </c>
      <c r="L138" s="114" t="n">
        <v>1</v>
      </c>
      <c r="M138" s="114" t="n">
        <v>1</v>
      </c>
      <c r="N138" s="114" t="n">
        <v>1</v>
      </c>
      <c r="O138" s="114" t="n">
        <v>1</v>
      </c>
      <c r="P138" s="114" t="n">
        <v>1</v>
      </c>
      <c r="Q138" s="114" t="n">
        <v>1</v>
      </c>
      <c r="R138" s="114" t="n">
        <v>1</v>
      </c>
      <c r="S138" s="114" t="n">
        <v>1</v>
      </c>
      <c r="T138" s="114" t="n">
        <v>1</v>
      </c>
      <c r="U138" s="114" t="n">
        <v>1</v>
      </c>
      <c r="V138" s="115"/>
      <c r="W138" s="116"/>
      <c r="X138" s="41"/>
      <c r="Y138" s="119"/>
      <c r="Z138" s="41"/>
      <c r="AA138" s="41"/>
      <c r="AB138" s="41"/>
      <c r="AC138" s="73"/>
      <c r="AD138" s="33"/>
      <c r="AF138" s="81"/>
      <c r="AG138" s="57"/>
    </row>
    <row r="139" customFormat="false" ht="14.4" hidden="false" customHeight="true" outlineLevel="1" collapsed="false">
      <c r="A139" s="196" t="s">
        <v>139</v>
      </c>
      <c r="B139" s="197" t="s">
        <v>246</v>
      </c>
      <c r="C139" s="198" t="n">
        <v>6701010</v>
      </c>
      <c r="D139" s="199"/>
      <c r="E139" s="200" t="s">
        <v>141</v>
      </c>
      <c r="F139" s="201"/>
      <c r="G139" s="202"/>
      <c r="H139" s="203"/>
      <c r="I139" s="204"/>
      <c r="J139" s="205"/>
      <c r="K139" s="160"/>
      <c r="L139" s="160"/>
      <c r="M139" s="160"/>
      <c r="N139" s="159" t="n">
        <v>1</v>
      </c>
      <c r="O139" s="159" t="n">
        <v>1</v>
      </c>
      <c r="P139" s="159" t="n">
        <v>1</v>
      </c>
      <c r="Q139" s="159" t="n">
        <v>1</v>
      </c>
      <c r="R139" s="159" t="n">
        <v>1</v>
      </c>
      <c r="S139" s="159" t="n">
        <v>1</v>
      </c>
      <c r="T139" s="160"/>
      <c r="U139" s="160"/>
      <c r="V139" s="160"/>
      <c r="W139" s="161"/>
      <c r="X139" s="41"/>
      <c r="Y139" s="119"/>
      <c r="Z139" s="41"/>
      <c r="AA139" s="41"/>
      <c r="AB139" s="41"/>
      <c r="AC139" s="73"/>
      <c r="AD139" s="33"/>
      <c r="AF139" s="81"/>
      <c r="AG139" s="64"/>
    </row>
    <row r="140" s="96" customFormat="true" ht="14.4" hidden="false" customHeight="true" outlineLevel="0" collapsed="false">
      <c r="A140" s="88" t="s">
        <v>247</v>
      </c>
      <c r="B140" s="88"/>
      <c r="C140" s="88"/>
      <c r="D140" s="88"/>
      <c r="E140" s="88"/>
      <c r="F140" s="88"/>
      <c r="G140" s="89" t="n">
        <v>2100</v>
      </c>
      <c r="H140" s="89" t="n">
        <f aca="false">SUM(H141:H179)</f>
        <v>1400</v>
      </c>
      <c r="I140" s="206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8"/>
      <c r="X140" s="41"/>
      <c r="Y140" s="119"/>
      <c r="Z140" s="41"/>
      <c r="AA140" s="41"/>
      <c r="AB140" s="41"/>
      <c r="AC140" s="209"/>
      <c r="AD140" s="95"/>
      <c r="AF140" s="81"/>
      <c r="AG140" s="81"/>
      <c r="AI140" s="1"/>
      <c r="AJ140" s="1"/>
      <c r="AK140" s="1"/>
      <c r="AL140" s="1"/>
      <c r="AM140" s="1"/>
      <c r="AN140" s="1"/>
    </row>
    <row r="141" customFormat="false" ht="14.4" hidden="false" customHeight="true" outlineLevel="1" collapsed="false">
      <c r="A141" s="166" t="s">
        <v>248</v>
      </c>
      <c r="B141" s="210"/>
      <c r="C141" s="210"/>
      <c r="D141" s="210"/>
      <c r="E141" s="210"/>
      <c r="F141" s="210"/>
      <c r="G141" s="168"/>
      <c r="H141" s="168"/>
      <c r="I141" s="211"/>
      <c r="J141" s="212"/>
      <c r="K141" s="213"/>
      <c r="L141" s="213"/>
      <c r="M141" s="213"/>
      <c r="N141" s="213"/>
      <c r="O141" s="213"/>
      <c r="P141" s="213"/>
      <c r="Q141" s="213"/>
      <c r="R141" s="213"/>
      <c r="S141" s="213"/>
      <c r="T141" s="213"/>
      <c r="U141" s="213"/>
      <c r="V141" s="213"/>
      <c r="W141" s="214"/>
      <c r="X141" s="41"/>
      <c r="Y141" s="119"/>
      <c r="Z141" s="41"/>
      <c r="AA141" s="41"/>
      <c r="AB141" s="41"/>
      <c r="AC141" s="73"/>
      <c r="AD141" s="33"/>
    </row>
    <row r="142" customFormat="false" ht="14.4" hidden="false" customHeight="true" outlineLevel="1" collapsed="false">
      <c r="A142" s="153" t="s">
        <v>249</v>
      </c>
      <c r="B142" s="215" t="s">
        <v>250</v>
      </c>
      <c r="C142" s="215" t="n">
        <v>6703915</v>
      </c>
      <c r="D142" s="109" t="s">
        <v>251</v>
      </c>
      <c r="E142" s="109"/>
      <c r="F142" s="109"/>
      <c r="G142" s="110"/>
      <c r="H142" s="122"/>
      <c r="I142" s="143"/>
      <c r="J142" s="216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8"/>
      <c r="X142" s="41"/>
      <c r="Y142" s="41"/>
      <c r="Z142" s="41"/>
      <c r="AA142" s="41"/>
      <c r="AB142" s="41"/>
      <c r="AC142" s="73"/>
      <c r="AD142" s="33" t="n">
        <v>1963</v>
      </c>
    </row>
    <row r="143" customFormat="false" ht="14.4" hidden="false" customHeight="true" outlineLevel="1" collapsed="false">
      <c r="A143" s="154" t="s">
        <v>252</v>
      </c>
      <c r="B143" s="215" t="s">
        <v>62</v>
      </c>
      <c r="C143" s="215" t="s">
        <v>62</v>
      </c>
      <c r="D143" s="215"/>
      <c r="E143" s="109" t="s">
        <v>251</v>
      </c>
      <c r="F143" s="109" t="s">
        <v>55</v>
      </c>
      <c r="G143" s="110"/>
      <c r="H143" s="110" t="n">
        <v>200</v>
      </c>
      <c r="I143" s="143"/>
      <c r="J143" s="118"/>
      <c r="K143" s="115"/>
      <c r="L143" s="112" t="n">
        <v>1</v>
      </c>
      <c r="M143" s="112" t="n">
        <v>1</v>
      </c>
      <c r="N143" s="112" t="n">
        <v>1</v>
      </c>
      <c r="O143" s="112" t="n">
        <v>1</v>
      </c>
      <c r="P143" s="112" t="n">
        <v>1</v>
      </c>
      <c r="Q143" s="112" t="n">
        <v>1</v>
      </c>
      <c r="R143" s="112" t="n">
        <v>1</v>
      </c>
      <c r="S143" s="112" t="n">
        <v>1</v>
      </c>
      <c r="T143" s="112" t="n">
        <v>1</v>
      </c>
      <c r="U143" s="112" t="n">
        <v>1</v>
      </c>
      <c r="V143" s="115"/>
      <c r="W143" s="116"/>
      <c r="X143" s="41" t="s">
        <v>253</v>
      </c>
      <c r="Y143" s="119"/>
      <c r="Z143" s="41" t="s">
        <v>253</v>
      </c>
      <c r="AA143" s="41"/>
      <c r="AB143" s="41"/>
      <c r="AC143" s="73"/>
      <c r="AD143" s="33"/>
    </row>
    <row r="144" s="4" customFormat="true" ht="14.4" hidden="false" customHeight="true" outlineLevel="1" collapsed="false">
      <c r="A144" s="154" t="s">
        <v>254</v>
      </c>
      <c r="B144" s="215"/>
      <c r="C144" s="215"/>
      <c r="D144" s="215"/>
      <c r="E144" s="109" t="s">
        <v>255</v>
      </c>
      <c r="F144" s="109"/>
      <c r="G144" s="110"/>
      <c r="H144" s="110"/>
      <c r="I144" s="143"/>
      <c r="J144" s="118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6"/>
      <c r="X144" s="41"/>
      <c r="Y144" s="41"/>
      <c r="Z144" s="41"/>
      <c r="AA144" s="41"/>
      <c r="AB144" s="41"/>
      <c r="AC144" s="94"/>
      <c r="AD144" s="42"/>
      <c r="AI144" s="1"/>
      <c r="AJ144" s="1"/>
      <c r="AK144" s="1"/>
      <c r="AL144" s="1"/>
      <c r="AM144" s="1"/>
      <c r="AN144" s="1"/>
    </row>
    <row r="145" s="4" customFormat="true" ht="14.4" hidden="false" customHeight="true" outlineLevel="1" collapsed="false">
      <c r="A145" s="123"/>
      <c r="B145" s="215"/>
      <c r="C145" s="215"/>
      <c r="D145" s="215"/>
      <c r="E145" s="109"/>
      <c r="F145" s="109"/>
      <c r="G145" s="110"/>
      <c r="H145" s="110"/>
      <c r="I145" s="143"/>
      <c r="J145" s="118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6"/>
      <c r="X145" s="41"/>
      <c r="Y145" s="41"/>
      <c r="Z145" s="41"/>
      <c r="AA145" s="41"/>
      <c r="AB145" s="41"/>
      <c r="AC145" s="94"/>
      <c r="AD145" s="42"/>
      <c r="AI145" s="1"/>
      <c r="AJ145" s="1"/>
      <c r="AK145" s="1"/>
      <c r="AL145" s="1"/>
      <c r="AM145" s="1"/>
      <c r="AN145" s="1"/>
    </row>
    <row r="146" s="4" customFormat="true" ht="14.4" hidden="false" customHeight="true" outlineLevel="1" collapsed="false">
      <c r="A146" s="123" t="s">
        <v>256</v>
      </c>
      <c r="B146" s="215" t="s">
        <v>257</v>
      </c>
      <c r="C146" s="215" t="n">
        <v>6703970</v>
      </c>
      <c r="D146" s="215" t="s">
        <v>40</v>
      </c>
      <c r="E146" s="109" t="s">
        <v>40</v>
      </c>
      <c r="F146" s="109" t="s">
        <v>105</v>
      </c>
      <c r="G146" s="110"/>
      <c r="H146" s="110" t="n">
        <v>300</v>
      </c>
      <c r="I146" s="143"/>
      <c r="J146" s="118"/>
      <c r="K146" s="115"/>
      <c r="L146" s="115"/>
      <c r="M146" s="115"/>
      <c r="N146" s="115"/>
      <c r="O146" s="115"/>
      <c r="P146" s="115"/>
      <c r="Q146" s="115"/>
      <c r="R146" s="114" t="n">
        <v>1</v>
      </c>
      <c r="S146" s="114" t="n">
        <v>1</v>
      </c>
      <c r="T146" s="114" t="n">
        <v>1</v>
      </c>
      <c r="U146" s="114" t="n">
        <v>1</v>
      </c>
      <c r="V146" s="115"/>
      <c r="W146" s="116"/>
      <c r="X146" s="41"/>
      <c r="Y146" s="41"/>
      <c r="Z146" s="41"/>
      <c r="AA146" s="41"/>
      <c r="AB146" s="41"/>
      <c r="AC146" s="94" t="s">
        <v>258</v>
      </c>
      <c r="AD146" s="42" t="n">
        <v>2637</v>
      </c>
      <c r="AI146" s="1"/>
      <c r="AJ146" s="1"/>
      <c r="AK146" s="1"/>
      <c r="AL146" s="1"/>
      <c r="AM146" s="1"/>
      <c r="AN146" s="1"/>
    </row>
    <row r="147" s="4" customFormat="true" ht="14.4" hidden="false" customHeight="true" outlineLevel="1" collapsed="false">
      <c r="A147" s="123"/>
      <c r="B147" s="215"/>
      <c r="C147" s="215"/>
      <c r="D147" s="215"/>
      <c r="E147" s="109"/>
      <c r="F147" s="109"/>
      <c r="G147" s="110"/>
      <c r="H147" s="110"/>
      <c r="I147" s="143"/>
      <c r="J147" s="118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6"/>
      <c r="X147" s="41"/>
      <c r="Y147" s="41"/>
      <c r="Z147" s="41"/>
      <c r="AA147" s="41"/>
      <c r="AB147" s="41"/>
      <c r="AC147" s="94"/>
      <c r="AD147" s="42"/>
      <c r="AI147" s="1"/>
      <c r="AJ147" s="1"/>
      <c r="AK147" s="1"/>
      <c r="AL147" s="1"/>
      <c r="AM147" s="1"/>
      <c r="AN147" s="1"/>
    </row>
    <row r="148" s="4" customFormat="true" ht="14.4" hidden="false" customHeight="true" outlineLevel="1" collapsed="false">
      <c r="A148" s="97" t="s">
        <v>259</v>
      </c>
      <c r="B148" s="215"/>
      <c r="C148" s="215"/>
      <c r="D148" s="215"/>
      <c r="E148" s="109"/>
      <c r="F148" s="109"/>
      <c r="G148" s="110"/>
      <c r="H148" s="110"/>
      <c r="I148" s="143"/>
      <c r="J148" s="118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6"/>
      <c r="X148" s="41"/>
      <c r="Y148" s="119"/>
      <c r="Z148" s="41"/>
      <c r="AA148" s="41"/>
      <c r="AB148" s="41"/>
      <c r="AC148" s="94"/>
      <c r="AD148" s="42"/>
      <c r="AI148" s="1"/>
      <c r="AJ148" s="1"/>
      <c r="AK148" s="1"/>
      <c r="AL148" s="1"/>
      <c r="AM148" s="1"/>
      <c r="AN148" s="1"/>
    </row>
    <row r="149" s="4" customFormat="true" ht="14.4" hidden="false" customHeight="true" outlineLevel="1" collapsed="false">
      <c r="A149" s="123" t="s">
        <v>260</v>
      </c>
      <c r="B149" s="215" t="s">
        <v>261</v>
      </c>
      <c r="C149" s="215" t="n">
        <v>6705702</v>
      </c>
      <c r="D149" s="215" t="s">
        <v>40</v>
      </c>
      <c r="E149" s="109" t="s">
        <v>40</v>
      </c>
      <c r="F149" s="109" t="s">
        <v>55</v>
      </c>
      <c r="G149" s="110"/>
      <c r="H149" s="110" t="n">
        <v>50</v>
      </c>
      <c r="I149" s="143"/>
      <c r="J149" s="118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6"/>
      <c r="X149" s="41"/>
      <c r="Y149" s="119"/>
      <c r="Z149" s="41"/>
      <c r="AA149" s="41"/>
      <c r="AB149" s="41"/>
      <c r="AC149" s="94" t="s">
        <v>262</v>
      </c>
      <c r="AD149" s="42" t="n">
        <v>2713</v>
      </c>
      <c r="AI149" s="1"/>
      <c r="AJ149" s="1"/>
      <c r="AK149" s="1"/>
      <c r="AL149" s="1"/>
      <c r="AM149" s="1"/>
      <c r="AN149" s="1"/>
    </row>
    <row r="150" s="4" customFormat="true" ht="14.4" hidden="false" customHeight="true" outlineLevel="1" collapsed="false">
      <c r="A150" s="123"/>
      <c r="B150" s="215"/>
      <c r="C150" s="215"/>
      <c r="D150" s="215"/>
      <c r="E150" s="109"/>
      <c r="F150" s="109"/>
      <c r="G150" s="110"/>
      <c r="H150" s="110"/>
      <c r="I150" s="143"/>
      <c r="J150" s="118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6"/>
      <c r="X150" s="41"/>
      <c r="Y150" s="117"/>
      <c r="Z150" s="41"/>
      <c r="AA150" s="41"/>
      <c r="AB150" s="41"/>
      <c r="AC150" s="94"/>
      <c r="AD150" s="42"/>
      <c r="AI150" s="1"/>
      <c r="AJ150" s="1"/>
      <c r="AK150" s="1"/>
      <c r="AL150" s="1"/>
      <c r="AM150" s="1"/>
      <c r="AN150" s="1"/>
    </row>
    <row r="151" s="4" customFormat="true" ht="14.4" hidden="false" customHeight="true" outlineLevel="1" collapsed="false">
      <c r="A151" s="97" t="s">
        <v>263</v>
      </c>
      <c r="B151" s="215"/>
      <c r="C151" s="215"/>
      <c r="D151" s="215"/>
      <c r="E151" s="109"/>
      <c r="F151" s="109"/>
      <c r="G151" s="110"/>
      <c r="H151" s="101"/>
      <c r="I151" s="143"/>
      <c r="J151" s="118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6"/>
      <c r="X151" s="41"/>
      <c r="Y151" s="117"/>
      <c r="Z151" s="41"/>
      <c r="AA151" s="41"/>
      <c r="AB151" s="41"/>
      <c r="AC151" s="94"/>
      <c r="AD151" s="42"/>
      <c r="AI151" s="1"/>
      <c r="AJ151" s="1"/>
      <c r="AK151" s="1"/>
      <c r="AL151" s="1"/>
      <c r="AM151" s="1"/>
      <c r="AN151" s="1"/>
    </row>
    <row r="152" s="4" customFormat="true" ht="14.4" hidden="false" customHeight="true" outlineLevel="1" collapsed="false">
      <c r="A152" s="123" t="s">
        <v>264</v>
      </c>
      <c r="B152" s="215"/>
      <c r="C152" s="215"/>
      <c r="D152" s="215"/>
      <c r="E152" s="109" t="s">
        <v>265</v>
      </c>
      <c r="F152" s="109" t="s">
        <v>55</v>
      </c>
      <c r="G152" s="110"/>
      <c r="H152" s="110"/>
      <c r="I152" s="143"/>
      <c r="J152" s="118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6"/>
      <c r="X152" s="41"/>
      <c r="Y152" s="41"/>
      <c r="Z152" s="41"/>
      <c r="AA152" s="41"/>
      <c r="AB152" s="41"/>
      <c r="AC152" s="94"/>
      <c r="AD152" s="42"/>
      <c r="AI152" s="1"/>
      <c r="AJ152" s="1"/>
      <c r="AK152" s="1"/>
      <c r="AL152" s="1"/>
      <c r="AM152" s="1"/>
      <c r="AN152" s="1"/>
    </row>
    <row r="153" s="4" customFormat="true" ht="14.4" hidden="false" customHeight="true" outlineLevel="1" collapsed="false">
      <c r="A153" s="123" t="s">
        <v>266</v>
      </c>
      <c r="B153" s="215"/>
      <c r="C153" s="215"/>
      <c r="D153" s="215"/>
      <c r="E153" s="109" t="s">
        <v>265</v>
      </c>
      <c r="F153" s="109" t="s">
        <v>55</v>
      </c>
      <c r="G153" s="110"/>
      <c r="H153" s="110"/>
      <c r="I153" s="143"/>
      <c r="J153" s="118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6"/>
      <c r="X153" s="41"/>
      <c r="Y153" s="119"/>
      <c r="Z153" s="41"/>
      <c r="AA153" s="41"/>
      <c r="AB153" s="41"/>
      <c r="AC153" s="94"/>
      <c r="AD153" s="42"/>
      <c r="AI153" s="1"/>
      <c r="AJ153" s="1"/>
      <c r="AK153" s="1"/>
      <c r="AL153" s="1"/>
      <c r="AM153" s="1"/>
      <c r="AN153" s="1"/>
    </row>
    <row r="154" s="4" customFormat="true" ht="14.4" hidden="false" customHeight="true" outlineLevel="1" collapsed="false">
      <c r="A154" s="123" t="s">
        <v>267</v>
      </c>
      <c r="B154" s="109" t="s">
        <v>268</v>
      </c>
      <c r="C154" s="109" t="n">
        <v>6703973</v>
      </c>
      <c r="D154" s="215"/>
      <c r="E154" s="109" t="s">
        <v>269</v>
      </c>
      <c r="F154" s="109"/>
      <c r="G154" s="110"/>
      <c r="H154" s="110" t="n">
        <v>50</v>
      </c>
      <c r="I154" s="143"/>
      <c r="J154" s="118"/>
      <c r="K154" s="115"/>
      <c r="L154" s="115"/>
      <c r="M154" s="115"/>
      <c r="N154" s="115"/>
      <c r="O154" s="115"/>
      <c r="P154" s="114" t="n">
        <v>1</v>
      </c>
      <c r="Q154" s="115"/>
      <c r="R154" s="115"/>
      <c r="S154" s="115"/>
      <c r="T154" s="115"/>
      <c r="U154" s="115"/>
      <c r="V154" s="115"/>
      <c r="W154" s="116"/>
      <c r="X154" s="41"/>
      <c r="Y154" s="119"/>
      <c r="Z154" s="41"/>
      <c r="AA154" s="41"/>
      <c r="AB154" s="41"/>
      <c r="AC154" s="94"/>
      <c r="AD154" s="42" t="n">
        <v>2639</v>
      </c>
      <c r="AI154" s="1"/>
      <c r="AJ154" s="1"/>
      <c r="AK154" s="1"/>
      <c r="AL154" s="1"/>
      <c r="AM154" s="1"/>
      <c r="AN154" s="1"/>
    </row>
    <row r="155" s="4" customFormat="true" ht="14.4" hidden="false" customHeight="true" outlineLevel="1" collapsed="false">
      <c r="A155" s="123"/>
      <c r="B155" s="109"/>
      <c r="C155" s="109"/>
      <c r="D155" s="215"/>
      <c r="E155" s="109"/>
      <c r="F155" s="109"/>
      <c r="G155" s="110"/>
      <c r="H155" s="110"/>
      <c r="I155" s="143"/>
      <c r="J155" s="118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6"/>
      <c r="X155" s="41"/>
      <c r="Y155" s="119"/>
      <c r="Z155" s="41"/>
      <c r="AA155" s="41"/>
      <c r="AB155" s="41"/>
      <c r="AC155" s="94"/>
      <c r="AD155" s="42"/>
      <c r="AI155" s="1"/>
      <c r="AJ155" s="1"/>
      <c r="AK155" s="1"/>
      <c r="AL155" s="1"/>
      <c r="AM155" s="1"/>
      <c r="AN155" s="1"/>
    </row>
    <row r="156" customFormat="false" ht="14.4" hidden="false" customHeight="true" outlineLevel="1" collapsed="false">
      <c r="A156" s="97" t="s">
        <v>270</v>
      </c>
      <c r="B156" s="177"/>
      <c r="C156" s="177"/>
      <c r="D156" s="109"/>
      <c r="E156" s="219"/>
      <c r="F156" s="177"/>
      <c r="G156" s="101"/>
      <c r="H156" s="101"/>
      <c r="I156" s="143"/>
      <c r="J156" s="118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6"/>
      <c r="X156" s="41"/>
      <c r="Y156" s="119" t="n">
        <v>0.3</v>
      </c>
      <c r="Z156" s="41"/>
      <c r="AA156" s="41"/>
      <c r="AB156" s="41"/>
      <c r="AC156" s="94"/>
      <c r="AD156" s="33"/>
    </row>
    <row r="157" customFormat="false" ht="14.4" hidden="false" customHeight="true" outlineLevel="1" collapsed="false">
      <c r="A157" s="220"/>
      <c r="B157" s="177"/>
      <c r="C157" s="177"/>
      <c r="D157" s="109"/>
      <c r="E157" s="219"/>
      <c r="F157" s="177"/>
      <c r="G157" s="101"/>
      <c r="H157" s="101"/>
      <c r="I157" s="143"/>
      <c r="J157" s="118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6"/>
      <c r="X157" s="41"/>
      <c r="Y157" s="119"/>
      <c r="Z157" s="41"/>
      <c r="AA157" s="41"/>
      <c r="AB157" s="41"/>
      <c r="AC157" s="94"/>
      <c r="AD157" s="33"/>
    </row>
    <row r="158" customFormat="false" ht="14.4" hidden="false" customHeight="true" outlineLevel="1" collapsed="false">
      <c r="A158" s="97" t="s">
        <v>271</v>
      </c>
      <c r="B158" s="177"/>
      <c r="C158" s="177"/>
      <c r="D158" s="109"/>
      <c r="E158" s="219"/>
      <c r="F158" s="177"/>
      <c r="G158" s="101"/>
      <c r="H158" s="101"/>
      <c r="I158" s="143"/>
      <c r="J158" s="118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6"/>
      <c r="X158" s="41"/>
      <c r="Y158" s="41"/>
      <c r="Z158" s="41"/>
      <c r="AA158" s="41"/>
      <c r="AB158" s="41"/>
      <c r="AC158" s="94"/>
      <c r="AD158" s="33"/>
    </row>
    <row r="159" s="4" customFormat="true" ht="14.4" hidden="false" customHeight="true" outlineLevel="1" collapsed="false">
      <c r="A159" s="123" t="s">
        <v>272</v>
      </c>
      <c r="B159" s="177"/>
      <c r="C159" s="177"/>
      <c r="D159" s="109"/>
      <c r="E159" s="219"/>
      <c r="F159" s="177"/>
      <c r="G159" s="101"/>
      <c r="H159" s="101"/>
      <c r="I159" s="143"/>
      <c r="J159" s="118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6"/>
      <c r="X159" s="41"/>
      <c r="Y159" s="119"/>
      <c r="Z159" s="41"/>
      <c r="AA159" s="41"/>
      <c r="AB159" s="41"/>
      <c r="AC159" s="94"/>
      <c r="AD159" s="42"/>
      <c r="AI159" s="1"/>
      <c r="AJ159" s="1"/>
      <c r="AK159" s="1"/>
      <c r="AL159" s="1"/>
      <c r="AM159" s="1"/>
      <c r="AN159" s="1"/>
    </row>
    <row r="160" s="4" customFormat="true" ht="14.4" hidden="false" customHeight="true" outlineLevel="1" collapsed="false">
      <c r="A160" s="220"/>
      <c r="B160" s="177"/>
      <c r="C160" s="177"/>
      <c r="D160" s="109"/>
      <c r="E160" s="219"/>
      <c r="F160" s="177"/>
      <c r="G160" s="101"/>
      <c r="H160" s="101"/>
      <c r="I160" s="143"/>
      <c r="J160" s="118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6"/>
      <c r="X160" s="41"/>
      <c r="Y160" s="119"/>
      <c r="Z160" s="41"/>
      <c r="AA160" s="41"/>
      <c r="AB160" s="41"/>
      <c r="AC160" s="94"/>
      <c r="AD160" s="42"/>
      <c r="AI160" s="1"/>
      <c r="AJ160" s="1"/>
      <c r="AK160" s="1"/>
      <c r="AL160" s="1"/>
      <c r="AM160" s="1"/>
      <c r="AN160" s="1"/>
    </row>
    <row r="161" s="4" customFormat="true" ht="14.4" hidden="false" customHeight="true" outlineLevel="1" collapsed="false">
      <c r="A161" s="97" t="s">
        <v>273</v>
      </c>
      <c r="B161" s="177"/>
      <c r="C161" s="177"/>
      <c r="D161" s="109"/>
      <c r="E161" s="219"/>
      <c r="F161" s="177"/>
      <c r="G161" s="101"/>
      <c r="H161" s="101"/>
      <c r="I161" s="143"/>
      <c r="J161" s="118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6"/>
      <c r="X161" s="41"/>
      <c r="Y161" s="119"/>
      <c r="Z161" s="41"/>
      <c r="AA161" s="41"/>
      <c r="AB161" s="41"/>
      <c r="AC161" s="94"/>
      <c r="AD161" s="42"/>
      <c r="AI161" s="1"/>
      <c r="AJ161" s="1"/>
      <c r="AK161" s="1"/>
      <c r="AL161" s="1"/>
      <c r="AM161" s="1"/>
      <c r="AN161" s="1"/>
    </row>
    <row r="162" s="4" customFormat="true" ht="14.4" hidden="false" customHeight="true" outlineLevel="1" collapsed="false">
      <c r="A162" s="123" t="s">
        <v>274</v>
      </c>
      <c r="B162" s="109"/>
      <c r="C162" s="109"/>
      <c r="D162" s="109"/>
      <c r="E162" s="221"/>
      <c r="F162" s="109"/>
      <c r="G162" s="110"/>
      <c r="H162" s="110"/>
      <c r="I162" s="143"/>
      <c r="J162" s="118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6"/>
      <c r="X162" s="41"/>
      <c r="Y162" s="119"/>
      <c r="Z162" s="41"/>
      <c r="AA162" s="41"/>
      <c r="AB162" s="41"/>
      <c r="AC162" s="94"/>
      <c r="AD162" s="42"/>
      <c r="AI162" s="1"/>
      <c r="AJ162" s="1"/>
      <c r="AK162" s="1"/>
      <c r="AL162" s="1"/>
      <c r="AM162" s="1"/>
      <c r="AN162" s="1"/>
    </row>
    <row r="163" customFormat="false" ht="14.4" hidden="false" customHeight="true" outlineLevel="1" collapsed="false">
      <c r="A163" s="220"/>
      <c r="B163" s="177"/>
      <c r="C163" s="177"/>
      <c r="D163" s="109"/>
      <c r="E163" s="219"/>
      <c r="F163" s="177"/>
      <c r="G163" s="101"/>
      <c r="H163" s="101"/>
      <c r="I163" s="143"/>
      <c r="J163" s="118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6"/>
      <c r="X163" s="41"/>
      <c r="Y163" s="41"/>
      <c r="Z163" s="41"/>
      <c r="AA163" s="41"/>
      <c r="AB163" s="41"/>
      <c r="AC163" s="94"/>
      <c r="AD163" s="33"/>
    </row>
    <row r="164" customFormat="false" ht="14.4" hidden="false" customHeight="true" outlineLevel="1" collapsed="false">
      <c r="A164" s="153" t="s">
        <v>275</v>
      </c>
      <c r="B164" s="109" t="s">
        <v>276</v>
      </c>
      <c r="C164" s="109" t="n">
        <v>6701034</v>
      </c>
      <c r="D164" s="109" t="s">
        <v>277</v>
      </c>
      <c r="E164" s="221"/>
      <c r="F164" s="109" t="s">
        <v>88</v>
      </c>
      <c r="G164" s="110"/>
      <c r="H164" s="110" t="n">
        <v>400</v>
      </c>
      <c r="I164" s="143" t="s">
        <v>175</v>
      </c>
      <c r="J164" s="118"/>
      <c r="K164" s="114" t="n">
        <v>1</v>
      </c>
      <c r="L164" s="114" t="n">
        <v>1</v>
      </c>
      <c r="M164" s="114" t="n">
        <v>1</v>
      </c>
      <c r="N164" s="114" t="n">
        <v>1</v>
      </c>
      <c r="O164" s="114" t="n">
        <v>1</v>
      </c>
      <c r="P164" s="114" t="n">
        <v>1</v>
      </c>
      <c r="Q164" s="114" t="n">
        <v>1</v>
      </c>
      <c r="R164" s="114" t="n">
        <v>1</v>
      </c>
      <c r="S164" s="114" t="n">
        <v>1</v>
      </c>
      <c r="T164" s="114" t="n">
        <v>1</v>
      </c>
      <c r="U164" s="114" t="n">
        <v>1</v>
      </c>
      <c r="V164" s="115"/>
      <c r="W164" s="116"/>
      <c r="X164" s="41" t="s">
        <v>253</v>
      </c>
      <c r="Y164" s="41"/>
      <c r="Z164" s="41" t="s">
        <v>253</v>
      </c>
      <c r="AA164" s="41"/>
      <c r="AB164" s="41"/>
      <c r="AC164" s="94"/>
      <c r="AD164" s="33" t="n">
        <v>1163</v>
      </c>
    </row>
    <row r="165" s="229" customFormat="true" ht="14.4" hidden="false" customHeight="true" outlineLevel="1" collapsed="false">
      <c r="A165" s="154" t="s">
        <v>278</v>
      </c>
      <c r="B165" s="128" t="s">
        <v>62</v>
      </c>
      <c r="C165" s="128" t="s">
        <v>62</v>
      </c>
      <c r="D165" s="128"/>
      <c r="E165" s="221" t="s">
        <v>277</v>
      </c>
      <c r="F165" s="222"/>
      <c r="G165" s="155"/>
      <c r="H165" s="155"/>
      <c r="I165" s="223"/>
      <c r="J165" s="224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6"/>
      <c r="X165" s="41"/>
      <c r="Y165" s="41"/>
      <c r="Z165" s="41"/>
      <c r="AA165" s="41" t="n">
        <v>0.5</v>
      </c>
      <c r="AB165" s="41"/>
      <c r="AC165" s="227"/>
      <c r="AD165" s="228" t="n">
        <v>1164</v>
      </c>
      <c r="AI165" s="1"/>
      <c r="AJ165" s="1"/>
      <c r="AK165" s="1"/>
      <c r="AL165" s="1"/>
      <c r="AM165" s="1"/>
      <c r="AN165" s="1"/>
    </row>
    <row r="166" s="232" customFormat="true" ht="14.4" hidden="false" customHeight="true" outlineLevel="1" collapsed="false">
      <c r="A166" s="154" t="s">
        <v>279</v>
      </c>
      <c r="B166" s="128" t="s">
        <v>62</v>
      </c>
      <c r="C166" s="128" t="s">
        <v>62</v>
      </c>
      <c r="D166" s="128"/>
      <c r="E166" s="221" t="s">
        <v>277</v>
      </c>
      <c r="F166" s="222"/>
      <c r="G166" s="155"/>
      <c r="H166" s="155"/>
      <c r="I166" s="230"/>
      <c r="J166" s="224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6"/>
      <c r="X166" s="41"/>
      <c r="Y166" s="41"/>
      <c r="Z166" s="41"/>
      <c r="AA166" s="41"/>
      <c r="AB166" s="41"/>
      <c r="AC166" s="227"/>
      <c r="AD166" s="231" t="n">
        <v>1459</v>
      </c>
      <c r="AI166" s="1"/>
      <c r="AJ166" s="1"/>
      <c r="AK166" s="1"/>
      <c r="AL166" s="1"/>
      <c r="AM166" s="1"/>
      <c r="AN166" s="1"/>
    </row>
    <row r="167" s="229" customFormat="true" ht="14.4" hidden="false" customHeight="true" outlineLevel="1" collapsed="false">
      <c r="A167" s="154" t="s">
        <v>280</v>
      </c>
      <c r="B167" s="128" t="s">
        <v>62</v>
      </c>
      <c r="C167" s="128" t="s">
        <v>62</v>
      </c>
      <c r="D167" s="128"/>
      <c r="E167" s="221" t="s">
        <v>277</v>
      </c>
      <c r="F167" s="222"/>
      <c r="G167" s="155"/>
      <c r="H167" s="155"/>
      <c r="I167" s="223"/>
      <c r="J167" s="224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6"/>
      <c r="X167" s="41"/>
      <c r="Y167" s="119"/>
      <c r="Z167" s="41"/>
      <c r="AA167" s="41"/>
      <c r="AB167" s="41"/>
      <c r="AC167" s="227"/>
      <c r="AD167" s="228" t="n">
        <v>554</v>
      </c>
      <c r="AI167" s="1"/>
      <c r="AJ167" s="1"/>
      <c r="AK167" s="1"/>
      <c r="AL167" s="1"/>
      <c r="AM167" s="1"/>
      <c r="AN167" s="1"/>
    </row>
    <row r="168" s="232" customFormat="true" ht="14.4" hidden="false" customHeight="true" outlineLevel="1" collapsed="false">
      <c r="A168" s="154" t="s">
        <v>281</v>
      </c>
      <c r="B168" s="128" t="s">
        <v>62</v>
      </c>
      <c r="C168" s="128" t="s">
        <v>62</v>
      </c>
      <c r="D168" s="128"/>
      <c r="E168" s="221" t="s">
        <v>277</v>
      </c>
      <c r="F168" s="222"/>
      <c r="G168" s="155"/>
      <c r="H168" s="155"/>
      <c r="I168" s="230"/>
      <c r="J168" s="224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6"/>
      <c r="X168" s="41"/>
      <c r="Y168" s="119"/>
      <c r="Z168" s="41"/>
      <c r="AA168" s="41"/>
      <c r="AB168" s="41"/>
      <c r="AC168" s="233" t="s">
        <v>282</v>
      </c>
      <c r="AD168" s="231" t="n">
        <v>1165</v>
      </c>
      <c r="AI168" s="1"/>
      <c r="AJ168" s="1"/>
      <c r="AK168" s="1"/>
      <c r="AL168" s="1"/>
      <c r="AM168" s="1"/>
      <c r="AN168" s="1"/>
    </row>
    <row r="169" s="229" customFormat="true" ht="14.4" hidden="false" customHeight="true" outlineLevel="1" collapsed="false">
      <c r="A169" s="154" t="s">
        <v>283</v>
      </c>
      <c r="B169" s="128" t="s">
        <v>62</v>
      </c>
      <c r="C169" s="128" t="s">
        <v>62</v>
      </c>
      <c r="D169" s="128"/>
      <c r="E169" s="221" t="s">
        <v>277</v>
      </c>
      <c r="F169" s="222"/>
      <c r="G169" s="155"/>
      <c r="H169" s="155"/>
      <c r="I169" s="223"/>
      <c r="J169" s="224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6"/>
      <c r="X169" s="41"/>
      <c r="Y169" s="119"/>
      <c r="Z169" s="41"/>
      <c r="AA169" s="41"/>
      <c r="AB169" s="41"/>
      <c r="AC169" s="233" t="s">
        <v>284</v>
      </c>
      <c r="AD169" s="228" t="n">
        <v>1166</v>
      </c>
      <c r="AI169" s="1"/>
      <c r="AJ169" s="1"/>
      <c r="AK169" s="1"/>
      <c r="AL169" s="1"/>
      <c r="AM169" s="1"/>
      <c r="AN169" s="1"/>
    </row>
    <row r="170" s="235" customFormat="true" ht="14.4" hidden="false" customHeight="true" outlineLevel="1" collapsed="false">
      <c r="A170" s="154" t="s">
        <v>285</v>
      </c>
      <c r="B170" s="128" t="s">
        <v>62</v>
      </c>
      <c r="C170" s="128" t="s">
        <v>62</v>
      </c>
      <c r="D170" s="128"/>
      <c r="E170" s="221" t="s">
        <v>277</v>
      </c>
      <c r="F170" s="222"/>
      <c r="G170" s="155"/>
      <c r="H170" s="155"/>
      <c r="I170" s="223"/>
      <c r="J170" s="224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6"/>
      <c r="X170" s="41"/>
      <c r="Y170" s="119"/>
      <c r="Z170" s="41"/>
      <c r="AA170" s="41"/>
      <c r="AB170" s="41"/>
      <c r="AC170" s="227"/>
      <c r="AD170" s="234" t="n">
        <v>2075</v>
      </c>
      <c r="AI170" s="1"/>
      <c r="AJ170" s="1"/>
      <c r="AK170" s="1"/>
      <c r="AL170" s="1"/>
      <c r="AM170" s="1"/>
      <c r="AN170" s="1"/>
    </row>
    <row r="171" s="232" customFormat="true" ht="14.4" hidden="false" customHeight="true" outlineLevel="1" collapsed="false">
      <c r="A171" s="154" t="s">
        <v>286</v>
      </c>
      <c r="B171" s="128" t="s">
        <v>62</v>
      </c>
      <c r="C171" s="128" t="s">
        <v>62</v>
      </c>
      <c r="D171" s="128"/>
      <c r="E171" s="221" t="s">
        <v>277</v>
      </c>
      <c r="F171" s="222"/>
      <c r="G171" s="155"/>
      <c r="H171" s="155"/>
      <c r="I171" s="230"/>
      <c r="J171" s="224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6"/>
      <c r="X171" s="41"/>
      <c r="Y171" s="119"/>
      <c r="Z171" s="41"/>
      <c r="AA171" s="41" t="n">
        <v>0.2</v>
      </c>
      <c r="AB171" s="41"/>
      <c r="AC171" s="227"/>
      <c r="AD171" s="231" t="n">
        <v>1461</v>
      </c>
      <c r="AI171" s="1"/>
      <c r="AJ171" s="1"/>
      <c r="AK171" s="1"/>
      <c r="AL171" s="1"/>
      <c r="AM171" s="1"/>
      <c r="AN171" s="1"/>
    </row>
    <row r="172" s="232" customFormat="true" ht="14.4" hidden="false" customHeight="true" outlineLevel="1" collapsed="false">
      <c r="A172" s="154" t="s">
        <v>287</v>
      </c>
      <c r="B172" s="128"/>
      <c r="C172" s="128"/>
      <c r="D172" s="128"/>
      <c r="E172" s="221"/>
      <c r="F172" s="222"/>
      <c r="G172" s="155"/>
      <c r="H172" s="155"/>
      <c r="I172" s="230"/>
      <c r="J172" s="224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6"/>
      <c r="X172" s="41"/>
      <c r="Y172" s="119"/>
      <c r="Z172" s="41"/>
      <c r="AA172" s="41"/>
      <c r="AB172" s="41"/>
      <c r="AC172" s="233" t="s">
        <v>288</v>
      </c>
      <c r="AD172" s="231"/>
      <c r="AI172" s="1"/>
      <c r="AJ172" s="1"/>
      <c r="AK172" s="1"/>
      <c r="AL172" s="1"/>
      <c r="AM172" s="1"/>
      <c r="AN172" s="1"/>
    </row>
    <row r="173" s="4" customFormat="true" ht="14.4" hidden="false" customHeight="true" outlineLevel="1" collapsed="false">
      <c r="A173" s="154" t="s">
        <v>289</v>
      </c>
      <c r="B173" s="109" t="s">
        <v>62</v>
      </c>
      <c r="C173" s="109" t="s">
        <v>62</v>
      </c>
      <c r="D173" s="109"/>
      <c r="E173" s="221" t="s">
        <v>255</v>
      </c>
      <c r="F173" s="109"/>
      <c r="G173" s="110"/>
      <c r="H173" s="110"/>
      <c r="I173" s="143"/>
      <c r="J173" s="118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6"/>
      <c r="X173" s="41"/>
      <c r="Y173" s="119"/>
      <c r="Z173" s="41"/>
      <c r="AA173" s="41"/>
      <c r="AB173" s="41"/>
      <c r="AC173" s="94"/>
      <c r="AD173" s="42"/>
      <c r="AI173" s="1"/>
      <c r="AJ173" s="1"/>
      <c r="AK173" s="1"/>
      <c r="AL173" s="1"/>
      <c r="AM173" s="1"/>
      <c r="AN173" s="1"/>
    </row>
    <row r="174" s="176" customFormat="true" ht="14.4" hidden="false" customHeight="true" outlineLevel="1" collapsed="false">
      <c r="A174" s="236"/>
      <c r="B174" s="237"/>
      <c r="C174" s="237"/>
      <c r="D174" s="237"/>
      <c r="E174" s="238"/>
      <c r="F174" s="237"/>
      <c r="G174" s="110"/>
      <c r="H174" s="110"/>
      <c r="I174" s="141"/>
      <c r="J174" s="118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6"/>
      <c r="X174" s="41"/>
      <c r="Y174" s="41"/>
      <c r="Z174" s="41"/>
      <c r="AA174" s="41"/>
      <c r="AB174" s="41"/>
      <c r="AC174" s="94"/>
      <c r="AD174" s="175"/>
      <c r="AI174" s="1"/>
      <c r="AJ174" s="1"/>
      <c r="AK174" s="1"/>
      <c r="AL174" s="1"/>
      <c r="AM174" s="1"/>
      <c r="AN174" s="1"/>
    </row>
    <row r="175" customFormat="false" ht="14.4" hidden="false" customHeight="true" outlineLevel="1" collapsed="false">
      <c r="A175" s="153" t="s">
        <v>290</v>
      </c>
      <c r="B175" s="177"/>
      <c r="C175" s="177"/>
      <c r="D175" s="109"/>
      <c r="E175" s="177"/>
      <c r="F175" s="177"/>
      <c r="G175" s="101"/>
      <c r="H175" s="110" t="n">
        <v>400</v>
      </c>
      <c r="I175" s="143"/>
      <c r="J175" s="118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6"/>
      <c r="X175" s="41"/>
      <c r="Y175" s="119"/>
      <c r="Z175" s="41"/>
      <c r="AA175" s="41"/>
      <c r="AB175" s="41"/>
      <c r="AC175" s="94"/>
      <c r="AD175" s="33"/>
    </row>
    <row r="176" customFormat="false" ht="14.4" hidden="false" customHeight="true" outlineLevel="1" collapsed="false">
      <c r="A176" s="154" t="s">
        <v>139</v>
      </c>
      <c r="B176" s="109" t="s">
        <v>291</v>
      </c>
      <c r="C176" s="109" t="n">
        <v>6701030</v>
      </c>
      <c r="D176" s="109"/>
      <c r="E176" s="109" t="s">
        <v>292</v>
      </c>
      <c r="F176" s="109"/>
      <c r="G176" s="110"/>
      <c r="H176" s="110"/>
      <c r="I176" s="143"/>
      <c r="J176" s="118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6"/>
      <c r="X176" s="41"/>
      <c r="Y176" s="119"/>
      <c r="Z176" s="41"/>
      <c r="AA176" s="41"/>
      <c r="AB176" s="41"/>
      <c r="AC176" s="94"/>
      <c r="AD176" s="33"/>
    </row>
    <row r="177" customFormat="false" ht="14.4" hidden="false" customHeight="true" outlineLevel="1" collapsed="false">
      <c r="A177" s="154" t="s">
        <v>142</v>
      </c>
      <c r="B177" s="109" t="s">
        <v>293</v>
      </c>
      <c r="C177" s="109" t="n">
        <v>6701031</v>
      </c>
      <c r="D177" s="109"/>
      <c r="E177" s="109" t="s">
        <v>292</v>
      </c>
      <c r="F177" s="109"/>
      <c r="G177" s="110"/>
      <c r="H177" s="110"/>
      <c r="I177" s="143"/>
      <c r="J177" s="118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6"/>
      <c r="X177" s="41"/>
      <c r="Y177" s="119"/>
      <c r="Z177" s="41"/>
      <c r="AA177" s="41"/>
      <c r="AB177" s="41"/>
      <c r="AC177" s="94"/>
      <c r="AD177" s="33"/>
    </row>
    <row r="178" customFormat="false" ht="14.4" hidden="false" customHeight="true" outlineLevel="1" collapsed="false">
      <c r="A178" s="154" t="s">
        <v>294</v>
      </c>
      <c r="B178" s="109" t="s">
        <v>295</v>
      </c>
      <c r="C178" s="109" t="n">
        <v>6706444</v>
      </c>
      <c r="D178" s="109"/>
      <c r="E178" s="109" t="s">
        <v>292</v>
      </c>
      <c r="F178" s="109"/>
      <c r="G178" s="110"/>
      <c r="H178" s="110"/>
      <c r="I178" s="143"/>
      <c r="J178" s="118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6"/>
      <c r="X178" s="41"/>
      <c r="Y178" s="41" t="n">
        <v>0.3</v>
      </c>
      <c r="Z178" s="41"/>
      <c r="AA178" s="41"/>
      <c r="AB178" s="41"/>
      <c r="AC178" s="94"/>
      <c r="AD178" s="33"/>
    </row>
    <row r="179" customFormat="false" ht="14.4" hidden="false" customHeight="true" outlineLevel="1" collapsed="false">
      <c r="A179" s="154" t="s">
        <v>146</v>
      </c>
      <c r="B179" s="109" t="s">
        <v>296</v>
      </c>
      <c r="C179" s="109" t="n">
        <v>6701033</v>
      </c>
      <c r="D179" s="109"/>
      <c r="E179" s="109" t="s">
        <v>292</v>
      </c>
      <c r="F179" s="109"/>
      <c r="G179" s="110"/>
      <c r="H179" s="110"/>
      <c r="I179" s="143"/>
      <c r="J179" s="118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6"/>
      <c r="X179" s="41"/>
      <c r="Y179" s="41" t="n">
        <v>0.3</v>
      </c>
      <c r="Z179" s="41"/>
      <c r="AA179" s="41"/>
      <c r="AB179" s="41"/>
      <c r="AC179" s="94"/>
      <c r="AD179" s="33"/>
    </row>
    <row r="180" s="96" customFormat="true" ht="14.4" hidden="false" customHeight="true" outlineLevel="0" collapsed="false">
      <c r="A180" s="88" t="s">
        <v>297</v>
      </c>
      <c r="B180" s="88"/>
      <c r="C180" s="88"/>
      <c r="D180" s="88"/>
      <c r="E180" s="88"/>
      <c r="F180" s="88"/>
      <c r="G180" s="89" t="n">
        <v>2400</v>
      </c>
      <c r="H180" s="89" t="n">
        <f aca="false">SUM(H181:H213)</f>
        <v>5270</v>
      </c>
      <c r="I180" s="206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8"/>
      <c r="X180" s="41"/>
      <c r="Y180" s="119"/>
      <c r="Z180" s="41"/>
      <c r="AA180" s="41"/>
      <c r="AB180" s="41"/>
      <c r="AC180" s="209"/>
      <c r="AD180" s="95"/>
      <c r="AI180" s="1"/>
      <c r="AJ180" s="1"/>
      <c r="AK180" s="1"/>
      <c r="AL180" s="1"/>
      <c r="AM180" s="1"/>
      <c r="AN180" s="1"/>
    </row>
    <row r="181" customFormat="false" ht="14.4" hidden="false" customHeight="true" outlineLevel="1" collapsed="false">
      <c r="A181" s="166" t="s">
        <v>298</v>
      </c>
      <c r="B181" s="239"/>
      <c r="C181" s="239"/>
      <c r="D181" s="239"/>
      <c r="E181" s="239"/>
      <c r="F181" s="239"/>
      <c r="G181" s="168"/>
      <c r="H181" s="168"/>
      <c r="I181" s="240"/>
      <c r="J181" s="241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3"/>
      <c r="X181" s="41"/>
      <c r="Y181" s="119"/>
      <c r="Z181" s="41"/>
      <c r="AA181" s="41"/>
      <c r="AB181" s="41"/>
      <c r="AC181" s="94"/>
      <c r="AD181" s="33"/>
    </row>
    <row r="182" customFormat="false" ht="14.4" hidden="false" customHeight="true" outlineLevel="1" collapsed="false">
      <c r="A182" s="244"/>
      <c r="B182" s="245"/>
      <c r="C182" s="245"/>
      <c r="D182" s="245"/>
      <c r="E182" s="245"/>
      <c r="F182" s="245"/>
      <c r="G182" s="246"/>
      <c r="H182" s="246"/>
      <c r="I182" s="169"/>
      <c r="J182" s="247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9"/>
      <c r="X182" s="41"/>
      <c r="Y182" s="119"/>
      <c r="Z182" s="41"/>
      <c r="AA182" s="41"/>
      <c r="AB182" s="41"/>
      <c r="AC182" s="94"/>
      <c r="AD182" s="33"/>
    </row>
    <row r="183" s="4" customFormat="true" ht="14.4" hidden="false" customHeight="true" outlineLevel="1" collapsed="false">
      <c r="A183" s="250" t="s">
        <v>299</v>
      </c>
      <c r="B183" s="251" t="s">
        <v>265</v>
      </c>
      <c r="C183" s="251" t="s">
        <v>265</v>
      </c>
      <c r="D183" s="251"/>
      <c r="E183" s="251" t="s">
        <v>277</v>
      </c>
      <c r="F183" s="251" t="s">
        <v>55</v>
      </c>
      <c r="G183" s="252"/>
      <c r="H183" s="252" t="n">
        <v>50</v>
      </c>
      <c r="I183" s="132"/>
      <c r="J183" s="253"/>
      <c r="K183" s="115"/>
      <c r="L183" s="115"/>
      <c r="M183" s="115"/>
      <c r="N183" s="115"/>
      <c r="O183" s="115"/>
      <c r="P183" s="115"/>
      <c r="Q183" s="112" t="n">
        <v>1</v>
      </c>
      <c r="R183" s="112" t="n">
        <v>1</v>
      </c>
      <c r="S183" s="112" t="n">
        <v>1</v>
      </c>
      <c r="T183" s="112" t="n">
        <v>1</v>
      </c>
      <c r="U183" s="112" t="n">
        <v>1</v>
      </c>
      <c r="V183" s="254"/>
      <c r="W183" s="255"/>
      <c r="X183" s="41"/>
      <c r="Y183" s="41"/>
      <c r="Z183" s="41"/>
      <c r="AA183" s="41"/>
      <c r="AB183" s="41"/>
      <c r="AC183" s="94"/>
      <c r="AD183" s="42"/>
      <c r="AI183" s="1"/>
      <c r="AJ183" s="1"/>
      <c r="AK183" s="1"/>
      <c r="AL183" s="1"/>
      <c r="AM183" s="1"/>
      <c r="AN183" s="1"/>
    </row>
    <row r="184" s="4" customFormat="true" ht="14.4" hidden="false" customHeight="true" outlineLevel="1" collapsed="false">
      <c r="A184" s="250"/>
      <c r="B184" s="251"/>
      <c r="C184" s="251"/>
      <c r="D184" s="251"/>
      <c r="E184" s="251"/>
      <c r="F184" s="251"/>
      <c r="G184" s="252"/>
      <c r="H184" s="252"/>
      <c r="I184" s="132"/>
      <c r="J184" s="253"/>
      <c r="K184" s="254"/>
      <c r="L184" s="254"/>
      <c r="M184" s="254"/>
      <c r="N184" s="254"/>
      <c r="O184" s="254"/>
      <c r="P184" s="254"/>
      <c r="Q184" s="254"/>
      <c r="R184" s="254"/>
      <c r="S184" s="254"/>
      <c r="T184" s="115"/>
      <c r="U184" s="115"/>
      <c r="V184" s="254"/>
      <c r="W184" s="255"/>
      <c r="X184" s="41"/>
      <c r="Y184" s="41"/>
      <c r="Z184" s="41"/>
      <c r="AA184" s="41"/>
      <c r="AB184" s="41"/>
      <c r="AC184" s="94"/>
      <c r="AD184" s="42"/>
      <c r="AI184" s="1"/>
      <c r="AJ184" s="1"/>
      <c r="AK184" s="1"/>
      <c r="AL184" s="1"/>
      <c r="AM184" s="1"/>
      <c r="AN184" s="1"/>
    </row>
    <row r="185" s="4" customFormat="true" ht="14.4" hidden="false" customHeight="true" outlineLevel="1" collapsed="false">
      <c r="A185" s="250" t="s">
        <v>300</v>
      </c>
      <c r="B185" s="251" t="s">
        <v>265</v>
      </c>
      <c r="C185" s="251" t="s">
        <v>265</v>
      </c>
      <c r="D185" s="251"/>
      <c r="E185" s="251" t="s">
        <v>277</v>
      </c>
      <c r="F185" s="251" t="s">
        <v>55</v>
      </c>
      <c r="G185" s="252"/>
      <c r="H185" s="252"/>
      <c r="I185" s="132"/>
      <c r="J185" s="253"/>
      <c r="K185" s="254"/>
      <c r="L185" s="254"/>
      <c r="M185" s="254"/>
      <c r="N185" s="254"/>
      <c r="O185" s="254"/>
      <c r="P185" s="254"/>
      <c r="Q185" s="254"/>
      <c r="R185" s="254"/>
      <c r="S185" s="254"/>
      <c r="T185" s="115"/>
      <c r="U185" s="115"/>
      <c r="V185" s="254"/>
      <c r="W185" s="255"/>
      <c r="X185" s="41"/>
      <c r="Y185" s="41"/>
      <c r="Z185" s="41"/>
      <c r="AA185" s="41"/>
      <c r="AB185" s="41"/>
      <c r="AC185" s="94"/>
      <c r="AD185" s="42"/>
      <c r="AI185" s="1"/>
      <c r="AJ185" s="1"/>
      <c r="AK185" s="1"/>
      <c r="AL185" s="1"/>
      <c r="AM185" s="1"/>
      <c r="AN185" s="1"/>
    </row>
    <row r="186" s="4" customFormat="true" ht="14.4" hidden="false" customHeight="true" outlineLevel="1" collapsed="false">
      <c r="A186" s="250"/>
      <c r="B186" s="251"/>
      <c r="C186" s="251"/>
      <c r="D186" s="251"/>
      <c r="E186" s="251"/>
      <c r="F186" s="251"/>
      <c r="G186" s="252"/>
      <c r="H186" s="252"/>
      <c r="I186" s="132"/>
      <c r="J186" s="253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5"/>
      <c r="X186" s="41"/>
      <c r="Y186" s="41"/>
      <c r="Z186" s="41"/>
      <c r="AA186" s="41"/>
      <c r="AB186" s="41"/>
      <c r="AC186" s="94"/>
      <c r="AD186" s="42"/>
      <c r="AI186" s="1"/>
      <c r="AJ186" s="1"/>
      <c r="AK186" s="1"/>
      <c r="AL186" s="1"/>
      <c r="AM186" s="1"/>
      <c r="AN186" s="1"/>
    </row>
    <row r="187" customFormat="false" ht="14.4" hidden="false" customHeight="true" outlineLevel="1" collapsed="false">
      <c r="A187" s="250" t="s">
        <v>301</v>
      </c>
      <c r="B187" s="251" t="s">
        <v>265</v>
      </c>
      <c r="C187" s="251" t="s">
        <v>265</v>
      </c>
      <c r="D187" s="251" t="s">
        <v>302</v>
      </c>
      <c r="E187" s="251" t="s">
        <v>302</v>
      </c>
      <c r="F187" s="251" t="s">
        <v>88</v>
      </c>
      <c r="G187" s="252"/>
      <c r="H187" s="252" t="n">
        <v>300</v>
      </c>
      <c r="I187" s="169"/>
      <c r="J187" s="118"/>
      <c r="K187" s="115"/>
      <c r="L187" s="115"/>
      <c r="M187" s="115"/>
      <c r="N187" s="114" t="n">
        <v>1</v>
      </c>
      <c r="O187" s="114" t="n">
        <v>1</v>
      </c>
      <c r="P187" s="114" t="n">
        <v>1</v>
      </c>
      <c r="Q187" s="114" t="n">
        <v>1</v>
      </c>
      <c r="R187" s="114" t="n">
        <v>1</v>
      </c>
      <c r="S187" s="217"/>
      <c r="T187" s="217"/>
      <c r="U187" s="217"/>
      <c r="V187" s="248"/>
      <c r="W187" s="249"/>
      <c r="X187" s="41"/>
      <c r="Y187" s="119"/>
      <c r="Z187" s="41"/>
      <c r="AA187" s="41"/>
      <c r="AB187" s="41"/>
      <c r="AC187" s="256" t="s">
        <v>303</v>
      </c>
      <c r="AD187" s="33" t="n">
        <v>3150</v>
      </c>
    </row>
    <row r="188" customFormat="false" ht="14.4" hidden="false" customHeight="true" outlineLevel="1" collapsed="false">
      <c r="A188" s="250"/>
      <c r="B188" s="251"/>
      <c r="C188" s="251"/>
      <c r="D188" s="251"/>
      <c r="E188" s="251"/>
      <c r="F188" s="251"/>
      <c r="G188" s="252"/>
      <c r="H188" s="252"/>
      <c r="I188" s="169"/>
      <c r="J188" s="253"/>
      <c r="K188" s="254"/>
      <c r="L188" s="254"/>
      <c r="M188" s="254"/>
      <c r="N188" s="254"/>
      <c r="O188" s="254"/>
      <c r="P188" s="254"/>
      <c r="Q188" s="254"/>
      <c r="R188" s="257"/>
      <c r="S188" s="257"/>
      <c r="T188" s="257"/>
      <c r="U188" s="257"/>
      <c r="V188" s="248"/>
      <c r="W188" s="249"/>
      <c r="X188" s="41"/>
      <c r="Y188" s="41"/>
      <c r="Z188" s="41"/>
      <c r="AA188" s="41"/>
      <c r="AB188" s="41"/>
      <c r="AC188" s="94"/>
      <c r="AD188" s="33"/>
    </row>
    <row r="189" customFormat="false" ht="14.4" hidden="false" customHeight="true" outlineLevel="1" collapsed="false">
      <c r="A189" s="153" t="s">
        <v>304</v>
      </c>
      <c r="B189" s="109" t="s">
        <v>305</v>
      </c>
      <c r="C189" s="109" t="n">
        <v>6701972</v>
      </c>
      <c r="D189" s="109" t="s">
        <v>269</v>
      </c>
      <c r="E189" s="109"/>
      <c r="F189" s="109"/>
      <c r="G189" s="110"/>
      <c r="H189" s="122"/>
      <c r="I189" s="174"/>
      <c r="J189" s="118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258"/>
      <c r="W189" s="259"/>
      <c r="X189" s="41"/>
      <c r="Y189" s="41"/>
      <c r="Z189" s="41"/>
      <c r="AA189" s="41"/>
      <c r="AB189" s="41"/>
      <c r="AC189" s="94"/>
      <c r="AD189" s="33" t="n">
        <v>1082</v>
      </c>
    </row>
    <row r="190" s="4" customFormat="true" ht="14.4" hidden="false" customHeight="true" outlineLevel="1" collapsed="false">
      <c r="A190" s="154" t="s">
        <v>306</v>
      </c>
      <c r="B190" s="109" t="s">
        <v>62</v>
      </c>
      <c r="C190" s="109" t="s">
        <v>62</v>
      </c>
      <c r="D190" s="109"/>
      <c r="E190" s="109" t="s">
        <v>269</v>
      </c>
      <c r="F190" s="109" t="s">
        <v>105</v>
      </c>
      <c r="G190" s="110"/>
      <c r="H190" s="110" t="n">
        <v>100</v>
      </c>
      <c r="I190" s="143" t="s">
        <v>175</v>
      </c>
      <c r="J190" s="118"/>
      <c r="K190" s="115"/>
      <c r="L190" s="114" t="n">
        <v>1</v>
      </c>
      <c r="M190" s="114" t="n">
        <v>1</v>
      </c>
      <c r="N190" s="114" t="n">
        <v>1</v>
      </c>
      <c r="O190" s="114" t="n">
        <v>1</v>
      </c>
      <c r="P190" s="114" t="n">
        <v>1</v>
      </c>
      <c r="Q190" s="114" t="n">
        <v>1</v>
      </c>
      <c r="R190" s="114" t="n">
        <v>1</v>
      </c>
      <c r="S190" s="114" t="n">
        <v>1</v>
      </c>
      <c r="T190" s="114" t="n">
        <v>1</v>
      </c>
      <c r="U190" s="114" t="n">
        <v>1</v>
      </c>
      <c r="V190" s="260"/>
      <c r="W190" s="261"/>
      <c r="X190" s="41" t="s">
        <v>253</v>
      </c>
      <c r="Y190" s="41"/>
      <c r="Z190" s="41" t="s">
        <v>253</v>
      </c>
      <c r="AA190" s="41"/>
      <c r="AB190" s="41" t="s">
        <v>253</v>
      </c>
      <c r="AC190" s="256"/>
      <c r="AD190" s="42" t="n">
        <v>1479</v>
      </c>
      <c r="AI190" s="1"/>
      <c r="AJ190" s="1"/>
      <c r="AK190" s="1"/>
      <c r="AL190" s="1"/>
      <c r="AM190" s="1"/>
      <c r="AN190" s="1"/>
    </row>
    <row r="191" s="4" customFormat="true" ht="14.4" hidden="false" customHeight="true" outlineLevel="1" collapsed="false">
      <c r="A191" s="154" t="s">
        <v>307</v>
      </c>
      <c r="B191" s="109" t="s">
        <v>62</v>
      </c>
      <c r="C191" s="109" t="s">
        <v>62</v>
      </c>
      <c r="D191" s="109"/>
      <c r="E191" s="109" t="s">
        <v>269</v>
      </c>
      <c r="F191" s="109" t="s">
        <v>105</v>
      </c>
      <c r="G191" s="110"/>
      <c r="H191" s="110" t="n">
        <v>100</v>
      </c>
      <c r="I191" s="143"/>
      <c r="J191" s="118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260"/>
      <c r="W191" s="261"/>
      <c r="X191" s="41"/>
      <c r="Y191" s="119"/>
      <c r="Z191" s="41"/>
      <c r="AA191" s="41"/>
      <c r="AB191" s="41"/>
      <c r="AC191" s="256"/>
      <c r="AD191" s="42" t="n">
        <v>2567</v>
      </c>
      <c r="AI191" s="1"/>
      <c r="AJ191" s="1"/>
      <c r="AK191" s="1"/>
      <c r="AL191" s="1"/>
      <c r="AM191" s="1"/>
      <c r="AN191" s="1"/>
    </row>
    <row r="192" s="4" customFormat="true" ht="14.4" hidden="false" customHeight="true" outlineLevel="1" collapsed="false">
      <c r="A192" s="154" t="s">
        <v>308</v>
      </c>
      <c r="B192" s="109" t="s">
        <v>62</v>
      </c>
      <c r="C192" s="109" t="s">
        <v>62</v>
      </c>
      <c r="D192" s="109"/>
      <c r="E192" s="109" t="s">
        <v>269</v>
      </c>
      <c r="F192" s="109" t="s">
        <v>105</v>
      </c>
      <c r="G192" s="110"/>
      <c r="H192" s="110" t="n">
        <v>300</v>
      </c>
      <c r="I192" s="143" t="s">
        <v>175</v>
      </c>
      <c r="J192" s="118"/>
      <c r="K192" s="115"/>
      <c r="L192" s="114" t="n">
        <v>1</v>
      </c>
      <c r="M192" s="114" t="n">
        <v>1</v>
      </c>
      <c r="N192" s="114" t="n">
        <v>1</v>
      </c>
      <c r="O192" s="114" t="n">
        <v>1</v>
      </c>
      <c r="P192" s="114" t="n">
        <v>1</v>
      </c>
      <c r="Q192" s="114" t="n">
        <v>1</v>
      </c>
      <c r="R192" s="114" t="n">
        <v>1</v>
      </c>
      <c r="S192" s="114" t="n">
        <v>1</v>
      </c>
      <c r="T192" s="114" t="n">
        <v>1</v>
      </c>
      <c r="U192" s="114" t="n">
        <v>1</v>
      </c>
      <c r="V192" s="260"/>
      <c r="W192" s="261"/>
      <c r="X192" s="41" t="s">
        <v>253</v>
      </c>
      <c r="Y192" s="119"/>
      <c r="Z192" s="41" t="s">
        <v>253</v>
      </c>
      <c r="AA192" s="41"/>
      <c r="AB192" s="41" t="s">
        <v>253</v>
      </c>
      <c r="AC192" s="256" t="s">
        <v>309</v>
      </c>
      <c r="AD192" s="42" t="n">
        <v>2565</v>
      </c>
      <c r="AI192" s="1"/>
      <c r="AJ192" s="1"/>
      <c r="AK192" s="1"/>
      <c r="AL192" s="1"/>
      <c r="AM192" s="1"/>
      <c r="AN192" s="1"/>
    </row>
    <row r="193" s="4" customFormat="true" ht="14.4" hidden="false" customHeight="true" outlineLevel="1" collapsed="false">
      <c r="A193" s="154" t="s">
        <v>310</v>
      </c>
      <c r="B193" s="109"/>
      <c r="C193" s="109"/>
      <c r="D193" s="109"/>
      <c r="E193" s="109" t="s">
        <v>269</v>
      </c>
      <c r="F193" s="109" t="s">
        <v>105</v>
      </c>
      <c r="G193" s="110"/>
      <c r="H193" s="110" t="n">
        <v>320</v>
      </c>
      <c r="I193" s="143"/>
      <c r="J193" s="118"/>
      <c r="K193" s="115"/>
      <c r="L193" s="114" t="n">
        <v>1</v>
      </c>
      <c r="M193" s="114" t="n">
        <v>1</v>
      </c>
      <c r="N193" s="114" t="n">
        <v>1</v>
      </c>
      <c r="O193" s="114" t="n">
        <v>1</v>
      </c>
      <c r="P193" s="114" t="n">
        <v>1</v>
      </c>
      <c r="Q193" s="114" t="n">
        <v>1</v>
      </c>
      <c r="R193" s="114" t="n">
        <v>1</v>
      </c>
      <c r="S193" s="114" t="n">
        <v>1</v>
      </c>
      <c r="T193" s="114" t="n">
        <v>1</v>
      </c>
      <c r="U193" s="114" t="n">
        <v>1</v>
      </c>
      <c r="V193" s="115"/>
      <c r="W193" s="116"/>
      <c r="X193" s="41"/>
      <c r="Y193" s="119"/>
      <c r="Z193" s="41"/>
      <c r="AA193" s="41"/>
      <c r="AB193" s="41"/>
      <c r="AC193" s="94"/>
      <c r="AD193" s="42" t="n">
        <v>1481</v>
      </c>
      <c r="AI193" s="1"/>
      <c r="AJ193" s="1"/>
      <c r="AK193" s="1"/>
      <c r="AL193" s="1"/>
      <c r="AM193" s="1"/>
      <c r="AN193" s="1"/>
    </row>
    <row r="194" s="4" customFormat="true" ht="14.4" hidden="false" customHeight="true" outlineLevel="1" collapsed="false">
      <c r="A194" s="154" t="s">
        <v>311</v>
      </c>
      <c r="B194" s="109"/>
      <c r="C194" s="109"/>
      <c r="D194" s="109"/>
      <c r="E194" s="109" t="s">
        <v>269</v>
      </c>
      <c r="F194" s="109" t="s">
        <v>105</v>
      </c>
      <c r="G194" s="110"/>
      <c r="H194" s="110" t="n">
        <v>600</v>
      </c>
      <c r="I194" s="143"/>
      <c r="J194" s="118"/>
      <c r="K194" s="115"/>
      <c r="L194" s="114" t="n">
        <v>1</v>
      </c>
      <c r="M194" s="114" t="n">
        <v>1</v>
      </c>
      <c r="N194" s="114" t="n">
        <v>1</v>
      </c>
      <c r="O194" s="114" t="n">
        <v>1</v>
      </c>
      <c r="P194" s="114" t="n">
        <v>1</v>
      </c>
      <c r="Q194" s="114" t="n">
        <v>1</v>
      </c>
      <c r="R194" s="114" t="n">
        <v>1</v>
      </c>
      <c r="S194" s="114" t="n">
        <v>1</v>
      </c>
      <c r="T194" s="114" t="n">
        <v>1</v>
      </c>
      <c r="U194" s="114" t="n">
        <v>1</v>
      </c>
      <c r="V194" s="115"/>
      <c r="W194" s="116"/>
      <c r="X194" s="41"/>
      <c r="Y194" s="119"/>
      <c r="Z194" s="41"/>
      <c r="AA194" s="41"/>
      <c r="AB194" s="41"/>
      <c r="AC194" s="94"/>
      <c r="AD194" s="42" t="n">
        <v>2188</v>
      </c>
      <c r="AI194" s="1"/>
      <c r="AJ194" s="1"/>
      <c r="AK194" s="1"/>
      <c r="AL194" s="1"/>
      <c r="AM194" s="1"/>
      <c r="AN194" s="1"/>
    </row>
    <row r="195" s="4" customFormat="true" ht="14.4" hidden="false" customHeight="true" outlineLevel="1" collapsed="false">
      <c r="A195" s="154" t="s">
        <v>312</v>
      </c>
      <c r="B195" s="109"/>
      <c r="C195" s="109"/>
      <c r="D195" s="109"/>
      <c r="E195" s="109" t="s">
        <v>255</v>
      </c>
      <c r="F195" s="109"/>
      <c r="G195" s="110"/>
      <c r="H195" s="110"/>
      <c r="I195" s="143"/>
      <c r="J195" s="118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260"/>
      <c r="W195" s="261"/>
      <c r="X195" s="41"/>
      <c r="Y195" s="119"/>
      <c r="Z195" s="41"/>
      <c r="AA195" s="41"/>
      <c r="AB195" s="41"/>
      <c r="AC195" s="94"/>
      <c r="AD195" s="42"/>
      <c r="AI195" s="1"/>
      <c r="AJ195" s="1"/>
      <c r="AK195" s="1"/>
      <c r="AL195" s="1"/>
      <c r="AM195" s="1"/>
      <c r="AN195" s="1"/>
    </row>
    <row r="196" s="4" customFormat="true" ht="14.4" hidden="false" customHeight="true" outlineLevel="1" collapsed="false">
      <c r="A196" s="123"/>
      <c r="B196" s="109"/>
      <c r="C196" s="109"/>
      <c r="D196" s="109"/>
      <c r="E196" s="109"/>
      <c r="F196" s="109"/>
      <c r="G196" s="110"/>
      <c r="H196" s="110"/>
      <c r="I196" s="143"/>
      <c r="J196" s="118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260"/>
      <c r="W196" s="261"/>
      <c r="X196" s="41"/>
      <c r="Y196" s="117"/>
      <c r="Z196" s="41"/>
      <c r="AA196" s="41"/>
      <c r="AB196" s="41"/>
      <c r="AC196" s="94"/>
      <c r="AD196" s="42"/>
      <c r="AI196" s="1"/>
      <c r="AJ196" s="1"/>
      <c r="AK196" s="1"/>
      <c r="AL196" s="1"/>
      <c r="AM196" s="1"/>
      <c r="AN196" s="1"/>
    </row>
    <row r="197" customFormat="false" ht="14.4" hidden="false" customHeight="true" outlineLevel="1" collapsed="false">
      <c r="A197" s="153" t="s">
        <v>313</v>
      </c>
      <c r="B197" s="109" t="s">
        <v>314</v>
      </c>
      <c r="C197" s="109" t="n">
        <v>6701973</v>
      </c>
      <c r="D197" s="109" t="s">
        <v>269</v>
      </c>
      <c r="E197" s="109"/>
      <c r="F197" s="109"/>
      <c r="G197" s="110"/>
      <c r="H197" s="122"/>
      <c r="I197" s="174"/>
      <c r="J197" s="118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258"/>
      <c r="W197" s="259"/>
      <c r="X197" s="41"/>
      <c r="Y197" s="119"/>
      <c r="Z197" s="41"/>
      <c r="AA197" s="41"/>
      <c r="AB197" s="41"/>
      <c r="AC197" s="94"/>
      <c r="AD197" s="33" t="n">
        <v>1179</v>
      </c>
    </row>
    <row r="198" s="4" customFormat="true" ht="14.4" hidden="false" customHeight="true" outlineLevel="1" collapsed="false">
      <c r="A198" s="154" t="s">
        <v>315</v>
      </c>
      <c r="B198" s="109" t="s">
        <v>62</v>
      </c>
      <c r="C198" s="109" t="s">
        <v>62</v>
      </c>
      <c r="D198" s="109" t="s">
        <v>302</v>
      </c>
      <c r="E198" s="109" t="s">
        <v>302</v>
      </c>
      <c r="F198" s="109" t="s">
        <v>316</v>
      </c>
      <c r="G198" s="110"/>
      <c r="H198" s="110" t="n">
        <v>200</v>
      </c>
      <c r="I198" s="143"/>
      <c r="J198" s="118"/>
      <c r="K198" s="115"/>
      <c r="L198" s="115"/>
      <c r="M198" s="115"/>
      <c r="N198" s="115"/>
      <c r="O198" s="115"/>
      <c r="P198" s="115"/>
      <c r="Q198" s="115"/>
      <c r="R198" s="115"/>
      <c r="S198" s="115"/>
      <c r="T198" s="114" t="n">
        <v>1</v>
      </c>
      <c r="U198" s="114" t="n">
        <v>1</v>
      </c>
      <c r="V198" s="115"/>
      <c r="W198" s="116"/>
      <c r="X198" s="41"/>
      <c r="Y198" s="119"/>
      <c r="Z198" s="41"/>
      <c r="AA198" s="41"/>
      <c r="AB198" s="41"/>
      <c r="AC198" s="256" t="s">
        <v>317</v>
      </c>
      <c r="AD198" s="42" t="n">
        <v>2193</v>
      </c>
      <c r="AI198" s="1"/>
      <c r="AJ198" s="1"/>
      <c r="AK198" s="1"/>
      <c r="AL198" s="1"/>
      <c r="AM198" s="1"/>
      <c r="AN198" s="1"/>
    </row>
    <row r="199" customFormat="false" ht="14.4" hidden="false" customHeight="true" outlineLevel="1" collapsed="false">
      <c r="A199" s="154" t="s">
        <v>318</v>
      </c>
      <c r="B199" s="109" t="s">
        <v>62</v>
      </c>
      <c r="C199" s="109" t="s">
        <v>62</v>
      </c>
      <c r="D199" s="109"/>
      <c r="E199" s="109" t="s">
        <v>269</v>
      </c>
      <c r="F199" s="109" t="s">
        <v>88</v>
      </c>
      <c r="G199" s="110"/>
      <c r="H199" s="110" t="n">
        <v>300</v>
      </c>
      <c r="I199" s="174"/>
      <c r="J199" s="118"/>
      <c r="K199" s="115"/>
      <c r="L199" s="114" t="n">
        <v>1</v>
      </c>
      <c r="M199" s="114" t="n">
        <v>1</v>
      </c>
      <c r="N199" s="114" t="n">
        <v>1</v>
      </c>
      <c r="O199" s="114" t="n">
        <v>1</v>
      </c>
      <c r="P199" s="114" t="n">
        <v>1</v>
      </c>
      <c r="Q199" s="114" t="n">
        <v>1</v>
      </c>
      <c r="R199" s="114" t="n">
        <v>1</v>
      </c>
      <c r="S199" s="114" t="n">
        <v>1</v>
      </c>
      <c r="T199" s="114" t="n">
        <v>1</v>
      </c>
      <c r="U199" s="114" t="n">
        <v>1</v>
      </c>
      <c r="V199" s="260"/>
      <c r="W199" s="261"/>
      <c r="X199" s="41"/>
      <c r="Y199" s="119"/>
      <c r="Z199" s="41"/>
      <c r="AA199" s="41"/>
      <c r="AB199" s="41"/>
      <c r="AC199" s="256"/>
      <c r="AD199" s="33" t="n">
        <v>2195</v>
      </c>
    </row>
    <row r="200" s="4" customFormat="true" ht="14.4" hidden="false" customHeight="true" outlineLevel="1" collapsed="false">
      <c r="A200" s="154" t="s">
        <v>319</v>
      </c>
      <c r="B200" s="109" t="s">
        <v>62</v>
      </c>
      <c r="C200" s="109" t="s">
        <v>62</v>
      </c>
      <c r="D200" s="109"/>
      <c r="E200" s="109" t="s">
        <v>269</v>
      </c>
      <c r="F200" s="109" t="s">
        <v>320</v>
      </c>
      <c r="G200" s="110"/>
      <c r="H200" s="110" t="n">
        <v>300</v>
      </c>
      <c r="I200" s="143" t="s">
        <v>175</v>
      </c>
      <c r="J200" s="118"/>
      <c r="K200" s="115"/>
      <c r="L200" s="114" t="n">
        <v>1</v>
      </c>
      <c r="M200" s="114" t="n">
        <v>1</v>
      </c>
      <c r="N200" s="114" t="n">
        <v>1</v>
      </c>
      <c r="O200" s="114" t="n">
        <v>1</v>
      </c>
      <c r="P200" s="114" t="n">
        <v>1</v>
      </c>
      <c r="Q200" s="114" t="n">
        <v>1</v>
      </c>
      <c r="R200" s="114" t="n">
        <v>1</v>
      </c>
      <c r="S200" s="114" t="n">
        <v>1</v>
      </c>
      <c r="T200" s="114" t="n">
        <v>1</v>
      </c>
      <c r="U200" s="114" t="n">
        <v>1</v>
      </c>
      <c r="V200" s="260"/>
      <c r="W200" s="261"/>
      <c r="X200" s="41" t="s">
        <v>253</v>
      </c>
      <c r="Y200" s="119"/>
      <c r="Z200" s="41" t="s">
        <v>253</v>
      </c>
      <c r="AA200" s="41"/>
      <c r="AB200" s="41" t="s">
        <v>253</v>
      </c>
      <c r="AC200" s="256"/>
      <c r="AD200" s="42" t="n">
        <v>2194</v>
      </c>
      <c r="AI200" s="1"/>
      <c r="AJ200" s="1"/>
      <c r="AK200" s="1"/>
      <c r="AL200" s="1"/>
      <c r="AM200" s="1"/>
      <c r="AN200" s="1"/>
    </row>
    <row r="201" s="4" customFormat="true" ht="14.4" hidden="false" customHeight="true" outlineLevel="1" collapsed="false">
      <c r="A201" s="154" t="s">
        <v>321</v>
      </c>
      <c r="B201" s="109" t="s">
        <v>62</v>
      </c>
      <c r="C201" s="109" t="s">
        <v>62</v>
      </c>
      <c r="D201" s="109"/>
      <c r="E201" s="109" t="s">
        <v>269</v>
      </c>
      <c r="F201" s="109" t="s">
        <v>320</v>
      </c>
      <c r="G201" s="110"/>
      <c r="H201" s="110" t="n">
        <v>200</v>
      </c>
      <c r="I201" s="143" t="s">
        <v>175</v>
      </c>
      <c r="J201" s="118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6"/>
      <c r="X201" s="41"/>
      <c r="Y201" s="119"/>
      <c r="Z201" s="41"/>
      <c r="AA201" s="41"/>
      <c r="AB201" s="41"/>
      <c r="AC201" s="94"/>
      <c r="AD201" s="42" t="n">
        <v>2197</v>
      </c>
      <c r="AI201" s="1"/>
      <c r="AJ201" s="1"/>
      <c r="AK201" s="1"/>
      <c r="AL201" s="1"/>
      <c r="AM201" s="1"/>
      <c r="AN201" s="1"/>
    </row>
    <row r="202" s="4" customFormat="true" ht="14.4" hidden="false" customHeight="true" outlineLevel="1" collapsed="false">
      <c r="A202" s="154" t="s">
        <v>322</v>
      </c>
      <c r="B202" s="109" t="s">
        <v>62</v>
      </c>
      <c r="C202" s="109" t="s">
        <v>62</v>
      </c>
      <c r="D202" s="109"/>
      <c r="E202" s="109" t="s">
        <v>269</v>
      </c>
      <c r="F202" s="109"/>
      <c r="G202" s="110"/>
      <c r="H202" s="110"/>
      <c r="I202" s="143"/>
      <c r="J202" s="118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6"/>
      <c r="X202" s="41" t="s">
        <v>253</v>
      </c>
      <c r="Y202" s="119"/>
      <c r="Z202" s="41" t="s">
        <v>253</v>
      </c>
      <c r="AA202" s="41"/>
      <c r="AB202" s="41" t="s">
        <v>253</v>
      </c>
      <c r="AC202" s="94"/>
      <c r="AD202" s="42" t="n">
        <v>2676</v>
      </c>
      <c r="AI202" s="1"/>
      <c r="AJ202" s="1"/>
      <c r="AK202" s="1"/>
      <c r="AL202" s="1"/>
      <c r="AM202" s="1"/>
      <c r="AN202" s="1"/>
    </row>
    <row r="203" s="4" customFormat="true" ht="14.4" hidden="false" customHeight="true" outlineLevel="1" collapsed="false">
      <c r="A203" s="123"/>
      <c r="B203" s="109"/>
      <c r="C203" s="109"/>
      <c r="D203" s="109"/>
      <c r="E203" s="109"/>
      <c r="F203" s="109"/>
      <c r="G203" s="110"/>
      <c r="H203" s="110"/>
      <c r="I203" s="143"/>
      <c r="J203" s="118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260"/>
      <c r="W203" s="261"/>
      <c r="X203" s="41"/>
      <c r="Y203" s="119"/>
      <c r="Z203" s="41"/>
      <c r="AA203" s="41"/>
      <c r="AB203" s="41"/>
      <c r="AC203" s="94"/>
      <c r="AD203" s="42"/>
      <c r="AI203" s="1"/>
      <c r="AJ203" s="1"/>
      <c r="AK203" s="1"/>
      <c r="AL203" s="1"/>
      <c r="AM203" s="1"/>
      <c r="AN203" s="1"/>
    </row>
    <row r="204" s="4" customFormat="true" ht="14.4" hidden="false" customHeight="true" outlineLevel="1" collapsed="false">
      <c r="A204" s="153" t="s">
        <v>323</v>
      </c>
      <c r="B204" s="109" t="s">
        <v>324</v>
      </c>
      <c r="C204" s="109" t="n">
        <v>6701974</v>
      </c>
      <c r="D204" s="109"/>
      <c r="E204" s="109"/>
      <c r="F204" s="109"/>
      <c r="G204" s="110"/>
      <c r="H204" s="122"/>
      <c r="I204" s="143"/>
      <c r="J204" s="118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6"/>
      <c r="X204" s="41"/>
      <c r="Y204" s="119"/>
      <c r="Z204" s="41"/>
      <c r="AA204" s="41"/>
      <c r="AB204" s="41"/>
      <c r="AC204" s="94"/>
      <c r="AD204" s="42" t="n">
        <v>2198</v>
      </c>
      <c r="AI204" s="1"/>
      <c r="AJ204" s="1"/>
      <c r="AK204" s="1"/>
      <c r="AL204" s="1"/>
      <c r="AM204" s="1"/>
      <c r="AN204" s="1"/>
    </row>
    <row r="205" s="4" customFormat="true" ht="14.4" hidden="false" customHeight="true" outlineLevel="1" collapsed="false">
      <c r="A205" s="154" t="s">
        <v>325</v>
      </c>
      <c r="B205" s="109" t="s">
        <v>62</v>
      </c>
      <c r="C205" s="109" t="s">
        <v>62</v>
      </c>
      <c r="D205" s="109" t="s">
        <v>302</v>
      </c>
      <c r="E205" s="109" t="s">
        <v>302</v>
      </c>
      <c r="F205" s="109" t="s">
        <v>326</v>
      </c>
      <c r="G205" s="110"/>
      <c r="H205" s="110" t="n">
        <v>1300</v>
      </c>
      <c r="I205" s="143" t="s">
        <v>175</v>
      </c>
      <c r="J205" s="118"/>
      <c r="K205" s="115"/>
      <c r="L205" s="114" t="n">
        <v>1</v>
      </c>
      <c r="M205" s="114" t="n">
        <v>1</v>
      </c>
      <c r="N205" s="114" t="n">
        <v>1</v>
      </c>
      <c r="O205" s="114" t="n">
        <v>1</v>
      </c>
      <c r="P205" s="114" t="n">
        <v>1</v>
      </c>
      <c r="Q205" s="114" t="n">
        <v>1</v>
      </c>
      <c r="R205" s="114" t="n">
        <v>1</v>
      </c>
      <c r="S205" s="114" t="n">
        <v>1</v>
      </c>
      <c r="T205" s="114" t="n">
        <v>1</v>
      </c>
      <c r="U205" s="114" t="n">
        <v>1</v>
      </c>
      <c r="V205" s="258"/>
      <c r="W205" s="261"/>
      <c r="X205" s="41" t="s">
        <v>253</v>
      </c>
      <c r="Y205" s="119"/>
      <c r="Z205" s="41" t="s">
        <v>253</v>
      </c>
      <c r="AA205" s="41"/>
      <c r="AB205" s="41" t="s">
        <v>253</v>
      </c>
      <c r="AC205" s="256"/>
      <c r="AD205" s="42" t="n">
        <v>1470</v>
      </c>
      <c r="AI205" s="1"/>
      <c r="AJ205" s="1"/>
      <c r="AK205" s="1"/>
      <c r="AL205" s="1"/>
      <c r="AM205" s="1"/>
      <c r="AN205" s="1"/>
    </row>
    <row r="206" s="4" customFormat="true" ht="14.4" hidden="false" customHeight="true" outlineLevel="1" collapsed="false">
      <c r="B206" s="109"/>
      <c r="C206" s="109"/>
      <c r="D206" s="109"/>
      <c r="E206" s="109"/>
      <c r="F206" s="109"/>
      <c r="G206" s="110"/>
      <c r="H206" s="110"/>
      <c r="I206" s="143"/>
      <c r="J206" s="118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258"/>
      <c r="W206" s="116"/>
      <c r="X206" s="41"/>
      <c r="Y206" s="119"/>
      <c r="Z206" s="41"/>
      <c r="AA206" s="41"/>
      <c r="AB206" s="41"/>
      <c r="AC206" s="94"/>
      <c r="AD206" s="42"/>
      <c r="AI206" s="1"/>
      <c r="AJ206" s="1"/>
      <c r="AK206" s="1"/>
      <c r="AL206" s="1"/>
      <c r="AM206" s="1"/>
      <c r="AN206" s="1"/>
    </row>
    <row r="207" customFormat="false" ht="14.4" hidden="false" customHeight="true" outlineLevel="1" collapsed="false">
      <c r="A207" s="97" t="s">
        <v>327</v>
      </c>
      <c r="B207" s="172"/>
      <c r="C207" s="172"/>
      <c r="D207" s="173"/>
      <c r="E207" s="172"/>
      <c r="F207" s="172"/>
      <c r="G207" s="101"/>
      <c r="H207" s="101"/>
      <c r="I207" s="143"/>
      <c r="J207" s="118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258"/>
      <c r="W207" s="259"/>
      <c r="X207" s="41"/>
      <c r="Y207" s="119"/>
      <c r="Z207" s="41"/>
      <c r="AA207" s="41"/>
      <c r="AB207" s="41"/>
      <c r="AC207" s="94"/>
      <c r="AD207" s="33"/>
    </row>
    <row r="208" customFormat="false" ht="14.4" hidden="false" customHeight="true" outlineLevel="1" collapsed="false">
      <c r="A208" s="123" t="s">
        <v>328</v>
      </c>
      <c r="B208" s="109" t="s">
        <v>329</v>
      </c>
      <c r="C208" s="109" t="n">
        <v>6705730</v>
      </c>
      <c r="D208" s="109" t="s">
        <v>277</v>
      </c>
      <c r="E208" s="109" t="s">
        <v>277</v>
      </c>
      <c r="F208" s="109" t="s">
        <v>326</v>
      </c>
      <c r="G208" s="110"/>
      <c r="H208" s="110" t="n">
        <v>1000</v>
      </c>
      <c r="I208" s="143"/>
      <c r="J208" s="118"/>
      <c r="K208" s="115"/>
      <c r="L208" s="115"/>
      <c r="M208" s="115"/>
      <c r="N208" s="114" t="n">
        <v>1</v>
      </c>
      <c r="O208" s="114" t="n">
        <v>1</v>
      </c>
      <c r="P208" s="114" t="n">
        <v>1</v>
      </c>
      <c r="Q208" s="114" t="n">
        <v>1</v>
      </c>
      <c r="R208" s="114" t="n">
        <v>1</v>
      </c>
      <c r="S208" s="114" t="n">
        <v>1</v>
      </c>
      <c r="T208" s="114" t="n">
        <v>1</v>
      </c>
      <c r="U208" s="114" t="n">
        <v>1</v>
      </c>
      <c r="V208" s="258"/>
      <c r="W208" s="259"/>
      <c r="X208" s="41"/>
      <c r="Y208" s="119"/>
      <c r="Z208" s="41"/>
      <c r="AA208" s="41"/>
      <c r="AB208" s="41"/>
      <c r="AC208" s="256"/>
      <c r="AD208" s="33" t="n">
        <v>2653</v>
      </c>
    </row>
    <row r="209" customFormat="false" ht="14.4" hidden="false" customHeight="true" outlineLevel="1" collapsed="false">
      <c r="A209" s="236"/>
      <c r="B209" s="237"/>
      <c r="C209" s="237"/>
      <c r="D209" s="237"/>
      <c r="E209" s="237"/>
      <c r="F209" s="109"/>
      <c r="G209" s="110"/>
      <c r="H209" s="110"/>
      <c r="I209" s="141"/>
      <c r="J209" s="262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9"/>
      <c r="X209" s="41"/>
      <c r="Y209" s="119"/>
      <c r="Z209" s="41"/>
      <c r="AA209" s="41"/>
      <c r="AB209" s="41"/>
      <c r="AC209" s="94"/>
      <c r="AD209" s="33"/>
    </row>
    <row r="210" customFormat="false" ht="14.4" hidden="false" customHeight="true" outlineLevel="1" collapsed="false">
      <c r="A210" s="153" t="s">
        <v>330</v>
      </c>
      <c r="B210" s="172"/>
      <c r="C210" s="172"/>
      <c r="D210" s="173"/>
      <c r="E210" s="172"/>
      <c r="F210" s="109"/>
      <c r="G210" s="101"/>
      <c r="H210" s="101"/>
      <c r="I210" s="174"/>
      <c r="J210" s="262"/>
      <c r="K210" s="258"/>
      <c r="L210" s="258"/>
      <c r="M210" s="258"/>
      <c r="N210" s="258"/>
      <c r="O210" s="258"/>
      <c r="P210" s="258"/>
      <c r="Q210" s="258"/>
      <c r="R210" s="258"/>
      <c r="S210" s="258"/>
      <c r="T210" s="258"/>
      <c r="U210" s="258"/>
      <c r="V210" s="258"/>
      <c r="W210" s="259"/>
      <c r="X210" s="41"/>
      <c r="Y210" s="119"/>
      <c r="Z210" s="41"/>
      <c r="AA210" s="41"/>
      <c r="AB210" s="41"/>
      <c r="AC210" s="94"/>
      <c r="AD210" s="33"/>
    </row>
    <row r="211" customFormat="false" ht="14.4" hidden="false" customHeight="true" outlineLevel="1" collapsed="false">
      <c r="A211" s="154" t="s">
        <v>139</v>
      </c>
      <c r="B211" s="109" t="s">
        <v>331</v>
      </c>
      <c r="C211" s="109" t="n">
        <v>6701035</v>
      </c>
      <c r="D211" s="177"/>
      <c r="E211" s="109" t="s">
        <v>292</v>
      </c>
      <c r="F211" s="109"/>
      <c r="G211" s="110"/>
      <c r="H211" s="110" t="n">
        <v>50</v>
      </c>
      <c r="I211" s="143"/>
      <c r="J211" s="262"/>
      <c r="K211" s="258"/>
      <c r="L211" s="258"/>
      <c r="M211" s="258"/>
      <c r="N211" s="258"/>
      <c r="O211" s="258"/>
      <c r="P211" s="258"/>
      <c r="Q211" s="258"/>
      <c r="R211" s="258"/>
      <c r="S211" s="258"/>
      <c r="T211" s="258"/>
      <c r="U211" s="258"/>
      <c r="V211" s="258"/>
      <c r="W211" s="259"/>
      <c r="X211" s="41"/>
      <c r="Y211" s="119"/>
      <c r="Z211" s="41"/>
      <c r="AA211" s="41"/>
      <c r="AB211" s="41"/>
      <c r="AC211" s="94"/>
      <c r="AD211" s="33"/>
    </row>
    <row r="212" customFormat="false" ht="14.4" hidden="false" customHeight="true" outlineLevel="1" collapsed="false">
      <c r="A212" s="154" t="s">
        <v>142</v>
      </c>
      <c r="B212" s="109" t="s">
        <v>332</v>
      </c>
      <c r="C212" s="109" t="n">
        <v>6701036</v>
      </c>
      <c r="D212" s="177"/>
      <c r="E212" s="109" t="s">
        <v>292</v>
      </c>
      <c r="F212" s="109"/>
      <c r="G212" s="110"/>
      <c r="H212" s="110" t="n">
        <v>50</v>
      </c>
      <c r="I212" s="143"/>
      <c r="J212" s="262"/>
      <c r="K212" s="258"/>
      <c r="L212" s="258"/>
      <c r="M212" s="258"/>
      <c r="N212" s="258"/>
      <c r="O212" s="258"/>
      <c r="P212" s="258"/>
      <c r="Q212" s="258"/>
      <c r="R212" s="258"/>
      <c r="S212" s="258"/>
      <c r="T212" s="258"/>
      <c r="U212" s="258"/>
      <c r="V212" s="258"/>
      <c r="W212" s="259"/>
      <c r="X212" s="41"/>
      <c r="Y212" s="119"/>
      <c r="Z212" s="41"/>
      <c r="AA212" s="41"/>
      <c r="AB212" s="41"/>
      <c r="AC212" s="94"/>
      <c r="AD212" s="33"/>
    </row>
    <row r="213" customFormat="false" ht="14.4" hidden="false" customHeight="true" outlineLevel="1" collapsed="false">
      <c r="A213" s="154" t="s">
        <v>146</v>
      </c>
      <c r="B213" s="109" t="s">
        <v>333</v>
      </c>
      <c r="C213" s="109" t="n">
        <v>6701038</v>
      </c>
      <c r="D213" s="177"/>
      <c r="E213" s="109" t="s">
        <v>292</v>
      </c>
      <c r="F213" s="109"/>
      <c r="G213" s="110"/>
      <c r="H213" s="110" t="n">
        <v>100</v>
      </c>
      <c r="I213" s="143"/>
      <c r="J213" s="262"/>
      <c r="K213" s="258"/>
      <c r="L213" s="258"/>
      <c r="M213" s="258"/>
      <c r="N213" s="258"/>
      <c r="O213" s="258"/>
      <c r="P213" s="258"/>
      <c r="Q213" s="258"/>
      <c r="R213" s="258"/>
      <c r="S213" s="258"/>
      <c r="T213" s="258"/>
      <c r="U213" s="258"/>
      <c r="V213" s="258"/>
      <c r="W213" s="259"/>
      <c r="X213" s="41"/>
      <c r="Y213" s="119"/>
      <c r="Z213" s="41"/>
      <c r="AA213" s="41"/>
      <c r="AB213" s="41"/>
      <c r="AC213" s="94"/>
      <c r="AD213" s="33"/>
    </row>
    <row r="214" s="96" customFormat="true" ht="14.4" hidden="false" customHeight="true" outlineLevel="0" collapsed="false">
      <c r="A214" s="88" t="s">
        <v>334</v>
      </c>
      <c r="B214" s="88"/>
      <c r="C214" s="88"/>
      <c r="D214" s="88"/>
      <c r="E214" s="88"/>
      <c r="F214" s="88"/>
      <c r="G214" s="89" t="n">
        <v>3600</v>
      </c>
      <c r="H214" s="89" t="n">
        <f aca="false">SUM(H215:H274)</f>
        <v>4960</v>
      </c>
      <c r="I214" s="206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8"/>
      <c r="X214" s="41"/>
      <c r="Y214" s="119"/>
      <c r="Z214" s="41"/>
      <c r="AA214" s="41"/>
      <c r="AB214" s="41"/>
      <c r="AC214" s="209"/>
      <c r="AD214" s="95"/>
      <c r="AI214" s="1"/>
      <c r="AJ214" s="1"/>
      <c r="AK214" s="1"/>
      <c r="AL214" s="1"/>
      <c r="AM214" s="1"/>
      <c r="AN214" s="1"/>
    </row>
    <row r="215" customFormat="false" ht="14.4" hidden="false" customHeight="true" outlineLevel="1" collapsed="false">
      <c r="A215" s="166" t="s">
        <v>335</v>
      </c>
      <c r="B215" s="210"/>
      <c r="C215" s="210"/>
      <c r="D215" s="210"/>
      <c r="E215" s="210"/>
      <c r="F215" s="210"/>
      <c r="G215" s="168"/>
      <c r="H215" s="168"/>
      <c r="I215" s="240"/>
      <c r="J215" s="241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3"/>
      <c r="X215" s="41"/>
      <c r="Y215" s="119"/>
      <c r="Z215" s="41"/>
      <c r="AA215" s="41"/>
      <c r="AB215" s="41"/>
      <c r="AC215" s="94"/>
      <c r="AD215" s="33"/>
    </row>
    <row r="216" customFormat="false" ht="14.4" hidden="false" customHeight="true" outlineLevel="1" collapsed="false">
      <c r="A216" s="244"/>
      <c r="B216" s="263"/>
      <c r="C216" s="263"/>
      <c r="D216" s="263"/>
      <c r="E216" s="263"/>
      <c r="F216" s="263"/>
      <c r="G216" s="246"/>
      <c r="H216" s="246"/>
      <c r="I216" s="169"/>
      <c r="J216" s="247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9"/>
      <c r="X216" s="41"/>
      <c r="Y216" s="119"/>
      <c r="Z216" s="41"/>
      <c r="AA216" s="41"/>
      <c r="AB216" s="41"/>
      <c r="AC216" s="94"/>
      <c r="AD216" s="33"/>
    </row>
    <row r="217" customFormat="false" ht="14.4" hidden="false" customHeight="true" outlineLevel="1" collapsed="false">
      <c r="A217" s="153" t="s">
        <v>336</v>
      </c>
      <c r="B217" s="109" t="s">
        <v>337</v>
      </c>
      <c r="C217" s="109" t="n">
        <v>6701045</v>
      </c>
      <c r="D217" s="109" t="s">
        <v>277</v>
      </c>
      <c r="E217" s="109"/>
      <c r="F217" s="109" t="s">
        <v>88</v>
      </c>
      <c r="G217" s="110"/>
      <c r="H217" s="110" t="n">
        <v>400</v>
      </c>
      <c r="I217" s="174" t="s">
        <v>175</v>
      </c>
      <c r="J217" s="262"/>
      <c r="K217" s="264" t="n">
        <v>1</v>
      </c>
      <c r="L217" s="264" t="n">
        <v>1</v>
      </c>
      <c r="M217" s="264" t="n">
        <v>1</v>
      </c>
      <c r="N217" s="264" t="n">
        <v>1</v>
      </c>
      <c r="O217" s="264" t="n">
        <v>1</v>
      </c>
      <c r="P217" s="264" t="n">
        <v>1</v>
      </c>
      <c r="Q217" s="264" t="n">
        <v>1</v>
      </c>
      <c r="R217" s="264" t="n">
        <v>1</v>
      </c>
      <c r="S217" s="264" t="n">
        <v>1</v>
      </c>
      <c r="T217" s="264" t="n">
        <v>1</v>
      </c>
      <c r="U217" s="264" t="n">
        <v>1</v>
      </c>
      <c r="V217" s="258"/>
      <c r="W217" s="259"/>
      <c r="X217" s="41"/>
      <c r="Y217" s="119"/>
      <c r="Z217" s="41"/>
      <c r="AA217" s="41"/>
      <c r="AB217" s="41"/>
      <c r="AC217" s="94"/>
      <c r="AD217" s="33" t="n">
        <v>1124</v>
      </c>
    </row>
    <row r="218" s="176" customFormat="true" ht="14.4" hidden="false" customHeight="true" outlineLevel="1" collapsed="false">
      <c r="A218" s="154" t="s">
        <v>338</v>
      </c>
      <c r="B218" s="109" t="s">
        <v>62</v>
      </c>
      <c r="C218" s="109" t="s">
        <v>62</v>
      </c>
      <c r="D218" s="109"/>
      <c r="E218" s="109" t="s">
        <v>277</v>
      </c>
      <c r="F218" s="237"/>
      <c r="G218" s="110"/>
      <c r="H218" s="110"/>
      <c r="I218" s="141"/>
      <c r="J218" s="265"/>
      <c r="K218" s="260"/>
      <c r="L218" s="260"/>
      <c r="M218" s="260"/>
      <c r="N218" s="260"/>
      <c r="O218" s="260"/>
      <c r="P218" s="260"/>
      <c r="Q218" s="260"/>
      <c r="R218" s="260"/>
      <c r="S218" s="266"/>
      <c r="T218" s="260"/>
      <c r="U218" s="260"/>
      <c r="V218" s="260"/>
      <c r="W218" s="261"/>
      <c r="X218" s="41"/>
      <c r="Y218" s="119"/>
      <c r="Z218" s="41"/>
      <c r="AA218" s="41"/>
      <c r="AB218" s="41"/>
      <c r="AC218" s="73"/>
      <c r="AD218" s="175" t="n">
        <v>119</v>
      </c>
      <c r="AI218" s="1"/>
      <c r="AJ218" s="1"/>
      <c r="AK218" s="1"/>
      <c r="AL218" s="1"/>
      <c r="AM218" s="1"/>
      <c r="AN218" s="1"/>
    </row>
    <row r="219" s="176" customFormat="true" ht="14.4" hidden="false" customHeight="true" outlineLevel="1" collapsed="false">
      <c r="A219" s="154" t="s">
        <v>339</v>
      </c>
      <c r="B219" s="109" t="s">
        <v>62</v>
      </c>
      <c r="C219" s="109" t="s">
        <v>62</v>
      </c>
      <c r="D219" s="109"/>
      <c r="E219" s="109" t="s">
        <v>277</v>
      </c>
      <c r="F219" s="237"/>
      <c r="G219" s="110"/>
      <c r="H219" s="110"/>
      <c r="I219" s="141"/>
      <c r="J219" s="265"/>
      <c r="K219" s="260"/>
      <c r="L219" s="260"/>
      <c r="M219" s="260"/>
      <c r="N219" s="260"/>
      <c r="O219" s="260"/>
      <c r="P219" s="260"/>
      <c r="Q219" s="260"/>
      <c r="R219" s="260"/>
      <c r="S219" s="266"/>
      <c r="T219" s="260"/>
      <c r="U219" s="260"/>
      <c r="V219" s="260"/>
      <c r="W219" s="261"/>
      <c r="X219" s="41"/>
      <c r="Y219" s="119"/>
      <c r="Z219" s="41"/>
      <c r="AA219" s="41"/>
      <c r="AB219" s="41"/>
      <c r="AC219" s="73"/>
      <c r="AD219" s="175" t="n">
        <v>118</v>
      </c>
      <c r="AI219" s="1"/>
      <c r="AJ219" s="1"/>
      <c r="AK219" s="1"/>
      <c r="AL219" s="1"/>
      <c r="AM219" s="1"/>
      <c r="AN219" s="1"/>
    </row>
    <row r="220" s="176" customFormat="true" ht="14.4" hidden="false" customHeight="true" outlineLevel="1" collapsed="false">
      <c r="A220" s="133"/>
      <c r="B220" s="109"/>
      <c r="C220" s="109"/>
      <c r="D220" s="109"/>
      <c r="E220" s="109"/>
      <c r="F220" s="237"/>
      <c r="G220" s="110"/>
      <c r="H220" s="110"/>
      <c r="I220" s="141"/>
      <c r="J220" s="118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261"/>
      <c r="X220" s="41"/>
      <c r="Y220" s="119"/>
      <c r="Z220" s="41"/>
      <c r="AA220" s="41"/>
      <c r="AB220" s="41"/>
      <c r="AC220" s="94"/>
      <c r="AD220" s="175"/>
      <c r="AI220" s="1"/>
      <c r="AJ220" s="1"/>
      <c r="AK220" s="1"/>
      <c r="AL220" s="1"/>
      <c r="AM220" s="1"/>
      <c r="AN220" s="1"/>
    </row>
    <row r="221" s="4" customFormat="true" ht="14.4" hidden="false" customHeight="true" outlineLevel="1" collapsed="false">
      <c r="A221" s="123" t="s">
        <v>340</v>
      </c>
      <c r="B221" s="109"/>
      <c r="C221" s="109"/>
      <c r="D221" s="109"/>
      <c r="E221" s="109" t="s">
        <v>302</v>
      </c>
      <c r="F221" s="109" t="s">
        <v>55</v>
      </c>
      <c r="G221" s="110"/>
      <c r="H221" s="110" t="n">
        <v>50</v>
      </c>
      <c r="I221" s="143"/>
      <c r="J221" s="118"/>
      <c r="K221" s="115"/>
      <c r="L221" s="115"/>
      <c r="M221" s="112" t="n">
        <v>1</v>
      </c>
      <c r="N221" s="112" t="n">
        <v>1</v>
      </c>
      <c r="O221" s="112" t="n">
        <v>1</v>
      </c>
      <c r="P221" s="112" t="n">
        <v>1</v>
      </c>
      <c r="Q221" s="112" t="n">
        <v>1</v>
      </c>
      <c r="R221" s="115"/>
      <c r="S221" s="115"/>
      <c r="T221" s="115"/>
      <c r="U221" s="115"/>
      <c r="V221" s="115"/>
      <c r="W221" s="116"/>
      <c r="X221" s="41"/>
      <c r="Y221" s="119"/>
      <c r="Z221" s="41"/>
      <c r="AA221" s="41"/>
      <c r="AB221" s="41"/>
      <c r="AC221" s="94" t="s">
        <v>341</v>
      </c>
      <c r="AD221" s="42"/>
      <c r="AI221" s="1"/>
      <c r="AJ221" s="1"/>
      <c r="AK221" s="1"/>
      <c r="AL221" s="1"/>
      <c r="AM221" s="1"/>
      <c r="AN221" s="1"/>
    </row>
    <row r="222" customFormat="false" ht="14.4" hidden="false" customHeight="true" outlineLevel="1" collapsed="false">
      <c r="A222" s="123"/>
      <c r="B222" s="109"/>
      <c r="C222" s="109"/>
      <c r="D222" s="109"/>
      <c r="E222" s="109"/>
      <c r="F222" s="109"/>
      <c r="G222" s="110"/>
      <c r="H222" s="110"/>
      <c r="I222" s="174"/>
      <c r="J222" s="118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259"/>
      <c r="X222" s="41"/>
      <c r="Y222" s="119"/>
      <c r="Z222" s="41"/>
      <c r="AA222" s="41"/>
      <c r="AB222" s="41"/>
      <c r="AC222" s="94"/>
      <c r="AD222" s="33"/>
    </row>
    <row r="223" customFormat="false" ht="14.4" hidden="false" customHeight="true" outlineLevel="1" collapsed="false">
      <c r="A223" s="97" t="s">
        <v>342</v>
      </c>
      <c r="B223" s="177"/>
      <c r="C223" s="177"/>
      <c r="D223" s="109"/>
      <c r="E223" s="177"/>
      <c r="F223" s="177"/>
      <c r="G223" s="101"/>
      <c r="H223" s="101"/>
      <c r="I223" s="174"/>
      <c r="J223" s="118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259"/>
      <c r="X223" s="41"/>
      <c r="Y223" s="119"/>
      <c r="Z223" s="41"/>
      <c r="AA223" s="41"/>
      <c r="AB223" s="41"/>
      <c r="AC223" s="94"/>
      <c r="AD223" s="33"/>
    </row>
    <row r="224" customFormat="false" ht="14.4" hidden="false" customHeight="true" outlineLevel="1" collapsed="false">
      <c r="A224" s="123" t="s">
        <v>343</v>
      </c>
      <c r="B224" s="109" t="s">
        <v>344</v>
      </c>
      <c r="C224" s="109" t="n">
        <v>6701070</v>
      </c>
      <c r="D224" s="109" t="s">
        <v>277</v>
      </c>
      <c r="E224" s="109"/>
      <c r="F224" s="109" t="s">
        <v>345</v>
      </c>
      <c r="G224" s="110"/>
      <c r="H224" s="110" t="n">
        <v>400</v>
      </c>
      <c r="I224" s="174"/>
      <c r="J224" s="118"/>
      <c r="K224" s="115"/>
      <c r="L224" s="112" t="n">
        <v>1</v>
      </c>
      <c r="M224" s="112" t="n">
        <v>1</v>
      </c>
      <c r="N224" s="112" t="n">
        <v>1</v>
      </c>
      <c r="O224" s="112" t="n">
        <v>1</v>
      </c>
      <c r="P224" s="112" t="n">
        <v>1</v>
      </c>
      <c r="Q224" s="114" t="n">
        <v>1</v>
      </c>
      <c r="R224" s="114" t="n">
        <v>1</v>
      </c>
      <c r="S224" s="114" t="n">
        <v>1</v>
      </c>
      <c r="T224" s="114" t="n">
        <v>1</v>
      </c>
      <c r="U224" s="114" t="n">
        <v>1</v>
      </c>
      <c r="V224" s="115"/>
      <c r="W224" s="259"/>
      <c r="X224" s="41"/>
      <c r="Y224" s="119"/>
      <c r="Z224" s="41"/>
      <c r="AA224" s="41"/>
      <c r="AB224" s="41"/>
      <c r="AC224" s="94" t="s">
        <v>346</v>
      </c>
      <c r="AD224" s="33"/>
    </row>
    <row r="225" customFormat="false" ht="14.4" hidden="false" customHeight="true" outlineLevel="1" collapsed="false">
      <c r="A225" s="123" t="s">
        <v>347</v>
      </c>
      <c r="B225" s="109" t="s">
        <v>348</v>
      </c>
      <c r="C225" s="109" t="n">
        <v>6706540</v>
      </c>
      <c r="D225" s="109" t="s">
        <v>349</v>
      </c>
      <c r="E225" s="109" t="s">
        <v>350</v>
      </c>
      <c r="F225" s="109" t="s">
        <v>55</v>
      </c>
      <c r="G225" s="110"/>
      <c r="H225" s="110" t="n">
        <v>50</v>
      </c>
      <c r="I225" s="174"/>
      <c r="J225" s="118"/>
      <c r="K225" s="112" t="n">
        <v>1</v>
      </c>
      <c r="L225" s="112" t="n">
        <v>1</v>
      </c>
      <c r="M225" s="112" t="n">
        <v>1</v>
      </c>
      <c r="N225" s="112" t="n">
        <v>1</v>
      </c>
      <c r="O225" s="112" t="n">
        <v>1</v>
      </c>
      <c r="P225" s="112" t="n">
        <v>1</v>
      </c>
      <c r="Q225" s="217"/>
      <c r="R225" s="217"/>
      <c r="S225" s="217"/>
      <c r="T225" s="217"/>
      <c r="U225" s="217"/>
      <c r="V225" s="115"/>
      <c r="W225" s="259"/>
      <c r="X225" s="41"/>
      <c r="Y225" s="119"/>
      <c r="Z225" s="41"/>
      <c r="AA225" s="41"/>
      <c r="AB225" s="41"/>
      <c r="AC225" s="94" t="s">
        <v>351</v>
      </c>
      <c r="AD225" s="33" t="n">
        <v>3520</v>
      </c>
    </row>
    <row r="226" s="4" customFormat="true" ht="14.4" hidden="false" customHeight="true" outlineLevel="1" collapsed="false">
      <c r="A226" s="123" t="s">
        <v>352</v>
      </c>
      <c r="B226" s="109" t="s">
        <v>62</v>
      </c>
      <c r="C226" s="109" t="s">
        <v>62</v>
      </c>
      <c r="D226" s="109"/>
      <c r="E226" s="109"/>
      <c r="F226" s="109" t="s">
        <v>55</v>
      </c>
      <c r="G226" s="110"/>
      <c r="H226" s="110"/>
      <c r="I226" s="143"/>
      <c r="J226" s="118"/>
      <c r="K226" s="115"/>
      <c r="L226" s="115"/>
      <c r="M226" s="115"/>
      <c r="N226" s="115"/>
      <c r="O226" s="217"/>
      <c r="P226" s="217"/>
      <c r="Q226" s="217"/>
      <c r="R226" s="217"/>
      <c r="S226" s="217"/>
      <c r="T226" s="217"/>
      <c r="U226" s="217"/>
      <c r="V226" s="115"/>
      <c r="W226" s="116"/>
      <c r="X226" s="41"/>
      <c r="Y226" s="119"/>
      <c r="Z226" s="41"/>
      <c r="AA226" s="41"/>
      <c r="AB226" s="41"/>
      <c r="AC226" s="94"/>
      <c r="AD226" s="42"/>
      <c r="AI226" s="1"/>
      <c r="AJ226" s="1"/>
      <c r="AK226" s="1"/>
      <c r="AL226" s="1"/>
      <c r="AM226" s="1"/>
      <c r="AN226" s="1"/>
    </row>
    <row r="227" customFormat="false" ht="14.4" hidden="false" customHeight="true" outlineLevel="1" collapsed="false">
      <c r="A227" s="236"/>
      <c r="B227" s="237"/>
      <c r="C227" s="237"/>
      <c r="D227" s="237"/>
      <c r="E227" s="237"/>
      <c r="F227" s="237"/>
      <c r="G227" s="110"/>
      <c r="H227" s="110"/>
      <c r="I227" s="141"/>
      <c r="J227" s="118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259"/>
      <c r="X227" s="41"/>
      <c r="Y227" s="119"/>
      <c r="Z227" s="41"/>
      <c r="AA227" s="41"/>
      <c r="AB227" s="41"/>
      <c r="AC227" s="94"/>
      <c r="AD227" s="33"/>
    </row>
    <row r="228" customFormat="false" ht="14.4" hidden="false" customHeight="true" outlineLevel="1" collapsed="false">
      <c r="A228" s="97" t="s">
        <v>353</v>
      </c>
      <c r="B228" s="177"/>
      <c r="C228" s="177"/>
      <c r="D228" s="109"/>
      <c r="E228" s="177"/>
      <c r="F228" s="177"/>
      <c r="G228" s="101"/>
      <c r="H228" s="101"/>
      <c r="I228" s="174"/>
      <c r="J228" s="118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259"/>
      <c r="X228" s="41"/>
      <c r="Y228" s="119"/>
      <c r="Z228" s="41"/>
      <c r="AA228" s="41"/>
      <c r="AB228" s="41"/>
      <c r="AC228" s="94"/>
      <c r="AD228" s="33"/>
    </row>
    <row r="229" customFormat="false" ht="14.4" hidden="false" customHeight="true" outlineLevel="1" collapsed="false">
      <c r="A229" s="153" t="s">
        <v>354</v>
      </c>
      <c r="B229" s="109" t="s">
        <v>355</v>
      </c>
      <c r="C229" s="109" t="n">
        <v>6701065</v>
      </c>
      <c r="D229" s="135"/>
      <c r="E229" s="109"/>
      <c r="F229" s="109"/>
      <c r="G229" s="122"/>
      <c r="H229" s="122"/>
      <c r="I229" s="174" t="s">
        <v>175</v>
      </c>
      <c r="J229" s="118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259"/>
      <c r="X229" s="41"/>
      <c r="Y229" s="119"/>
      <c r="Z229" s="41"/>
      <c r="AA229" s="41"/>
      <c r="AB229" s="41"/>
      <c r="AC229" s="94"/>
      <c r="AD229" s="33" t="n">
        <v>22</v>
      </c>
    </row>
    <row r="230" customFormat="false" ht="14.4" hidden="false" customHeight="true" outlineLevel="1" collapsed="false">
      <c r="A230" s="154" t="s">
        <v>356</v>
      </c>
      <c r="B230" s="109" t="s">
        <v>62</v>
      </c>
      <c r="C230" s="109" t="s">
        <v>62</v>
      </c>
      <c r="D230" s="109" t="s">
        <v>277</v>
      </c>
      <c r="E230" s="109" t="s">
        <v>277</v>
      </c>
      <c r="F230" s="109" t="s">
        <v>105</v>
      </c>
      <c r="G230" s="110"/>
      <c r="H230" s="110" t="n">
        <v>700</v>
      </c>
      <c r="I230" s="143"/>
      <c r="J230" s="118"/>
      <c r="K230" s="114" t="n">
        <v>1</v>
      </c>
      <c r="L230" s="114" t="n">
        <v>1</v>
      </c>
      <c r="M230" s="114" t="n">
        <v>1</v>
      </c>
      <c r="N230" s="114" t="n">
        <v>1</v>
      </c>
      <c r="O230" s="114" t="n">
        <v>1</v>
      </c>
      <c r="P230" s="114" t="n">
        <v>1</v>
      </c>
      <c r="Q230" s="114" t="n">
        <v>1</v>
      </c>
      <c r="R230" s="114" t="n">
        <v>1</v>
      </c>
      <c r="S230" s="114" t="n">
        <v>1</v>
      </c>
      <c r="T230" s="114" t="n">
        <v>1</v>
      </c>
      <c r="U230" s="114" t="n">
        <v>1</v>
      </c>
      <c r="V230" s="115"/>
      <c r="W230" s="259"/>
      <c r="X230" s="41"/>
      <c r="Y230" s="119" t="n">
        <v>0.4</v>
      </c>
      <c r="Z230" s="41"/>
      <c r="AA230" s="41"/>
      <c r="AB230" s="41"/>
      <c r="AC230" s="94"/>
      <c r="AD230" s="33" t="n">
        <v>152</v>
      </c>
    </row>
    <row r="231" customFormat="false" ht="14.4" hidden="false" customHeight="true" outlineLevel="1" collapsed="false">
      <c r="A231" s="154" t="s">
        <v>357</v>
      </c>
      <c r="B231" s="109"/>
      <c r="C231" s="109"/>
      <c r="D231" s="109"/>
      <c r="E231" s="109"/>
      <c r="F231" s="109"/>
      <c r="G231" s="110"/>
      <c r="H231" s="110" t="n">
        <v>50</v>
      </c>
      <c r="I231" s="143"/>
      <c r="J231" s="118"/>
      <c r="K231" s="114" t="n">
        <v>1</v>
      </c>
      <c r="L231" s="114" t="n">
        <v>1</v>
      </c>
      <c r="M231" s="114" t="n">
        <v>1</v>
      </c>
      <c r="N231" s="114" t="n">
        <v>1</v>
      </c>
      <c r="O231" s="114" t="n">
        <v>1</v>
      </c>
      <c r="P231" s="114" t="n">
        <v>1</v>
      </c>
      <c r="Q231" s="114" t="n">
        <v>1</v>
      </c>
      <c r="R231" s="114" t="n">
        <v>1</v>
      </c>
      <c r="S231" s="114" t="n">
        <v>1</v>
      </c>
      <c r="T231" s="114" t="n">
        <v>1</v>
      </c>
      <c r="U231" s="114" t="n">
        <v>1</v>
      </c>
      <c r="V231" s="115"/>
      <c r="W231" s="259"/>
      <c r="X231" s="41"/>
      <c r="Y231" s="119" t="n">
        <v>0.2</v>
      </c>
      <c r="Z231" s="41"/>
      <c r="AA231" s="41"/>
      <c r="AB231" s="41"/>
      <c r="AC231" s="94"/>
      <c r="AD231" s="33" t="n">
        <v>151</v>
      </c>
    </row>
    <row r="232" customFormat="false" ht="14.4" hidden="false" customHeight="true" outlineLevel="1" collapsed="false">
      <c r="A232" s="154" t="s">
        <v>358</v>
      </c>
      <c r="B232" s="109"/>
      <c r="C232" s="109"/>
      <c r="D232" s="109"/>
      <c r="E232" s="109"/>
      <c r="F232" s="109"/>
      <c r="G232" s="110"/>
      <c r="H232" s="110" t="n">
        <v>800</v>
      </c>
      <c r="I232" s="143"/>
      <c r="J232" s="118"/>
      <c r="K232" s="114" t="n">
        <v>1</v>
      </c>
      <c r="L232" s="114" t="n">
        <v>1</v>
      </c>
      <c r="M232" s="114" t="n">
        <v>1</v>
      </c>
      <c r="N232" s="114" t="n">
        <v>1</v>
      </c>
      <c r="O232" s="114" t="n">
        <v>1</v>
      </c>
      <c r="P232" s="114" t="n">
        <v>1</v>
      </c>
      <c r="Q232" s="114" t="n">
        <v>1</v>
      </c>
      <c r="R232" s="114" t="n">
        <v>1</v>
      </c>
      <c r="S232" s="114" t="n">
        <v>1</v>
      </c>
      <c r="T232" s="114" t="n">
        <v>1</v>
      </c>
      <c r="U232" s="114" t="n">
        <v>1</v>
      </c>
      <c r="V232" s="115"/>
      <c r="W232" s="259"/>
      <c r="X232" s="41"/>
      <c r="Y232" s="119" t="n">
        <v>0.6</v>
      </c>
      <c r="Z232" s="41"/>
      <c r="AA232" s="41"/>
      <c r="AB232" s="41"/>
      <c r="AC232" s="94"/>
      <c r="AD232" s="33" t="n">
        <v>150</v>
      </c>
    </row>
    <row r="233" customFormat="false" ht="14.4" hidden="false" customHeight="true" outlineLevel="1" collapsed="false">
      <c r="A233" s="154" t="s">
        <v>359</v>
      </c>
      <c r="B233" s="109"/>
      <c r="C233" s="109"/>
      <c r="D233" s="109"/>
      <c r="E233" s="109"/>
      <c r="F233" s="109"/>
      <c r="G233" s="110"/>
      <c r="H233" s="110" t="n">
        <v>300</v>
      </c>
      <c r="I233" s="143"/>
      <c r="J233" s="118"/>
      <c r="K233" s="114" t="n">
        <v>1</v>
      </c>
      <c r="L233" s="114" t="n">
        <v>1</v>
      </c>
      <c r="M233" s="114" t="n">
        <v>1</v>
      </c>
      <c r="N233" s="114" t="n">
        <v>1</v>
      </c>
      <c r="O233" s="114" t="n">
        <v>1</v>
      </c>
      <c r="P233" s="114" t="n">
        <v>1</v>
      </c>
      <c r="Q233" s="114" t="n">
        <v>1</v>
      </c>
      <c r="R233" s="114" t="n">
        <v>1</v>
      </c>
      <c r="S233" s="114" t="n">
        <v>1</v>
      </c>
      <c r="T233" s="114" t="n">
        <v>1</v>
      </c>
      <c r="U233" s="114" t="n">
        <v>1</v>
      </c>
      <c r="V233" s="115"/>
      <c r="W233" s="259"/>
      <c r="X233" s="41"/>
      <c r="Y233" s="119"/>
      <c r="Z233" s="41"/>
      <c r="AA233" s="41"/>
      <c r="AB233" s="41"/>
      <c r="AC233" s="94"/>
      <c r="AD233" s="33" t="n">
        <v>149</v>
      </c>
    </row>
    <row r="234" s="4" customFormat="true" ht="14.4" hidden="false" customHeight="true" outlineLevel="1" collapsed="false">
      <c r="A234" s="154" t="s">
        <v>360</v>
      </c>
      <c r="B234" s="109"/>
      <c r="C234" s="109"/>
      <c r="D234" s="109"/>
      <c r="E234" s="109"/>
      <c r="F234" s="109"/>
      <c r="G234" s="110"/>
      <c r="H234" s="110"/>
      <c r="I234" s="143"/>
      <c r="J234" s="118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6"/>
      <c r="X234" s="41"/>
      <c r="Y234" s="119" t="n">
        <v>0.7</v>
      </c>
      <c r="Z234" s="41"/>
      <c r="AA234" s="41"/>
      <c r="AB234" s="41"/>
      <c r="AC234" s="94"/>
      <c r="AD234" s="42"/>
      <c r="AI234" s="1"/>
      <c r="AJ234" s="1"/>
      <c r="AK234" s="1"/>
      <c r="AL234" s="1"/>
      <c r="AM234" s="1"/>
      <c r="AN234" s="1"/>
    </row>
    <row r="235" customFormat="false" ht="14.4" hidden="false" customHeight="true" outlineLevel="1" collapsed="false">
      <c r="A235" s="123"/>
      <c r="B235" s="109"/>
      <c r="C235" s="109"/>
      <c r="D235" s="109"/>
      <c r="E235" s="109"/>
      <c r="F235" s="109"/>
      <c r="G235" s="110"/>
      <c r="H235" s="110"/>
      <c r="I235" s="143"/>
      <c r="J235" s="118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259"/>
      <c r="X235" s="41"/>
      <c r="Y235" s="41"/>
      <c r="Z235" s="41"/>
      <c r="AA235" s="41"/>
      <c r="AB235" s="41"/>
      <c r="AC235" s="94"/>
      <c r="AD235" s="33"/>
    </row>
    <row r="236" customFormat="false" ht="14.4" hidden="false" customHeight="true" outlineLevel="1" collapsed="false">
      <c r="A236" s="153" t="s">
        <v>361</v>
      </c>
      <c r="B236" s="221" t="s">
        <v>362</v>
      </c>
      <c r="C236" s="109" t="n">
        <v>6701967</v>
      </c>
      <c r="D236" s="109" t="s">
        <v>269</v>
      </c>
      <c r="E236" s="109"/>
      <c r="F236" s="109" t="s">
        <v>105</v>
      </c>
      <c r="G236" s="110"/>
      <c r="H236" s="110" t="n">
        <v>1500</v>
      </c>
      <c r="I236" s="143" t="s">
        <v>175</v>
      </c>
      <c r="J236" s="118"/>
      <c r="K236" s="114" t="n">
        <v>1</v>
      </c>
      <c r="L236" s="114" t="n">
        <v>1</v>
      </c>
      <c r="M236" s="114" t="n">
        <v>1</v>
      </c>
      <c r="N236" s="114" t="n">
        <v>1</v>
      </c>
      <c r="O236" s="114" t="n">
        <v>1</v>
      </c>
      <c r="P236" s="114" t="n">
        <v>1</v>
      </c>
      <c r="Q236" s="114" t="n">
        <v>1</v>
      </c>
      <c r="R236" s="114" t="n">
        <v>1</v>
      </c>
      <c r="S236" s="114" t="n">
        <v>1</v>
      </c>
      <c r="T236" s="114" t="n">
        <v>1</v>
      </c>
      <c r="U236" s="114" t="n">
        <v>1</v>
      </c>
      <c r="V236" s="115"/>
      <c r="W236" s="261"/>
      <c r="X236" s="41"/>
      <c r="Y236" s="117" t="n">
        <v>0.9</v>
      </c>
      <c r="Z236" s="41"/>
      <c r="AA236" s="41"/>
      <c r="AB236" s="41"/>
      <c r="AC236" s="94"/>
      <c r="AD236" s="33" t="n">
        <v>1298</v>
      </c>
    </row>
    <row r="237" s="4" customFormat="true" ht="14.4" hidden="false" customHeight="true" outlineLevel="1" collapsed="false">
      <c r="A237" s="154" t="s">
        <v>363</v>
      </c>
      <c r="B237" s="109" t="s">
        <v>62</v>
      </c>
      <c r="C237" s="109" t="s">
        <v>62</v>
      </c>
      <c r="D237" s="109"/>
      <c r="E237" s="109" t="s">
        <v>269</v>
      </c>
      <c r="F237" s="109"/>
      <c r="G237" s="110"/>
      <c r="H237" s="110"/>
      <c r="I237" s="143"/>
      <c r="J237" s="118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6"/>
      <c r="X237" s="41"/>
      <c r="Y237" s="117"/>
      <c r="Z237" s="41"/>
      <c r="AA237" s="41"/>
      <c r="AB237" s="41"/>
      <c r="AC237" s="94"/>
      <c r="AD237" s="42" t="n">
        <v>2036</v>
      </c>
      <c r="AI237" s="1"/>
      <c r="AJ237" s="1"/>
      <c r="AK237" s="1"/>
      <c r="AL237" s="1"/>
      <c r="AM237" s="1"/>
      <c r="AN237" s="1"/>
    </row>
    <row r="238" s="4" customFormat="true" ht="14.4" hidden="false" customHeight="true" outlineLevel="1" collapsed="false">
      <c r="A238" s="154" t="s">
        <v>364</v>
      </c>
      <c r="B238" s="109" t="s">
        <v>62</v>
      </c>
      <c r="C238" s="109" t="s">
        <v>62</v>
      </c>
      <c r="D238" s="109"/>
      <c r="E238" s="109" t="s">
        <v>269</v>
      </c>
      <c r="F238" s="109"/>
      <c r="G238" s="110"/>
      <c r="H238" s="110"/>
      <c r="I238" s="143"/>
      <c r="J238" s="118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6"/>
      <c r="X238" s="41"/>
      <c r="Y238" s="117"/>
      <c r="Z238" s="41"/>
      <c r="AA238" s="41"/>
      <c r="AB238" s="41"/>
      <c r="AC238" s="94"/>
      <c r="AD238" s="42" t="n">
        <v>2038</v>
      </c>
      <c r="AI238" s="1"/>
      <c r="AJ238" s="1"/>
      <c r="AK238" s="1"/>
      <c r="AL238" s="1"/>
      <c r="AM238" s="1"/>
      <c r="AN238" s="1"/>
    </row>
    <row r="239" s="4" customFormat="true" ht="14.4" hidden="false" customHeight="true" outlineLevel="1" collapsed="false">
      <c r="A239" s="154" t="s">
        <v>365</v>
      </c>
      <c r="B239" s="109" t="s">
        <v>62</v>
      </c>
      <c r="C239" s="109" t="s">
        <v>62</v>
      </c>
      <c r="D239" s="109"/>
      <c r="E239" s="109" t="s">
        <v>269</v>
      </c>
      <c r="F239" s="109"/>
      <c r="G239" s="110"/>
      <c r="H239" s="110"/>
      <c r="I239" s="143"/>
      <c r="J239" s="118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6"/>
      <c r="X239" s="41"/>
      <c r="Y239" s="117"/>
      <c r="Z239" s="41"/>
      <c r="AA239" s="41"/>
      <c r="AB239" s="41"/>
      <c r="AC239" s="94"/>
      <c r="AD239" s="42" t="n">
        <v>2037</v>
      </c>
      <c r="AI239" s="1"/>
      <c r="AJ239" s="1"/>
      <c r="AK239" s="1"/>
      <c r="AL239" s="1"/>
      <c r="AM239" s="1"/>
      <c r="AN239" s="1"/>
    </row>
    <row r="240" s="4" customFormat="true" ht="14.4" hidden="false" customHeight="true" outlineLevel="1" collapsed="false">
      <c r="A240" s="154" t="s">
        <v>366</v>
      </c>
      <c r="B240" s="109" t="s">
        <v>62</v>
      </c>
      <c r="C240" s="109" t="s">
        <v>62</v>
      </c>
      <c r="D240" s="109"/>
      <c r="E240" s="109" t="s">
        <v>269</v>
      </c>
      <c r="F240" s="109"/>
      <c r="G240" s="110"/>
      <c r="H240" s="110"/>
      <c r="I240" s="143"/>
      <c r="J240" s="118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6"/>
      <c r="X240" s="41"/>
      <c r="Y240" s="117"/>
      <c r="Z240" s="41"/>
      <c r="AA240" s="41"/>
      <c r="AB240" s="41"/>
      <c r="AC240" s="94"/>
      <c r="AD240" s="42" t="n">
        <v>2028</v>
      </c>
      <c r="AI240" s="1"/>
      <c r="AJ240" s="1"/>
      <c r="AK240" s="1"/>
      <c r="AL240" s="1"/>
      <c r="AM240" s="1"/>
      <c r="AN240" s="1"/>
    </row>
    <row r="241" s="4" customFormat="true" ht="14.4" hidden="false" customHeight="true" outlineLevel="1" collapsed="false">
      <c r="A241" s="154" t="s">
        <v>367</v>
      </c>
      <c r="B241" s="109" t="s">
        <v>62</v>
      </c>
      <c r="C241" s="109" t="s">
        <v>62</v>
      </c>
      <c r="D241" s="109"/>
      <c r="E241" s="109" t="s">
        <v>269</v>
      </c>
      <c r="F241" s="109"/>
      <c r="G241" s="110"/>
      <c r="H241" s="110"/>
      <c r="I241" s="143"/>
      <c r="J241" s="118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6"/>
      <c r="X241" s="41"/>
      <c r="Y241" s="117"/>
      <c r="Z241" s="41"/>
      <c r="AA241" s="41"/>
      <c r="AB241" s="41"/>
      <c r="AC241" s="94"/>
      <c r="AD241" s="42" t="n">
        <v>2031</v>
      </c>
      <c r="AI241" s="1"/>
      <c r="AJ241" s="1"/>
      <c r="AK241" s="1"/>
      <c r="AL241" s="1"/>
      <c r="AM241" s="1"/>
      <c r="AN241" s="1"/>
    </row>
    <row r="242" s="4" customFormat="true" ht="14.4" hidden="false" customHeight="true" outlineLevel="1" collapsed="false">
      <c r="A242" s="154" t="s">
        <v>368</v>
      </c>
      <c r="B242" s="109" t="s">
        <v>62</v>
      </c>
      <c r="C242" s="109" t="s">
        <v>62</v>
      </c>
      <c r="D242" s="109"/>
      <c r="E242" s="109" t="s">
        <v>269</v>
      </c>
      <c r="F242" s="109"/>
      <c r="G242" s="110"/>
      <c r="H242" s="110"/>
      <c r="I242" s="143"/>
      <c r="J242" s="118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6"/>
      <c r="X242" s="41"/>
      <c r="Y242" s="119"/>
      <c r="Z242" s="41"/>
      <c r="AA242" s="41"/>
      <c r="AB242" s="41"/>
      <c r="AC242" s="94"/>
      <c r="AD242" s="42" t="n">
        <v>2029</v>
      </c>
      <c r="AI242" s="1"/>
      <c r="AJ242" s="1"/>
      <c r="AK242" s="1"/>
      <c r="AL242" s="1"/>
      <c r="AM242" s="1"/>
      <c r="AN242" s="1"/>
    </row>
    <row r="243" s="176" customFormat="true" ht="14.4" hidden="false" customHeight="true" outlineLevel="1" collapsed="false">
      <c r="A243" s="154" t="s">
        <v>369</v>
      </c>
      <c r="B243" s="109" t="s">
        <v>62</v>
      </c>
      <c r="C243" s="109" t="s">
        <v>62</v>
      </c>
      <c r="D243" s="109"/>
      <c r="E243" s="109" t="s">
        <v>269</v>
      </c>
      <c r="F243" s="109"/>
      <c r="G243" s="110"/>
      <c r="H243" s="110"/>
      <c r="I243" s="143"/>
      <c r="J243" s="118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261"/>
      <c r="X243" s="41"/>
      <c r="Y243" s="117"/>
      <c r="Z243" s="41"/>
      <c r="AA243" s="41"/>
      <c r="AB243" s="41"/>
      <c r="AC243" s="73"/>
      <c r="AD243" s="175" t="n">
        <v>2032</v>
      </c>
      <c r="AI243" s="1"/>
      <c r="AJ243" s="1"/>
      <c r="AK243" s="1"/>
      <c r="AL243" s="1"/>
      <c r="AM243" s="1"/>
      <c r="AN243" s="1"/>
    </row>
    <row r="244" s="176" customFormat="true" ht="14.4" hidden="false" customHeight="true" outlineLevel="1" collapsed="false">
      <c r="A244" s="154" t="s">
        <v>370</v>
      </c>
      <c r="B244" s="109" t="s">
        <v>62</v>
      </c>
      <c r="C244" s="109" t="s">
        <v>62</v>
      </c>
      <c r="D244" s="109"/>
      <c r="E244" s="109" t="s">
        <v>269</v>
      </c>
      <c r="F244" s="109"/>
      <c r="G244" s="110"/>
      <c r="H244" s="110"/>
      <c r="I244" s="143"/>
      <c r="J244" s="265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1"/>
      <c r="X244" s="41"/>
      <c r="Y244" s="117"/>
      <c r="Z244" s="41"/>
      <c r="AA244" s="41"/>
      <c r="AB244" s="41"/>
      <c r="AC244" s="73"/>
      <c r="AD244" s="175" t="n">
        <v>2033</v>
      </c>
      <c r="AI244" s="1"/>
      <c r="AJ244" s="1"/>
      <c r="AK244" s="1"/>
      <c r="AL244" s="1"/>
      <c r="AM244" s="1"/>
      <c r="AN244" s="1"/>
    </row>
    <row r="245" s="176" customFormat="true" ht="14.4" hidden="false" customHeight="true" outlineLevel="1" collapsed="false">
      <c r="A245" s="154" t="s">
        <v>371</v>
      </c>
      <c r="B245" s="109" t="s">
        <v>62</v>
      </c>
      <c r="C245" s="109" t="s">
        <v>62</v>
      </c>
      <c r="D245" s="109"/>
      <c r="E245" s="109" t="s">
        <v>269</v>
      </c>
      <c r="F245" s="109"/>
      <c r="G245" s="110"/>
      <c r="H245" s="110"/>
      <c r="I245" s="143"/>
      <c r="J245" s="265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1"/>
      <c r="X245" s="41"/>
      <c r="Y245" s="117"/>
      <c r="Z245" s="41"/>
      <c r="AA245" s="41"/>
      <c r="AB245" s="41"/>
      <c r="AC245" s="73"/>
      <c r="AD245" s="175" t="n">
        <v>2034</v>
      </c>
      <c r="AI245" s="1"/>
      <c r="AJ245" s="1"/>
      <c r="AK245" s="1"/>
      <c r="AL245" s="1"/>
      <c r="AM245" s="1"/>
      <c r="AN245" s="1"/>
    </row>
    <row r="246" s="4" customFormat="true" ht="14.4" hidden="false" customHeight="true" outlineLevel="1" collapsed="false">
      <c r="A246" s="154" t="s">
        <v>254</v>
      </c>
      <c r="B246" s="109" t="s">
        <v>62</v>
      </c>
      <c r="C246" s="109" t="s">
        <v>62</v>
      </c>
      <c r="D246" s="109"/>
      <c r="E246" s="109" t="s">
        <v>255</v>
      </c>
      <c r="F246" s="109"/>
      <c r="G246" s="110"/>
      <c r="H246" s="110"/>
      <c r="I246" s="143"/>
      <c r="J246" s="118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6"/>
      <c r="X246" s="41"/>
      <c r="Y246" s="41"/>
      <c r="Z246" s="41"/>
      <c r="AA246" s="41"/>
      <c r="AB246" s="41"/>
      <c r="AC246" s="94"/>
      <c r="AD246" s="42"/>
      <c r="AI246" s="1"/>
      <c r="AJ246" s="1"/>
      <c r="AK246" s="1"/>
      <c r="AL246" s="1"/>
      <c r="AM246" s="1"/>
      <c r="AN246" s="1"/>
    </row>
    <row r="247" s="4" customFormat="true" ht="14.4" hidden="false" customHeight="true" outlineLevel="1" collapsed="false">
      <c r="A247" s="123"/>
      <c r="B247" s="109"/>
      <c r="C247" s="109"/>
      <c r="D247" s="109"/>
      <c r="E247" s="109"/>
      <c r="F247" s="109"/>
      <c r="G247" s="110"/>
      <c r="H247" s="110"/>
      <c r="I247" s="143"/>
      <c r="J247" s="118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6"/>
      <c r="X247" s="41"/>
      <c r="Y247" s="119"/>
      <c r="Z247" s="41"/>
      <c r="AA247" s="41"/>
      <c r="AB247" s="41"/>
      <c r="AC247" s="94"/>
      <c r="AD247" s="42"/>
      <c r="AI247" s="1"/>
      <c r="AJ247" s="1"/>
      <c r="AK247" s="1"/>
      <c r="AL247" s="1"/>
      <c r="AM247" s="1"/>
      <c r="AN247" s="1"/>
    </row>
    <row r="248" s="4" customFormat="true" ht="14.4" hidden="false" customHeight="true" outlineLevel="1" collapsed="false">
      <c r="A248" s="120" t="s">
        <v>372</v>
      </c>
      <c r="B248" s="109"/>
      <c r="C248" s="109"/>
      <c r="D248" s="109"/>
      <c r="E248" s="109"/>
      <c r="F248" s="109"/>
      <c r="G248" s="110"/>
      <c r="H248" s="110"/>
      <c r="I248" s="143"/>
      <c r="J248" s="118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6"/>
      <c r="X248" s="41"/>
      <c r="Y248" s="119"/>
      <c r="Z248" s="41"/>
      <c r="AA248" s="41"/>
      <c r="AB248" s="41"/>
      <c r="AC248" s="94"/>
      <c r="AD248" s="42"/>
      <c r="AI248" s="1"/>
      <c r="AJ248" s="1"/>
      <c r="AK248" s="1"/>
      <c r="AL248" s="1"/>
      <c r="AM248" s="1"/>
      <c r="AN248" s="1"/>
    </row>
    <row r="249" s="4" customFormat="true" ht="14.4" hidden="false" customHeight="true" outlineLevel="1" collapsed="false">
      <c r="A249" s="123" t="s">
        <v>373</v>
      </c>
      <c r="B249" s="109"/>
      <c r="C249" s="109"/>
      <c r="D249" s="109"/>
      <c r="E249" s="109" t="s">
        <v>277</v>
      </c>
      <c r="F249" s="109" t="s">
        <v>55</v>
      </c>
      <c r="G249" s="110"/>
      <c r="H249" s="110" t="n">
        <v>80</v>
      </c>
      <c r="I249" s="143"/>
      <c r="J249" s="118"/>
      <c r="K249" s="115"/>
      <c r="L249" s="115"/>
      <c r="M249" s="115"/>
      <c r="N249" s="115"/>
      <c r="O249" s="112" t="n">
        <v>1</v>
      </c>
      <c r="P249" s="112" t="n">
        <v>1</v>
      </c>
      <c r="Q249" s="112" t="n">
        <v>1</v>
      </c>
      <c r="R249" s="112" t="n">
        <v>1</v>
      </c>
      <c r="S249" s="112" t="n">
        <v>1</v>
      </c>
      <c r="T249" s="115"/>
      <c r="U249" s="115"/>
      <c r="V249" s="115"/>
      <c r="W249" s="116"/>
      <c r="X249" s="41"/>
      <c r="Y249" s="119"/>
      <c r="Z249" s="41"/>
      <c r="AA249" s="41"/>
      <c r="AB249" s="41"/>
      <c r="AC249" s="94"/>
      <c r="AD249" s="42"/>
      <c r="AI249" s="1"/>
      <c r="AJ249" s="1"/>
      <c r="AK249" s="1"/>
      <c r="AL249" s="1"/>
      <c r="AM249" s="1"/>
      <c r="AN249" s="1"/>
    </row>
    <row r="250" s="176" customFormat="true" ht="14.4" hidden="false" customHeight="true" outlineLevel="1" collapsed="false">
      <c r="A250" s="236"/>
      <c r="B250" s="109"/>
      <c r="C250" s="109"/>
      <c r="D250" s="109"/>
      <c r="E250" s="109"/>
      <c r="F250" s="109"/>
      <c r="G250" s="110"/>
      <c r="H250" s="110"/>
      <c r="I250" s="143"/>
      <c r="J250" s="265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1"/>
      <c r="X250" s="41"/>
      <c r="Y250" s="119"/>
      <c r="Z250" s="41"/>
      <c r="AA250" s="41"/>
      <c r="AB250" s="41"/>
      <c r="AC250" s="94"/>
      <c r="AD250" s="175"/>
      <c r="AI250" s="1"/>
      <c r="AJ250" s="1"/>
      <c r="AK250" s="1"/>
      <c r="AL250" s="1"/>
      <c r="AM250" s="1"/>
      <c r="AN250" s="1"/>
    </row>
    <row r="251" customFormat="false" ht="14.4" hidden="false" customHeight="true" outlineLevel="1" collapsed="false">
      <c r="A251" s="97" t="s">
        <v>374</v>
      </c>
      <c r="B251" s="219"/>
      <c r="C251" s="177"/>
      <c r="D251" s="109"/>
      <c r="E251" s="219"/>
      <c r="F251" s="177"/>
      <c r="G251" s="101"/>
      <c r="H251" s="101"/>
      <c r="I251" s="174"/>
      <c r="J251" s="262"/>
      <c r="K251" s="258"/>
      <c r="L251" s="258"/>
      <c r="M251" s="258"/>
      <c r="N251" s="258"/>
      <c r="O251" s="258"/>
      <c r="P251" s="258"/>
      <c r="Q251" s="258"/>
      <c r="R251" s="258"/>
      <c r="S251" s="258"/>
      <c r="T251" s="258"/>
      <c r="U251" s="258"/>
      <c r="V251" s="258"/>
      <c r="W251" s="259"/>
      <c r="X251" s="41"/>
      <c r="Y251" s="119"/>
      <c r="Z251" s="41"/>
      <c r="AA251" s="41"/>
      <c r="AB251" s="41"/>
      <c r="AC251" s="94"/>
      <c r="AD251" s="33"/>
    </row>
    <row r="252" customFormat="false" ht="14.4" hidden="false" customHeight="true" outlineLevel="1" collapsed="false">
      <c r="A252" s="120" t="s">
        <v>375</v>
      </c>
      <c r="B252" s="221" t="s">
        <v>376</v>
      </c>
      <c r="C252" s="109" t="n">
        <v>6701064</v>
      </c>
      <c r="D252" s="109" t="s">
        <v>52</v>
      </c>
      <c r="E252" s="221"/>
      <c r="F252" s="109" t="s">
        <v>377</v>
      </c>
      <c r="G252" s="110"/>
      <c r="H252" s="110" t="n">
        <v>50</v>
      </c>
      <c r="I252" s="174" t="s">
        <v>175</v>
      </c>
      <c r="J252" s="262"/>
      <c r="K252" s="258"/>
      <c r="L252" s="258"/>
      <c r="M252" s="258"/>
      <c r="N252" s="258"/>
      <c r="O252" s="258"/>
      <c r="P252" s="258"/>
      <c r="Q252" s="264" t="n">
        <v>1</v>
      </c>
      <c r="R252" s="264" t="n">
        <v>1</v>
      </c>
      <c r="S252" s="264" t="n">
        <v>1</v>
      </c>
      <c r="T252" s="264" t="n">
        <v>1</v>
      </c>
      <c r="U252" s="264" t="n">
        <v>1</v>
      </c>
      <c r="V252" s="258"/>
      <c r="W252" s="259"/>
      <c r="X252" s="41"/>
      <c r="Y252" s="119"/>
      <c r="Z252" s="41"/>
      <c r="AA252" s="41"/>
      <c r="AB252" s="41"/>
      <c r="AC252" s="94" t="s">
        <v>378</v>
      </c>
      <c r="AD252" s="33" t="n">
        <v>10</v>
      </c>
    </row>
    <row r="253" customFormat="false" ht="14.4" hidden="false" customHeight="true" outlineLevel="1" collapsed="false">
      <c r="A253" s="120"/>
      <c r="B253" s="221"/>
      <c r="C253" s="109"/>
      <c r="D253" s="109"/>
      <c r="E253" s="221"/>
      <c r="F253" s="109"/>
      <c r="G253" s="110"/>
      <c r="H253" s="110"/>
      <c r="I253" s="174"/>
      <c r="J253" s="262"/>
      <c r="K253" s="258"/>
      <c r="L253" s="258"/>
      <c r="M253" s="258"/>
      <c r="N253" s="258"/>
      <c r="O253" s="258"/>
      <c r="P253" s="258"/>
      <c r="Q253" s="258"/>
      <c r="R253" s="258"/>
      <c r="S253" s="258"/>
      <c r="T253" s="258"/>
      <c r="U253" s="258"/>
      <c r="V253" s="258"/>
      <c r="W253" s="259"/>
      <c r="X253" s="41"/>
      <c r="Y253" s="117" t="n">
        <v>15</v>
      </c>
      <c r="Z253" s="41"/>
      <c r="AA253" s="41"/>
      <c r="AB253" s="41"/>
      <c r="AC253" s="94"/>
      <c r="AD253" s="33"/>
    </row>
    <row r="254" customFormat="false" ht="14.4" hidden="false" customHeight="true" outlineLevel="1" collapsed="false">
      <c r="A254" s="123" t="s">
        <v>379</v>
      </c>
      <c r="B254" s="221"/>
      <c r="C254" s="109"/>
      <c r="D254" s="109"/>
      <c r="E254" s="221" t="s">
        <v>380</v>
      </c>
      <c r="F254" s="109" t="s">
        <v>316</v>
      </c>
      <c r="G254" s="110"/>
      <c r="H254" s="110" t="n">
        <v>200</v>
      </c>
      <c r="I254" s="174"/>
      <c r="J254" s="262"/>
      <c r="K254" s="258"/>
      <c r="L254" s="258"/>
      <c r="M254" s="258"/>
      <c r="N254" s="258"/>
      <c r="O254" s="260"/>
      <c r="P254" s="260"/>
      <c r="Q254" s="260"/>
      <c r="R254" s="260"/>
      <c r="S254" s="258"/>
      <c r="T254" s="258"/>
      <c r="U254" s="258"/>
      <c r="V254" s="258"/>
      <c r="W254" s="259"/>
      <c r="X254" s="41"/>
      <c r="Y254" s="117"/>
      <c r="Z254" s="41"/>
      <c r="AA254" s="41"/>
      <c r="AB254" s="41"/>
      <c r="AC254" s="94"/>
      <c r="AD254" s="33"/>
    </row>
    <row r="255" customFormat="false" ht="14.4" hidden="false" customHeight="true" outlineLevel="1" collapsed="false">
      <c r="A255" s="123"/>
      <c r="B255" s="221"/>
      <c r="C255" s="109"/>
      <c r="D255" s="109"/>
      <c r="E255" s="221"/>
      <c r="F255" s="109"/>
      <c r="G255" s="110"/>
      <c r="H255" s="110"/>
      <c r="I255" s="174"/>
      <c r="J255" s="262"/>
      <c r="K255" s="258"/>
      <c r="L255" s="258"/>
      <c r="M255" s="258"/>
      <c r="N255" s="258"/>
      <c r="O255" s="260"/>
      <c r="P255" s="260"/>
      <c r="Q255" s="260"/>
      <c r="R255" s="260"/>
      <c r="S255" s="258"/>
      <c r="T255" s="258"/>
      <c r="U255" s="258"/>
      <c r="V255" s="258"/>
      <c r="W255" s="259"/>
      <c r="X255" s="41"/>
      <c r="Y255" s="41"/>
      <c r="Z255" s="41"/>
      <c r="AA255" s="41"/>
      <c r="AB255" s="41"/>
      <c r="AC255" s="94"/>
      <c r="AD255" s="33"/>
    </row>
    <row r="256" s="131" customFormat="true" ht="14.4" hidden="false" customHeight="true" outlineLevel="1" collapsed="false">
      <c r="A256" s="120" t="s">
        <v>381</v>
      </c>
      <c r="B256" s="221" t="s">
        <v>382</v>
      </c>
      <c r="C256" s="109" t="n">
        <v>6705904</v>
      </c>
      <c r="D256" s="109" t="s">
        <v>349</v>
      </c>
      <c r="E256" s="221" t="s">
        <v>349</v>
      </c>
      <c r="F256" s="109" t="s">
        <v>88</v>
      </c>
      <c r="G256" s="110"/>
      <c r="H256" s="110" t="n">
        <v>100</v>
      </c>
      <c r="I256" s="151"/>
      <c r="J256" s="136"/>
      <c r="K256" s="137"/>
      <c r="L256" s="137"/>
      <c r="M256" s="137"/>
      <c r="N256" s="264" t="n">
        <v>1</v>
      </c>
      <c r="O256" s="264" t="n">
        <v>1</v>
      </c>
      <c r="P256" s="264" t="n">
        <v>1</v>
      </c>
      <c r="Q256" s="264" t="n">
        <v>1</v>
      </c>
      <c r="R256" s="137"/>
      <c r="S256" s="137"/>
      <c r="T256" s="137"/>
      <c r="U256" s="137"/>
      <c r="V256" s="137"/>
      <c r="W256" s="152"/>
      <c r="X256" s="117"/>
      <c r="Y256" s="117"/>
      <c r="Z256" s="117"/>
      <c r="AA256" s="117"/>
      <c r="AB256" s="117"/>
      <c r="AC256" s="138" t="s">
        <v>383</v>
      </c>
      <c r="AD256" s="130" t="n">
        <v>1015</v>
      </c>
      <c r="AI256" s="1"/>
      <c r="AJ256" s="1"/>
      <c r="AK256" s="1"/>
      <c r="AL256" s="1"/>
      <c r="AM256" s="1"/>
      <c r="AN256" s="1"/>
    </row>
    <row r="257" s="131" customFormat="true" ht="14.4" hidden="false" customHeight="true" outlineLevel="1" collapsed="false">
      <c r="A257" s="133"/>
      <c r="B257" s="267"/>
      <c r="C257" s="135"/>
      <c r="D257" s="135"/>
      <c r="E257" s="267"/>
      <c r="F257" s="135"/>
      <c r="G257" s="110"/>
      <c r="H257" s="110"/>
      <c r="I257" s="151"/>
      <c r="J257" s="136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52"/>
      <c r="X257" s="117"/>
      <c r="Y257" s="117"/>
      <c r="Z257" s="117"/>
      <c r="AA257" s="117"/>
      <c r="AB257" s="117"/>
      <c r="AC257" s="138"/>
      <c r="AD257" s="130"/>
      <c r="AI257" s="1"/>
      <c r="AJ257" s="1"/>
      <c r="AK257" s="1"/>
      <c r="AL257" s="1"/>
      <c r="AM257" s="1"/>
      <c r="AN257" s="1"/>
    </row>
    <row r="258" s="4" customFormat="true" ht="14.4" hidden="false" customHeight="true" outlineLevel="1" collapsed="false">
      <c r="A258" s="123" t="s">
        <v>384</v>
      </c>
      <c r="B258" s="221"/>
      <c r="C258" s="109"/>
      <c r="D258" s="109"/>
      <c r="E258" s="221"/>
      <c r="F258" s="109" t="s">
        <v>385</v>
      </c>
      <c r="G258" s="110"/>
      <c r="H258" s="110"/>
      <c r="I258" s="143"/>
      <c r="J258" s="118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6"/>
      <c r="X258" s="41"/>
      <c r="Y258" s="119"/>
      <c r="Z258" s="41"/>
      <c r="AA258" s="41"/>
      <c r="AB258" s="41"/>
      <c r="AC258" s="94"/>
      <c r="AD258" s="42"/>
      <c r="AI258" s="1"/>
      <c r="AJ258" s="1"/>
      <c r="AK258" s="1"/>
      <c r="AL258" s="1"/>
      <c r="AM258" s="1"/>
      <c r="AN258" s="1"/>
    </row>
    <row r="259" s="4" customFormat="true" ht="14.4" hidden="false" customHeight="true" outlineLevel="1" collapsed="false">
      <c r="A259" s="123"/>
      <c r="B259" s="221"/>
      <c r="C259" s="109"/>
      <c r="D259" s="109"/>
      <c r="E259" s="221"/>
      <c r="F259" s="109"/>
      <c r="G259" s="110"/>
      <c r="H259" s="110"/>
      <c r="I259" s="143"/>
      <c r="J259" s="118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6"/>
      <c r="X259" s="41"/>
      <c r="Y259" s="119"/>
      <c r="Z259" s="41"/>
      <c r="AA259" s="41"/>
      <c r="AB259" s="41"/>
      <c r="AC259" s="94"/>
      <c r="AD259" s="42"/>
      <c r="AI259" s="1"/>
      <c r="AJ259" s="1"/>
      <c r="AK259" s="1"/>
      <c r="AL259" s="1"/>
      <c r="AM259" s="1"/>
      <c r="AN259" s="1"/>
    </row>
    <row r="260" s="4" customFormat="true" ht="14.4" hidden="false" customHeight="true" outlineLevel="1" collapsed="false">
      <c r="A260" s="97" t="s">
        <v>386</v>
      </c>
      <c r="B260" s="219"/>
      <c r="C260" s="177"/>
      <c r="D260" s="109"/>
      <c r="E260" s="219"/>
      <c r="F260" s="177"/>
      <c r="G260" s="101"/>
      <c r="H260" s="101"/>
      <c r="I260" s="143"/>
      <c r="J260" s="118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6"/>
      <c r="X260" s="41"/>
      <c r="Y260" s="119"/>
      <c r="Z260" s="41"/>
      <c r="AA260" s="41"/>
      <c r="AB260" s="41"/>
      <c r="AC260" s="94"/>
      <c r="AD260" s="42"/>
      <c r="AI260" s="1"/>
      <c r="AJ260" s="1"/>
      <c r="AK260" s="1"/>
      <c r="AL260" s="1"/>
      <c r="AM260" s="1"/>
      <c r="AN260" s="1"/>
    </row>
    <row r="261" s="4" customFormat="true" ht="14.4" hidden="false" customHeight="true" outlineLevel="1" collapsed="false">
      <c r="A261" s="123" t="s">
        <v>387</v>
      </c>
      <c r="B261" s="221" t="s">
        <v>388</v>
      </c>
      <c r="C261" s="109" t="n">
        <v>6701049</v>
      </c>
      <c r="D261" s="109" t="s">
        <v>292</v>
      </c>
      <c r="E261" s="109"/>
      <c r="F261" s="109" t="s">
        <v>98</v>
      </c>
      <c r="G261" s="110"/>
      <c r="H261" s="110" t="n">
        <v>50</v>
      </c>
      <c r="I261" s="143"/>
      <c r="J261" s="118"/>
      <c r="K261" s="114" t="n">
        <v>1</v>
      </c>
      <c r="L261" s="114" t="n">
        <v>1</v>
      </c>
      <c r="M261" s="114" t="n">
        <v>1</v>
      </c>
      <c r="N261" s="114" t="n">
        <v>1</v>
      </c>
      <c r="O261" s="114" t="n">
        <v>1</v>
      </c>
      <c r="P261" s="114" t="n">
        <v>1</v>
      </c>
      <c r="Q261" s="114" t="n">
        <v>1</v>
      </c>
      <c r="R261" s="114" t="n">
        <v>1</v>
      </c>
      <c r="S261" s="114" t="n">
        <v>1</v>
      </c>
      <c r="T261" s="114" t="n">
        <v>1</v>
      </c>
      <c r="U261" s="114" t="n">
        <v>1</v>
      </c>
      <c r="V261" s="115"/>
      <c r="W261" s="116"/>
      <c r="X261" s="41"/>
      <c r="Y261" s="119"/>
      <c r="Z261" s="41"/>
      <c r="AA261" s="41"/>
      <c r="AB261" s="41"/>
      <c r="AC261" s="94"/>
      <c r="AD261" s="42"/>
      <c r="AI261" s="1"/>
      <c r="AJ261" s="1"/>
      <c r="AK261" s="1"/>
      <c r="AL261" s="1"/>
      <c r="AM261" s="1"/>
      <c r="AN261" s="1"/>
    </row>
    <row r="262" s="4" customFormat="true" ht="14.4" hidden="false" customHeight="true" outlineLevel="1" collapsed="false">
      <c r="A262" s="120"/>
      <c r="B262" s="221"/>
      <c r="C262" s="109"/>
      <c r="D262" s="109"/>
      <c r="E262" s="109"/>
      <c r="F262" s="109"/>
      <c r="G262" s="110"/>
      <c r="H262" s="110"/>
      <c r="I262" s="143"/>
      <c r="J262" s="118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6"/>
      <c r="X262" s="41"/>
      <c r="Y262" s="41"/>
      <c r="Z262" s="41"/>
      <c r="AA262" s="41"/>
      <c r="AB262" s="41"/>
      <c r="AC262" s="94"/>
      <c r="AD262" s="42"/>
      <c r="AI262" s="1"/>
      <c r="AJ262" s="1"/>
      <c r="AK262" s="1"/>
      <c r="AL262" s="1"/>
      <c r="AM262" s="1"/>
      <c r="AN262" s="1"/>
    </row>
    <row r="263" s="4" customFormat="true" ht="14.4" hidden="false" customHeight="true" outlineLevel="1" collapsed="false">
      <c r="A263" s="123" t="s">
        <v>389</v>
      </c>
      <c r="B263" s="221"/>
      <c r="C263" s="109"/>
      <c r="D263" s="109"/>
      <c r="E263" s="109"/>
      <c r="F263" s="109"/>
      <c r="G263" s="110"/>
      <c r="H263" s="110"/>
      <c r="I263" s="143"/>
      <c r="J263" s="118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6"/>
      <c r="X263" s="41"/>
      <c r="Y263" s="41"/>
      <c r="Z263" s="41"/>
      <c r="AA263" s="41"/>
      <c r="AB263" s="41"/>
      <c r="AC263" s="94"/>
      <c r="AD263" s="42"/>
      <c r="AI263" s="1"/>
      <c r="AJ263" s="1"/>
      <c r="AK263" s="1"/>
      <c r="AL263" s="1"/>
      <c r="AM263" s="1"/>
      <c r="AN263" s="1"/>
    </row>
    <row r="264" s="4" customFormat="true" ht="14.4" hidden="false" customHeight="true" outlineLevel="1" collapsed="false">
      <c r="A264" s="123" t="s">
        <v>390</v>
      </c>
      <c r="B264" s="221"/>
      <c r="C264" s="109"/>
      <c r="D264" s="109"/>
      <c r="E264" s="109"/>
      <c r="F264" s="109"/>
      <c r="G264" s="110"/>
      <c r="H264" s="110"/>
      <c r="I264" s="143"/>
      <c r="J264" s="118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6"/>
      <c r="X264" s="41"/>
      <c r="Y264" s="41"/>
      <c r="Z264" s="41"/>
      <c r="AA264" s="41"/>
      <c r="AB264" s="41"/>
      <c r="AC264" s="94"/>
      <c r="AD264" s="42"/>
      <c r="AI264" s="1"/>
      <c r="AJ264" s="1"/>
      <c r="AK264" s="1"/>
      <c r="AL264" s="1"/>
      <c r="AM264" s="1"/>
      <c r="AN264" s="1"/>
    </row>
    <row r="265" customFormat="false" ht="14.4" hidden="false" customHeight="true" outlineLevel="1" collapsed="false">
      <c r="A265" s="120"/>
      <c r="B265" s="221"/>
      <c r="C265" s="109"/>
      <c r="D265" s="109"/>
      <c r="E265" s="109"/>
      <c r="F265" s="109"/>
      <c r="G265" s="110"/>
      <c r="H265" s="122"/>
      <c r="I265" s="174"/>
      <c r="J265" s="262"/>
      <c r="K265" s="258"/>
      <c r="L265" s="258"/>
      <c r="M265" s="258"/>
      <c r="N265" s="258"/>
      <c r="O265" s="260"/>
      <c r="P265" s="260"/>
      <c r="Q265" s="258"/>
      <c r="R265" s="258"/>
      <c r="S265" s="258"/>
      <c r="T265" s="258"/>
      <c r="U265" s="258"/>
      <c r="V265" s="258"/>
      <c r="W265" s="259"/>
      <c r="X265" s="41"/>
      <c r="Y265" s="41"/>
      <c r="Z265" s="41"/>
      <c r="AA265" s="41"/>
      <c r="AB265" s="41"/>
      <c r="AC265" s="94"/>
      <c r="AD265" s="33"/>
    </row>
    <row r="266" customFormat="false" ht="14.4" hidden="false" customHeight="true" outlineLevel="1" collapsed="false">
      <c r="A266" s="153" t="s">
        <v>391</v>
      </c>
      <c r="B266" s="221" t="s">
        <v>392</v>
      </c>
      <c r="C266" s="109" t="n">
        <v>6701975</v>
      </c>
      <c r="D266" s="109" t="s">
        <v>269</v>
      </c>
      <c r="E266" s="109"/>
      <c r="F266" s="109"/>
      <c r="G266" s="110"/>
      <c r="H266" s="110"/>
      <c r="I266" s="174" t="s">
        <v>175</v>
      </c>
      <c r="J266" s="262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60"/>
      <c r="W266" s="259"/>
      <c r="X266" s="41"/>
      <c r="Y266" s="41"/>
      <c r="Z266" s="41"/>
      <c r="AA266" s="41"/>
      <c r="AB266" s="41"/>
      <c r="AC266" s="94"/>
      <c r="AD266" s="33"/>
    </row>
    <row r="267" s="4" customFormat="true" ht="14.4" hidden="false" customHeight="true" outlineLevel="1" collapsed="false">
      <c r="A267" s="154" t="s">
        <v>393</v>
      </c>
      <c r="B267" s="109" t="s">
        <v>62</v>
      </c>
      <c r="C267" s="109" t="s">
        <v>62</v>
      </c>
      <c r="D267" s="109"/>
      <c r="E267" s="109" t="s">
        <v>269</v>
      </c>
      <c r="F267" s="109" t="s">
        <v>394</v>
      </c>
      <c r="G267" s="110"/>
      <c r="H267" s="110" t="n">
        <v>10</v>
      </c>
      <c r="I267" s="143"/>
      <c r="J267" s="118"/>
      <c r="K267" s="115"/>
      <c r="L267" s="260"/>
      <c r="M267" s="260"/>
      <c r="N267" s="264" t="n">
        <v>1</v>
      </c>
      <c r="O267" s="264" t="n">
        <v>1</v>
      </c>
      <c r="P267" s="264" t="n">
        <v>1</v>
      </c>
      <c r="Q267" s="264" t="n">
        <v>1</v>
      </c>
      <c r="R267" s="264" t="n">
        <v>1</v>
      </c>
      <c r="S267" s="260"/>
      <c r="T267" s="260"/>
      <c r="U267" s="260"/>
      <c r="V267" s="115"/>
      <c r="W267" s="116"/>
      <c r="X267" s="41"/>
      <c r="Y267" s="41"/>
      <c r="Z267" s="41"/>
      <c r="AA267" s="41"/>
      <c r="AB267" s="41"/>
      <c r="AC267" s="94"/>
      <c r="AD267" s="42"/>
      <c r="AI267" s="1"/>
      <c r="AJ267" s="1"/>
      <c r="AK267" s="1"/>
      <c r="AL267" s="1"/>
      <c r="AM267" s="1"/>
      <c r="AN267" s="1"/>
    </row>
    <row r="268" s="4" customFormat="true" ht="14.4" hidden="false" customHeight="true" outlineLevel="1" collapsed="false">
      <c r="A268" s="154" t="s">
        <v>395</v>
      </c>
      <c r="B268" s="109" t="s">
        <v>62</v>
      </c>
      <c r="C268" s="109" t="s">
        <v>62</v>
      </c>
      <c r="D268" s="109"/>
      <c r="E268" s="109" t="s">
        <v>269</v>
      </c>
      <c r="F268" s="109" t="s">
        <v>55</v>
      </c>
      <c r="G268" s="110"/>
      <c r="H268" s="110" t="n">
        <v>20</v>
      </c>
      <c r="I268" s="143"/>
      <c r="J268" s="118"/>
      <c r="K268" s="115"/>
      <c r="L268" s="112" t="n">
        <v>1</v>
      </c>
      <c r="M268" s="112" t="n">
        <v>1</v>
      </c>
      <c r="N268" s="260"/>
      <c r="O268" s="260"/>
      <c r="P268" s="260"/>
      <c r="Q268" s="260"/>
      <c r="R268" s="260"/>
      <c r="S268" s="260"/>
      <c r="T268" s="260"/>
      <c r="U268" s="260"/>
      <c r="V268" s="115"/>
      <c r="W268" s="116"/>
      <c r="X268" s="41"/>
      <c r="Y268" s="41"/>
      <c r="Z268" s="41"/>
      <c r="AA268" s="41"/>
      <c r="AB268" s="41"/>
      <c r="AC268" s="94" t="s">
        <v>396</v>
      </c>
      <c r="AD268" s="42"/>
      <c r="AI268" s="1"/>
      <c r="AJ268" s="1"/>
      <c r="AK268" s="1"/>
      <c r="AL268" s="1"/>
      <c r="AM268" s="1"/>
      <c r="AN268" s="1"/>
    </row>
    <row r="269" customFormat="false" ht="14.4" hidden="false" customHeight="true" outlineLevel="1" collapsed="false">
      <c r="A269" s="123"/>
      <c r="B269" s="109"/>
      <c r="C269" s="109"/>
      <c r="D269" s="109"/>
      <c r="E269" s="109"/>
      <c r="F269" s="109"/>
      <c r="G269" s="110"/>
      <c r="H269" s="110"/>
      <c r="I269" s="174"/>
      <c r="J269" s="262"/>
      <c r="K269" s="258"/>
      <c r="L269" s="258"/>
      <c r="M269" s="258"/>
      <c r="N269" s="258"/>
      <c r="O269" s="258"/>
      <c r="P269" s="258"/>
      <c r="Q269" s="258"/>
      <c r="R269" s="258"/>
      <c r="S269" s="258"/>
      <c r="T269" s="258"/>
      <c r="U269" s="258"/>
      <c r="V269" s="258"/>
      <c r="W269" s="259"/>
      <c r="X269" s="41"/>
      <c r="Y269" s="41"/>
      <c r="Z269" s="41"/>
      <c r="AA269" s="41"/>
      <c r="AB269" s="41"/>
      <c r="AC269" s="94"/>
      <c r="AD269" s="33"/>
    </row>
    <row r="270" customFormat="false" ht="14.4" hidden="false" customHeight="true" outlineLevel="1" collapsed="false">
      <c r="A270" s="153" t="s">
        <v>138</v>
      </c>
      <c r="B270" s="219"/>
      <c r="C270" s="177"/>
      <c r="D270" s="109"/>
      <c r="E270" s="219"/>
      <c r="F270" s="177"/>
      <c r="G270" s="101"/>
      <c r="H270" s="110" t="n">
        <v>200</v>
      </c>
      <c r="I270" s="174"/>
      <c r="J270" s="262"/>
      <c r="K270" s="258"/>
      <c r="L270" s="258"/>
      <c r="M270" s="258"/>
      <c r="N270" s="258"/>
      <c r="O270" s="258"/>
      <c r="P270" s="258"/>
      <c r="Q270" s="258"/>
      <c r="R270" s="258"/>
      <c r="S270" s="258"/>
      <c r="T270" s="258"/>
      <c r="U270" s="258"/>
      <c r="V270" s="258"/>
      <c r="W270" s="259"/>
      <c r="X270" s="41"/>
      <c r="Y270" s="119"/>
      <c r="Z270" s="41"/>
      <c r="AA270" s="41"/>
      <c r="AB270" s="41"/>
      <c r="AC270" s="94"/>
      <c r="AD270" s="33"/>
    </row>
    <row r="271" customFormat="false" ht="14.4" hidden="false" customHeight="true" outlineLevel="1" collapsed="false">
      <c r="A271" s="154" t="s">
        <v>139</v>
      </c>
      <c r="B271" s="221" t="s">
        <v>397</v>
      </c>
      <c r="C271" s="109" t="n">
        <v>6701052</v>
      </c>
      <c r="D271" s="177"/>
      <c r="E271" s="221" t="s">
        <v>292</v>
      </c>
      <c r="F271" s="109"/>
      <c r="G271" s="110"/>
      <c r="H271" s="110"/>
      <c r="I271" s="174"/>
      <c r="J271" s="262"/>
      <c r="K271" s="258"/>
      <c r="L271" s="258"/>
      <c r="M271" s="258"/>
      <c r="N271" s="258"/>
      <c r="O271" s="258"/>
      <c r="P271" s="258"/>
      <c r="Q271" s="258"/>
      <c r="R271" s="258"/>
      <c r="S271" s="258"/>
      <c r="T271" s="258"/>
      <c r="U271" s="258"/>
      <c r="V271" s="258"/>
      <c r="W271" s="259"/>
      <c r="X271" s="41"/>
      <c r="Y271" s="119"/>
      <c r="Z271" s="41"/>
      <c r="AA271" s="41"/>
      <c r="AB271" s="41"/>
      <c r="AC271" s="94"/>
      <c r="AD271" s="33"/>
    </row>
    <row r="272" customFormat="false" ht="14.4" hidden="false" customHeight="true" outlineLevel="1" collapsed="false">
      <c r="A272" s="154" t="s">
        <v>142</v>
      </c>
      <c r="B272" s="221" t="s">
        <v>398</v>
      </c>
      <c r="C272" s="109" t="n">
        <v>6701053</v>
      </c>
      <c r="D272" s="177"/>
      <c r="E272" s="221" t="s">
        <v>292</v>
      </c>
      <c r="F272" s="109"/>
      <c r="G272" s="110"/>
      <c r="H272" s="110"/>
      <c r="I272" s="174"/>
      <c r="J272" s="262"/>
      <c r="K272" s="258"/>
      <c r="L272" s="258"/>
      <c r="M272" s="258"/>
      <c r="N272" s="258"/>
      <c r="O272" s="258"/>
      <c r="P272" s="258"/>
      <c r="Q272" s="258"/>
      <c r="R272" s="258"/>
      <c r="S272" s="258"/>
      <c r="T272" s="258"/>
      <c r="U272" s="258"/>
      <c r="V272" s="258"/>
      <c r="W272" s="259"/>
      <c r="X272" s="41"/>
      <c r="Y272" s="119"/>
      <c r="Z272" s="41"/>
      <c r="AA272" s="41"/>
      <c r="AB272" s="41"/>
      <c r="AC272" s="94"/>
      <c r="AD272" s="33"/>
    </row>
    <row r="273" customFormat="false" ht="14.4" hidden="false" customHeight="true" outlineLevel="1" collapsed="false">
      <c r="A273" s="154" t="s">
        <v>146</v>
      </c>
      <c r="B273" s="221" t="s">
        <v>399</v>
      </c>
      <c r="C273" s="109" t="n">
        <v>6701055</v>
      </c>
      <c r="D273" s="177"/>
      <c r="E273" s="221" t="s">
        <v>292</v>
      </c>
      <c r="F273" s="109"/>
      <c r="G273" s="110"/>
      <c r="H273" s="110"/>
      <c r="I273" s="174"/>
      <c r="J273" s="262"/>
      <c r="K273" s="258"/>
      <c r="L273" s="258"/>
      <c r="M273" s="258"/>
      <c r="N273" s="258"/>
      <c r="O273" s="258"/>
      <c r="P273" s="258"/>
      <c r="Q273" s="258"/>
      <c r="R273" s="258"/>
      <c r="S273" s="258"/>
      <c r="T273" s="258"/>
      <c r="U273" s="258"/>
      <c r="V273" s="258"/>
      <c r="W273" s="259"/>
      <c r="X273" s="41"/>
      <c r="Y273" s="119"/>
      <c r="Z273" s="41"/>
      <c r="AA273" s="41"/>
      <c r="AB273" s="41"/>
      <c r="AC273" s="94"/>
      <c r="AD273" s="33"/>
    </row>
    <row r="274" customFormat="false" ht="14.4" hidden="false" customHeight="true" outlineLevel="1" collapsed="false">
      <c r="A274" s="154" t="s">
        <v>400</v>
      </c>
      <c r="B274" s="221" t="s">
        <v>62</v>
      </c>
      <c r="C274" s="109" t="s">
        <v>62</v>
      </c>
      <c r="D274" s="177"/>
      <c r="E274" s="221" t="s">
        <v>302</v>
      </c>
      <c r="F274" s="109" t="s">
        <v>55</v>
      </c>
      <c r="G274" s="110"/>
      <c r="H274" s="110"/>
      <c r="I274" s="174"/>
      <c r="J274" s="262"/>
      <c r="K274" s="258"/>
      <c r="L274" s="258"/>
      <c r="M274" s="112" t="n">
        <v>1</v>
      </c>
      <c r="N274" s="112" t="n">
        <v>1</v>
      </c>
      <c r="O274" s="112" t="n">
        <v>1</v>
      </c>
      <c r="P274" s="112" t="n">
        <v>1</v>
      </c>
      <c r="Q274" s="112" t="n">
        <v>1</v>
      </c>
      <c r="R274" s="112" t="n">
        <v>1</v>
      </c>
      <c r="S274" s="258"/>
      <c r="T274" s="258"/>
      <c r="U274" s="258"/>
      <c r="V274" s="258"/>
      <c r="W274" s="259"/>
      <c r="X274" s="41"/>
      <c r="Y274" s="119"/>
      <c r="Z274" s="41"/>
      <c r="AA274" s="41"/>
      <c r="AB274" s="41"/>
      <c r="AC274" s="94"/>
      <c r="AD274" s="33"/>
    </row>
    <row r="275" s="96" customFormat="true" ht="14.4" hidden="false" customHeight="true" outlineLevel="0" collapsed="false">
      <c r="A275" s="88" t="s">
        <v>401</v>
      </c>
      <c r="B275" s="88"/>
      <c r="C275" s="88"/>
      <c r="D275" s="88"/>
      <c r="E275" s="88"/>
      <c r="F275" s="88"/>
      <c r="G275" s="89" t="n">
        <v>1000</v>
      </c>
      <c r="H275" s="89" t="n">
        <f aca="false">SUM(H276+H277+H278,H291,H292)</f>
        <v>1250</v>
      </c>
      <c r="I275" s="268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3"/>
      <c r="X275" s="269"/>
      <c r="Y275" s="119"/>
      <c r="Z275" s="269"/>
      <c r="AA275" s="269"/>
      <c r="AB275" s="269"/>
      <c r="AC275" s="270"/>
      <c r="AD275" s="95"/>
      <c r="AI275" s="1"/>
      <c r="AJ275" s="1"/>
      <c r="AK275" s="1"/>
      <c r="AL275" s="1"/>
      <c r="AM275" s="1"/>
      <c r="AN275" s="1"/>
    </row>
    <row r="276" customFormat="false" ht="14.4" hidden="false" customHeight="true" outlineLevel="1" collapsed="false">
      <c r="A276" s="166" t="s">
        <v>402</v>
      </c>
      <c r="B276" s="271"/>
      <c r="C276" s="271"/>
      <c r="D276" s="272"/>
      <c r="E276" s="271"/>
      <c r="F276" s="271"/>
      <c r="G276" s="273"/>
      <c r="H276" s="273" t="n">
        <v>0</v>
      </c>
      <c r="I276" s="240"/>
      <c r="J276" s="241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3"/>
      <c r="X276" s="164"/>
      <c r="Y276" s="119"/>
      <c r="Z276" s="164"/>
      <c r="AA276" s="41"/>
      <c r="AB276" s="41"/>
      <c r="AC276" s="94"/>
      <c r="AD276" s="33"/>
    </row>
    <row r="277" customFormat="false" ht="14.4" hidden="false" customHeight="true" outlineLevel="1" collapsed="false">
      <c r="A277" s="97" t="s">
        <v>403</v>
      </c>
      <c r="B277" s="177"/>
      <c r="C277" s="177"/>
      <c r="D277" s="109"/>
      <c r="E277" s="177"/>
      <c r="F277" s="177"/>
      <c r="G277" s="101"/>
      <c r="H277" s="101" t="n">
        <v>0</v>
      </c>
      <c r="I277" s="174"/>
      <c r="J277" s="262"/>
      <c r="K277" s="258"/>
      <c r="L277" s="258"/>
      <c r="M277" s="258"/>
      <c r="N277" s="258"/>
      <c r="O277" s="258"/>
      <c r="P277" s="258"/>
      <c r="Q277" s="258"/>
      <c r="R277" s="258"/>
      <c r="S277" s="258"/>
      <c r="T277" s="258"/>
      <c r="U277" s="258"/>
      <c r="V277" s="258"/>
      <c r="W277" s="259"/>
      <c r="X277" s="164"/>
      <c r="Y277" s="119"/>
      <c r="Z277" s="164"/>
      <c r="AA277" s="41"/>
      <c r="AB277" s="41"/>
      <c r="AC277" s="94"/>
      <c r="AD277" s="33"/>
    </row>
    <row r="278" customFormat="false" ht="14.4" hidden="false" customHeight="true" outlineLevel="1" collapsed="false">
      <c r="A278" s="274" t="s">
        <v>404</v>
      </c>
      <c r="B278" s="177"/>
      <c r="C278" s="177"/>
      <c r="D278" s="109"/>
      <c r="E278" s="177"/>
      <c r="F278" s="177"/>
      <c r="G278" s="101"/>
      <c r="H278" s="101" t="n">
        <f aca="false">SUM(H279,H281,H283,H286,)</f>
        <v>1190</v>
      </c>
      <c r="I278" s="174"/>
      <c r="J278" s="262"/>
      <c r="K278" s="258"/>
      <c r="L278" s="258"/>
      <c r="M278" s="258"/>
      <c r="N278" s="258"/>
      <c r="O278" s="258"/>
      <c r="P278" s="258"/>
      <c r="Q278" s="258"/>
      <c r="R278" s="258"/>
      <c r="S278" s="258"/>
      <c r="T278" s="258"/>
      <c r="U278" s="258"/>
      <c r="V278" s="258"/>
      <c r="W278" s="259"/>
      <c r="X278" s="164"/>
      <c r="Y278" s="119"/>
      <c r="Z278" s="164"/>
      <c r="AA278" s="41"/>
      <c r="AB278" s="41"/>
      <c r="AC278" s="73"/>
      <c r="AD278" s="33"/>
    </row>
    <row r="279" customFormat="false" ht="14.4" hidden="false" customHeight="true" outlineLevel="1" collapsed="false">
      <c r="A279" s="275" t="s">
        <v>405</v>
      </c>
      <c r="B279" s="109" t="s">
        <v>406</v>
      </c>
      <c r="C279" s="109" t="n">
        <v>6702904</v>
      </c>
      <c r="D279" s="109" t="s">
        <v>48</v>
      </c>
      <c r="E279" s="109"/>
      <c r="F279" s="109" t="s">
        <v>55</v>
      </c>
      <c r="G279" s="101"/>
      <c r="H279" s="122" t="n">
        <f aca="false">SUM(H280:H280)</f>
        <v>60</v>
      </c>
      <c r="I279" s="174"/>
      <c r="J279" s="276" t="n">
        <v>1</v>
      </c>
      <c r="K279" s="277" t="n">
        <v>1</v>
      </c>
      <c r="L279" s="277" t="n">
        <v>1</v>
      </c>
      <c r="M279" s="277" t="n">
        <v>1</v>
      </c>
      <c r="N279" s="277" t="n">
        <v>1</v>
      </c>
      <c r="O279" s="277" t="n">
        <v>1</v>
      </c>
      <c r="P279" s="277" t="n">
        <v>1</v>
      </c>
      <c r="Q279" s="277" t="n">
        <v>1</v>
      </c>
      <c r="R279" s="277" t="n">
        <v>1</v>
      </c>
      <c r="S279" s="277" t="n">
        <v>1</v>
      </c>
      <c r="T279" s="277" t="n">
        <v>1</v>
      </c>
      <c r="U279" s="277" t="n">
        <v>1</v>
      </c>
      <c r="V279" s="258"/>
      <c r="W279" s="259"/>
      <c r="X279" s="164"/>
      <c r="Y279" s="119"/>
      <c r="Z279" s="164"/>
      <c r="AA279" s="41"/>
      <c r="AB279" s="41"/>
      <c r="AC279" s="73" t="s">
        <v>407</v>
      </c>
      <c r="AD279" s="33"/>
    </row>
    <row r="280" customFormat="false" ht="14.4" hidden="false" customHeight="true" outlineLevel="1" collapsed="false">
      <c r="A280" s="278" t="s">
        <v>408</v>
      </c>
      <c r="B280" s="109" t="s">
        <v>62</v>
      </c>
      <c r="C280" s="109" t="s">
        <v>62</v>
      </c>
      <c r="D280" s="109"/>
      <c r="E280" s="109" t="s">
        <v>48</v>
      </c>
      <c r="F280" s="109" t="s">
        <v>55</v>
      </c>
      <c r="G280" s="101"/>
      <c r="H280" s="109" t="n">
        <v>60</v>
      </c>
      <c r="I280" s="174"/>
      <c r="J280" s="276" t="n">
        <v>1</v>
      </c>
      <c r="K280" s="277" t="n">
        <v>1</v>
      </c>
      <c r="L280" s="277" t="n">
        <v>1</v>
      </c>
      <c r="M280" s="277" t="n">
        <v>1</v>
      </c>
      <c r="N280" s="277" t="n">
        <v>1</v>
      </c>
      <c r="O280" s="277" t="n">
        <v>1</v>
      </c>
      <c r="P280" s="277" t="n">
        <v>1</v>
      </c>
      <c r="Q280" s="277" t="n">
        <v>1</v>
      </c>
      <c r="R280" s="277" t="n">
        <v>1</v>
      </c>
      <c r="S280" s="277" t="n">
        <v>1</v>
      </c>
      <c r="T280" s="277" t="n">
        <v>1</v>
      </c>
      <c r="U280" s="277" t="n">
        <v>1</v>
      </c>
      <c r="V280" s="258"/>
      <c r="W280" s="259"/>
      <c r="X280" s="164"/>
      <c r="Y280" s="41"/>
      <c r="Z280" s="164"/>
      <c r="AA280" s="41" t="n">
        <v>0.3</v>
      </c>
      <c r="AB280" s="279"/>
      <c r="AC280" s="280" t="s">
        <v>409</v>
      </c>
      <c r="AD280" s="33"/>
    </row>
    <row r="281" customFormat="false" ht="14.4" hidden="false" customHeight="true" outlineLevel="1" collapsed="false">
      <c r="A281" s="281" t="s">
        <v>410</v>
      </c>
      <c r="B281" s="109" t="s">
        <v>411</v>
      </c>
      <c r="C281" s="109" t="n">
        <v>6701089</v>
      </c>
      <c r="D281" s="109" t="s">
        <v>412</v>
      </c>
      <c r="E281" s="109" t="s">
        <v>412</v>
      </c>
      <c r="F281" s="109" t="s">
        <v>413</v>
      </c>
      <c r="G281" s="110"/>
      <c r="H281" s="122" t="n">
        <f aca="false">SUM(H282:H282)</f>
        <v>280</v>
      </c>
      <c r="I281" s="174"/>
      <c r="J281" s="282" t="n">
        <v>1</v>
      </c>
      <c r="K281" s="264" t="n">
        <v>1</v>
      </c>
      <c r="L281" s="264" t="n">
        <v>1</v>
      </c>
      <c r="M281" s="264" t="n">
        <v>1</v>
      </c>
      <c r="N281" s="264" t="n">
        <v>1</v>
      </c>
      <c r="O281" s="264" t="n">
        <v>1</v>
      </c>
      <c r="P281" s="264" t="n">
        <v>1</v>
      </c>
      <c r="Q281" s="264" t="n">
        <v>1</v>
      </c>
      <c r="R281" s="264" t="n">
        <v>1</v>
      </c>
      <c r="S281" s="264" t="n">
        <v>1</v>
      </c>
      <c r="T281" s="264" t="n">
        <v>1</v>
      </c>
      <c r="U281" s="264" t="n">
        <v>1</v>
      </c>
      <c r="V281" s="258"/>
      <c r="W281" s="259"/>
      <c r="X281" s="164"/>
      <c r="Y281" s="119"/>
      <c r="Z281" s="164"/>
      <c r="AA281" s="41"/>
      <c r="AB281" s="41"/>
      <c r="AC281" s="73" t="s">
        <v>414</v>
      </c>
      <c r="AD281" s="33"/>
    </row>
    <row r="282" s="289" customFormat="true" ht="14.4" hidden="false" customHeight="true" outlineLevel="1" collapsed="false">
      <c r="A282" s="283" t="s">
        <v>415</v>
      </c>
      <c r="B282" s="109" t="s">
        <v>62</v>
      </c>
      <c r="C282" s="109" t="s">
        <v>62</v>
      </c>
      <c r="D282" s="109" t="s">
        <v>412</v>
      </c>
      <c r="E282" s="109" t="s">
        <v>412</v>
      </c>
      <c r="F282" s="284" t="s">
        <v>413</v>
      </c>
      <c r="G282" s="177"/>
      <c r="H282" s="109" t="n">
        <v>280</v>
      </c>
      <c r="I282" s="174"/>
      <c r="J282" s="282" t="n">
        <v>1</v>
      </c>
      <c r="K282" s="264" t="n">
        <v>1</v>
      </c>
      <c r="L282" s="264" t="n">
        <v>1</v>
      </c>
      <c r="M282" s="264" t="n">
        <v>1</v>
      </c>
      <c r="N282" s="264" t="n">
        <v>1</v>
      </c>
      <c r="O282" s="264" t="n">
        <v>1</v>
      </c>
      <c r="P282" s="264" t="n">
        <v>1</v>
      </c>
      <c r="Q282" s="264" t="n">
        <v>1</v>
      </c>
      <c r="R282" s="264" t="n">
        <v>1</v>
      </c>
      <c r="S282" s="264" t="n">
        <v>1</v>
      </c>
      <c r="T282" s="264" t="n">
        <v>1</v>
      </c>
      <c r="U282" s="264" t="n">
        <v>1</v>
      </c>
      <c r="V282" s="285"/>
      <c r="W282" s="286"/>
      <c r="X282" s="164"/>
      <c r="Y282" s="119"/>
      <c r="Z282" s="164"/>
      <c r="AA282" s="41"/>
      <c r="AB282" s="41"/>
      <c r="AC282" s="287"/>
      <c r="AD282" s="288"/>
      <c r="AI282" s="1"/>
      <c r="AJ282" s="1"/>
      <c r="AK282" s="1"/>
      <c r="AL282" s="1"/>
      <c r="AM282" s="1"/>
      <c r="AN282" s="1"/>
    </row>
    <row r="283" customFormat="false" ht="14.4" hidden="false" customHeight="true" outlineLevel="1" collapsed="false">
      <c r="A283" s="290" t="s">
        <v>416</v>
      </c>
      <c r="B283" s="109" t="s">
        <v>417</v>
      </c>
      <c r="C283" s="109" t="n">
        <v>6701029</v>
      </c>
      <c r="D283" s="109" t="s">
        <v>48</v>
      </c>
      <c r="E283" s="109" t="s">
        <v>48</v>
      </c>
      <c r="F283" s="109" t="s">
        <v>55</v>
      </c>
      <c r="G283" s="291"/>
      <c r="H283" s="122" t="n">
        <f aca="false">SUM(H284:H285)</f>
        <v>50</v>
      </c>
      <c r="I283" s="174"/>
      <c r="J283" s="262"/>
      <c r="K283" s="258"/>
      <c r="L283" s="258"/>
      <c r="M283" s="258"/>
      <c r="N283" s="258"/>
      <c r="O283" s="258"/>
      <c r="P283" s="258"/>
      <c r="Q283" s="277" t="n">
        <v>1</v>
      </c>
      <c r="R283" s="277" t="n">
        <v>1</v>
      </c>
      <c r="S283" s="277" t="n">
        <v>1</v>
      </c>
      <c r="T283" s="277" t="n">
        <v>1</v>
      </c>
      <c r="U283" s="277" t="n">
        <v>1</v>
      </c>
      <c r="V283" s="292"/>
      <c r="W283" s="293"/>
      <c r="X283" s="164"/>
      <c r="Y283" s="119"/>
      <c r="Z283" s="164"/>
      <c r="AA283" s="294"/>
      <c r="AC283" s="295"/>
      <c r="AD283" s="175"/>
    </row>
    <row r="284" customFormat="false" ht="14.4" hidden="false" customHeight="true" outlineLevel="1" collapsed="false">
      <c r="A284" s="296" t="s">
        <v>418</v>
      </c>
      <c r="B284" s="109" t="s">
        <v>62</v>
      </c>
      <c r="C284" s="109" t="s">
        <v>62</v>
      </c>
      <c r="D284" s="109"/>
      <c r="E284" s="109" t="s">
        <v>48</v>
      </c>
      <c r="F284" s="109" t="s">
        <v>55</v>
      </c>
      <c r="G284" s="101"/>
      <c r="H284" s="110" t="n">
        <v>30</v>
      </c>
      <c r="I284" s="174"/>
      <c r="J284" s="262"/>
      <c r="K284" s="258"/>
      <c r="L284" s="258"/>
      <c r="M284" s="258"/>
      <c r="N284" s="258"/>
      <c r="O284" s="258"/>
      <c r="P284" s="258"/>
      <c r="Q284" s="277" t="n">
        <v>1</v>
      </c>
      <c r="R284" s="277" t="n">
        <v>1</v>
      </c>
      <c r="S284" s="277" t="n">
        <v>1</v>
      </c>
      <c r="T284" s="277" t="n">
        <v>1</v>
      </c>
      <c r="U284" s="277" t="n">
        <v>1</v>
      </c>
      <c r="V284" s="292"/>
      <c r="W284" s="293"/>
      <c r="X284" s="164"/>
      <c r="Y284" s="119"/>
      <c r="Z284" s="164"/>
      <c r="AA284" s="294"/>
      <c r="AC284" s="297" t="s">
        <v>419</v>
      </c>
      <c r="AD284" s="175"/>
    </row>
    <row r="285" customFormat="false" ht="14.4" hidden="false" customHeight="true" outlineLevel="1" collapsed="false">
      <c r="A285" s="296" t="s">
        <v>420</v>
      </c>
      <c r="B285" s="109" t="s">
        <v>62</v>
      </c>
      <c r="C285" s="109" t="s">
        <v>62</v>
      </c>
      <c r="D285" s="109"/>
      <c r="E285" s="109" t="s">
        <v>48</v>
      </c>
      <c r="F285" s="109" t="s">
        <v>55</v>
      </c>
      <c r="G285" s="298"/>
      <c r="H285" s="110" t="n">
        <v>20</v>
      </c>
      <c r="I285" s="174"/>
      <c r="J285" s="299"/>
      <c r="K285" s="300"/>
      <c r="M285" s="292"/>
      <c r="N285" s="258"/>
      <c r="O285" s="258"/>
      <c r="P285" s="258"/>
      <c r="Q285" s="277" t="n">
        <v>1</v>
      </c>
      <c r="R285" s="277" t="n">
        <v>1</v>
      </c>
      <c r="S285" s="277" t="n">
        <v>1</v>
      </c>
      <c r="T285" s="277" t="n">
        <v>1</v>
      </c>
      <c r="U285" s="277" t="n">
        <v>1</v>
      </c>
      <c r="V285" s="292"/>
      <c r="W285" s="293"/>
      <c r="X285" s="164"/>
      <c r="Y285" s="119" t="n">
        <v>0.9</v>
      </c>
      <c r="Z285" s="164"/>
      <c r="AA285" s="294"/>
      <c r="AC285" s="295" t="s">
        <v>421</v>
      </c>
      <c r="AD285" s="175"/>
    </row>
    <row r="286" customFormat="false" ht="14.4" hidden="false" customHeight="true" outlineLevel="1" collapsed="false">
      <c r="A286" s="301" t="s">
        <v>422</v>
      </c>
      <c r="B286" s="109" t="s">
        <v>423</v>
      </c>
      <c r="C286" s="109" t="n">
        <v>6702903</v>
      </c>
      <c r="D286" s="109" t="s">
        <v>424</v>
      </c>
      <c r="E286" s="109"/>
      <c r="F286" s="109" t="s">
        <v>98</v>
      </c>
      <c r="G286" s="110"/>
      <c r="H286" s="122" t="n">
        <f aca="false">SUM(H287:H290)</f>
        <v>800</v>
      </c>
      <c r="I286" s="174"/>
      <c r="J286" s="302"/>
      <c r="K286" s="300"/>
      <c r="L286" s="300"/>
      <c r="M286" s="264" t="n">
        <v>1</v>
      </c>
      <c r="N286" s="264" t="n">
        <v>1</v>
      </c>
      <c r="O286" s="264" t="n">
        <v>1</v>
      </c>
      <c r="P286" s="264" t="n">
        <v>1</v>
      </c>
      <c r="Q286" s="264" t="n">
        <v>1</v>
      </c>
      <c r="R286" s="264" t="n">
        <v>1</v>
      </c>
      <c r="S286" s="264" t="n">
        <v>1</v>
      </c>
      <c r="T286" s="264" t="n">
        <v>1</v>
      </c>
      <c r="U286" s="264" t="n">
        <v>1</v>
      </c>
      <c r="V286" s="292"/>
      <c r="W286" s="293"/>
      <c r="X286" s="164" t="s">
        <v>89</v>
      </c>
      <c r="Y286" s="119"/>
      <c r="Z286" s="164" t="s">
        <v>89</v>
      </c>
      <c r="AA286" s="41"/>
      <c r="AB286" s="279"/>
      <c r="AC286" s="303" t="s">
        <v>425</v>
      </c>
      <c r="AD286" s="33"/>
    </row>
    <row r="287" customFormat="false" ht="14.4" hidden="false" customHeight="true" outlineLevel="1" collapsed="false">
      <c r="A287" s="304" t="s">
        <v>426</v>
      </c>
      <c r="B287" s="109" t="s">
        <v>62</v>
      </c>
      <c r="C287" s="109" t="s">
        <v>62</v>
      </c>
      <c r="D287" s="109"/>
      <c r="E287" s="109" t="s">
        <v>427</v>
      </c>
      <c r="F287" s="109" t="s">
        <v>225</v>
      </c>
      <c r="G287" s="110"/>
      <c r="H287" s="110" t="n">
        <v>200</v>
      </c>
      <c r="I287" s="174"/>
      <c r="J287" s="302"/>
      <c r="K287" s="300"/>
      <c r="L287" s="300"/>
      <c r="M287" s="264" t="n">
        <v>1</v>
      </c>
      <c r="N287" s="264" t="n">
        <v>1</v>
      </c>
      <c r="O287" s="264" t="n">
        <v>1</v>
      </c>
      <c r="P287" s="264" t="n">
        <v>1</v>
      </c>
      <c r="Q287" s="264" t="n">
        <v>1</v>
      </c>
      <c r="R287" s="264" t="n">
        <v>1</v>
      </c>
      <c r="S287" s="264" t="n">
        <v>1</v>
      </c>
      <c r="T287" s="264" t="n">
        <v>1</v>
      </c>
      <c r="U287" s="264" t="n">
        <v>1</v>
      </c>
      <c r="V287" s="292"/>
      <c r="W287" s="293"/>
      <c r="X287" s="164"/>
      <c r="Y287" s="119"/>
      <c r="Z287" s="164"/>
      <c r="AA287" s="41"/>
      <c r="AB287" s="305"/>
      <c r="AC287" s="306" t="s">
        <v>428</v>
      </c>
      <c r="AD287" s="33"/>
    </row>
    <row r="288" customFormat="false" ht="14.4" hidden="false" customHeight="true" outlineLevel="1" collapsed="false">
      <c r="A288" s="304" t="s">
        <v>429</v>
      </c>
      <c r="B288" s="109" t="s">
        <v>62</v>
      </c>
      <c r="C288" s="109" t="s">
        <v>62</v>
      </c>
      <c r="D288" s="109"/>
      <c r="E288" s="109" t="s">
        <v>424</v>
      </c>
      <c r="F288" s="109" t="s">
        <v>225</v>
      </c>
      <c r="G288" s="110"/>
      <c r="H288" s="110" t="n">
        <v>200</v>
      </c>
      <c r="I288" s="174"/>
      <c r="J288" s="302"/>
      <c r="K288" s="300"/>
      <c r="L288" s="300"/>
      <c r="M288" s="264" t="n">
        <v>1</v>
      </c>
      <c r="N288" s="264" t="n">
        <v>1</v>
      </c>
      <c r="O288" s="264" t="n">
        <v>1</v>
      </c>
      <c r="P288" s="264" t="n">
        <v>1</v>
      </c>
      <c r="Q288" s="264" t="n">
        <v>1</v>
      </c>
      <c r="R288" s="264" t="n">
        <v>1</v>
      </c>
      <c r="S288" s="264" t="n">
        <v>1</v>
      </c>
      <c r="T288" s="264" t="n">
        <v>1</v>
      </c>
      <c r="U288" s="264" t="n">
        <v>1</v>
      </c>
      <c r="V288" s="292"/>
      <c r="W288" s="293"/>
      <c r="X288" s="164"/>
      <c r="Y288" s="119"/>
      <c r="Z288" s="164"/>
      <c r="AA288" s="41"/>
      <c r="AB288" s="41"/>
      <c r="AC288" s="73"/>
      <c r="AD288" s="33"/>
    </row>
    <row r="289" customFormat="false" ht="14.4" hidden="false" customHeight="true" outlineLevel="1" collapsed="false">
      <c r="A289" s="304" t="s">
        <v>430</v>
      </c>
      <c r="B289" s="109" t="s">
        <v>62</v>
      </c>
      <c r="C289" s="109" t="s">
        <v>62</v>
      </c>
      <c r="D289" s="109"/>
      <c r="E289" s="109" t="s">
        <v>424</v>
      </c>
      <c r="F289" s="109" t="s">
        <v>225</v>
      </c>
      <c r="G289" s="110"/>
      <c r="H289" s="110" t="n">
        <v>200</v>
      </c>
      <c r="I289" s="174"/>
      <c r="J289" s="302"/>
      <c r="K289" s="300"/>
      <c r="L289" s="300"/>
      <c r="M289" s="264" t="n">
        <v>1</v>
      </c>
      <c r="N289" s="264" t="n">
        <v>1</v>
      </c>
      <c r="O289" s="264" t="n">
        <v>1</v>
      </c>
      <c r="P289" s="264" t="n">
        <v>1</v>
      </c>
      <c r="Q289" s="264" t="n">
        <v>1</v>
      </c>
      <c r="R289" s="264" t="n">
        <v>1</v>
      </c>
      <c r="S289" s="264" t="n">
        <v>1</v>
      </c>
      <c r="T289" s="264" t="n">
        <v>1</v>
      </c>
      <c r="U289" s="264" t="n">
        <v>1</v>
      </c>
      <c r="V289" s="258"/>
      <c r="W289" s="259"/>
      <c r="X289" s="164"/>
      <c r="Y289" s="119"/>
      <c r="Z289" s="164"/>
      <c r="AA289" s="41"/>
      <c r="AB289" s="41"/>
      <c r="AC289" s="73"/>
      <c r="AD289" s="33"/>
    </row>
    <row r="290" customFormat="false" ht="14.4" hidden="false" customHeight="true" outlineLevel="1" collapsed="false">
      <c r="A290" s="304" t="s">
        <v>431</v>
      </c>
      <c r="B290" s="109" t="s">
        <v>62</v>
      </c>
      <c r="C290" s="109" t="s">
        <v>62</v>
      </c>
      <c r="D290" s="109"/>
      <c r="E290" s="109" t="s">
        <v>424</v>
      </c>
      <c r="F290" s="109" t="s">
        <v>225</v>
      </c>
      <c r="G290" s="110"/>
      <c r="H290" s="110" t="n">
        <v>200</v>
      </c>
      <c r="I290" s="174"/>
      <c r="J290" s="302"/>
      <c r="K290" s="300"/>
      <c r="L290" s="300"/>
      <c r="M290" s="264" t="n">
        <v>1</v>
      </c>
      <c r="N290" s="264" t="n">
        <v>1</v>
      </c>
      <c r="O290" s="264" t="n">
        <v>1</v>
      </c>
      <c r="P290" s="264" t="n">
        <v>1</v>
      </c>
      <c r="Q290" s="264" t="n">
        <v>1</v>
      </c>
      <c r="R290" s="264" t="n">
        <v>1</v>
      </c>
      <c r="S290" s="264" t="n">
        <v>1</v>
      </c>
      <c r="T290" s="264" t="n">
        <v>1</v>
      </c>
      <c r="U290" s="264" t="n">
        <v>1</v>
      </c>
      <c r="V290" s="258"/>
      <c r="W290" s="259"/>
      <c r="X290" s="164"/>
      <c r="Y290" s="307"/>
      <c r="Z290" s="164"/>
      <c r="AA290" s="41"/>
      <c r="AB290" s="41"/>
      <c r="AC290" s="287"/>
      <c r="AD290" s="42"/>
    </row>
    <row r="291" s="176" customFormat="true" ht="14.4" hidden="false" customHeight="true" outlineLevel="1" collapsed="false">
      <c r="A291" s="308" t="s">
        <v>432</v>
      </c>
      <c r="B291" s="177"/>
      <c r="C291" s="177"/>
      <c r="D291" s="177"/>
      <c r="E291" s="177"/>
      <c r="F291" s="177"/>
      <c r="G291" s="110"/>
      <c r="H291" s="101"/>
      <c r="I291" s="141"/>
      <c r="J291" s="262"/>
      <c r="K291" s="248"/>
      <c r="L291" s="258"/>
      <c r="M291" s="258"/>
      <c r="N291" s="258"/>
      <c r="O291" s="258"/>
      <c r="P291" s="258"/>
      <c r="Q291" s="258"/>
      <c r="R291" s="258"/>
      <c r="S291" s="258"/>
      <c r="T291" s="258"/>
      <c r="U291" s="258"/>
      <c r="V291" s="258"/>
      <c r="W291" s="261"/>
      <c r="X291" s="164"/>
      <c r="Y291" s="307"/>
      <c r="Z291" s="164"/>
      <c r="AA291" s="41"/>
      <c r="AB291" s="41"/>
      <c r="AC291" s="73"/>
      <c r="AD291" s="175"/>
      <c r="AI291" s="1"/>
      <c r="AJ291" s="1"/>
      <c r="AK291" s="1"/>
      <c r="AL291" s="1"/>
      <c r="AM291" s="1"/>
      <c r="AN291" s="1"/>
    </row>
    <row r="292" s="176" customFormat="true" ht="14.4" hidden="false" customHeight="true" outlineLevel="1" collapsed="false">
      <c r="A292" s="309" t="s">
        <v>330</v>
      </c>
      <c r="B292" s="177"/>
      <c r="C292" s="177"/>
      <c r="D292" s="177"/>
      <c r="E292" s="177"/>
      <c r="F292" s="109"/>
      <c r="G292" s="110"/>
      <c r="H292" s="101" t="n">
        <f aca="false">SUM(H293:H295)</f>
        <v>60</v>
      </c>
      <c r="I292" s="141"/>
      <c r="J292" s="282" t="n">
        <v>1</v>
      </c>
      <c r="K292" s="264" t="n">
        <v>1</v>
      </c>
      <c r="L292" s="264" t="n">
        <v>1</v>
      </c>
      <c r="M292" s="264" t="n">
        <v>1</v>
      </c>
      <c r="N292" s="264" t="n">
        <v>1</v>
      </c>
      <c r="O292" s="264" t="n">
        <v>1</v>
      </c>
      <c r="P292" s="264" t="n">
        <v>1</v>
      </c>
      <c r="Q292" s="264" t="n">
        <v>1</v>
      </c>
      <c r="R292" s="264" t="n">
        <v>1</v>
      </c>
      <c r="S292" s="264" t="n">
        <v>1</v>
      </c>
      <c r="T292" s="264"/>
      <c r="U292" s="292"/>
      <c r="V292" s="258"/>
      <c r="W292" s="261"/>
      <c r="X292" s="164"/>
      <c r="Y292" s="307"/>
      <c r="Z292" s="164"/>
      <c r="AA292" s="41"/>
      <c r="AB292" s="41"/>
      <c r="AC292" s="73"/>
      <c r="AD292" s="175"/>
      <c r="AI292" s="1"/>
      <c r="AJ292" s="1"/>
      <c r="AK292" s="1"/>
      <c r="AL292" s="1"/>
      <c r="AM292" s="1"/>
      <c r="AN292" s="1"/>
    </row>
    <row r="293" s="176" customFormat="true" ht="14.4" hidden="false" customHeight="true" outlineLevel="1" collapsed="false">
      <c r="A293" s="154" t="s">
        <v>139</v>
      </c>
      <c r="B293" s="109" t="s">
        <v>433</v>
      </c>
      <c r="C293" s="109" t="n">
        <v>6701022</v>
      </c>
      <c r="D293" s="177"/>
      <c r="E293" s="109" t="s">
        <v>434</v>
      </c>
      <c r="F293" s="109"/>
      <c r="G293" s="101"/>
      <c r="H293" s="110" t="n">
        <v>20</v>
      </c>
      <c r="I293" s="141"/>
      <c r="J293" s="262"/>
      <c r="K293" s="258"/>
      <c r="L293" s="258"/>
      <c r="M293" s="258"/>
      <c r="N293" s="264" t="n">
        <v>1</v>
      </c>
      <c r="O293" s="264" t="n">
        <v>1</v>
      </c>
      <c r="P293" s="264" t="n">
        <v>1</v>
      </c>
      <c r="Q293" s="264" t="n">
        <v>1</v>
      </c>
      <c r="R293" s="264" t="n">
        <v>1</v>
      </c>
      <c r="S293" s="258"/>
      <c r="T293" s="258"/>
      <c r="U293" s="258"/>
      <c r="V293" s="258"/>
      <c r="W293" s="261"/>
      <c r="X293" s="164"/>
      <c r="Y293" s="307"/>
      <c r="Z293" s="164"/>
      <c r="AA293" s="41"/>
      <c r="AB293" s="41"/>
      <c r="AC293" s="73"/>
      <c r="AD293" s="175"/>
      <c r="AI293" s="1"/>
      <c r="AJ293" s="1"/>
      <c r="AK293" s="1"/>
      <c r="AL293" s="1"/>
      <c r="AM293" s="1"/>
      <c r="AN293" s="1"/>
    </row>
    <row r="294" customFormat="false" ht="14.4" hidden="false" customHeight="true" outlineLevel="1" collapsed="false">
      <c r="A294" s="154" t="s">
        <v>142</v>
      </c>
      <c r="B294" s="109" t="s">
        <v>435</v>
      </c>
      <c r="C294" s="109" t="n">
        <v>6701023</v>
      </c>
      <c r="D294" s="177"/>
      <c r="E294" s="109" t="s">
        <v>434</v>
      </c>
      <c r="F294" s="109"/>
      <c r="G294" s="110"/>
      <c r="H294" s="110" t="n">
        <v>10</v>
      </c>
      <c r="I294" s="174"/>
      <c r="J294" s="282" t="n">
        <v>1</v>
      </c>
      <c r="K294" s="264" t="n">
        <v>1</v>
      </c>
      <c r="L294" s="264" t="n">
        <v>1</v>
      </c>
      <c r="M294" s="264" t="n">
        <v>1</v>
      </c>
      <c r="N294" s="264" t="n">
        <v>1</v>
      </c>
      <c r="O294" s="264" t="n">
        <v>1</v>
      </c>
      <c r="P294" s="264" t="n">
        <v>1</v>
      </c>
      <c r="Q294" s="264" t="n">
        <v>1</v>
      </c>
      <c r="R294" s="264" t="n">
        <v>1</v>
      </c>
      <c r="S294" s="264" t="n">
        <v>1</v>
      </c>
      <c r="T294" s="264" t="n">
        <v>1</v>
      </c>
      <c r="U294" s="264" t="n">
        <v>1</v>
      </c>
      <c r="V294" s="258"/>
      <c r="W294" s="259"/>
      <c r="X294" s="164"/>
      <c r="Y294" s="307"/>
      <c r="Z294" s="164"/>
      <c r="AA294" s="41"/>
      <c r="AB294" s="41"/>
      <c r="AC294" s="73"/>
      <c r="AD294" s="33"/>
    </row>
    <row r="295" customFormat="false" ht="14.4" hidden="false" customHeight="true" outlineLevel="1" collapsed="false">
      <c r="A295" s="154" t="s">
        <v>436</v>
      </c>
      <c r="B295" s="109" t="s">
        <v>437</v>
      </c>
      <c r="C295" s="109" t="n">
        <v>6701027</v>
      </c>
      <c r="D295" s="177"/>
      <c r="E295" s="109" t="s">
        <v>434</v>
      </c>
      <c r="F295" s="109"/>
      <c r="G295" s="110"/>
      <c r="H295" s="110" t="n">
        <v>30</v>
      </c>
      <c r="I295" s="174"/>
      <c r="J295" s="282" t="n">
        <v>1</v>
      </c>
      <c r="K295" s="264" t="n">
        <v>1</v>
      </c>
      <c r="L295" s="264" t="n">
        <v>1</v>
      </c>
      <c r="M295" s="264" t="n">
        <v>1</v>
      </c>
      <c r="N295" s="264" t="n">
        <v>1</v>
      </c>
      <c r="O295" s="264" t="n">
        <v>1</v>
      </c>
      <c r="P295" s="264" t="n">
        <v>1</v>
      </c>
      <c r="Q295" s="264" t="n">
        <v>1</v>
      </c>
      <c r="R295" s="264" t="n">
        <v>1</v>
      </c>
      <c r="S295" s="264" t="n">
        <v>1</v>
      </c>
      <c r="T295" s="264" t="n">
        <v>1</v>
      </c>
      <c r="U295" s="264" t="n">
        <v>1</v>
      </c>
      <c r="V295" s="258"/>
      <c r="W295" s="259"/>
      <c r="X295" s="164"/>
      <c r="Y295" s="307"/>
      <c r="Z295" s="164"/>
      <c r="AA295" s="41"/>
      <c r="AB295" s="310"/>
      <c r="AC295" s="311"/>
      <c r="AD295" s="33"/>
    </row>
    <row r="296" customFormat="false" ht="14.4" hidden="false" customHeight="true" outlineLevel="1" collapsed="false">
      <c r="A296" s="312"/>
      <c r="B296" s="198"/>
      <c r="C296" s="198"/>
      <c r="D296" s="199"/>
      <c r="E296" s="198"/>
      <c r="F296" s="198"/>
      <c r="G296" s="203"/>
      <c r="H296" s="203"/>
      <c r="I296" s="204"/>
      <c r="J296" s="313"/>
      <c r="K296" s="314"/>
      <c r="L296" s="314"/>
      <c r="M296" s="314"/>
      <c r="N296" s="314"/>
      <c r="O296" s="314"/>
      <c r="P296" s="314"/>
      <c r="Q296" s="314"/>
      <c r="R296" s="314"/>
      <c r="S296" s="314"/>
      <c r="T296" s="314"/>
      <c r="U296" s="314"/>
      <c r="V296" s="314"/>
      <c r="W296" s="315"/>
      <c r="X296" s="164"/>
      <c r="Y296" s="307"/>
      <c r="Z296" s="164"/>
      <c r="AA296" s="41"/>
      <c r="AB296" s="310"/>
      <c r="AC296" s="311"/>
      <c r="AD296" s="33"/>
    </row>
    <row r="297" s="96" customFormat="true" ht="14.4" hidden="false" customHeight="true" outlineLevel="0" collapsed="false">
      <c r="A297" s="88" t="s">
        <v>438</v>
      </c>
      <c r="B297" s="88"/>
      <c r="C297" s="88"/>
      <c r="D297" s="88"/>
      <c r="E297" s="88"/>
      <c r="F297" s="88"/>
      <c r="G297" s="89" t="n">
        <v>2900</v>
      </c>
      <c r="H297" s="89" t="n">
        <f aca="false">SUM(H298,H346,H348,H383)</f>
        <v>3150</v>
      </c>
      <c r="I297" s="268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3"/>
      <c r="X297" s="269"/>
      <c r="Y297" s="41" t="n">
        <v>0.3</v>
      </c>
      <c r="Z297" s="269"/>
      <c r="AA297" s="269"/>
      <c r="AB297" s="269"/>
      <c r="AC297" s="270"/>
      <c r="AD297" s="95"/>
      <c r="AI297" s="1"/>
      <c r="AJ297" s="1"/>
      <c r="AK297" s="1"/>
      <c r="AL297" s="1"/>
      <c r="AM297" s="1"/>
      <c r="AN297" s="1"/>
    </row>
    <row r="298" customFormat="false" ht="14.4" hidden="false" customHeight="true" outlineLevel="1" collapsed="false">
      <c r="A298" s="166" t="s">
        <v>439</v>
      </c>
      <c r="B298" s="210"/>
      <c r="C298" s="210"/>
      <c r="D298" s="316"/>
      <c r="E298" s="210"/>
      <c r="F298" s="210"/>
      <c r="G298" s="168"/>
      <c r="H298" s="168" t="n">
        <f aca="false">H299+H300+H302+H303+H306+H309+H330+H334+H339+H340+H342</f>
        <v>1800</v>
      </c>
      <c r="I298" s="169"/>
      <c r="J298" s="253"/>
      <c r="K298" s="254"/>
      <c r="L298" s="254"/>
      <c r="M298" s="254"/>
      <c r="N298" s="254"/>
      <c r="O298" s="254"/>
      <c r="P298" s="254"/>
      <c r="Q298" s="254"/>
      <c r="R298" s="254"/>
      <c r="S298" s="254"/>
      <c r="T298" s="254"/>
      <c r="U298" s="254"/>
      <c r="V298" s="254"/>
      <c r="W298" s="255"/>
      <c r="X298" s="41"/>
      <c r="Y298" s="307"/>
      <c r="Z298" s="41"/>
      <c r="AA298" s="41"/>
      <c r="AB298" s="310"/>
      <c r="AC298" s="311"/>
      <c r="AD298" s="33"/>
    </row>
    <row r="299" s="4" customFormat="true" ht="14.4" hidden="false" customHeight="true" outlineLevel="1" collapsed="false">
      <c r="A299" s="120" t="s">
        <v>440</v>
      </c>
      <c r="B299" s="109"/>
      <c r="C299" s="109"/>
      <c r="D299" s="109"/>
      <c r="E299" s="109"/>
      <c r="F299" s="109"/>
      <c r="G299" s="110"/>
      <c r="H299" s="317"/>
      <c r="I299" s="143"/>
      <c r="J299" s="118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6"/>
      <c r="X299" s="41"/>
      <c r="Y299" s="307"/>
      <c r="Z299" s="41"/>
      <c r="AA299" s="41"/>
      <c r="AB299" s="41"/>
      <c r="AC299" s="94"/>
      <c r="AD299" s="42"/>
      <c r="AI299" s="1"/>
      <c r="AJ299" s="1"/>
      <c r="AK299" s="1"/>
      <c r="AL299" s="1"/>
      <c r="AM299" s="1"/>
      <c r="AN299" s="1"/>
    </row>
    <row r="300" s="322" customFormat="true" ht="14.4" hidden="false" customHeight="true" outlineLevel="1" collapsed="false">
      <c r="A300" s="120" t="s">
        <v>441</v>
      </c>
      <c r="B300" s="109" t="s">
        <v>442</v>
      </c>
      <c r="C300" s="109" t="n">
        <v>6701103</v>
      </c>
      <c r="D300" s="109" t="s">
        <v>443</v>
      </c>
      <c r="E300" s="109"/>
      <c r="F300" s="109" t="s">
        <v>444</v>
      </c>
      <c r="G300" s="110"/>
      <c r="H300" s="122" t="n">
        <f aca="false">SUM(H301:H301)</f>
        <v>360</v>
      </c>
      <c r="I300" s="318"/>
      <c r="J300" s="111" t="n">
        <v>1</v>
      </c>
      <c r="K300" s="112" t="n">
        <v>1</v>
      </c>
      <c r="L300" s="112" t="n">
        <v>1</v>
      </c>
      <c r="M300" s="112" t="n">
        <v>1</v>
      </c>
      <c r="N300" s="113" t="n">
        <v>1</v>
      </c>
      <c r="O300" s="113" t="n">
        <v>1</v>
      </c>
      <c r="P300" s="319" t="n">
        <v>1</v>
      </c>
      <c r="Q300" s="319" t="n">
        <v>1</v>
      </c>
      <c r="R300" s="319" t="n">
        <v>1</v>
      </c>
      <c r="S300" s="319" t="n">
        <v>1</v>
      </c>
      <c r="T300" s="319" t="n">
        <v>1</v>
      </c>
      <c r="U300" s="319" t="n">
        <v>1</v>
      </c>
      <c r="V300" s="115"/>
      <c r="W300" s="116"/>
      <c r="X300" s="41"/>
      <c r="Y300" s="307"/>
      <c r="Z300" s="41"/>
      <c r="AA300" s="41"/>
      <c r="AB300" s="41"/>
      <c r="AC300" s="320" t="s">
        <v>445</v>
      </c>
      <c r="AD300" s="321"/>
      <c r="AI300" s="1"/>
      <c r="AJ300" s="1"/>
      <c r="AK300" s="1"/>
      <c r="AL300" s="1"/>
      <c r="AM300" s="1"/>
      <c r="AN300" s="1"/>
    </row>
    <row r="301" s="322" customFormat="true" ht="14.4" hidden="false" customHeight="true" outlineLevel="1" collapsed="false">
      <c r="A301" s="123" t="s">
        <v>446</v>
      </c>
      <c r="B301" s="109" t="s">
        <v>62</v>
      </c>
      <c r="C301" s="109" t="s">
        <v>62</v>
      </c>
      <c r="D301" s="109"/>
      <c r="E301" s="109" t="s">
        <v>443</v>
      </c>
      <c r="F301" s="109" t="s">
        <v>444</v>
      </c>
      <c r="G301" s="110"/>
      <c r="H301" s="110" t="n">
        <v>360</v>
      </c>
      <c r="I301" s="318"/>
      <c r="J301" s="111" t="n">
        <v>1</v>
      </c>
      <c r="K301" s="112" t="n">
        <v>1</v>
      </c>
      <c r="L301" s="112" t="n">
        <v>1</v>
      </c>
      <c r="M301" s="112" t="n">
        <v>1</v>
      </c>
      <c r="N301" s="113" t="n">
        <v>1</v>
      </c>
      <c r="O301" s="113" t="n">
        <v>1</v>
      </c>
      <c r="P301" s="319" t="n">
        <v>1</v>
      </c>
      <c r="Q301" s="319" t="n">
        <v>1</v>
      </c>
      <c r="R301" s="319" t="n">
        <v>1</v>
      </c>
      <c r="S301" s="319" t="n">
        <v>1</v>
      </c>
      <c r="T301" s="319" t="n">
        <v>1</v>
      </c>
      <c r="U301" s="319" t="n">
        <v>1</v>
      </c>
      <c r="V301" s="115"/>
      <c r="W301" s="116"/>
      <c r="X301" s="41"/>
      <c r="Y301" s="307"/>
      <c r="Z301" s="41"/>
      <c r="AA301" s="41"/>
      <c r="AB301" s="41"/>
      <c r="AC301" s="94" t="s">
        <v>447</v>
      </c>
      <c r="AD301" s="321"/>
      <c r="AI301" s="1"/>
      <c r="AJ301" s="1"/>
      <c r="AK301" s="1"/>
      <c r="AL301" s="1"/>
      <c r="AM301" s="1"/>
      <c r="AN301" s="1"/>
    </row>
    <row r="302" s="330" customFormat="true" ht="14.4" hidden="false" customHeight="true" outlineLevel="1" collapsed="false">
      <c r="A302" s="323"/>
      <c r="B302" s="109"/>
      <c r="C302" s="109"/>
      <c r="D302" s="109"/>
      <c r="E302" s="109"/>
      <c r="F302" s="109"/>
      <c r="G302" s="122"/>
      <c r="H302" s="122"/>
      <c r="I302" s="324"/>
      <c r="J302" s="325"/>
      <c r="K302" s="326"/>
      <c r="L302" s="326"/>
      <c r="M302" s="326"/>
      <c r="N302" s="326"/>
      <c r="O302" s="326"/>
      <c r="P302" s="326"/>
      <c r="Q302" s="326"/>
      <c r="R302" s="327"/>
      <c r="S302" s="327"/>
      <c r="T302" s="327"/>
      <c r="U302" s="327"/>
      <c r="V302" s="326"/>
      <c r="W302" s="328"/>
      <c r="X302" s="41"/>
      <c r="Y302" s="307"/>
      <c r="Z302" s="41"/>
      <c r="AA302" s="41"/>
      <c r="AB302" s="41"/>
      <c r="AC302" s="138"/>
      <c r="AD302" s="329"/>
      <c r="AI302" s="1"/>
      <c r="AJ302" s="1"/>
      <c r="AK302" s="1"/>
      <c r="AL302" s="1"/>
      <c r="AM302" s="1"/>
      <c r="AN302" s="1"/>
    </row>
    <row r="303" s="330" customFormat="true" ht="14.4" hidden="false" customHeight="true" outlineLevel="1" collapsed="false">
      <c r="A303" s="331" t="s">
        <v>448</v>
      </c>
      <c r="B303" s="109" t="s">
        <v>449</v>
      </c>
      <c r="C303" s="109" t="n">
        <v>6706660</v>
      </c>
      <c r="D303" s="109" t="s">
        <v>48</v>
      </c>
      <c r="E303" s="109"/>
      <c r="F303" s="109" t="s">
        <v>55</v>
      </c>
      <c r="G303" s="122"/>
      <c r="H303" s="122" t="n">
        <f aca="false">SUM(H304:H305)</f>
        <v>40</v>
      </c>
      <c r="I303" s="324"/>
      <c r="J303" s="118"/>
      <c r="K303" s="115"/>
      <c r="L303" s="115"/>
      <c r="M303" s="112" t="n">
        <v>1</v>
      </c>
      <c r="N303" s="112" t="n">
        <v>1</v>
      </c>
      <c r="O303" s="112" t="n">
        <v>1</v>
      </c>
      <c r="P303" s="112" t="n">
        <v>1</v>
      </c>
      <c r="Q303" s="112" t="n">
        <v>1</v>
      </c>
      <c r="R303" s="112" t="n">
        <v>1</v>
      </c>
      <c r="S303" s="112" t="n">
        <v>1</v>
      </c>
      <c r="T303" s="112" t="n">
        <v>1</v>
      </c>
      <c r="U303" s="112" t="n">
        <v>1</v>
      </c>
      <c r="V303" s="326"/>
      <c r="W303" s="328"/>
      <c r="X303" s="41"/>
      <c r="Y303" s="307"/>
      <c r="Z303" s="41"/>
      <c r="AA303" s="41"/>
      <c r="AB303" s="41"/>
      <c r="AC303" s="138"/>
      <c r="AD303" s="329"/>
      <c r="AI303" s="1"/>
      <c r="AJ303" s="1"/>
      <c r="AK303" s="1"/>
      <c r="AL303" s="1"/>
      <c r="AM303" s="1"/>
      <c r="AN303" s="1"/>
    </row>
    <row r="304" s="330" customFormat="true" ht="14.4" hidden="false" customHeight="true" outlineLevel="1" collapsed="false">
      <c r="A304" s="332" t="s">
        <v>450</v>
      </c>
      <c r="B304" s="109" t="s">
        <v>62</v>
      </c>
      <c r="C304" s="109" t="s">
        <v>62</v>
      </c>
      <c r="E304" s="109" t="s">
        <v>48</v>
      </c>
      <c r="F304" s="109" t="s">
        <v>55</v>
      </c>
      <c r="G304" s="122"/>
      <c r="H304" s="110" t="n">
        <v>20</v>
      </c>
      <c r="I304" s="324"/>
      <c r="J304" s="118"/>
      <c r="K304" s="115"/>
      <c r="L304" s="115"/>
      <c r="M304" s="112" t="n">
        <v>1</v>
      </c>
      <c r="N304" s="112" t="n">
        <v>1</v>
      </c>
      <c r="O304" s="112" t="n">
        <v>1</v>
      </c>
      <c r="P304" s="112" t="n">
        <v>1</v>
      </c>
      <c r="Q304" s="112" t="n">
        <v>1</v>
      </c>
      <c r="R304" s="112" t="n">
        <v>1</v>
      </c>
      <c r="S304" s="112" t="n">
        <v>1</v>
      </c>
      <c r="T304" s="112" t="n">
        <v>1</v>
      </c>
      <c r="U304" s="112" t="n">
        <v>1</v>
      </c>
      <c r="V304" s="326"/>
      <c r="W304" s="328"/>
      <c r="X304" s="41"/>
      <c r="Y304" s="41"/>
      <c r="Z304" s="41"/>
      <c r="AA304" s="41"/>
      <c r="AB304" s="41"/>
      <c r="AC304" s="138"/>
      <c r="AD304" s="329"/>
      <c r="AI304" s="1"/>
      <c r="AJ304" s="1"/>
      <c r="AK304" s="1"/>
      <c r="AL304" s="1"/>
      <c r="AM304" s="1"/>
      <c r="AN304" s="1"/>
    </row>
    <row r="305" s="330" customFormat="true" ht="14.4" hidden="false" customHeight="true" outlineLevel="1" collapsed="false">
      <c r="A305" s="332" t="s">
        <v>451</v>
      </c>
      <c r="B305" s="109" t="s">
        <v>62</v>
      </c>
      <c r="C305" s="109" t="s">
        <v>62</v>
      </c>
      <c r="E305" s="109" t="s">
        <v>48</v>
      </c>
      <c r="F305" s="109" t="s">
        <v>55</v>
      </c>
      <c r="G305" s="122"/>
      <c r="H305" s="110" t="n">
        <v>20</v>
      </c>
      <c r="I305" s="324"/>
      <c r="J305" s="118"/>
      <c r="K305" s="115"/>
      <c r="L305" s="115"/>
      <c r="M305" s="112" t="n">
        <v>1</v>
      </c>
      <c r="N305" s="112" t="n">
        <v>1</v>
      </c>
      <c r="O305" s="112" t="n">
        <v>1</v>
      </c>
      <c r="P305" s="112" t="n">
        <v>1</v>
      </c>
      <c r="Q305" s="112" t="n">
        <v>1</v>
      </c>
      <c r="R305" s="112" t="n">
        <v>1</v>
      </c>
      <c r="S305" s="112" t="n">
        <v>1</v>
      </c>
      <c r="T305" s="112" t="n">
        <v>1</v>
      </c>
      <c r="U305" s="112" t="n">
        <v>1</v>
      </c>
      <c r="V305" s="326"/>
      <c r="W305" s="328"/>
      <c r="X305" s="41"/>
      <c r="Y305" s="41"/>
      <c r="Z305" s="41"/>
      <c r="AA305" s="41"/>
      <c r="AB305" s="41"/>
      <c r="AC305" s="138"/>
      <c r="AD305" s="329"/>
      <c r="AI305" s="1"/>
      <c r="AJ305" s="1"/>
      <c r="AK305" s="1"/>
      <c r="AL305" s="1"/>
      <c r="AM305" s="1"/>
      <c r="AN305" s="1"/>
    </row>
    <row r="306" customFormat="false" ht="14.4" hidden="false" customHeight="true" outlineLevel="1" collapsed="false">
      <c r="A306" s="331" t="s">
        <v>452</v>
      </c>
      <c r="B306" s="109" t="s">
        <v>453</v>
      </c>
      <c r="C306" s="109" t="n">
        <v>6704049</v>
      </c>
      <c r="D306" s="109" t="s">
        <v>443</v>
      </c>
      <c r="E306" s="109" t="s">
        <v>443</v>
      </c>
      <c r="F306" s="109" t="s">
        <v>413</v>
      </c>
      <c r="G306" s="110"/>
      <c r="H306" s="122" t="n">
        <f aca="false">SUM(H307:H308)</f>
        <v>760</v>
      </c>
      <c r="I306" s="174" t="s">
        <v>454</v>
      </c>
      <c r="J306" s="145" t="n">
        <v>1</v>
      </c>
      <c r="K306" s="113" t="n">
        <v>1</v>
      </c>
      <c r="L306" s="113" t="n">
        <v>1</v>
      </c>
      <c r="M306" s="319" t="n">
        <v>1</v>
      </c>
      <c r="N306" s="319" t="n">
        <v>1</v>
      </c>
      <c r="O306" s="319" t="n">
        <v>1</v>
      </c>
      <c r="P306" s="319" t="n">
        <v>1</v>
      </c>
      <c r="Q306" s="319" t="n">
        <v>1</v>
      </c>
      <c r="R306" s="319" t="n">
        <v>1</v>
      </c>
      <c r="S306" s="319" t="n">
        <v>1</v>
      </c>
      <c r="T306" s="319" t="n">
        <v>1</v>
      </c>
      <c r="U306" s="319" t="n">
        <v>1</v>
      </c>
      <c r="V306" s="327"/>
      <c r="W306" s="326"/>
      <c r="X306" s="41"/>
      <c r="Y306" s="307"/>
      <c r="Z306" s="41"/>
      <c r="AA306" s="41"/>
      <c r="AB306" s="41"/>
      <c r="AC306" s="94" t="s">
        <v>455</v>
      </c>
      <c r="AD306" s="33"/>
    </row>
    <row r="307" customFormat="false" ht="14.4" hidden="false" customHeight="true" outlineLevel="1" collapsed="false">
      <c r="A307" s="332" t="s">
        <v>456</v>
      </c>
      <c r="B307" s="109" t="s">
        <v>62</v>
      </c>
      <c r="C307" s="109" t="s">
        <v>62</v>
      </c>
      <c r="D307" s="109"/>
      <c r="E307" s="109" t="s">
        <v>443</v>
      </c>
      <c r="F307" s="109" t="s">
        <v>413</v>
      </c>
      <c r="G307" s="110"/>
      <c r="H307" s="110" t="n">
        <v>590</v>
      </c>
      <c r="I307" s="174"/>
      <c r="J307" s="145" t="n">
        <v>1</v>
      </c>
      <c r="K307" s="113" t="n">
        <v>1</v>
      </c>
      <c r="L307" s="113" t="n">
        <v>1</v>
      </c>
      <c r="M307" s="319" t="n">
        <v>1</v>
      </c>
      <c r="N307" s="319" t="n">
        <v>1</v>
      </c>
      <c r="O307" s="319" t="n">
        <v>1</v>
      </c>
      <c r="P307" s="319" t="n">
        <v>1</v>
      </c>
      <c r="Q307" s="319" t="n">
        <v>1</v>
      </c>
      <c r="R307" s="319" t="n">
        <v>1</v>
      </c>
      <c r="S307" s="319" t="n">
        <v>1</v>
      </c>
      <c r="T307" s="319" t="n">
        <v>1</v>
      </c>
      <c r="U307" s="319" t="n">
        <v>1</v>
      </c>
      <c r="V307" s="327"/>
      <c r="W307" s="326"/>
      <c r="X307" s="41"/>
      <c r="Y307" s="41"/>
      <c r="Z307" s="41"/>
      <c r="AA307" s="41"/>
      <c r="AB307" s="41"/>
      <c r="AC307" s="256" t="s">
        <v>457</v>
      </c>
      <c r="AD307" s="33"/>
    </row>
    <row r="308" customFormat="false" ht="14.4" hidden="false" customHeight="true" outlineLevel="1" collapsed="false">
      <c r="A308" s="332" t="s">
        <v>458</v>
      </c>
      <c r="B308" s="109" t="s">
        <v>62</v>
      </c>
      <c r="C308" s="109" t="s">
        <v>62</v>
      </c>
      <c r="D308" s="109"/>
      <c r="E308" s="109" t="s">
        <v>443</v>
      </c>
      <c r="F308" s="109" t="s">
        <v>413</v>
      </c>
      <c r="G308" s="110"/>
      <c r="H308" s="110" t="n">
        <v>170</v>
      </c>
      <c r="I308" s="174"/>
      <c r="J308" s="145" t="n">
        <v>1</v>
      </c>
      <c r="K308" s="113" t="n">
        <v>1</v>
      </c>
      <c r="L308" s="113" t="n">
        <v>1</v>
      </c>
      <c r="M308" s="319" t="n">
        <v>1</v>
      </c>
      <c r="N308" s="319" t="n">
        <v>1</v>
      </c>
      <c r="O308" s="319" t="n">
        <v>1</v>
      </c>
      <c r="P308" s="319" t="n">
        <v>1</v>
      </c>
      <c r="Q308" s="319" t="n">
        <v>1</v>
      </c>
      <c r="R308" s="319" t="n">
        <v>1</v>
      </c>
      <c r="S308" s="319" t="n">
        <v>1</v>
      </c>
      <c r="T308" s="319" t="n">
        <v>1</v>
      </c>
      <c r="U308" s="319" t="n">
        <v>1</v>
      </c>
      <c r="V308" s="327"/>
      <c r="W308" s="326"/>
      <c r="X308" s="41"/>
      <c r="Y308" s="307"/>
      <c r="Z308" s="41"/>
      <c r="AA308" s="41"/>
      <c r="AB308" s="41"/>
      <c r="AC308" s="256" t="s">
        <v>459</v>
      </c>
      <c r="AD308" s="33"/>
    </row>
    <row r="309" s="4" customFormat="true" ht="14.4" hidden="false" customHeight="true" outlineLevel="1" collapsed="false">
      <c r="A309" s="290" t="s">
        <v>460</v>
      </c>
      <c r="B309" s="109" t="s">
        <v>461</v>
      </c>
      <c r="C309" s="109" t="n">
        <v>6703189</v>
      </c>
      <c r="D309" s="109" t="s">
        <v>48</v>
      </c>
      <c r="E309" s="109"/>
      <c r="F309" s="109" t="s">
        <v>55</v>
      </c>
      <c r="G309" s="110"/>
      <c r="H309" s="122" t="n">
        <f aca="false">SUM(H310:H329)</f>
        <v>210</v>
      </c>
      <c r="I309" s="143"/>
      <c r="J309" s="111" t="n">
        <v>1</v>
      </c>
      <c r="K309" s="112" t="n">
        <v>1</v>
      </c>
      <c r="L309" s="112" t="n">
        <v>1</v>
      </c>
      <c r="M309" s="112" t="n">
        <v>1</v>
      </c>
      <c r="N309" s="112" t="n">
        <v>1</v>
      </c>
      <c r="O309" s="112" t="n">
        <v>1</v>
      </c>
      <c r="P309" s="112" t="n">
        <v>1</v>
      </c>
      <c r="Q309" s="112" t="n">
        <v>1</v>
      </c>
      <c r="R309" s="112" t="n">
        <v>1</v>
      </c>
      <c r="S309" s="112" t="n">
        <v>1</v>
      </c>
      <c r="T309" s="112" t="n">
        <v>1</v>
      </c>
      <c r="U309" s="112" t="n">
        <v>1</v>
      </c>
      <c r="V309" s="115"/>
      <c r="W309" s="116"/>
      <c r="X309" s="41"/>
      <c r="Y309" s="307"/>
      <c r="Z309" s="41"/>
      <c r="AA309" s="41"/>
      <c r="AB309" s="41"/>
      <c r="AC309" s="94" t="s">
        <v>462</v>
      </c>
      <c r="AD309" s="42"/>
      <c r="AI309" s="1"/>
      <c r="AJ309" s="1"/>
      <c r="AK309" s="1"/>
      <c r="AL309" s="1"/>
      <c r="AM309" s="1"/>
      <c r="AN309" s="1"/>
    </row>
    <row r="310" s="4" customFormat="true" ht="14.4" hidden="false" customHeight="true" outlineLevel="1" collapsed="false">
      <c r="A310" s="296" t="s">
        <v>463</v>
      </c>
      <c r="B310" s="109" t="s">
        <v>62</v>
      </c>
      <c r="C310" s="109" t="s">
        <v>62</v>
      </c>
      <c r="D310" s="109"/>
      <c r="E310" s="109" t="s">
        <v>48</v>
      </c>
      <c r="F310" s="109" t="s">
        <v>55</v>
      </c>
      <c r="G310" s="110"/>
      <c r="H310" s="110" t="n">
        <v>50</v>
      </c>
      <c r="I310" s="143"/>
      <c r="J310" s="111" t="n">
        <v>1</v>
      </c>
      <c r="K310" s="112" t="n">
        <v>1</v>
      </c>
      <c r="L310" s="112" t="n">
        <v>1</v>
      </c>
      <c r="M310" s="112" t="n">
        <v>1</v>
      </c>
      <c r="N310" s="112" t="n">
        <v>1</v>
      </c>
      <c r="O310" s="112" t="n">
        <v>1</v>
      </c>
      <c r="P310" s="112" t="n">
        <v>1</v>
      </c>
      <c r="Q310" s="112" t="n">
        <v>1</v>
      </c>
      <c r="R310" s="112" t="n">
        <v>1</v>
      </c>
      <c r="S310" s="112" t="n">
        <v>1</v>
      </c>
      <c r="T310" s="112" t="n">
        <v>1</v>
      </c>
      <c r="U310" s="112" t="n">
        <v>1</v>
      </c>
      <c r="V310" s="115"/>
      <c r="W310" s="116"/>
      <c r="X310" s="41"/>
      <c r="Y310" s="30"/>
      <c r="Z310" s="41"/>
      <c r="AA310" s="41"/>
      <c r="AB310" s="41"/>
      <c r="AC310" s="94"/>
      <c r="AD310" s="42"/>
      <c r="AI310" s="1"/>
      <c r="AJ310" s="1"/>
      <c r="AK310" s="1"/>
      <c r="AL310" s="1"/>
      <c r="AM310" s="1"/>
      <c r="AN310" s="1"/>
    </row>
    <row r="311" s="4" customFormat="true" ht="14.4" hidden="false" customHeight="true" outlineLevel="1" collapsed="false">
      <c r="A311" s="296" t="s">
        <v>464</v>
      </c>
      <c r="B311" s="109" t="s">
        <v>62</v>
      </c>
      <c r="C311" s="109" t="s">
        <v>62</v>
      </c>
      <c r="D311" s="109"/>
      <c r="E311" s="109" t="s">
        <v>48</v>
      </c>
      <c r="F311" s="109" t="s">
        <v>55</v>
      </c>
      <c r="G311" s="110"/>
      <c r="H311" s="110"/>
      <c r="I311" s="143"/>
      <c r="J311" s="111" t="n">
        <v>1</v>
      </c>
      <c r="K311" s="112" t="n">
        <v>1</v>
      </c>
      <c r="L311" s="112" t="n">
        <v>1</v>
      </c>
      <c r="M311" s="112" t="n">
        <v>1</v>
      </c>
      <c r="N311" s="112" t="n">
        <v>1</v>
      </c>
      <c r="O311" s="112" t="n">
        <v>1</v>
      </c>
      <c r="P311" s="112" t="n">
        <v>1</v>
      </c>
      <c r="Q311" s="112" t="n">
        <v>1</v>
      </c>
      <c r="R311" s="112" t="n">
        <v>1</v>
      </c>
      <c r="S311" s="112" t="n">
        <v>1</v>
      </c>
      <c r="T311" s="112" t="n">
        <v>1</v>
      </c>
      <c r="U311" s="112" t="n">
        <v>1</v>
      </c>
      <c r="V311" s="115"/>
      <c r="W311" s="116"/>
      <c r="X311" s="41"/>
      <c r="Y311" s="30"/>
      <c r="Z311" s="41"/>
      <c r="AA311" s="41"/>
      <c r="AB311" s="41"/>
      <c r="AC311" s="94"/>
      <c r="AD311" s="42"/>
      <c r="AI311" s="1"/>
      <c r="AJ311" s="1"/>
      <c r="AK311" s="1"/>
      <c r="AL311" s="1"/>
      <c r="AM311" s="1"/>
      <c r="AN311" s="1"/>
    </row>
    <row r="312" s="4" customFormat="true" ht="14.4" hidden="false" customHeight="true" outlineLevel="1" collapsed="false">
      <c r="A312" s="332" t="s">
        <v>465</v>
      </c>
      <c r="B312" s="109" t="s">
        <v>62</v>
      </c>
      <c r="C312" s="109" t="s">
        <v>62</v>
      </c>
      <c r="D312" s="109"/>
      <c r="E312" s="109" t="s">
        <v>48</v>
      </c>
      <c r="F312" s="109" t="s">
        <v>55</v>
      </c>
      <c r="G312" s="110"/>
      <c r="H312" s="110"/>
      <c r="I312" s="143"/>
      <c r="J312" s="111" t="n">
        <v>1</v>
      </c>
      <c r="K312" s="112" t="n">
        <v>1</v>
      </c>
      <c r="L312" s="112" t="n">
        <v>1</v>
      </c>
      <c r="M312" s="112" t="n">
        <v>1</v>
      </c>
      <c r="N312" s="112" t="n">
        <v>1</v>
      </c>
      <c r="O312" s="112" t="n">
        <v>1</v>
      </c>
      <c r="P312" s="112" t="n">
        <v>1</v>
      </c>
      <c r="Q312" s="112" t="n">
        <v>1</v>
      </c>
      <c r="R312" s="112" t="n">
        <v>1</v>
      </c>
      <c r="S312" s="112" t="n">
        <v>1</v>
      </c>
      <c r="T312" s="112" t="n">
        <v>1</v>
      </c>
      <c r="U312" s="112" t="n">
        <v>1</v>
      </c>
      <c r="V312" s="115"/>
      <c r="W312" s="116"/>
      <c r="X312" s="41"/>
      <c r="Y312" s="333" t="s">
        <v>466</v>
      </c>
      <c r="Z312" s="41"/>
      <c r="AA312" s="41"/>
      <c r="AB312" s="41"/>
      <c r="AC312" s="94"/>
      <c r="AD312" s="42"/>
      <c r="AI312" s="1"/>
      <c r="AJ312" s="1"/>
      <c r="AK312" s="1"/>
      <c r="AL312" s="1"/>
      <c r="AM312" s="1"/>
      <c r="AN312" s="1"/>
    </row>
    <row r="313" s="4" customFormat="true" ht="14.4" hidden="false" customHeight="true" outlineLevel="1" collapsed="false">
      <c r="A313" s="332" t="s">
        <v>467</v>
      </c>
      <c r="B313" s="109" t="s">
        <v>62</v>
      </c>
      <c r="C313" s="109" t="s">
        <v>62</v>
      </c>
      <c r="D313" s="109"/>
      <c r="E313" s="109" t="s">
        <v>48</v>
      </c>
      <c r="F313" s="109" t="s">
        <v>55</v>
      </c>
      <c r="G313" s="110"/>
      <c r="H313" s="110"/>
      <c r="I313" s="143"/>
      <c r="J313" s="111" t="n">
        <v>1</v>
      </c>
      <c r="K313" s="112" t="n">
        <v>1</v>
      </c>
      <c r="L313" s="112" t="n">
        <v>1</v>
      </c>
      <c r="M313" s="112" t="n">
        <v>1</v>
      </c>
      <c r="N313" s="112" t="n">
        <v>1</v>
      </c>
      <c r="O313" s="112" t="n">
        <v>1</v>
      </c>
      <c r="P313" s="112" t="n">
        <v>1</v>
      </c>
      <c r="Q313" s="112" t="n">
        <v>1</v>
      </c>
      <c r="R313" s="112" t="n">
        <v>1</v>
      </c>
      <c r="S313" s="112" t="n">
        <v>1</v>
      </c>
      <c r="T313" s="112" t="n">
        <v>1</v>
      </c>
      <c r="U313" s="112" t="n">
        <v>1</v>
      </c>
      <c r="V313" s="115"/>
      <c r="W313" s="116"/>
      <c r="X313" s="41"/>
      <c r="Y313" s="30"/>
      <c r="Z313" s="41"/>
      <c r="AA313" s="41"/>
      <c r="AB313" s="41"/>
      <c r="AC313" s="94"/>
      <c r="AD313" s="42"/>
      <c r="AI313" s="1"/>
      <c r="AJ313" s="1"/>
      <c r="AK313" s="1"/>
      <c r="AL313" s="1"/>
      <c r="AM313" s="1"/>
      <c r="AN313" s="1"/>
    </row>
    <row r="314" s="4" customFormat="true" ht="14.4" hidden="false" customHeight="true" outlineLevel="1" collapsed="false">
      <c r="A314" s="332" t="s">
        <v>468</v>
      </c>
      <c r="B314" s="109" t="s">
        <v>62</v>
      </c>
      <c r="C314" s="109" t="s">
        <v>62</v>
      </c>
      <c r="D314" s="109"/>
      <c r="E314" s="109" t="s">
        <v>48</v>
      </c>
      <c r="F314" s="109" t="s">
        <v>55</v>
      </c>
      <c r="G314" s="110"/>
      <c r="H314" s="110"/>
      <c r="I314" s="143"/>
      <c r="J314" s="111" t="n">
        <v>1</v>
      </c>
      <c r="K314" s="112" t="n">
        <v>1</v>
      </c>
      <c r="L314" s="112" t="n">
        <v>1</v>
      </c>
      <c r="M314" s="112" t="n">
        <v>1</v>
      </c>
      <c r="N314" s="112" t="n">
        <v>1</v>
      </c>
      <c r="O314" s="112" t="n">
        <v>1</v>
      </c>
      <c r="P314" s="112" t="n">
        <v>1</v>
      </c>
      <c r="Q314" s="112" t="n">
        <v>1</v>
      </c>
      <c r="R314" s="112" t="n">
        <v>1</v>
      </c>
      <c r="S314" s="112" t="n">
        <v>1</v>
      </c>
      <c r="T314" s="112" t="n">
        <v>1</v>
      </c>
      <c r="U314" s="112" t="n">
        <v>1</v>
      </c>
      <c r="V314" s="115"/>
      <c r="W314" s="116"/>
      <c r="X314" s="41"/>
      <c r="Y314" s="30"/>
      <c r="Z314" s="41"/>
      <c r="AA314" s="41"/>
      <c r="AB314" s="41"/>
      <c r="AC314" s="94"/>
      <c r="AD314" s="42"/>
      <c r="AI314" s="1"/>
      <c r="AJ314" s="1"/>
      <c r="AK314" s="1"/>
      <c r="AL314" s="1"/>
      <c r="AM314" s="1"/>
      <c r="AN314" s="1"/>
    </row>
    <row r="315" s="4" customFormat="true" ht="14.4" hidden="false" customHeight="true" outlineLevel="1" collapsed="false">
      <c r="A315" s="332" t="s">
        <v>469</v>
      </c>
      <c r="B315" s="109" t="s">
        <v>62</v>
      </c>
      <c r="C315" s="109" t="s">
        <v>62</v>
      </c>
      <c r="D315" s="109"/>
      <c r="E315" s="109" t="s">
        <v>48</v>
      </c>
      <c r="F315" s="109" t="s">
        <v>55</v>
      </c>
      <c r="G315" s="110"/>
      <c r="H315" s="110"/>
      <c r="I315" s="143"/>
      <c r="J315" s="111" t="n">
        <v>1</v>
      </c>
      <c r="K315" s="112" t="n">
        <v>1</v>
      </c>
      <c r="L315" s="112" t="n">
        <v>1</v>
      </c>
      <c r="M315" s="112" t="n">
        <v>1</v>
      </c>
      <c r="N315" s="112" t="n">
        <v>1</v>
      </c>
      <c r="O315" s="112" t="n">
        <v>1</v>
      </c>
      <c r="P315" s="112" t="n">
        <v>1</v>
      </c>
      <c r="Q315" s="112" t="n">
        <v>1</v>
      </c>
      <c r="R315" s="112" t="n">
        <v>1</v>
      </c>
      <c r="S315" s="112" t="n">
        <v>1</v>
      </c>
      <c r="T315" s="112" t="n">
        <v>1</v>
      </c>
      <c r="U315" s="112" t="n">
        <v>1</v>
      </c>
      <c r="V315" s="115"/>
      <c r="W315" s="116"/>
      <c r="X315" s="41"/>
      <c r="Y315" s="30"/>
      <c r="Z315" s="41"/>
      <c r="AA315" s="41"/>
      <c r="AB315" s="41"/>
      <c r="AC315" s="94"/>
      <c r="AD315" s="42"/>
      <c r="AI315" s="1"/>
      <c r="AJ315" s="1"/>
      <c r="AK315" s="1"/>
      <c r="AL315" s="1"/>
      <c r="AM315" s="1"/>
      <c r="AN315" s="1"/>
    </row>
    <row r="316" s="4" customFormat="true" ht="14.4" hidden="false" customHeight="true" outlineLevel="1" collapsed="false">
      <c r="A316" s="332" t="s">
        <v>470</v>
      </c>
      <c r="B316" s="109" t="s">
        <v>62</v>
      </c>
      <c r="C316" s="109" t="s">
        <v>62</v>
      </c>
      <c r="D316" s="109"/>
      <c r="E316" s="109" t="s">
        <v>48</v>
      </c>
      <c r="F316" s="109" t="s">
        <v>55</v>
      </c>
      <c r="G316" s="110"/>
      <c r="H316" s="110"/>
      <c r="I316" s="143"/>
      <c r="J316" s="111" t="n">
        <v>1</v>
      </c>
      <c r="K316" s="112" t="n">
        <v>1</v>
      </c>
      <c r="L316" s="112" t="n">
        <v>1</v>
      </c>
      <c r="M316" s="112" t="n">
        <v>1</v>
      </c>
      <c r="N316" s="112" t="n">
        <v>1</v>
      </c>
      <c r="O316" s="112" t="n">
        <v>1</v>
      </c>
      <c r="P316" s="112" t="n">
        <v>1</v>
      </c>
      <c r="Q316" s="112" t="n">
        <v>1</v>
      </c>
      <c r="R316" s="112" t="n">
        <v>1</v>
      </c>
      <c r="S316" s="112" t="n">
        <v>1</v>
      </c>
      <c r="T316" s="112" t="n">
        <v>1</v>
      </c>
      <c r="U316" s="112" t="n">
        <v>1</v>
      </c>
      <c r="V316" s="115"/>
      <c r="W316" s="116"/>
      <c r="X316" s="41"/>
      <c r="Y316" s="30"/>
      <c r="Z316" s="41"/>
      <c r="AA316" s="41"/>
      <c r="AB316" s="41"/>
      <c r="AC316" s="94"/>
      <c r="AD316" s="42"/>
      <c r="AI316" s="1"/>
      <c r="AJ316" s="1"/>
      <c r="AK316" s="1"/>
      <c r="AL316" s="1"/>
      <c r="AM316" s="1"/>
      <c r="AN316" s="1"/>
    </row>
    <row r="317" s="4" customFormat="true" ht="14.4" hidden="false" customHeight="true" outlineLevel="1" collapsed="false">
      <c r="A317" s="332" t="s">
        <v>471</v>
      </c>
      <c r="B317" s="109" t="s">
        <v>62</v>
      </c>
      <c r="C317" s="109" t="s">
        <v>62</v>
      </c>
      <c r="D317" s="109"/>
      <c r="E317" s="109" t="s">
        <v>48</v>
      </c>
      <c r="F317" s="109" t="s">
        <v>55</v>
      </c>
      <c r="G317" s="110"/>
      <c r="H317" s="110"/>
      <c r="I317" s="143"/>
      <c r="J317" s="111" t="n">
        <v>1</v>
      </c>
      <c r="K317" s="112" t="n">
        <v>1</v>
      </c>
      <c r="L317" s="112" t="n">
        <v>1</v>
      </c>
      <c r="M317" s="112" t="n">
        <v>1</v>
      </c>
      <c r="N317" s="112" t="n">
        <v>1</v>
      </c>
      <c r="O317" s="112" t="n">
        <v>1</v>
      </c>
      <c r="P317" s="112" t="n">
        <v>1</v>
      </c>
      <c r="Q317" s="112" t="n">
        <v>1</v>
      </c>
      <c r="R317" s="112" t="n">
        <v>1</v>
      </c>
      <c r="S317" s="112" t="n">
        <v>1</v>
      </c>
      <c r="T317" s="112" t="n">
        <v>1</v>
      </c>
      <c r="U317" s="112" t="n">
        <v>1</v>
      </c>
      <c r="V317" s="115"/>
      <c r="W317" s="116"/>
      <c r="X317" s="41"/>
      <c r="Y317" s="30"/>
      <c r="Z317" s="41"/>
      <c r="AA317" s="41"/>
      <c r="AB317" s="41"/>
      <c r="AC317" s="94"/>
      <c r="AD317" s="42"/>
      <c r="AI317" s="1"/>
      <c r="AJ317" s="1"/>
      <c r="AK317" s="1"/>
      <c r="AL317" s="1"/>
      <c r="AM317" s="1"/>
      <c r="AN317" s="1"/>
    </row>
    <row r="318" s="4" customFormat="true" ht="14.4" hidden="false" customHeight="true" outlineLevel="1" collapsed="false">
      <c r="A318" s="332" t="s">
        <v>472</v>
      </c>
      <c r="B318" s="109" t="s">
        <v>62</v>
      </c>
      <c r="C318" s="109" t="s">
        <v>62</v>
      </c>
      <c r="D318" s="109"/>
      <c r="E318" s="109" t="s">
        <v>48</v>
      </c>
      <c r="F318" s="109" t="s">
        <v>55</v>
      </c>
      <c r="G318" s="110"/>
      <c r="H318" s="110"/>
      <c r="I318" s="143"/>
      <c r="J318" s="111" t="n">
        <v>1</v>
      </c>
      <c r="K318" s="112" t="n">
        <v>1</v>
      </c>
      <c r="L318" s="112" t="n">
        <v>1</v>
      </c>
      <c r="M318" s="112" t="n">
        <v>1</v>
      </c>
      <c r="N318" s="112" t="n">
        <v>1</v>
      </c>
      <c r="O318" s="112" t="n">
        <v>1</v>
      </c>
      <c r="P318" s="112" t="n">
        <v>1</v>
      </c>
      <c r="Q318" s="112" t="n">
        <v>1</v>
      </c>
      <c r="R318" s="112" t="n">
        <v>1</v>
      </c>
      <c r="S318" s="112" t="n">
        <v>1</v>
      </c>
      <c r="T318" s="112" t="n">
        <v>1</v>
      </c>
      <c r="U318" s="112" t="n">
        <v>1</v>
      </c>
      <c r="V318" s="115"/>
      <c r="W318" s="116"/>
      <c r="X318" s="41"/>
      <c r="Y318" s="30"/>
      <c r="Z318" s="41"/>
      <c r="AA318" s="41"/>
      <c r="AB318" s="41"/>
      <c r="AC318" s="94"/>
      <c r="AD318" s="42"/>
      <c r="AI318" s="1"/>
      <c r="AJ318" s="1"/>
      <c r="AK318" s="1"/>
      <c r="AL318" s="1"/>
      <c r="AM318" s="1"/>
      <c r="AN318" s="1"/>
    </row>
    <row r="319" s="235" customFormat="true" ht="14.4" hidden="false" customHeight="true" outlineLevel="1" collapsed="false">
      <c r="A319" s="334" t="s">
        <v>473</v>
      </c>
      <c r="B319" s="128" t="s">
        <v>62</v>
      </c>
      <c r="C319" s="128" t="s">
        <v>62</v>
      </c>
      <c r="D319" s="128"/>
      <c r="E319" s="109" t="s">
        <v>48</v>
      </c>
      <c r="F319" s="128" t="s">
        <v>474</v>
      </c>
      <c r="G319" s="155"/>
      <c r="H319" s="155" t="n">
        <v>100</v>
      </c>
      <c r="I319" s="109"/>
      <c r="J319" s="326"/>
      <c r="K319" s="326"/>
      <c r="L319" s="326"/>
      <c r="M319" s="326"/>
      <c r="N319" s="326"/>
      <c r="O319" s="326"/>
      <c r="P319" s="326"/>
      <c r="Q319" s="326"/>
      <c r="R319" s="113" t="n">
        <v>1</v>
      </c>
      <c r="S319" s="113" t="n">
        <v>1</v>
      </c>
      <c r="T319" s="319" t="n">
        <v>1</v>
      </c>
      <c r="U319" s="319" t="n">
        <v>1</v>
      </c>
      <c r="V319" s="115"/>
      <c r="W319" s="226"/>
      <c r="X319" s="335"/>
      <c r="Y319" s="30"/>
      <c r="Z319" s="335"/>
      <c r="AA319" s="335"/>
      <c r="AB319" s="335"/>
      <c r="AC319" s="336" t="s">
        <v>475</v>
      </c>
      <c r="AD319" s="234"/>
      <c r="AI319" s="1"/>
      <c r="AJ319" s="1"/>
      <c r="AK319" s="1"/>
      <c r="AL319" s="1"/>
      <c r="AM319" s="1"/>
      <c r="AN319" s="1"/>
    </row>
    <row r="320" s="4" customFormat="true" ht="14.4" hidden="false" customHeight="true" outlineLevel="1" collapsed="false">
      <c r="A320" s="332" t="s">
        <v>476</v>
      </c>
      <c r="B320" s="109" t="s">
        <v>62</v>
      </c>
      <c r="C320" s="109" t="s">
        <v>62</v>
      </c>
      <c r="D320" s="109"/>
      <c r="E320" s="109" t="s">
        <v>48</v>
      </c>
      <c r="F320" s="109" t="s">
        <v>55</v>
      </c>
      <c r="G320" s="110"/>
      <c r="H320" s="110"/>
      <c r="I320" s="143"/>
      <c r="J320" s="111" t="n">
        <v>1</v>
      </c>
      <c r="K320" s="112" t="n">
        <v>1</v>
      </c>
      <c r="L320" s="112" t="n">
        <v>1</v>
      </c>
      <c r="M320" s="112" t="n">
        <v>1</v>
      </c>
      <c r="N320" s="112" t="n">
        <v>1</v>
      </c>
      <c r="O320" s="112" t="n">
        <v>1</v>
      </c>
      <c r="P320" s="112" t="n">
        <v>1</v>
      </c>
      <c r="Q320" s="112" t="n">
        <v>1</v>
      </c>
      <c r="R320" s="112" t="n">
        <v>1</v>
      </c>
      <c r="S320" s="112" t="n">
        <v>1</v>
      </c>
      <c r="T320" s="112" t="n">
        <v>1</v>
      </c>
      <c r="U320" s="112" t="n">
        <v>1</v>
      </c>
      <c r="V320" s="115"/>
      <c r="W320" s="116"/>
      <c r="X320" s="41"/>
      <c r="Y320" s="30"/>
      <c r="Z320" s="41"/>
      <c r="AA320" s="41"/>
      <c r="AB320" s="41"/>
      <c r="AC320" s="94"/>
      <c r="AD320" s="42"/>
      <c r="AI320" s="1"/>
      <c r="AJ320" s="1"/>
      <c r="AK320" s="1"/>
      <c r="AL320" s="1"/>
      <c r="AM320" s="1"/>
      <c r="AN320" s="1"/>
    </row>
    <row r="321" s="4" customFormat="true" ht="14.4" hidden="false" customHeight="true" outlineLevel="1" collapsed="false">
      <c r="A321" s="332" t="s">
        <v>477</v>
      </c>
      <c r="B321" s="109" t="s">
        <v>62</v>
      </c>
      <c r="C321" s="109" t="s">
        <v>62</v>
      </c>
      <c r="D321" s="109"/>
      <c r="E321" s="109" t="s">
        <v>48</v>
      </c>
      <c r="F321" s="109" t="s">
        <v>55</v>
      </c>
      <c r="G321" s="110"/>
      <c r="H321" s="110"/>
      <c r="I321" s="143"/>
      <c r="J321" s="111" t="n">
        <v>1</v>
      </c>
      <c r="K321" s="112" t="n">
        <v>1</v>
      </c>
      <c r="L321" s="112" t="n">
        <v>1</v>
      </c>
      <c r="M321" s="112" t="n">
        <v>1</v>
      </c>
      <c r="N321" s="112" t="n">
        <v>1</v>
      </c>
      <c r="O321" s="112" t="n">
        <v>1</v>
      </c>
      <c r="P321" s="112" t="n">
        <v>1</v>
      </c>
      <c r="Q321" s="112" t="n">
        <v>1</v>
      </c>
      <c r="R321" s="112" t="n">
        <v>1</v>
      </c>
      <c r="S321" s="112" t="n">
        <v>1</v>
      </c>
      <c r="T321" s="112" t="n">
        <v>1</v>
      </c>
      <c r="U321" s="112" t="n">
        <v>1</v>
      </c>
      <c r="V321" s="115"/>
      <c r="W321" s="116"/>
      <c r="X321" s="41"/>
      <c r="Y321" s="30"/>
      <c r="Z321" s="41"/>
      <c r="AA321" s="41"/>
      <c r="AB321" s="41"/>
      <c r="AC321" s="94"/>
      <c r="AD321" s="42"/>
      <c r="AI321" s="1"/>
      <c r="AJ321" s="1"/>
      <c r="AK321" s="1"/>
      <c r="AL321" s="1"/>
      <c r="AM321" s="1"/>
      <c r="AN321" s="1"/>
    </row>
    <row r="322" s="4" customFormat="true" ht="14.4" hidden="false" customHeight="true" outlineLevel="1" collapsed="false">
      <c r="A322" s="332" t="s">
        <v>478</v>
      </c>
      <c r="B322" s="109" t="s">
        <v>62</v>
      </c>
      <c r="C322" s="109" t="s">
        <v>62</v>
      </c>
      <c r="D322" s="109"/>
      <c r="E322" s="109" t="s">
        <v>48</v>
      </c>
      <c r="F322" s="109" t="s">
        <v>55</v>
      </c>
      <c r="G322" s="110"/>
      <c r="H322" s="110"/>
      <c r="I322" s="143"/>
      <c r="J322" s="111" t="n">
        <v>1</v>
      </c>
      <c r="K322" s="112" t="n">
        <v>1</v>
      </c>
      <c r="L322" s="112" t="n">
        <v>1</v>
      </c>
      <c r="M322" s="112" t="n">
        <v>1</v>
      </c>
      <c r="N322" s="112" t="n">
        <v>1</v>
      </c>
      <c r="O322" s="112" t="n">
        <v>1</v>
      </c>
      <c r="P322" s="112" t="n">
        <v>1</v>
      </c>
      <c r="Q322" s="112" t="n">
        <v>1</v>
      </c>
      <c r="R322" s="112" t="n">
        <v>1</v>
      </c>
      <c r="S322" s="112" t="n">
        <v>1</v>
      </c>
      <c r="T322" s="112" t="n">
        <v>1</v>
      </c>
      <c r="U322" s="112" t="n">
        <v>1</v>
      </c>
      <c r="V322" s="115"/>
      <c r="W322" s="116"/>
      <c r="X322" s="41"/>
      <c r="Y322" s="333"/>
      <c r="Z322" s="41"/>
      <c r="AA322" s="41"/>
      <c r="AB322" s="41"/>
      <c r="AC322" s="94"/>
      <c r="AD322" s="42"/>
      <c r="AI322" s="1"/>
      <c r="AJ322" s="1"/>
      <c r="AK322" s="1"/>
      <c r="AL322" s="1"/>
      <c r="AM322" s="1"/>
      <c r="AN322" s="1"/>
    </row>
    <row r="323" s="4" customFormat="true" ht="14.4" hidden="false" customHeight="true" outlineLevel="1" collapsed="false">
      <c r="A323" s="332" t="s">
        <v>479</v>
      </c>
      <c r="B323" s="109" t="s">
        <v>62</v>
      </c>
      <c r="C323" s="109" t="s">
        <v>62</v>
      </c>
      <c r="D323" s="109"/>
      <c r="E323" s="109" t="s">
        <v>48</v>
      </c>
      <c r="F323" s="109" t="s">
        <v>55</v>
      </c>
      <c r="G323" s="110"/>
      <c r="H323" s="110"/>
      <c r="I323" s="143"/>
      <c r="J323" s="111" t="n">
        <v>1</v>
      </c>
      <c r="K323" s="112" t="n">
        <v>1</v>
      </c>
      <c r="L323" s="112" t="n">
        <v>1</v>
      </c>
      <c r="M323" s="112" t="n">
        <v>1</v>
      </c>
      <c r="N323" s="112" t="n">
        <v>1</v>
      </c>
      <c r="O323" s="112" t="n">
        <v>1</v>
      </c>
      <c r="P323" s="112" t="n">
        <v>1</v>
      </c>
      <c r="Q323" s="112" t="n">
        <v>1</v>
      </c>
      <c r="R323" s="112" t="n">
        <v>1</v>
      </c>
      <c r="S323" s="112" t="n">
        <v>1</v>
      </c>
      <c r="T323" s="112" t="n">
        <v>1</v>
      </c>
      <c r="U323" s="112" t="n">
        <v>1</v>
      </c>
      <c r="V323" s="115"/>
      <c r="W323" s="116"/>
      <c r="X323" s="41"/>
      <c r="Y323" s="30"/>
      <c r="Z323" s="41"/>
      <c r="AA323" s="41"/>
      <c r="AB323" s="41"/>
      <c r="AC323" s="94"/>
      <c r="AD323" s="42"/>
      <c r="AI323" s="1"/>
      <c r="AJ323" s="1"/>
      <c r="AK323" s="1"/>
      <c r="AL323" s="1"/>
      <c r="AM323" s="1"/>
      <c r="AN323" s="1"/>
    </row>
    <row r="324" s="4" customFormat="true" ht="14.4" hidden="false" customHeight="true" outlineLevel="1" collapsed="false">
      <c r="A324" s="332" t="s">
        <v>480</v>
      </c>
      <c r="B324" s="109" t="s">
        <v>62</v>
      </c>
      <c r="C324" s="109" t="s">
        <v>62</v>
      </c>
      <c r="D324" s="109"/>
      <c r="E324" s="109" t="s">
        <v>48</v>
      </c>
      <c r="F324" s="109" t="s">
        <v>55</v>
      </c>
      <c r="G324" s="110"/>
      <c r="H324" s="110"/>
      <c r="I324" s="143"/>
      <c r="J324" s="111" t="n">
        <v>1</v>
      </c>
      <c r="K324" s="112" t="n">
        <v>1</v>
      </c>
      <c r="L324" s="112" t="n">
        <v>1</v>
      </c>
      <c r="M324" s="112" t="n">
        <v>1</v>
      </c>
      <c r="N324" s="112" t="n">
        <v>1</v>
      </c>
      <c r="O324" s="112" t="n">
        <v>1</v>
      </c>
      <c r="P324" s="112" t="n">
        <v>1</v>
      </c>
      <c r="Q324" s="112" t="n">
        <v>1</v>
      </c>
      <c r="R324" s="112" t="n">
        <v>1</v>
      </c>
      <c r="S324" s="112" t="n">
        <v>1</v>
      </c>
      <c r="T324" s="112" t="n">
        <v>1</v>
      </c>
      <c r="U324" s="112" t="n">
        <v>1</v>
      </c>
      <c r="V324" s="115"/>
      <c r="W324" s="116"/>
      <c r="X324" s="41"/>
      <c r="Y324" s="333"/>
      <c r="Z324" s="41"/>
      <c r="AA324" s="41"/>
      <c r="AB324" s="41"/>
      <c r="AC324" s="94"/>
      <c r="AD324" s="42"/>
      <c r="AI324" s="1"/>
      <c r="AJ324" s="1"/>
      <c r="AK324" s="1"/>
      <c r="AL324" s="1"/>
      <c r="AM324" s="1"/>
      <c r="AN324" s="1"/>
    </row>
    <row r="325" s="4" customFormat="true" ht="14.4" hidden="false" customHeight="true" outlineLevel="1" collapsed="false">
      <c r="A325" s="332" t="s">
        <v>481</v>
      </c>
      <c r="B325" s="109" t="s">
        <v>62</v>
      </c>
      <c r="C325" s="109" t="s">
        <v>62</v>
      </c>
      <c r="D325" s="109"/>
      <c r="E325" s="109" t="s">
        <v>48</v>
      </c>
      <c r="F325" s="109" t="s">
        <v>55</v>
      </c>
      <c r="G325" s="110"/>
      <c r="H325" s="110"/>
      <c r="I325" s="143"/>
      <c r="J325" s="111" t="n">
        <v>1</v>
      </c>
      <c r="K325" s="112" t="n">
        <v>1</v>
      </c>
      <c r="L325" s="112" t="n">
        <v>1</v>
      </c>
      <c r="M325" s="112" t="n">
        <v>1</v>
      </c>
      <c r="N325" s="112" t="n">
        <v>1</v>
      </c>
      <c r="O325" s="112" t="n">
        <v>1</v>
      </c>
      <c r="P325" s="112" t="n">
        <v>1</v>
      </c>
      <c r="Q325" s="112" t="n">
        <v>1</v>
      </c>
      <c r="R325" s="112" t="n">
        <v>1</v>
      </c>
      <c r="S325" s="112" t="n">
        <v>1</v>
      </c>
      <c r="T325" s="112" t="n">
        <v>1</v>
      </c>
      <c r="U325" s="112" t="n">
        <v>1</v>
      </c>
      <c r="V325" s="115"/>
      <c r="W325" s="116"/>
      <c r="X325" s="41"/>
      <c r="Y325" s="30"/>
      <c r="Z325" s="41"/>
      <c r="AA325" s="41"/>
      <c r="AB325" s="41"/>
      <c r="AC325" s="94"/>
      <c r="AD325" s="42"/>
      <c r="AI325" s="1"/>
      <c r="AJ325" s="1"/>
      <c r="AK325" s="1"/>
      <c r="AL325" s="1"/>
      <c r="AM325" s="1"/>
      <c r="AN325" s="1"/>
    </row>
    <row r="326" s="4" customFormat="true" ht="14.4" hidden="false" customHeight="true" outlineLevel="1" collapsed="false">
      <c r="A326" s="332" t="s">
        <v>482</v>
      </c>
      <c r="B326" s="109" t="s">
        <v>62</v>
      </c>
      <c r="C326" s="109" t="s">
        <v>62</v>
      </c>
      <c r="D326" s="109"/>
      <c r="E326" s="109" t="s">
        <v>48</v>
      </c>
      <c r="F326" s="109" t="s">
        <v>55</v>
      </c>
      <c r="G326" s="110"/>
      <c r="H326" s="110"/>
      <c r="I326" s="143"/>
      <c r="J326" s="111" t="n">
        <v>1</v>
      </c>
      <c r="K326" s="112" t="n">
        <v>1</v>
      </c>
      <c r="L326" s="112" t="n">
        <v>1</v>
      </c>
      <c r="M326" s="112" t="n">
        <v>1</v>
      </c>
      <c r="N326" s="112" t="n">
        <v>1</v>
      </c>
      <c r="O326" s="112" t="n">
        <v>1</v>
      </c>
      <c r="P326" s="112" t="n">
        <v>1</v>
      </c>
      <c r="Q326" s="112" t="n">
        <v>1</v>
      </c>
      <c r="R326" s="112" t="n">
        <v>1</v>
      </c>
      <c r="S326" s="112" t="n">
        <v>1</v>
      </c>
      <c r="T326" s="112" t="n">
        <v>1</v>
      </c>
      <c r="U326" s="112" t="n">
        <v>1</v>
      </c>
      <c r="V326" s="115"/>
      <c r="W326" s="116"/>
      <c r="X326" s="41"/>
      <c r="Y326" s="106"/>
      <c r="Z326" s="41"/>
      <c r="AA326" s="41"/>
      <c r="AB326" s="41"/>
      <c r="AC326" s="94"/>
      <c r="AD326" s="42"/>
      <c r="AI326" s="1"/>
      <c r="AJ326" s="1"/>
      <c r="AK326" s="1"/>
      <c r="AL326" s="1"/>
      <c r="AM326" s="1"/>
      <c r="AN326" s="1"/>
    </row>
    <row r="327" s="4" customFormat="true" ht="14.4" hidden="false" customHeight="true" outlineLevel="1" collapsed="false">
      <c r="A327" s="332" t="s">
        <v>483</v>
      </c>
      <c r="B327" s="109" t="s">
        <v>62</v>
      </c>
      <c r="C327" s="109" t="s">
        <v>62</v>
      </c>
      <c r="D327" s="109"/>
      <c r="E327" s="109" t="s">
        <v>48</v>
      </c>
      <c r="F327" s="109" t="s">
        <v>55</v>
      </c>
      <c r="G327" s="110"/>
      <c r="H327" s="110"/>
      <c r="I327" s="143"/>
      <c r="J327" s="111" t="n">
        <v>1</v>
      </c>
      <c r="K327" s="112" t="n">
        <v>1</v>
      </c>
      <c r="L327" s="112" t="n">
        <v>1</v>
      </c>
      <c r="M327" s="112" t="n">
        <v>1</v>
      </c>
      <c r="N327" s="112" t="n">
        <v>1</v>
      </c>
      <c r="O327" s="112" t="n">
        <v>1</v>
      </c>
      <c r="P327" s="112" t="n">
        <v>1</v>
      </c>
      <c r="Q327" s="112" t="n">
        <v>1</v>
      </c>
      <c r="R327" s="112" t="n">
        <v>1</v>
      </c>
      <c r="S327" s="112" t="n">
        <v>1</v>
      </c>
      <c r="T327" s="112" t="n">
        <v>1</v>
      </c>
      <c r="U327" s="112" t="n">
        <v>1</v>
      </c>
      <c r="V327" s="115"/>
      <c r="W327" s="116"/>
      <c r="X327" s="41"/>
      <c r="Y327" s="30"/>
      <c r="Z327" s="41"/>
      <c r="AA327" s="41"/>
      <c r="AB327" s="41"/>
      <c r="AC327" s="94"/>
      <c r="AD327" s="42"/>
      <c r="AI327" s="1"/>
      <c r="AJ327" s="1"/>
      <c r="AK327" s="1"/>
      <c r="AL327" s="1"/>
      <c r="AM327" s="1"/>
      <c r="AN327" s="1"/>
    </row>
    <row r="328" s="4" customFormat="true" ht="14.4" hidden="false" customHeight="true" outlineLevel="1" collapsed="false">
      <c r="A328" s="332" t="s">
        <v>484</v>
      </c>
      <c r="B328" s="109" t="s">
        <v>62</v>
      </c>
      <c r="C328" s="109" t="s">
        <v>62</v>
      </c>
      <c r="D328" s="109"/>
      <c r="E328" s="109" t="s">
        <v>48</v>
      </c>
      <c r="F328" s="109" t="s">
        <v>55</v>
      </c>
      <c r="G328" s="110"/>
      <c r="H328" s="110"/>
      <c r="I328" s="143"/>
      <c r="J328" s="111" t="n">
        <v>1</v>
      </c>
      <c r="K328" s="112" t="n">
        <v>1</v>
      </c>
      <c r="L328" s="112" t="n">
        <v>1</v>
      </c>
      <c r="M328" s="112" t="n">
        <v>1</v>
      </c>
      <c r="N328" s="112" t="n">
        <v>1</v>
      </c>
      <c r="O328" s="112" t="n">
        <v>1</v>
      </c>
      <c r="P328" s="112" t="n">
        <v>1</v>
      </c>
      <c r="Q328" s="112" t="n">
        <v>1</v>
      </c>
      <c r="R328" s="112" t="n">
        <v>1</v>
      </c>
      <c r="S328" s="112" t="n">
        <v>1</v>
      </c>
      <c r="T328" s="112" t="n">
        <v>1</v>
      </c>
      <c r="U328" s="112" t="n">
        <v>1</v>
      </c>
      <c r="V328" s="115"/>
      <c r="W328" s="116"/>
      <c r="X328" s="41"/>
      <c r="Y328" s="30"/>
      <c r="Z328" s="41"/>
      <c r="AA328" s="41"/>
      <c r="AB328" s="41"/>
      <c r="AC328" s="94"/>
      <c r="AD328" s="42"/>
      <c r="AI328" s="1"/>
      <c r="AJ328" s="1"/>
      <c r="AK328" s="1"/>
      <c r="AL328" s="1"/>
      <c r="AM328" s="1"/>
      <c r="AN328" s="1"/>
    </row>
    <row r="329" s="131" customFormat="true" ht="14.4" hidden="false" customHeight="true" outlineLevel="1" collapsed="false">
      <c r="A329" s="332" t="s">
        <v>485</v>
      </c>
      <c r="B329" s="109" t="s">
        <v>62</v>
      </c>
      <c r="C329" s="109" t="s">
        <v>62</v>
      </c>
      <c r="D329" s="135"/>
      <c r="E329" s="109" t="s">
        <v>486</v>
      </c>
      <c r="F329" s="109" t="s">
        <v>55</v>
      </c>
      <c r="G329" s="110"/>
      <c r="H329" s="110" t="n">
        <v>60</v>
      </c>
      <c r="I329" s="151"/>
      <c r="J329" s="111" t="n">
        <v>1</v>
      </c>
      <c r="K329" s="112" t="n">
        <v>1</v>
      </c>
      <c r="L329" s="112" t="n">
        <v>1</v>
      </c>
      <c r="M329" s="112" t="n">
        <v>1</v>
      </c>
      <c r="N329" s="112" t="n">
        <v>1</v>
      </c>
      <c r="O329" s="112" t="n">
        <v>1</v>
      </c>
      <c r="P329" s="112" t="n">
        <v>1</v>
      </c>
      <c r="Q329" s="112" t="n">
        <v>1</v>
      </c>
      <c r="R329" s="112" t="n">
        <v>1</v>
      </c>
      <c r="S329" s="112" t="n">
        <v>1</v>
      </c>
      <c r="T329" s="112" t="n">
        <v>1</v>
      </c>
      <c r="U329" s="112" t="n">
        <v>1</v>
      </c>
      <c r="V329" s="115"/>
      <c r="W329" s="116"/>
      <c r="X329" s="117"/>
      <c r="Y329" s="30"/>
      <c r="Z329" s="117"/>
      <c r="AA329" s="117"/>
      <c r="AB329" s="117"/>
      <c r="AC329" s="138" t="s">
        <v>487</v>
      </c>
      <c r="AD329" s="130"/>
      <c r="AI329" s="1"/>
      <c r="AJ329" s="1"/>
      <c r="AK329" s="1"/>
      <c r="AL329" s="1"/>
      <c r="AM329" s="1"/>
      <c r="AN329" s="1"/>
    </row>
    <row r="330" s="131" customFormat="true" ht="14.4" hidden="false" customHeight="true" outlineLevel="1" collapsed="false">
      <c r="A330" s="331" t="s">
        <v>488</v>
      </c>
      <c r="B330" s="109" t="s">
        <v>489</v>
      </c>
      <c r="C330" s="109" t="n">
        <v>6705924</v>
      </c>
      <c r="D330" s="109" t="s">
        <v>412</v>
      </c>
      <c r="E330" s="109"/>
      <c r="F330" s="109" t="s">
        <v>490</v>
      </c>
      <c r="G330" s="110"/>
      <c r="H330" s="122"/>
      <c r="I330" s="151"/>
      <c r="J330" s="111" t="n">
        <v>1</v>
      </c>
      <c r="K330" s="112" t="n">
        <v>1</v>
      </c>
      <c r="L330" s="112" t="n">
        <v>1</v>
      </c>
      <c r="M330" s="112" t="n">
        <v>1</v>
      </c>
      <c r="N330" s="112" t="n">
        <v>1</v>
      </c>
      <c r="O330" s="112" t="n">
        <v>1</v>
      </c>
      <c r="P330" s="112" t="n">
        <v>1</v>
      </c>
      <c r="Q330" s="112" t="n">
        <v>1</v>
      </c>
      <c r="R330" s="112" t="n">
        <v>1</v>
      </c>
      <c r="S330" s="112" t="n">
        <v>1</v>
      </c>
      <c r="T330" s="112" t="n">
        <v>1</v>
      </c>
      <c r="U330" s="112" t="n">
        <v>1</v>
      </c>
      <c r="V330" s="115"/>
      <c r="W330" s="116"/>
      <c r="X330" s="117"/>
      <c r="Y330" s="30"/>
      <c r="Z330" s="117"/>
      <c r="AA330" s="117"/>
      <c r="AB330" s="117"/>
      <c r="AC330" s="138" t="s">
        <v>491</v>
      </c>
      <c r="AD330" s="130"/>
      <c r="AI330" s="1"/>
      <c r="AJ330" s="1"/>
      <c r="AK330" s="1"/>
      <c r="AL330" s="1"/>
      <c r="AM330" s="1"/>
      <c r="AN330" s="1"/>
    </row>
    <row r="331" s="131" customFormat="true" ht="14.4" hidden="false" customHeight="true" outlineLevel="1" collapsed="false">
      <c r="A331" s="332" t="s">
        <v>492</v>
      </c>
      <c r="B331" s="109" t="s">
        <v>62</v>
      </c>
      <c r="C331" s="109" t="s">
        <v>62</v>
      </c>
      <c r="D331" s="135"/>
      <c r="E331" s="109" t="s">
        <v>412</v>
      </c>
      <c r="F331" s="109" t="s">
        <v>320</v>
      </c>
      <c r="G331" s="110"/>
      <c r="H331" s="110" t="n">
        <v>270</v>
      </c>
      <c r="I331" s="151"/>
      <c r="J331" s="118"/>
      <c r="K331" s="115"/>
      <c r="L331" s="326"/>
      <c r="M331" s="326"/>
      <c r="N331" s="326"/>
      <c r="O331" s="113" t="n">
        <v>1</v>
      </c>
      <c r="P331" s="113" t="n">
        <v>1</v>
      </c>
      <c r="Q331" s="319" t="n">
        <v>1</v>
      </c>
      <c r="R331" s="319" t="n">
        <v>1</v>
      </c>
      <c r="S331" s="319" t="n">
        <v>1</v>
      </c>
      <c r="T331" s="319" t="n">
        <v>1</v>
      </c>
      <c r="U331" s="319" t="n">
        <v>1</v>
      </c>
      <c r="V331" s="115"/>
      <c r="W331" s="116"/>
      <c r="X331" s="117"/>
      <c r="Y331" s="1"/>
      <c r="Z331" s="117"/>
      <c r="AA331" s="117"/>
      <c r="AB331" s="117"/>
      <c r="AC331" s="138" t="s">
        <v>493</v>
      </c>
      <c r="AD331" s="130"/>
      <c r="AI331" s="1"/>
      <c r="AJ331" s="1"/>
      <c r="AK331" s="1"/>
      <c r="AL331" s="1"/>
      <c r="AM331" s="1"/>
      <c r="AN331" s="1"/>
    </row>
    <row r="332" s="131" customFormat="true" ht="14.4" hidden="false" customHeight="true" outlineLevel="1" collapsed="false">
      <c r="A332" s="332" t="s">
        <v>494</v>
      </c>
      <c r="B332" s="109" t="s">
        <v>62</v>
      </c>
      <c r="C332" s="109" t="s">
        <v>62</v>
      </c>
      <c r="D332" s="135"/>
      <c r="E332" s="109" t="s">
        <v>412</v>
      </c>
      <c r="F332" s="109" t="s">
        <v>55</v>
      </c>
      <c r="G332" s="110"/>
      <c r="H332" s="110"/>
      <c r="I332" s="151"/>
      <c r="J332" s="111" t="n">
        <v>1</v>
      </c>
      <c r="K332" s="112" t="n">
        <v>1</v>
      </c>
      <c r="L332" s="112" t="n">
        <v>1</v>
      </c>
      <c r="M332" s="112" t="n">
        <v>1</v>
      </c>
      <c r="N332" s="112" t="n">
        <v>1</v>
      </c>
      <c r="O332" s="112" t="n">
        <v>1</v>
      </c>
      <c r="P332" s="112" t="n">
        <v>1</v>
      </c>
      <c r="Q332" s="115"/>
      <c r="R332" s="115"/>
      <c r="S332" s="115"/>
      <c r="T332" s="115"/>
      <c r="U332" s="115"/>
      <c r="V332" s="115"/>
      <c r="W332" s="116"/>
      <c r="X332" s="117"/>
      <c r="Y332" s="1"/>
      <c r="Z332" s="117"/>
      <c r="AA332" s="117"/>
      <c r="AB332" s="117"/>
      <c r="AC332" s="138"/>
      <c r="AD332" s="130"/>
      <c r="AI332" s="1"/>
      <c r="AJ332" s="1"/>
      <c r="AK332" s="1"/>
      <c r="AL332" s="1"/>
      <c r="AM332" s="1"/>
      <c r="AN332" s="1"/>
    </row>
    <row r="333" s="131" customFormat="true" ht="14.4" hidden="false" customHeight="true" outlineLevel="1" collapsed="false">
      <c r="A333" s="332" t="s">
        <v>495</v>
      </c>
      <c r="B333" s="109" t="s">
        <v>62</v>
      </c>
      <c r="C333" s="109" t="s">
        <v>62</v>
      </c>
      <c r="D333" s="135"/>
      <c r="E333" s="109" t="s">
        <v>412</v>
      </c>
      <c r="F333" s="109" t="s">
        <v>55</v>
      </c>
      <c r="G333" s="110"/>
      <c r="H333" s="110"/>
      <c r="I333" s="151"/>
      <c r="J333" s="111" t="n">
        <v>1</v>
      </c>
      <c r="K333" s="112" t="n">
        <v>1</v>
      </c>
      <c r="L333" s="112" t="n">
        <v>1</v>
      </c>
      <c r="M333" s="112" t="n">
        <v>1</v>
      </c>
      <c r="N333" s="112" t="n">
        <v>1</v>
      </c>
      <c r="O333" s="112" t="n">
        <v>1</v>
      </c>
      <c r="P333" s="112" t="n">
        <v>1</v>
      </c>
      <c r="Q333" s="115"/>
      <c r="R333" s="115"/>
      <c r="S333" s="115"/>
      <c r="T333" s="115"/>
      <c r="U333" s="115"/>
      <c r="V333" s="115"/>
      <c r="W333" s="116"/>
      <c r="X333" s="117"/>
      <c r="Y333" s="1"/>
      <c r="Z333" s="117"/>
      <c r="AA333" s="117"/>
      <c r="AB333" s="117"/>
      <c r="AC333" s="138"/>
      <c r="AD333" s="130"/>
      <c r="AI333" s="1"/>
      <c r="AJ333" s="1"/>
      <c r="AK333" s="1"/>
      <c r="AL333" s="1"/>
      <c r="AM333" s="1"/>
      <c r="AN333" s="1"/>
    </row>
    <row r="334" s="322" customFormat="true" ht="14.4" hidden="false" customHeight="true" outlineLevel="1" collapsed="false">
      <c r="A334" s="331" t="s">
        <v>496</v>
      </c>
      <c r="B334" s="109" t="s">
        <v>497</v>
      </c>
      <c r="C334" s="109" t="n">
        <v>6704050</v>
      </c>
      <c r="D334" s="109" t="s">
        <v>443</v>
      </c>
      <c r="E334" s="109"/>
      <c r="F334" s="109" t="s">
        <v>413</v>
      </c>
      <c r="G334" s="110"/>
      <c r="H334" s="122" t="n">
        <f aca="false">SUM(H335:H339)</f>
        <v>175</v>
      </c>
      <c r="I334" s="143" t="s">
        <v>498</v>
      </c>
      <c r="J334" s="118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6"/>
      <c r="X334" s="41" t="s">
        <v>89</v>
      </c>
      <c r="Y334" s="1"/>
      <c r="Z334" s="41" t="s">
        <v>89</v>
      </c>
      <c r="AA334" s="41"/>
      <c r="AB334" s="41" t="s">
        <v>253</v>
      </c>
      <c r="AC334" s="320" t="s">
        <v>499</v>
      </c>
      <c r="AD334" s="321"/>
      <c r="AI334" s="1"/>
      <c r="AJ334" s="1"/>
      <c r="AK334" s="1"/>
      <c r="AL334" s="1"/>
      <c r="AM334" s="1"/>
      <c r="AN334" s="1"/>
    </row>
    <row r="335" s="322" customFormat="true" ht="14.4" hidden="false" customHeight="true" outlineLevel="1" collapsed="false">
      <c r="A335" s="332" t="s">
        <v>500</v>
      </c>
      <c r="B335" s="144" t="s">
        <v>62</v>
      </c>
      <c r="C335" s="109" t="s">
        <v>62</v>
      </c>
      <c r="D335" s="109"/>
      <c r="E335" s="109" t="s">
        <v>443</v>
      </c>
      <c r="F335" s="109" t="s">
        <v>55</v>
      </c>
      <c r="G335" s="101"/>
      <c r="H335" s="122"/>
      <c r="I335" s="143"/>
      <c r="J335" s="118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6"/>
      <c r="X335" s="41"/>
      <c r="Y335" s="1"/>
      <c r="Z335" s="41"/>
      <c r="AA335" s="41"/>
      <c r="AB335" s="41"/>
      <c r="AC335" s="287" t="n">
        <v>1.8</v>
      </c>
      <c r="AD335" s="321"/>
      <c r="AI335" s="1"/>
      <c r="AJ335" s="1"/>
      <c r="AK335" s="1"/>
      <c r="AL335" s="1"/>
      <c r="AM335" s="1"/>
      <c r="AN335" s="1"/>
    </row>
    <row r="336" s="322" customFormat="true" ht="14.4" hidden="false" customHeight="true" outlineLevel="1" collapsed="false">
      <c r="A336" s="332" t="s">
        <v>501</v>
      </c>
      <c r="B336" s="144" t="s">
        <v>62</v>
      </c>
      <c r="C336" s="109" t="s">
        <v>62</v>
      </c>
      <c r="D336" s="109"/>
      <c r="E336" s="109" t="s">
        <v>443</v>
      </c>
      <c r="F336" s="109" t="s">
        <v>55</v>
      </c>
      <c r="G336" s="101"/>
      <c r="H336" s="122"/>
      <c r="I336" s="318"/>
      <c r="J336" s="118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218"/>
      <c r="X336" s="41"/>
      <c r="Y336" s="1"/>
      <c r="Z336" s="41"/>
      <c r="AA336" s="41"/>
      <c r="AB336" s="41" t="s">
        <v>253</v>
      </c>
      <c r="AC336" s="287" t="n">
        <v>0.6</v>
      </c>
      <c r="AD336" s="321"/>
      <c r="AI336" s="1"/>
      <c r="AJ336" s="1"/>
      <c r="AK336" s="1"/>
      <c r="AL336" s="1"/>
      <c r="AM336" s="1"/>
      <c r="AN336" s="1"/>
    </row>
    <row r="337" s="322" customFormat="true" ht="14.4" hidden="false" customHeight="true" outlineLevel="1" collapsed="false">
      <c r="A337" s="332" t="s">
        <v>502</v>
      </c>
      <c r="B337" s="144" t="s">
        <v>62</v>
      </c>
      <c r="C337" s="109" t="s">
        <v>62</v>
      </c>
      <c r="D337" s="109"/>
      <c r="E337" s="109" t="s">
        <v>443</v>
      </c>
      <c r="F337" s="109" t="s">
        <v>55</v>
      </c>
      <c r="G337" s="101"/>
      <c r="H337" s="122"/>
      <c r="I337" s="318"/>
      <c r="J337" s="118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6"/>
      <c r="X337" s="41"/>
      <c r="Y337" s="1"/>
      <c r="Z337" s="41"/>
      <c r="AA337" s="41"/>
      <c r="AB337" s="41" t="s">
        <v>253</v>
      </c>
      <c r="AC337" s="320" t="s">
        <v>503</v>
      </c>
      <c r="AD337" s="321"/>
      <c r="AI337" s="1"/>
      <c r="AJ337" s="1"/>
      <c r="AK337" s="1"/>
      <c r="AL337" s="1"/>
      <c r="AM337" s="1"/>
      <c r="AN337" s="1"/>
    </row>
    <row r="338" s="322" customFormat="true" ht="14.4" hidden="false" customHeight="true" outlineLevel="1" collapsed="false">
      <c r="A338" s="332" t="s">
        <v>504</v>
      </c>
      <c r="B338" s="144" t="s">
        <v>62</v>
      </c>
      <c r="C338" s="109" t="s">
        <v>62</v>
      </c>
      <c r="D338" s="109"/>
      <c r="E338" s="109" t="s">
        <v>443</v>
      </c>
      <c r="F338" s="109" t="s">
        <v>55</v>
      </c>
      <c r="G338" s="101"/>
      <c r="H338" s="122"/>
      <c r="I338" s="318"/>
      <c r="J338" s="118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6"/>
      <c r="X338" s="41"/>
      <c r="Y338" s="1"/>
      <c r="Z338" s="41"/>
      <c r="AA338" s="41"/>
      <c r="AB338" s="41" t="s">
        <v>253</v>
      </c>
      <c r="AC338" s="320"/>
      <c r="AD338" s="321"/>
      <c r="AI338" s="1"/>
      <c r="AJ338" s="1"/>
      <c r="AK338" s="1"/>
      <c r="AL338" s="1"/>
      <c r="AM338" s="1"/>
      <c r="AN338" s="1"/>
    </row>
    <row r="339" s="322" customFormat="true" ht="14.4" hidden="false" customHeight="true" outlineLevel="1" collapsed="false">
      <c r="A339" s="332" t="s">
        <v>505</v>
      </c>
      <c r="B339" s="144" t="s">
        <v>62</v>
      </c>
      <c r="C339" s="144" t="s">
        <v>62</v>
      </c>
      <c r="D339" s="109"/>
      <c r="E339" s="109" t="s">
        <v>443</v>
      </c>
      <c r="F339" s="109" t="s">
        <v>413</v>
      </c>
      <c r="G339" s="101"/>
      <c r="H339" s="110" t="n">
        <v>175</v>
      </c>
      <c r="I339" s="318"/>
      <c r="J339" s="145" t="n">
        <v>1</v>
      </c>
      <c r="K339" s="113" t="n">
        <v>1</v>
      </c>
      <c r="L339" s="113" t="n">
        <v>1</v>
      </c>
      <c r="M339" s="319" t="n">
        <v>1</v>
      </c>
      <c r="N339" s="319" t="n">
        <v>1</v>
      </c>
      <c r="O339" s="319" t="n">
        <v>1</v>
      </c>
      <c r="P339" s="319" t="n">
        <v>1</v>
      </c>
      <c r="Q339" s="319" t="n">
        <v>1</v>
      </c>
      <c r="R339" s="319" t="n">
        <v>1</v>
      </c>
      <c r="S339" s="319" t="n">
        <v>1</v>
      </c>
      <c r="T339" s="319" t="n">
        <v>1</v>
      </c>
      <c r="U339" s="319" t="n">
        <v>1</v>
      </c>
      <c r="V339" s="115"/>
      <c r="W339" s="337"/>
      <c r="X339" s="41"/>
      <c r="Y339" s="1"/>
      <c r="Z339" s="41"/>
      <c r="AA339" s="41"/>
      <c r="AB339" s="41"/>
      <c r="AC339" s="320"/>
      <c r="AD339" s="321"/>
      <c r="AI339" s="1"/>
      <c r="AJ339" s="1"/>
      <c r="AK339" s="1"/>
      <c r="AL339" s="1"/>
      <c r="AM339" s="1"/>
      <c r="AN339" s="1"/>
    </row>
    <row r="340" s="322" customFormat="true" ht="14.4" hidden="false" customHeight="true" outlineLevel="1" collapsed="false">
      <c r="A340" s="120" t="s">
        <v>506</v>
      </c>
      <c r="B340" s="144" t="s">
        <v>453</v>
      </c>
      <c r="C340" s="109" t="n">
        <v>6704049</v>
      </c>
      <c r="D340" s="109" t="s">
        <v>302</v>
      </c>
      <c r="E340" s="109"/>
      <c r="F340" s="109" t="s">
        <v>507</v>
      </c>
      <c r="G340" s="101"/>
      <c r="H340" s="122" t="n">
        <f aca="false">SUM(H341:H341)</f>
        <v>0</v>
      </c>
      <c r="I340" s="318"/>
      <c r="J340" s="145" t="n">
        <v>1</v>
      </c>
      <c r="K340" s="113" t="n">
        <v>1</v>
      </c>
      <c r="L340" s="113" t="n">
        <v>1</v>
      </c>
      <c r="M340" s="319" t="n">
        <v>1</v>
      </c>
      <c r="N340" s="319" t="n">
        <v>1</v>
      </c>
      <c r="O340" s="319" t="n">
        <v>1</v>
      </c>
      <c r="P340" s="319" t="n">
        <v>1</v>
      </c>
      <c r="Q340" s="319" t="n">
        <v>1</v>
      </c>
      <c r="R340" s="319" t="n">
        <v>1</v>
      </c>
      <c r="S340" s="319" t="n">
        <v>1</v>
      </c>
      <c r="T340" s="319" t="n">
        <v>1</v>
      </c>
      <c r="U340" s="319" t="n">
        <v>1</v>
      </c>
      <c r="V340" s="115"/>
      <c r="W340" s="337"/>
      <c r="X340" s="41"/>
      <c r="Y340" s="1"/>
      <c r="Z340" s="41"/>
      <c r="AA340" s="41"/>
      <c r="AB340" s="41"/>
      <c r="AC340" s="94" t="s">
        <v>508</v>
      </c>
      <c r="AD340" s="321"/>
      <c r="AI340" s="1"/>
      <c r="AJ340" s="1"/>
      <c r="AK340" s="1"/>
      <c r="AL340" s="1"/>
      <c r="AM340" s="1"/>
      <c r="AN340" s="1"/>
    </row>
    <row r="341" s="322" customFormat="true" ht="14.4" hidden="false" customHeight="true" outlineLevel="1" collapsed="false">
      <c r="A341" s="123" t="s">
        <v>509</v>
      </c>
      <c r="B341" s="144" t="s">
        <v>62</v>
      </c>
      <c r="C341" s="109" t="s">
        <v>62</v>
      </c>
      <c r="D341" s="109"/>
      <c r="E341" s="109" t="s">
        <v>302</v>
      </c>
      <c r="F341" s="109" t="s">
        <v>413</v>
      </c>
      <c r="G341" s="101"/>
      <c r="H341" s="110" t="n">
        <v>0</v>
      </c>
      <c r="I341" s="318"/>
      <c r="J341" s="145" t="n">
        <v>1</v>
      </c>
      <c r="K341" s="113" t="n">
        <v>1</v>
      </c>
      <c r="L341" s="113" t="n">
        <v>1</v>
      </c>
      <c r="M341" s="319" t="n">
        <v>1</v>
      </c>
      <c r="N341" s="319" t="n">
        <v>1</v>
      </c>
      <c r="O341" s="319" t="n">
        <v>1</v>
      </c>
      <c r="P341" s="319" t="n">
        <v>1</v>
      </c>
      <c r="Q341" s="319" t="n">
        <v>1</v>
      </c>
      <c r="R341" s="319" t="n">
        <v>1</v>
      </c>
      <c r="S341" s="319" t="n">
        <v>1</v>
      </c>
      <c r="T341" s="319" t="n">
        <v>1</v>
      </c>
      <c r="U341" s="319" t="n">
        <v>1</v>
      </c>
      <c r="V341" s="115"/>
      <c r="W341" s="337"/>
      <c r="X341" s="41"/>
      <c r="Y341" s="1"/>
      <c r="Z341" s="41"/>
      <c r="AA341" s="41"/>
      <c r="AB341" s="41"/>
      <c r="AC341" s="320" t="s">
        <v>510</v>
      </c>
      <c r="AD341" s="321"/>
      <c r="AI341" s="1"/>
      <c r="AJ341" s="1"/>
      <c r="AK341" s="1"/>
      <c r="AL341" s="1"/>
      <c r="AM341" s="1"/>
      <c r="AN341" s="1"/>
    </row>
    <row r="342" customFormat="false" ht="14.4" hidden="false" customHeight="true" outlineLevel="1" collapsed="false">
      <c r="A342" s="120" t="s">
        <v>511</v>
      </c>
      <c r="B342" s="144" t="s">
        <v>512</v>
      </c>
      <c r="C342" s="109" t="n">
        <v>6703191</v>
      </c>
      <c r="D342" s="109" t="s">
        <v>427</v>
      </c>
      <c r="E342" s="109"/>
      <c r="F342" s="109" t="s">
        <v>55</v>
      </c>
      <c r="G342" s="101"/>
      <c r="H342" s="122" t="n">
        <f aca="false">SUM(H343:H345)</f>
        <v>80</v>
      </c>
      <c r="I342" s="141"/>
      <c r="J342" s="338" t="n">
        <v>1</v>
      </c>
      <c r="K342" s="339" t="n">
        <v>1</v>
      </c>
      <c r="L342" s="339" t="n">
        <v>1</v>
      </c>
      <c r="M342" s="339" t="n">
        <v>1</v>
      </c>
      <c r="N342" s="339" t="n">
        <v>1</v>
      </c>
      <c r="O342" s="339" t="n">
        <v>1</v>
      </c>
      <c r="P342" s="339" t="n">
        <v>1</v>
      </c>
      <c r="Q342" s="112" t="n">
        <v>1</v>
      </c>
      <c r="R342" s="112" t="n">
        <v>1</v>
      </c>
      <c r="S342" s="112" t="n">
        <v>1</v>
      </c>
      <c r="T342" s="112" t="n">
        <v>1</v>
      </c>
      <c r="U342" s="112" t="n">
        <v>1</v>
      </c>
      <c r="V342" s="115"/>
      <c r="W342" s="115"/>
      <c r="X342" s="41"/>
      <c r="Z342" s="41"/>
      <c r="AA342" s="41"/>
      <c r="AB342" s="41"/>
      <c r="AC342" s="94" t="s">
        <v>513</v>
      </c>
      <c r="AD342" s="33"/>
    </row>
    <row r="343" customFormat="false" ht="14.4" hidden="false" customHeight="true" outlineLevel="1" collapsed="false">
      <c r="A343" s="123" t="s">
        <v>514</v>
      </c>
      <c r="B343" s="144" t="s">
        <v>62</v>
      </c>
      <c r="C343" s="109" t="s">
        <v>62</v>
      </c>
      <c r="D343" s="109"/>
      <c r="E343" s="109" t="s">
        <v>427</v>
      </c>
      <c r="F343" s="109" t="s">
        <v>55</v>
      </c>
      <c r="G343" s="101"/>
      <c r="H343" s="110" t="n">
        <v>30</v>
      </c>
      <c r="I343" s="141"/>
      <c r="J343" s="338" t="n">
        <v>1</v>
      </c>
      <c r="K343" s="339" t="n">
        <v>1</v>
      </c>
      <c r="L343" s="339" t="n">
        <v>1</v>
      </c>
      <c r="M343" s="339" t="n">
        <v>1</v>
      </c>
      <c r="N343" s="339" t="n">
        <v>1</v>
      </c>
      <c r="O343" s="339" t="n">
        <v>1</v>
      </c>
      <c r="P343" s="339" t="n">
        <v>1</v>
      </c>
      <c r="Q343" s="112" t="n">
        <v>1</v>
      </c>
      <c r="R343" s="112" t="n">
        <v>1</v>
      </c>
      <c r="S343" s="112" t="n">
        <v>1</v>
      </c>
      <c r="T343" s="112" t="n">
        <v>1</v>
      </c>
      <c r="U343" s="112" t="n">
        <v>1</v>
      </c>
      <c r="V343" s="115"/>
      <c r="W343" s="115"/>
      <c r="X343" s="41"/>
      <c r="Z343" s="41"/>
      <c r="AA343" s="41"/>
      <c r="AB343" s="41"/>
      <c r="AC343" s="320"/>
      <c r="AD343" s="33"/>
    </row>
    <row r="344" customFormat="false" ht="14.4" hidden="false" customHeight="true" outlineLevel="1" collapsed="false">
      <c r="A344" s="123" t="s">
        <v>515</v>
      </c>
      <c r="B344" s="144" t="s">
        <v>62</v>
      </c>
      <c r="C344" s="109" t="s">
        <v>62</v>
      </c>
      <c r="D344" s="109"/>
      <c r="E344" s="109" t="s">
        <v>427</v>
      </c>
      <c r="F344" s="109" t="s">
        <v>55</v>
      </c>
      <c r="G344" s="101"/>
      <c r="H344" s="110" t="n">
        <v>30</v>
      </c>
      <c r="I344" s="141"/>
      <c r="J344" s="338" t="n">
        <v>1</v>
      </c>
      <c r="K344" s="339" t="n">
        <v>1</v>
      </c>
      <c r="L344" s="339" t="n">
        <v>1</v>
      </c>
      <c r="M344" s="339" t="n">
        <v>1</v>
      </c>
      <c r="N344" s="339" t="n">
        <v>1</v>
      </c>
      <c r="O344" s="339" t="n">
        <v>1</v>
      </c>
      <c r="P344" s="339" t="n">
        <v>1</v>
      </c>
      <c r="Q344" s="112" t="n">
        <v>1</v>
      </c>
      <c r="R344" s="112" t="n">
        <v>1</v>
      </c>
      <c r="S344" s="112" t="n">
        <v>1</v>
      </c>
      <c r="T344" s="112" t="n">
        <v>1</v>
      </c>
      <c r="U344" s="112" t="n">
        <v>1</v>
      </c>
      <c r="V344" s="115"/>
      <c r="W344" s="115"/>
      <c r="X344" s="41"/>
      <c r="Z344" s="41"/>
      <c r="AA344" s="41"/>
      <c r="AB344" s="41"/>
      <c r="AC344" s="320"/>
      <c r="AD344" s="33"/>
    </row>
    <row r="345" s="176" customFormat="true" ht="14.4" hidden="false" customHeight="true" outlineLevel="1" collapsed="false">
      <c r="A345" s="123" t="s">
        <v>516</v>
      </c>
      <c r="B345" s="144" t="s">
        <v>62</v>
      </c>
      <c r="C345" s="109" t="s">
        <v>62</v>
      </c>
      <c r="D345" s="109"/>
      <c r="E345" s="109" t="s">
        <v>427</v>
      </c>
      <c r="F345" s="109" t="s">
        <v>55</v>
      </c>
      <c r="G345" s="101"/>
      <c r="H345" s="110" t="n">
        <v>20</v>
      </c>
      <c r="I345" s="141"/>
      <c r="J345" s="338" t="n">
        <v>1</v>
      </c>
      <c r="K345" s="339" t="n">
        <v>1</v>
      </c>
      <c r="L345" s="339" t="n">
        <v>1</v>
      </c>
      <c r="M345" s="339" t="n">
        <v>1</v>
      </c>
      <c r="N345" s="339" t="n">
        <v>1</v>
      </c>
      <c r="O345" s="339" t="n">
        <v>1</v>
      </c>
      <c r="P345" s="339" t="n">
        <v>1</v>
      </c>
      <c r="Q345" s="112" t="n">
        <v>1</v>
      </c>
      <c r="R345" s="112" t="n">
        <v>1</v>
      </c>
      <c r="S345" s="112" t="n">
        <v>1</v>
      </c>
      <c r="T345" s="112" t="n">
        <v>1</v>
      </c>
      <c r="U345" s="112" t="n">
        <v>1</v>
      </c>
      <c r="V345" s="115"/>
      <c r="W345" s="115"/>
      <c r="X345" s="41"/>
      <c r="Y345" s="1"/>
      <c r="Z345" s="41"/>
      <c r="AA345" s="41"/>
      <c r="AB345" s="41"/>
      <c r="AC345" s="320"/>
      <c r="AD345" s="175"/>
      <c r="AI345" s="1"/>
      <c r="AJ345" s="1"/>
      <c r="AK345" s="1"/>
      <c r="AL345" s="1"/>
      <c r="AM345" s="1"/>
      <c r="AN345" s="1"/>
    </row>
    <row r="346" s="176" customFormat="true" ht="14.4" hidden="false" customHeight="true" outlineLevel="1" collapsed="false">
      <c r="A346" s="97" t="s">
        <v>517</v>
      </c>
      <c r="B346" s="177"/>
      <c r="C346" s="177"/>
      <c r="D346" s="109"/>
      <c r="E346" s="177"/>
      <c r="F346" s="177"/>
      <c r="G346" s="101"/>
      <c r="H346" s="101" t="n">
        <f aca="false">SUM(H347)</f>
        <v>0</v>
      </c>
      <c r="I346" s="141"/>
      <c r="J346" s="253"/>
      <c r="K346" s="254"/>
      <c r="L346" s="254"/>
      <c r="M346" s="254"/>
      <c r="N346" s="254"/>
      <c r="O346" s="254"/>
      <c r="P346" s="254"/>
      <c r="Q346" s="115"/>
      <c r="R346" s="115"/>
      <c r="S346" s="115"/>
      <c r="T346" s="115"/>
      <c r="U346" s="115"/>
      <c r="V346" s="115"/>
      <c r="W346" s="116"/>
      <c r="X346" s="41"/>
      <c r="Y346" s="1"/>
      <c r="Z346" s="41"/>
      <c r="AA346" s="41"/>
      <c r="AB346" s="41"/>
      <c r="AC346" s="73"/>
      <c r="AD346" s="175"/>
      <c r="AI346" s="1"/>
      <c r="AJ346" s="1"/>
      <c r="AK346" s="1"/>
      <c r="AL346" s="1"/>
      <c r="AM346" s="1"/>
      <c r="AN346" s="1"/>
    </row>
    <row r="347" s="176" customFormat="true" ht="14.4" hidden="false" customHeight="true" outlineLevel="1" collapsed="false">
      <c r="A347" s="120"/>
      <c r="B347" s="144"/>
      <c r="C347" s="109"/>
      <c r="D347" s="109"/>
      <c r="E347" s="109"/>
      <c r="F347" s="109"/>
      <c r="G347" s="101"/>
      <c r="H347" s="122"/>
      <c r="I347" s="141"/>
      <c r="J347" s="118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6"/>
      <c r="X347" s="41"/>
      <c r="Y347" s="1"/>
      <c r="Z347" s="41"/>
      <c r="AA347" s="41"/>
      <c r="AB347" s="41"/>
      <c r="AC347" s="94"/>
      <c r="AD347" s="175"/>
      <c r="AI347" s="1"/>
      <c r="AJ347" s="1"/>
      <c r="AK347" s="1"/>
      <c r="AL347" s="1"/>
      <c r="AM347" s="1"/>
      <c r="AN347" s="1"/>
    </row>
    <row r="348" customFormat="false" ht="14.4" hidden="false" customHeight="true" outlineLevel="1" collapsed="false">
      <c r="A348" s="340" t="s">
        <v>518</v>
      </c>
      <c r="B348" s="177"/>
      <c r="C348" s="177"/>
      <c r="D348" s="109"/>
      <c r="E348" s="109"/>
      <c r="F348" s="109"/>
      <c r="G348" s="101"/>
      <c r="H348" s="101" t="n">
        <f aca="false">SUM(H349,H350,H351,H352,H353,H356,H358,H360,H373)</f>
        <v>1050</v>
      </c>
      <c r="I348" s="174"/>
      <c r="J348" s="118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6"/>
      <c r="X348" s="41"/>
      <c r="Z348" s="41"/>
      <c r="AA348" s="41"/>
      <c r="AB348" s="41"/>
      <c r="AC348" s="73"/>
      <c r="AD348" s="33"/>
    </row>
    <row r="349" customFormat="false" ht="14.4" hidden="false" customHeight="true" outlineLevel="1" collapsed="false">
      <c r="A349" s="120"/>
      <c r="B349" s="109"/>
      <c r="C349" s="109"/>
      <c r="D349" s="109"/>
      <c r="E349" s="109"/>
      <c r="F349" s="109"/>
      <c r="G349" s="101"/>
      <c r="H349" s="122"/>
      <c r="I349" s="174"/>
      <c r="J349" s="118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6"/>
      <c r="X349" s="41"/>
      <c r="Z349" s="41"/>
      <c r="AA349" s="41"/>
      <c r="AB349" s="41"/>
      <c r="AC349" s="94"/>
      <c r="AD349" s="33"/>
    </row>
    <row r="350" customFormat="false" ht="14.4" hidden="false" customHeight="true" outlineLevel="1" collapsed="false">
      <c r="A350" s="341"/>
      <c r="B350" s="109"/>
      <c r="C350" s="109"/>
      <c r="D350" s="109"/>
      <c r="E350" s="109"/>
      <c r="F350" s="109"/>
      <c r="G350" s="101"/>
      <c r="H350" s="122"/>
      <c r="I350" s="174"/>
      <c r="J350" s="342"/>
      <c r="K350" s="343"/>
      <c r="L350" s="343"/>
      <c r="M350" s="343"/>
      <c r="N350" s="343"/>
      <c r="O350" s="343"/>
      <c r="P350" s="343"/>
      <c r="Q350" s="343"/>
      <c r="R350" s="343"/>
      <c r="S350" s="343"/>
      <c r="T350" s="343"/>
      <c r="U350" s="343"/>
      <c r="V350" s="115"/>
      <c r="W350" s="116"/>
      <c r="X350" s="41" t="s">
        <v>89</v>
      </c>
      <c r="Z350" s="41" t="s">
        <v>89</v>
      </c>
      <c r="AA350" s="41"/>
      <c r="AB350" s="41"/>
      <c r="AC350" s="94"/>
      <c r="AD350" s="33"/>
    </row>
    <row r="351" customFormat="false" ht="14.4" hidden="false" customHeight="true" outlineLevel="1" collapsed="false">
      <c r="A351" s="341"/>
      <c r="B351" s="109"/>
      <c r="C351" s="109"/>
      <c r="D351" s="109"/>
      <c r="E351" s="109"/>
      <c r="F351" s="109"/>
      <c r="G351" s="101"/>
      <c r="H351" s="122"/>
      <c r="I351" s="174"/>
      <c r="J351" s="342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115"/>
      <c r="W351" s="116"/>
      <c r="X351" s="41" t="s">
        <v>89</v>
      </c>
      <c r="Z351" s="41" t="s">
        <v>89</v>
      </c>
      <c r="AA351" s="41"/>
      <c r="AB351" s="41"/>
      <c r="AC351" s="94"/>
      <c r="AD351" s="33"/>
    </row>
    <row r="352" s="4" customFormat="true" ht="14.4" hidden="false" customHeight="true" outlineLevel="1" collapsed="false">
      <c r="A352" s="344"/>
      <c r="B352" s="109"/>
      <c r="C352" s="109"/>
      <c r="D352" s="109"/>
      <c r="E352" s="109"/>
      <c r="F352" s="110"/>
      <c r="G352" s="110"/>
      <c r="H352" s="122"/>
      <c r="I352" s="143"/>
      <c r="J352" s="118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6"/>
      <c r="X352" s="41"/>
      <c r="Y352" s="1"/>
      <c r="Z352" s="41"/>
      <c r="AA352" s="41"/>
      <c r="AB352" s="41"/>
      <c r="AC352" s="94"/>
      <c r="AD352" s="42"/>
      <c r="AI352" s="1"/>
      <c r="AJ352" s="1"/>
      <c r="AK352" s="1"/>
      <c r="AL352" s="1"/>
      <c r="AM352" s="1"/>
      <c r="AN352" s="1"/>
    </row>
    <row r="353" s="4" customFormat="true" ht="14.4" hidden="false" customHeight="true" outlineLevel="1" collapsed="false">
      <c r="A353" s="331" t="s">
        <v>519</v>
      </c>
      <c r="B353" s="109" t="s">
        <v>520</v>
      </c>
      <c r="C353" s="109" t="n">
        <v>6701091</v>
      </c>
      <c r="D353" s="109" t="s">
        <v>412</v>
      </c>
      <c r="E353" s="109"/>
      <c r="F353" s="109" t="s">
        <v>55</v>
      </c>
      <c r="G353" s="110"/>
      <c r="H353" s="122" t="n">
        <f aca="false">SUM(H354:H355)</f>
        <v>100</v>
      </c>
      <c r="I353" s="143"/>
      <c r="J353" s="118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6"/>
      <c r="X353" s="41"/>
      <c r="Y353" s="1"/>
      <c r="Z353" s="41"/>
      <c r="AA353" s="41"/>
      <c r="AB353" s="41"/>
      <c r="AC353" s="94"/>
      <c r="AD353" s="42"/>
      <c r="AI353" s="1"/>
      <c r="AJ353" s="1"/>
      <c r="AK353" s="1"/>
      <c r="AL353" s="1"/>
      <c r="AM353" s="1"/>
      <c r="AN353" s="1"/>
    </row>
    <row r="354" s="4" customFormat="true" ht="14.4" hidden="false" customHeight="true" outlineLevel="1" collapsed="false">
      <c r="A354" s="332" t="s">
        <v>521</v>
      </c>
      <c r="B354" s="345" t="s">
        <v>62</v>
      </c>
      <c r="C354" s="109" t="s">
        <v>62</v>
      </c>
      <c r="D354" s="109"/>
      <c r="E354" s="109" t="s">
        <v>522</v>
      </c>
      <c r="F354" s="109" t="s">
        <v>55</v>
      </c>
      <c r="G354" s="110"/>
      <c r="H354" s="110" t="n">
        <v>50</v>
      </c>
      <c r="I354" s="143"/>
      <c r="J354" s="338" t="n">
        <v>1</v>
      </c>
      <c r="K354" s="112" t="n">
        <v>1</v>
      </c>
      <c r="L354" s="112" t="n">
        <v>1</v>
      </c>
      <c r="M354" s="115"/>
      <c r="N354" s="326"/>
      <c r="O354" s="326"/>
      <c r="P354" s="326"/>
      <c r="Q354" s="326"/>
      <c r="R354" s="326"/>
      <c r="S354" s="326"/>
      <c r="T354" s="326"/>
      <c r="U354" s="326"/>
      <c r="V354" s="115"/>
      <c r="W354" s="116"/>
      <c r="X354" s="41"/>
      <c r="Y354" s="1"/>
      <c r="Z354" s="41"/>
      <c r="AA354" s="41"/>
      <c r="AB354" s="41"/>
      <c r="AC354" s="94" t="s">
        <v>523</v>
      </c>
      <c r="AD354" s="42"/>
      <c r="AI354" s="1"/>
      <c r="AJ354" s="1"/>
      <c r="AK354" s="1"/>
      <c r="AL354" s="1"/>
      <c r="AM354" s="1"/>
      <c r="AN354" s="1"/>
    </row>
    <row r="355" s="4" customFormat="true" ht="14.4" hidden="false" customHeight="true" outlineLevel="1" collapsed="false">
      <c r="A355" s="332" t="s">
        <v>524</v>
      </c>
      <c r="B355" s="109" t="s">
        <v>62</v>
      </c>
      <c r="C355" s="109" t="s">
        <v>62</v>
      </c>
      <c r="D355" s="109"/>
      <c r="E355" s="109" t="s">
        <v>522</v>
      </c>
      <c r="F355" s="109" t="s">
        <v>55</v>
      </c>
      <c r="G355" s="110"/>
      <c r="H355" s="110" t="n">
        <v>50</v>
      </c>
      <c r="I355" s="143"/>
      <c r="J355" s="338" t="n">
        <v>1</v>
      </c>
      <c r="K355" s="112" t="n">
        <v>1</v>
      </c>
      <c r="L355" s="112" t="n">
        <v>1</v>
      </c>
      <c r="M355" s="115"/>
      <c r="N355" s="326"/>
      <c r="O355" s="326"/>
      <c r="P355" s="326"/>
      <c r="Q355" s="326"/>
      <c r="R355" s="326"/>
      <c r="S355" s="326"/>
      <c r="T355" s="326"/>
      <c r="U355" s="326"/>
      <c r="V355" s="115"/>
      <c r="W355" s="116"/>
      <c r="X355" s="41"/>
      <c r="Y355" s="1"/>
      <c r="Z355" s="41"/>
      <c r="AA355" s="41"/>
      <c r="AB355" s="41"/>
      <c r="AC355" s="94" t="s">
        <v>525</v>
      </c>
      <c r="AD355" s="42"/>
      <c r="AI355" s="1"/>
      <c r="AJ355" s="1"/>
      <c r="AK355" s="1"/>
      <c r="AL355" s="1"/>
      <c r="AM355" s="1"/>
      <c r="AN355" s="1"/>
    </row>
    <row r="356" s="4" customFormat="true" ht="14.4" hidden="false" customHeight="true" outlineLevel="1" collapsed="false">
      <c r="A356" s="331" t="s">
        <v>526</v>
      </c>
      <c r="B356" s="346"/>
      <c r="C356" s="109"/>
      <c r="D356" s="109"/>
      <c r="E356" s="109"/>
      <c r="F356" s="109" t="s">
        <v>444</v>
      </c>
      <c r="G356" s="110"/>
      <c r="H356" s="122" t="n">
        <f aca="false">SUM(H357)</f>
        <v>90</v>
      </c>
      <c r="I356" s="143"/>
      <c r="J356" s="111" t="n">
        <v>1</v>
      </c>
      <c r="K356" s="112" t="n">
        <v>1</v>
      </c>
      <c r="L356" s="112" t="n">
        <v>1</v>
      </c>
      <c r="M356" s="112" t="n">
        <v>1</v>
      </c>
      <c r="N356" s="113" t="n">
        <v>1</v>
      </c>
      <c r="O356" s="113" t="n">
        <v>1</v>
      </c>
      <c r="P356" s="319" t="n">
        <v>1</v>
      </c>
      <c r="Q356" s="319" t="n">
        <v>1</v>
      </c>
      <c r="R356" s="319" t="n">
        <v>1</v>
      </c>
      <c r="S356" s="319" t="n">
        <v>1</v>
      </c>
      <c r="T356" s="319" t="n">
        <v>1</v>
      </c>
      <c r="U356" s="319" t="n">
        <v>1</v>
      </c>
      <c r="V356" s="115"/>
      <c r="W356" s="116"/>
      <c r="X356" s="41"/>
      <c r="Y356" s="1"/>
      <c r="Z356" s="41"/>
      <c r="AA356" s="41"/>
      <c r="AB356" s="41"/>
      <c r="AC356" s="94"/>
      <c r="AD356" s="42"/>
      <c r="AI356" s="1"/>
      <c r="AJ356" s="1"/>
      <c r="AK356" s="1"/>
      <c r="AL356" s="1"/>
      <c r="AM356" s="1"/>
      <c r="AN356" s="1"/>
    </row>
    <row r="357" s="4" customFormat="true" ht="14.4" hidden="false" customHeight="true" outlineLevel="1" collapsed="false">
      <c r="A357" s="332" t="s">
        <v>527</v>
      </c>
      <c r="B357" s="109"/>
      <c r="C357" s="109"/>
      <c r="D357" s="109"/>
      <c r="E357" s="109"/>
      <c r="F357" s="109" t="s">
        <v>444</v>
      </c>
      <c r="G357" s="110"/>
      <c r="H357" s="110" t="n">
        <v>90</v>
      </c>
      <c r="I357" s="143"/>
      <c r="J357" s="111" t="n">
        <v>1</v>
      </c>
      <c r="K357" s="112" t="n">
        <v>1</v>
      </c>
      <c r="L357" s="112" t="n">
        <v>1</v>
      </c>
      <c r="M357" s="112" t="n">
        <v>1</v>
      </c>
      <c r="N357" s="113" t="n">
        <v>1</v>
      </c>
      <c r="O357" s="113" t="n">
        <v>1</v>
      </c>
      <c r="P357" s="319" t="n">
        <v>1</v>
      </c>
      <c r="Q357" s="319" t="n">
        <v>1</v>
      </c>
      <c r="R357" s="319" t="n">
        <v>1</v>
      </c>
      <c r="S357" s="319" t="n">
        <v>1</v>
      </c>
      <c r="T357" s="319" t="n">
        <v>1</v>
      </c>
      <c r="U357" s="319" t="n">
        <v>1</v>
      </c>
      <c r="V357" s="115"/>
      <c r="W357" s="116"/>
      <c r="X357" s="41"/>
      <c r="Y357" s="1"/>
      <c r="Z357" s="41"/>
      <c r="AA357" s="41"/>
      <c r="AB357" s="41"/>
      <c r="AC357" s="94" t="s">
        <v>528</v>
      </c>
      <c r="AD357" s="42"/>
      <c r="AI357" s="1"/>
      <c r="AJ357" s="1"/>
      <c r="AK357" s="1"/>
      <c r="AL357" s="1"/>
      <c r="AM357" s="1"/>
      <c r="AN357" s="1"/>
    </row>
    <row r="358" s="4" customFormat="true" ht="14.4" hidden="false" customHeight="true" outlineLevel="1" collapsed="false">
      <c r="A358" s="331" t="s">
        <v>529</v>
      </c>
      <c r="B358" s="346"/>
      <c r="C358" s="109"/>
      <c r="D358" s="109" t="s">
        <v>48</v>
      </c>
      <c r="E358" s="109"/>
      <c r="F358" s="109" t="s">
        <v>55</v>
      </c>
      <c r="G358" s="110"/>
      <c r="H358" s="122" t="n">
        <f aca="false">SUM(H359)</f>
        <v>30</v>
      </c>
      <c r="I358" s="143"/>
      <c r="J358" s="118"/>
      <c r="K358" s="115"/>
      <c r="L358" s="115"/>
      <c r="M358" s="115"/>
      <c r="N358" s="112" t="n">
        <v>1</v>
      </c>
      <c r="O358" s="112" t="n">
        <v>1</v>
      </c>
      <c r="P358" s="112" t="n">
        <v>1</v>
      </c>
      <c r="Q358" s="112" t="n">
        <v>1</v>
      </c>
      <c r="R358" s="112" t="n">
        <v>1</v>
      </c>
      <c r="S358" s="112" t="n">
        <v>1</v>
      </c>
      <c r="T358" s="112" t="n">
        <v>1</v>
      </c>
      <c r="U358" s="112" t="n">
        <v>1</v>
      </c>
      <c r="V358" s="115"/>
      <c r="W358" s="116"/>
      <c r="X358" s="41"/>
      <c r="Y358" s="1"/>
      <c r="Z358" s="41"/>
      <c r="AA358" s="41"/>
      <c r="AB358" s="41"/>
      <c r="AC358" s="94"/>
      <c r="AD358" s="42"/>
      <c r="AI358" s="1"/>
      <c r="AJ358" s="1"/>
      <c r="AK358" s="1"/>
      <c r="AL358" s="1"/>
      <c r="AM358" s="1"/>
      <c r="AN358" s="1"/>
    </row>
    <row r="359" s="4" customFormat="true" ht="14.4" hidden="false" customHeight="true" outlineLevel="1" collapsed="false">
      <c r="A359" s="332" t="s">
        <v>530</v>
      </c>
      <c r="B359" s="109"/>
      <c r="C359" s="109"/>
      <c r="D359" s="109" t="s">
        <v>48</v>
      </c>
      <c r="E359" s="109"/>
      <c r="F359" s="109" t="s">
        <v>55</v>
      </c>
      <c r="G359" s="110"/>
      <c r="H359" s="110" t="n">
        <v>30</v>
      </c>
      <c r="I359" s="143"/>
      <c r="J359" s="118"/>
      <c r="K359" s="115"/>
      <c r="L359" s="115"/>
      <c r="M359" s="115"/>
      <c r="N359" s="112" t="n">
        <v>1</v>
      </c>
      <c r="O359" s="112" t="n">
        <v>1</v>
      </c>
      <c r="P359" s="112" t="n">
        <v>1</v>
      </c>
      <c r="Q359" s="112" t="n">
        <v>1</v>
      </c>
      <c r="R359" s="112" t="n">
        <v>1</v>
      </c>
      <c r="S359" s="112" t="n">
        <v>1</v>
      </c>
      <c r="T359" s="112" t="n">
        <v>1</v>
      </c>
      <c r="U359" s="112" t="n">
        <v>1</v>
      </c>
      <c r="V359" s="115"/>
      <c r="W359" s="116"/>
      <c r="X359" s="41"/>
      <c r="Y359" s="1"/>
      <c r="Z359" s="41"/>
      <c r="AA359" s="41"/>
      <c r="AB359" s="41"/>
      <c r="AC359" s="94" t="s">
        <v>531</v>
      </c>
      <c r="AD359" s="42"/>
      <c r="AI359" s="1"/>
      <c r="AJ359" s="1"/>
      <c r="AK359" s="1"/>
      <c r="AL359" s="1"/>
      <c r="AM359" s="1"/>
      <c r="AN359" s="1"/>
    </row>
    <row r="360" s="4" customFormat="true" ht="14.4" hidden="false" customHeight="true" outlineLevel="1" collapsed="false">
      <c r="A360" s="347" t="s">
        <v>532</v>
      </c>
      <c r="B360" s="346" t="s">
        <v>533</v>
      </c>
      <c r="C360" s="109" t="n">
        <v>6703872</v>
      </c>
      <c r="D360" s="109" t="s">
        <v>412</v>
      </c>
      <c r="E360" s="109"/>
      <c r="F360" s="109" t="s">
        <v>55</v>
      </c>
      <c r="G360" s="110"/>
      <c r="H360" s="122" t="n">
        <f aca="false">SUM(H361:H372)</f>
        <v>820</v>
      </c>
      <c r="I360" s="143"/>
      <c r="J360" s="111" t="n">
        <v>1</v>
      </c>
      <c r="K360" s="112" t="n">
        <v>1</v>
      </c>
      <c r="L360" s="112" t="n">
        <v>1</v>
      </c>
      <c r="M360" s="112" t="n">
        <v>1</v>
      </c>
      <c r="N360" s="112" t="n">
        <v>1</v>
      </c>
      <c r="O360" s="112" t="n">
        <v>1</v>
      </c>
      <c r="P360" s="112" t="n">
        <v>1</v>
      </c>
      <c r="Q360" s="112" t="n">
        <v>1</v>
      </c>
      <c r="R360" s="112" t="n">
        <v>1</v>
      </c>
      <c r="S360" s="112" t="n">
        <v>1</v>
      </c>
      <c r="T360" s="112" t="n">
        <v>1</v>
      </c>
      <c r="U360" s="112" t="n">
        <v>1</v>
      </c>
      <c r="V360" s="115"/>
      <c r="W360" s="116"/>
      <c r="X360" s="41"/>
      <c r="Y360" s="1"/>
      <c r="Z360" s="41"/>
      <c r="AA360" s="41"/>
      <c r="AB360" s="41"/>
      <c r="AC360" s="94"/>
      <c r="AD360" s="42"/>
      <c r="AI360" s="1"/>
      <c r="AJ360" s="1"/>
      <c r="AK360" s="1"/>
      <c r="AL360" s="1"/>
      <c r="AM360" s="1"/>
      <c r="AN360" s="1"/>
    </row>
    <row r="361" s="4" customFormat="true" ht="14.4" hidden="false" customHeight="true" outlineLevel="1" collapsed="false">
      <c r="A361" s="332" t="s">
        <v>534</v>
      </c>
      <c r="B361" s="109" t="s">
        <v>62</v>
      </c>
      <c r="C361" s="109" t="s">
        <v>62</v>
      </c>
      <c r="D361" s="109" t="s">
        <v>412</v>
      </c>
      <c r="E361" s="109"/>
      <c r="F361" s="109" t="s">
        <v>55</v>
      </c>
      <c r="G361" s="110"/>
      <c r="H361" s="110" t="n">
        <v>80</v>
      </c>
      <c r="I361" s="143"/>
      <c r="J361" s="111" t="n">
        <v>1</v>
      </c>
      <c r="K361" s="112" t="n">
        <v>1</v>
      </c>
      <c r="L361" s="112" t="n">
        <v>1</v>
      </c>
      <c r="M361" s="112" t="n">
        <v>1</v>
      </c>
      <c r="N361" s="112" t="n">
        <v>1</v>
      </c>
      <c r="O361" s="112" t="n">
        <v>1</v>
      </c>
      <c r="P361" s="112" t="n">
        <v>1</v>
      </c>
      <c r="Q361" s="112" t="n">
        <v>1</v>
      </c>
      <c r="R361" s="112" t="n">
        <v>1</v>
      </c>
      <c r="S361" s="112" t="n">
        <v>1</v>
      </c>
      <c r="T361" s="112" t="n">
        <v>1</v>
      </c>
      <c r="U361" s="112" t="n">
        <v>1</v>
      </c>
      <c r="V361" s="115"/>
      <c r="W361" s="116"/>
      <c r="X361" s="41"/>
      <c r="Y361" s="1"/>
      <c r="Z361" s="41"/>
      <c r="AA361" s="41"/>
      <c r="AB361" s="41"/>
      <c r="AC361" s="94"/>
      <c r="AD361" s="42"/>
      <c r="AI361" s="1"/>
      <c r="AJ361" s="1"/>
      <c r="AK361" s="1"/>
      <c r="AL361" s="1"/>
      <c r="AM361" s="1"/>
      <c r="AN361" s="1"/>
    </row>
    <row r="362" s="4" customFormat="true" ht="14.4" hidden="false" customHeight="true" outlineLevel="1" collapsed="false">
      <c r="A362" s="332" t="s">
        <v>535</v>
      </c>
      <c r="B362" s="215" t="s">
        <v>62</v>
      </c>
      <c r="C362" s="109" t="s">
        <v>62</v>
      </c>
      <c r="D362" s="109" t="s">
        <v>412</v>
      </c>
      <c r="E362" s="109"/>
      <c r="F362" s="109" t="s">
        <v>55</v>
      </c>
      <c r="G362" s="110"/>
      <c r="H362" s="110" t="n">
        <v>110</v>
      </c>
      <c r="I362" s="143"/>
      <c r="J362" s="111" t="n">
        <v>1</v>
      </c>
      <c r="K362" s="112" t="n">
        <v>1</v>
      </c>
      <c r="L362" s="112" t="n">
        <v>1</v>
      </c>
      <c r="M362" s="112" t="n">
        <v>1</v>
      </c>
      <c r="N362" s="112" t="n">
        <v>1</v>
      </c>
      <c r="O362" s="112" t="n">
        <v>1</v>
      </c>
      <c r="P362" s="112" t="n">
        <v>1</v>
      </c>
      <c r="Q362" s="112" t="n">
        <v>1</v>
      </c>
      <c r="R362" s="112" t="n">
        <v>1</v>
      </c>
      <c r="S362" s="112" t="n">
        <v>1</v>
      </c>
      <c r="T362" s="112" t="n">
        <v>1</v>
      </c>
      <c r="U362" s="112" t="n">
        <v>1</v>
      </c>
      <c r="V362" s="115"/>
      <c r="W362" s="116"/>
      <c r="X362" s="41"/>
      <c r="Y362" s="1"/>
      <c r="Z362" s="41"/>
      <c r="AA362" s="41"/>
      <c r="AB362" s="41"/>
      <c r="AC362" s="94"/>
      <c r="AD362" s="42"/>
      <c r="AI362" s="1"/>
      <c r="AJ362" s="1"/>
      <c r="AK362" s="1"/>
      <c r="AL362" s="1"/>
      <c r="AM362" s="1"/>
      <c r="AN362" s="1"/>
    </row>
    <row r="363" s="4" customFormat="true" ht="14.4" hidden="false" customHeight="true" outlineLevel="1" collapsed="false">
      <c r="A363" s="348" t="s">
        <v>536</v>
      </c>
      <c r="B363" s="109" t="s">
        <v>62</v>
      </c>
      <c r="C363" s="109" t="s">
        <v>62</v>
      </c>
      <c r="D363" s="109" t="s">
        <v>412</v>
      </c>
      <c r="E363" s="109"/>
      <c r="F363" s="109" t="s">
        <v>55</v>
      </c>
      <c r="G363" s="110"/>
      <c r="H363" s="110" t="n">
        <v>160</v>
      </c>
      <c r="I363" s="143"/>
      <c r="J363" s="111" t="n">
        <v>1</v>
      </c>
      <c r="K363" s="112" t="n">
        <v>1</v>
      </c>
      <c r="L363" s="112" t="n">
        <v>1</v>
      </c>
      <c r="M363" s="112" t="n">
        <v>1</v>
      </c>
      <c r="N363" s="112" t="n">
        <v>1</v>
      </c>
      <c r="O363" s="112" t="n">
        <v>1</v>
      </c>
      <c r="P363" s="112" t="n">
        <v>1</v>
      </c>
      <c r="Q363" s="112" t="n">
        <v>1</v>
      </c>
      <c r="R363" s="112" t="n">
        <v>1</v>
      </c>
      <c r="S363" s="112" t="n">
        <v>1</v>
      </c>
      <c r="T363" s="112" t="n">
        <v>1</v>
      </c>
      <c r="U363" s="112" t="n">
        <v>1</v>
      </c>
      <c r="V363" s="115"/>
      <c r="W363" s="116"/>
      <c r="X363" s="41"/>
      <c r="Y363" s="1"/>
      <c r="Z363" s="41"/>
      <c r="AA363" s="41"/>
      <c r="AB363" s="41"/>
      <c r="AC363" s="94"/>
      <c r="AD363" s="42"/>
      <c r="AI363" s="1"/>
      <c r="AJ363" s="1"/>
      <c r="AK363" s="1"/>
      <c r="AL363" s="1"/>
      <c r="AM363" s="1"/>
      <c r="AN363" s="1"/>
    </row>
    <row r="364" s="4" customFormat="true" ht="14.4" hidden="false" customHeight="true" outlineLevel="1" collapsed="false">
      <c r="A364" s="332" t="s">
        <v>537</v>
      </c>
      <c r="B364" s="109" t="s">
        <v>62</v>
      </c>
      <c r="C364" s="109" t="s">
        <v>62</v>
      </c>
      <c r="D364" s="109" t="s">
        <v>412</v>
      </c>
      <c r="E364" s="109"/>
      <c r="F364" s="109" t="s">
        <v>55</v>
      </c>
      <c r="G364" s="110"/>
      <c r="H364" s="110" t="n">
        <v>20</v>
      </c>
      <c r="I364" s="143"/>
      <c r="J364" s="111" t="n">
        <v>1</v>
      </c>
      <c r="K364" s="112" t="n">
        <v>1</v>
      </c>
      <c r="L364" s="112" t="n">
        <v>1</v>
      </c>
      <c r="M364" s="112" t="n">
        <v>1</v>
      </c>
      <c r="N364" s="112" t="n">
        <v>1</v>
      </c>
      <c r="O364" s="112" t="n">
        <v>1</v>
      </c>
      <c r="P364" s="112" t="n">
        <v>1</v>
      </c>
      <c r="Q364" s="112" t="n">
        <v>1</v>
      </c>
      <c r="R364" s="112" t="n">
        <v>1</v>
      </c>
      <c r="S364" s="112" t="n">
        <v>1</v>
      </c>
      <c r="T364" s="112" t="n">
        <v>1</v>
      </c>
      <c r="U364" s="112" t="n">
        <v>1</v>
      </c>
      <c r="V364" s="115"/>
      <c r="W364" s="116"/>
      <c r="X364" s="41"/>
      <c r="Y364" s="1"/>
      <c r="Z364" s="41"/>
      <c r="AA364" s="41"/>
      <c r="AB364" s="41"/>
      <c r="AC364" s="94"/>
      <c r="AD364" s="42"/>
      <c r="AI364" s="1"/>
      <c r="AJ364" s="1"/>
      <c r="AK364" s="1"/>
      <c r="AL364" s="1"/>
      <c r="AM364" s="1"/>
      <c r="AN364" s="1"/>
    </row>
    <row r="365" s="4" customFormat="true" ht="14.4" hidden="false" customHeight="true" outlineLevel="1" collapsed="false">
      <c r="A365" s="332" t="s">
        <v>538</v>
      </c>
      <c r="B365" s="109" t="s">
        <v>62</v>
      </c>
      <c r="C365" s="109" t="s">
        <v>62</v>
      </c>
      <c r="D365" s="109" t="s">
        <v>412</v>
      </c>
      <c r="E365" s="109"/>
      <c r="F365" s="109" t="s">
        <v>55</v>
      </c>
      <c r="G365" s="110"/>
      <c r="H365" s="110" t="n">
        <v>120</v>
      </c>
      <c r="I365" s="143"/>
      <c r="J365" s="111" t="n">
        <v>1</v>
      </c>
      <c r="K365" s="112" t="n">
        <v>1</v>
      </c>
      <c r="L365" s="112" t="n">
        <v>1</v>
      </c>
      <c r="M365" s="112" t="n">
        <v>1</v>
      </c>
      <c r="N365" s="112" t="n">
        <v>1</v>
      </c>
      <c r="O365" s="112" t="n">
        <v>1</v>
      </c>
      <c r="P365" s="112" t="n">
        <v>1</v>
      </c>
      <c r="Q365" s="112" t="n">
        <v>1</v>
      </c>
      <c r="R365" s="112" t="n">
        <v>1</v>
      </c>
      <c r="S365" s="112" t="n">
        <v>1</v>
      </c>
      <c r="T365" s="112" t="n">
        <v>1</v>
      </c>
      <c r="U365" s="112" t="n">
        <v>1</v>
      </c>
      <c r="V365" s="115"/>
      <c r="W365" s="116"/>
      <c r="X365" s="41"/>
      <c r="Y365" s="1"/>
      <c r="Z365" s="41"/>
      <c r="AA365" s="41"/>
      <c r="AB365" s="41"/>
      <c r="AC365" s="94"/>
      <c r="AD365" s="42"/>
      <c r="AI365" s="1"/>
      <c r="AJ365" s="1"/>
      <c r="AK365" s="1"/>
      <c r="AL365" s="1"/>
      <c r="AM365" s="1"/>
      <c r="AN365" s="1"/>
    </row>
    <row r="366" s="4" customFormat="true" ht="14.4" hidden="false" customHeight="true" outlineLevel="1" collapsed="false">
      <c r="A366" s="332" t="s">
        <v>539</v>
      </c>
      <c r="B366" s="109" t="s">
        <v>62</v>
      </c>
      <c r="C366" s="109" t="s">
        <v>62</v>
      </c>
      <c r="D366" s="109" t="s">
        <v>412</v>
      </c>
      <c r="E366" s="109"/>
      <c r="F366" s="109" t="s">
        <v>55</v>
      </c>
      <c r="G366" s="110"/>
      <c r="H366" s="110" t="n">
        <v>70</v>
      </c>
      <c r="I366" s="143"/>
      <c r="J366" s="111" t="n">
        <v>1</v>
      </c>
      <c r="K366" s="112" t="n">
        <v>1</v>
      </c>
      <c r="L366" s="112" t="n">
        <v>1</v>
      </c>
      <c r="M366" s="112" t="n">
        <v>1</v>
      </c>
      <c r="N366" s="112" t="n">
        <v>1</v>
      </c>
      <c r="O366" s="112" t="n">
        <v>1</v>
      </c>
      <c r="P366" s="112" t="n">
        <v>1</v>
      </c>
      <c r="Q366" s="112" t="n">
        <v>1</v>
      </c>
      <c r="R366" s="112" t="n">
        <v>1</v>
      </c>
      <c r="S366" s="112" t="n">
        <v>1</v>
      </c>
      <c r="T366" s="112" t="n">
        <v>1</v>
      </c>
      <c r="U366" s="112" t="n">
        <v>1</v>
      </c>
      <c r="V366" s="115"/>
      <c r="W366" s="116"/>
      <c r="X366" s="41"/>
      <c r="Y366" s="1"/>
      <c r="Z366" s="41"/>
      <c r="AA366" s="41"/>
      <c r="AB366" s="41"/>
      <c r="AC366" s="94"/>
      <c r="AD366" s="42"/>
      <c r="AI366" s="1"/>
      <c r="AJ366" s="1"/>
      <c r="AK366" s="1"/>
      <c r="AL366" s="1"/>
      <c r="AM366" s="1"/>
      <c r="AN366" s="1"/>
    </row>
    <row r="367" s="4" customFormat="true" ht="14.4" hidden="false" customHeight="true" outlineLevel="1" collapsed="false">
      <c r="A367" s="332" t="s">
        <v>540</v>
      </c>
      <c r="B367" s="109" t="s">
        <v>62</v>
      </c>
      <c r="C367" s="109" t="s">
        <v>62</v>
      </c>
      <c r="D367" s="109" t="s">
        <v>412</v>
      </c>
      <c r="E367" s="109"/>
      <c r="F367" s="109" t="s">
        <v>55</v>
      </c>
      <c r="G367" s="110"/>
      <c r="H367" s="110" t="n">
        <v>170</v>
      </c>
      <c r="I367" s="143"/>
      <c r="J367" s="111" t="n">
        <v>1</v>
      </c>
      <c r="K367" s="112" t="n">
        <v>1</v>
      </c>
      <c r="L367" s="112" t="n">
        <v>1</v>
      </c>
      <c r="M367" s="112" t="n">
        <v>1</v>
      </c>
      <c r="N367" s="112" t="n">
        <v>1</v>
      </c>
      <c r="O367" s="112" t="n">
        <v>1</v>
      </c>
      <c r="P367" s="112" t="n">
        <v>1</v>
      </c>
      <c r="Q367" s="112" t="n">
        <v>1</v>
      </c>
      <c r="R367" s="112" t="n">
        <v>1</v>
      </c>
      <c r="S367" s="112" t="n">
        <v>1</v>
      </c>
      <c r="T367" s="112" t="n">
        <v>1</v>
      </c>
      <c r="U367" s="112" t="n">
        <v>1</v>
      </c>
      <c r="V367" s="115"/>
      <c r="W367" s="116"/>
      <c r="X367" s="41"/>
      <c r="Y367" s="1"/>
      <c r="Z367" s="41"/>
      <c r="AA367" s="41"/>
      <c r="AB367" s="41"/>
      <c r="AC367" s="94"/>
      <c r="AD367" s="42"/>
      <c r="AI367" s="1"/>
      <c r="AJ367" s="1"/>
      <c r="AK367" s="1"/>
      <c r="AL367" s="1"/>
      <c r="AM367" s="1"/>
      <c r="AN367" s="1"/>
    </row>
    <row r="368" s="4" customFormat="true" ht="14.4" hidden="false" customHeight="true" outlineLevel="1" collapsed="false">
      <c r="A368" s="332" t="s">
        <v>541</v>
      </c>
      <c r="B368" s="109" t="s">
        <v>62</v>
      </c>
      <c r="C368" s="109" t="s">
        <v>62</v>
      </c>
      <c r="D368" s="109" t="s">
        <v>412</v>
      </c>
      <c r="E368" s="109"/>
      <c r="F368" s="109" t="s">
        <v>55</v>
      </c>
      <c r="G368" s="110"/>
      <c r="H368" s="110" t="n">
        <v>20</v>
      </c>
      <c r="I368" s="143"/>
      <c r="J368" s="111" t="n">
        <v>1</v>
      </c>
      <c r="K368" s="112" t="n">
        <v>1</v>
      </c>
      <c r="L368" s="112" t="n">
        <v>1</v>
      </c>
      <c r="M368" s="112" t="n">
        <v>1</v>
      </c>
      <c r="N368" s="112" t="n">
        <v>1</v>
      </c>
      <c r="O368" s="112" t="n">
        <v>1</v>
      </c>
      <c r="P368" s="112" t="n">
        <v>1</v>
      </c>
      <c r="Q368" s="112" t="n">
        <v>1</v>
      </c>
      <c r="R368" s="112" t="n">
        <v>1</v>
      </c>
      <c r="S368" s="112" t="n">
        <v>1</v>
      </c>
      <c r="T368" s="112" t="n">
        <v>1</v>
      </c>
      <c r="U368" s="112" t="n">
        <v>1</v>
      </c>
      <c r="V368" s="115"/>
      <c r="W368" s="116"/>
      <c r="X368" s="41"/>
      <c r="Y368" s="1"/>
      <c r="Z368" s="41"/>
      <c r="AA368" s="41"/>
      <c r="AB368" s="41"/>
      <c r="AC368" s="94"/>
      <c r="AD368" s="42"/>
      <c r="AI368" s="1"/>
      <c r="AJ368" s="1"/>
      <c r="AK368" s="1"/>
      <c r="AL368" s="1"/>
      <c r="AM368" s="1"/>
      <c r="AN368" s="1"/>
    </row>
    <row r="369" s="4" customFormat="true" ht="14.4" hidden="false" customHeight="true" outlineLevel="1" collapsed="false">
      <c r="A369" s="332" t="s">
        <v>542</v>
      </c>
      <c r="B369" s="109" t="s">
        <v>62</v>
      </c>
      <c r="C369" s="109" t="s">
        <v>62</v>
      </c>
      <c r="D369" s="109" t="s">
        <v>412</v>
      </c>
      <c r="E369" s="109"/>
      <c r="F369" s="109" t="s">
        <v>55</v>
      </c>
      <c r="G369" s="110"/>
      <c r="H369" s="110" t="n">
        <v>20</v>
      </c>
      <c r="I369" s="143"/>
      <c r="J369" s="111" t="n">
        <v>1</v>
      </c>
      <c r="K369" s="112" t="n">
        <v>1</v>
      </c>
      <c r="L369" s="112" t="n">
        <v>1</v>
      </c>
      <c r="M369" s="112" t="n">
        <v>1</v>
      </c>
      <c r="N369" s="112" t="n">
        <v>1</v>
      </c>
      <c r="O369" s="112" t="n">
        <v>1</v>
      </c>
      <c r="P369" s="112" t="n">
        <v>1</v>
      </c>
      <c r="Q369" s="112" t="n">
        <v>1</v>
      </c>
      <c r="R369" s="112" t="n">
        <v>1</v>
      </c>
      <c r="S369" s="112" t="n">
        <v>1</v>
      </c>
      <c r="T369" s="112" t="n">
        <v>1</v>
      </c>
      <c r="U369" s="112" t="n">
        <v>1</v>
      </c>
      <c r="V369" s="115"/>
      <c r="W369" s="116"/>
      <c r="X369" s="41"/>
      <c r="Y369" s="1"/>
      <c r="Z369" s="41"/>
      <c r="AA369" s="41"/>
      <c r="AB369" s="41"/>
      <c r="AC369" s="94"/>
      <c r="AD369" s="42"/>
      <c r="AI369" s="1"/>
      <c r="AJ369" s="1"/>
      <c r="AK369" s="1"/>
      <c r="AL369" s="1"/>
      <c r="AM369" s="1"/>
      <c r="AN369" s="1"/>
    </row>
    <row r="370" s="4" customFormat="true" ht="14.4" hidden="false" customHeight="true" outlineLevel="1" collapsed="false">
      <c r="A370" s="332" t="s">
        <v>543</v>
      </c>
      <c r="B370" s="109" t="s">
        <v>62</v>
      </c>
      <c r="C370" s="109" t="s">
        <v>62</v>
      </c>
      <c r="D370" s="109" t="s">
        <v>412</v>
      </c>
      <c r="E370" s="109"/>
      <c r="F370" s="109" t="s">
        <v>55</v>
      </c>
      <c r="G370" s="110"/>
      <c r="H370" s="110" t="n">
        <v>20</v>
      </c>
      <c r="I370" s="143"/>
      <c r="J370" s="111" t="n">
        <v>1</v>
      </c>
      <c r="K370" s="112" t="n">
        <v>1</v>
      </c>
      <c r="L370" s="112" t="n">
        <v>1</v>
      </c>
      <c r="M370" s="112" t="n">
        <v>1</v>
      </c>
      <c r="N370" s="112" t="n">
        <v>1</v>
      </c>
      <c r="O370" s="112" t="n">
        <v>1</v>
      </c>
      <c r="P370" s="112" t="n">
        <v>1</v>
      </c>
      <c r="Q370" s="112" t="n">
        <v>1</v>
      </c>
      <c r="R370" s="112" t="n">
        <v>1</v>
      </c>
      <c r="S370" s="112" t="n">
        <v>1</v>
      </c>
      <c r="T370" s="112" t="n">
        <v>1</v>
      </c>
      <c r="U370" s="112" t="n">
        <v>1</v>
      </c>
      <c r="V370" s="115"/>
      <c r="W370" s="116"/>
      <c r="X370" s="41"/>
      <c r="Y370" s="1"/>
      <c r="Z370" s="41"/>
      <c r="AA370" s="41"/>
      <c r="AB370" s="41"/>
      <c r="AC370" s="94"/>
      <c r="AD370" s="42"/>
      <c r="AI370" s="1"/>
      <c r="AJ370" s="1"/>
      <c r="AK370" s="1"/>
      <c r="AL370" s="1"/>
      <c r="AM370" s="1"/>
      <c r="AN370" s="1"/>
    </row>
    <row r="371" s="4" customFormat="true" ht="14.4" hidden="false" customHeight="true" outlineLevel="1" collapsed="false">
      <c r="A371" s="332" t="s">
        <v>544</v>
      </c>
      <c r="B371" s="109" t="s">
        <v>62</v>
      </c>
      <c r="C371" s="109" t="s">
        <v>62</v>
      </c>
      <c r="D371" s="109" t="s">
        <v>412</v>
      </c>
      <c r="E371" s="109"/>
      <c r="F371" s="109" t="s">
        <v>55</v>
      </c>
      <c r="G371" s="110"/>
      <c r="H371" s="110" t="n">
        <v>20</v>
      </c>
      <c r="I371" s="143"/>
      <c r="J371" s="111" t="n">
        <v>1</v>
      </c>
      <c r="K371" s="112" t="n">
        <v>1</v>
      </c>
      <c r="L371" s="112" t="n">
        <v>1</v>
      </c>
      <c r="M371" s="112" t="n">
        <v>1</v>
      </c>
      <c r="N371" s="112" t="n">
        <v>1</v>
      </c>
      <c r="O371" s="112" t="n">
        <v>1</v>
      </c>
      <c r="P371" s="112" t="n">
        <v>1</v>
      </c>
      <c r="Q371" s="112" t="n">
        <v>1</v>
      </c>
      <c r="R371" s="112" t="n">
        <v>1</v>
      </c>
      <c r="S371" s="112" t="n">
        <v>1</v>
      </c>
      <c r="T371" s="112" t="n">
        <v>1</v>
      </c>
      <c r="U371" s="112" t="n">
        <v>1</v>
      </c>
      <c r="V371" s="115"/>
      <c r="W371" s="116"/>
      <c r="X371" s="41"/>
      <c r="Y371" s="1"/>
      <c r="Z371" s="41"/>
      <c r="AA371" s="41"/>
      <c r="AB371" s="41"/>
      <c r="AC371" s="94"/>
      <c r="AD371" s="42"/>
      <c r="AI371" s="1"/>
      <c r="AJ371" s="1"/>
      <c r="AK371" s="1"/>
      <c r="AL371" s="1"/>
      <c r="AM371" s="1"/>
      <c r="AN371" s="1"/>
    </row>
    <row r="372" s="4" customFormat="true" ht="14.4" hidden="false" customHeight="true" outlineLevel="1" collapsed="false">
      <c r="A372" s="332" t="s">
        <v>545</v>
      </c>
      <c r="B372" s="109" t="s">
        <v>62</v>
      </c>
      <c r="C372" s="109" t="s">
        <v>62</v>
      </c>
      <c r="D372" s="109" t="s">
        <v>412</v>
      </c>
      <c r="E372" s="109"/>
      <c r="F372" s="109" t="s">
        <v>55</v>
      </c>
      <c r="G372" s="110"/>
      <c r="H372" s="110" t="n">
        <v>10</v>
      </c>
      <c r="I372" s="143"/>
      <c r="J372" s="111" t="n">
        <v>1</v>
      </c>
      <c r="K372" s="112" t="n">
        <v>1</v>
      </c>
      <c r="L372" s="112" t="n">
        <v>1</v>
      </c>
      <c r="M372" s="112" t="n">
        <v>1</v>
      </c>
      <c r="N372" s="112" t="n">
        <v>1</v>
      </c>
      <c r="O372" s="112" t="n">
        <v>1</v>
      </c>
      <c r="P372" s="112" t="n">
        <v>1</v>
      </c>
      <c r="Q372" s="112" t="n">
        <v>1</v>
      </c>
      <c r="R372" s="112" t="n">
        <v>1</v>
      </c>
      <c r="S372" s="112" t="n">
        <v>1</v>
      </c>
      <c r="T372" s="112" t="n">
        <v>1</v>
      </c>
      <c r="U372" s="112" t="n">
        <v>1</v>
      </c>
      <c r="V372" s="115"/>
      <c r="W372" s="116"/>
      <c r="X372" s="41"/>
      <c r="Y372" s="1"/>
      <c r="Z372" s="41"/>
      <c r="AA372" s="41"/>
      <c r="AB372" s="41"/>
      <c r="AC372" s="94"/>
      <c r="AD372" s="42"/>
      <c r="AI372" s="1"/>
      <c r="AJ372" s="1"/>
      <c r="AK372" s="1"/>
      <c r="AL372" s="1"/>
      <c r="AM372" s="1"/>
      <c r="AN372" s="1"/>
    </row>
    <row r="373" s="4" customFormat="true" ht="14.4" hidden="false" customHeight="true" outlineLevel="1" collapsed="false">
      <c r="A373" s="347" t="s">
        <v>546</v>
      </c>
      <c r="B373" s="346"/>
      <c r="C373" s="109"/>
      <c r="D373" s="109" t="s">
        <v>412</v>
      </c>
      <c r="E373" s="109"/>
      <c r="F373" s="109" t="s">
        <v>55</v>
      </c>
      <c r="G373" s="110"/>
      <c r="H373" s="122" t="n">
        <f aca="false">SUM(H374:H382)</f>
        <v>10</v>
      </c>
      <c r="I373" s="143"/>
      <c r="J373" s="118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6"/>
      <c r="X373" s="41"/>
      <c r="Y373" s="1"/>
      <c r="Z373" s="41"/>
      <c r="AA373" s="41"/>
      <c r="AB373" s="41"/>
      <c r="AC373" s="94" t="s">
        <v>547</v>
      </c>
      <c r="AD373" s="42"/>
      <c r="AI373" s="1"/>
      <c r="AJ373" s="1"/>
      <c r="AK373" s="1"/>
      <c r="AL373" s="1"/>
      <c r="AM373" s="1"/>
      <c r="AN373" s="1"/>
    </row>
    <row r="374" s="4" customFormat="true" ht="14.4" hidden="false" customHeight="true" outlineLevel="1" collapsed="false">
      <c r="A374" s="348" t="s">
        <v>463</v>
      </c>
      <c r="B374" s="109" t="s">
        <v>62</v>
      </c>
      <c r="C374" s="109" t="s">
        <v>62</v>
      </c>
      <c r="D374" s="109"/>
      <c r="E374" s="109" t="s">
        <v>412</v>
      </c>
      <c r="F374" s="109"/>
      <c r="G374" s="110"/>
      <c r="H374" s="110"/>
      <c r="I374" s="143"/>
      <c r="J374" s="118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6"/>
      <c r="X374" s="41"/>
      <c r="Y374" s="1"/>
      <c r="Z374" s="41"/>
      <c r="AA374" s="41"/>
      <c r="AB374" s="41"/>
      <c r="AC374" s="94"/>
      <c r="AD374" s="42"/>
      <c r="AI374" s="1"/>
      <c r="AJ374" s="1"/>
      <c r="AK374" s="1"/>
      <c r="AL374" s="1"/>
      <c r="AM374" s="1"/>
      <c r="AN374" s="1"/>
    </row>
    <row r="375" s="4" customFormat="true" ht="14.4" hidden="false" customHeight="true" outlineLevel="1" collapsed="false">
      <c r="A375" s="349" t="s">
        <v>548</v>
      </c>
      <c r="B375" s="109" t="s">
        <v>62</v>
      </c>
      <c r="C375" s="109" t="s">
        <v>62</v>
      </c>
      <c r="D375" s="109"/>
      <c r="E375" s="109" t="s">
        <v>412</v>
      </c>
      <c r="F375" s="109"/>
      <c r="G375" s="110"/>
      <c r="H375" s="110"/>
      <c r="I375" s="143"/>
      <c r="J375" s="118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6"/>
      <c r="X375" s="41"/>
      <c r="Y375" s="1"/>
      <c r="Z375" s="41"/>
      <c r="AA375" s="41"/>
      <c r="AB375" s="41"/>
      <c r="AC375" s="94"/>
      <c r="AD375" s="42"/>
      <c r="AI375" s="1"/>
      <c r="AJ375" s="1"/>
      <c r="AK375" s="1"/>
      <c r="AL375" s="1"/>
      <c r="AM375" s="1"/>
      <c r="AN375" s="1"/>
    </row>
    <row r="376" s="4" customFormat="true" ht="14.4" hidden="false" customHeight="true" outlineLevel="1" collapsed="false">
      <c r="A376" s="349" t="s">
        <v>549</v>
      </c>
      <c r="B376" s="109" t="s">
        <v>62</v>
      </c>
      <c r="C376" s="109" t="s">
        <v>62</v>
      </c>
      <c r="D376" s="177"/>
      <c r="E376" s="109" t="s">
        <v>412</v>
      </c>
      <c r="F376" s="109"/>
      <c r="G376" s="110"/>
      <c r="H376" s="110"/>
      <c r="I376" s="143"/>
      <c r="J376" s="118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6"/>
      <c r="X376" s="41"/>
      <c r="Y376" s="1"/>
      <c r="Z376" s="41"/>
      <c r="AA376" s="41"/>
      <c r="AB376" s="41"/>
      <c r="AC376" s="94"/>
      <c r="AD376" s="42"/>
      <c r="AI376" s="1"/>
      <c r="AJ376" s="1"/>
      <c r="AK376" s="1"/>
      <c r="AL376" s="1"/>
      <c r="AM376" s="1"/>
      <c r="AN376" s="1"/>
    </row>
    <row r="377" s="4" customFormat="true" ht="14.4" hidden="false" customHeight="true" outlineLevel="1" collapsed="false">
      <c r="A377" s="349" t="s">
        <v>550</v>
      </c>
      <c r="B377" s="109" t="s">
        <v>62</v>
      </c>
      <c r="C377" s="109" t="s">
        <v>62</v>
      </c>
      <c r="D377" s="177"/>
      <c r="E377" s="109" t="s">
        <v>412</v>
      </c>
      <c r="F377" s="109"/>
      <c r="G377" s="110"/>
      <c r="H377" s="110"/>
      <c r="I377" s="143"/>
      <c r="J377" s="118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6"/>
      <c r="X377" s="41"/>
      <c r="Y377" s="1"/>
      <c r="Z377" s="41"/>
      <c r="AA377" s="41"/>
      <c r="AB377" s="41"/>
      <c r="AC377" s="94"/>
      <c r="AD377" s="42"/>
      <c r="AI377" s="1"/>
      <c r="AJ377" s="1"/>
      <c r="AK377" s="1"/>
      <c r="AL377" s="1"/>
      <c r="AM377" s="1"/>
      <c r="AN377" s="1"/>
    </row>
    <row r="378" s="4" customFormat="true" ht="14.4" hidden="false" customHeight="true" outlineLevel="1" collapsed="false">
      <c r="A378" s="349" t="s">
        <v>551</v>
      </c>
      <c r="B378" s="109" t="s">
        <v>62</v>
      </c>
      <c r="C378" s="109" t="s">
        <v>62</v>
      </c>
      <c r="D378" s="177"/>
      <c r="E378" s="109" t="s">
        <v>412</v>
      </c>
      <c r="F378" s="109"/>
      <c r="G378" s="110"/>
      <c r="H378" s="110"/>
      <c r="I378" s="143"/>
      <c r="J378" s="118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6"/>
      <c r="X378" s="41"/>
      <c r="Y378" s="1"/>
      <c r="Z378" s="41"/>
      <c r="AA378" s="41"/>
      <c r="AB378" s="41"/>
      <c r="AC378" s="94"/>
      <c r="AD378" s="42"/>
      <c r="AI378" s="1"/>
      <c r="AJ378" s="1"/>
      <c r="AK378" s="1"/>
      <c r="AL378" s="1"/>
      <c r="AM378" s="1"/>
      <c r="AN378" s="1"/>
    </row>
    <row r="379" s="4" customFormat="true" ht="14.4" hidden="false" customHeight="true" outlineLevel="1" collapsed="false">
      <c r="A379" s="349" t="s">
        <v>552</v>
      </c>
      <c r="B379" s="109" t="s">
        <v>62</v>
      </c>
      <c r="C379" s="109" t="s">
        <v>62</v>
      </c>
      <c r="D379" s="177"/>
      <c r="E379" s="109" t="s">
        <v>412</v>
      </c>
      <c r="F379" s="109"/>
      <c r="G379" s="110"/>
      <c r="H379" s="110"/>
      <c r="I379" s="143"/>
      <c r="J379" s="118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6"/>
      <c r="X379" s="41"/>
      <c r="Y379" s="1"/>
      <c r="Z379" s="41"/>
      <c r="AA379" s="41"/>
      <c r="AB379" s="41"/>
      <c r="AC379" s="94"/>
      <c r="AD379" s="42"/>
      <c r="AI379" s="1"/>
      <c r="AJ379" s="1"/>
      <c r="AK379" s="1"/>
      <c r="AL379" s="1"/>
      <c r="AM379" s="1"/>
      <c r="AN379" s="1"/>
    </row>
    <row r="380" s="4" customFormat="true" ht="14.4" hidden="false" customHeight="true" outlineLevel="1" collapsed="false">
      <c r="A380" s="349" t="s">
        <v>553</v>
      </c>
      <c r="B380" s="109" t="s">
        <v>62</v>
      </c>
      <c r="C380" s="109" t="s">
        <v>62</v>
      </c>
      <c r="D380" s="177"/>
      <c r="E380" s="109" t="s">
        <v>412</v>
      </c>
      <c r="F380" s="109"/>
      <c r="G380" s="110"/>
      <c r="H380" s="110"/>
      <c r="I380" s="143"/>
      <c r="J380" s="118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6"/>
      <c r="X380" s="41"/>
      <c r="Y380" s="1"/>
      <c r="Z380" s="41"/>
      <c r="AA380" s="41"/>
      <c r="AB380" s="41"/>
      <c r="AC380" s="94"/>
      <c r="AD380" s="42"/>
      <c r="AI380" s="1"/>
      <c r="AJ380" s="1"/>
      <c r="AK380" s="1"/>
      <c r="AL380" s="1"/>
      <c r="AM380" s="1"/>
      <c r="AN380" s="1"/>
    </row>
    <row r="381" s="4" customFormat="true" ht="14.4" hidden="false" customHeight="true" outlineLevel="1" collapsed="false">
      <c r="A381" s="349" t="s">
        <v>554</v>
      </c>
      <c r="B381" s="109" t="s">
        <v>62</v>
      </c>
      <c r="C381" s="109" t="s">
        <v>62</v>
      </c>
      <c r="D381" s="177"/>
      <c r="E381" s="109" t="s">
        <v>412</v>
      </c>
      <c r="F381" s="109"/>
      <c r="G381" s="110"/>
      <c r="H381" s="110"/>
      <c r="I381" s="143"/>
      <c r="J381" s="118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6"/>
      <c r="X381" s="41"/>
      <c r="Y381" s="1"/>
      <c r="Z381" s="41"/>
      <c r="AA381" s="41"/>
      <c r="AB381" s="41"/>
      <c r="AC381" s="94"/>
      <c r="AD381" s="42"/>
      <c r="AI381" s="1"/>
      <c r="AJ381" s="1"/>
      <c r="AK381" s="1"/>
      <c r="AL381" s="1"/>
      <c r="AM381" s="1"/>
      <c r="AN381" s="1"/>
    </row>
    <row r="382" s="4" customFormat="true" ht="14.4" hidden="false" customHeight="true" outlineLevel="1" collapsed="false">
      <c r="A382" s="349" t="s">
        <v>555</v>
      </c>
      <c r="B382" s="109" t="s">
        <v>62</v>
      </c>
      <c r="C382" s="109" t="s">
        <v>62</v>
      </c>
      <c r="D382" s="177"/>
      <c r="E382" s="109" t="s">
        <v>412</v>
      </c>
      <c r="F382" s="109" t="s">
        <v>55</v>
      </c>
      <c r="G382" s="110"/>
      <c r="H382" s="110" t="n">
        <v>10</v>
      </c>
      <c r="I382" s="143"/>
      <c r="J382" s="111" t="n">
        <v>1</v>
      </c>
      <c r="K382" s="112" t="n">
        <v>1</v>
      </c>
      <c r="L382" s="112" t="n">
        <v>1</v>
      </c>
      <c r="M382" s="112" t="n">
        <v>1</v>
      </c>
      <c r="N382" s="115"/>
      <c r="O382" s="115"/>
      <c r="P382" s="115"/>
      <c r="Q382" s="115"/>
      <c r="R382" s="115"/>
      <c r="S382" s="115"/>
      <c r="T382" s="115"/>
      <c r="U382" s="115"/>
      <c r="V382" s="115"/>
      <c r="W382" s="116"/>
      <c r="X382" s="41"/>
      <c r="Y382" s="1"/>
      <c r="Z382" s="41"/>
      <c r="AA382" s="41"/>
      <c r="AB382" s="41"/>
      <c r="AC382" s="94" t="s">
        <v>556</v>
      </c>
      <c r="AD382" s="42"/>
      <c r="AI382" s="1"/>
      <c r="AJ382" s="1"/>
      <c r="AK382" s="1"/>
      <c r="AL382" s="1"/>
      <c r="AM382" s="1"/>
      <c r="AN382" s="1"/>
    </row>
    <row r="383" customFormat="false" ht="14.4" hidden="false" customHeight="true" outlineLevel="1" collapsed="false">
      <c r="A383" s="195" t="s">
        <v>290</v>
      </c>
      <c r="B383" s="177"/>
      <c r="C383" s="177"/>
      <c r="D383" s="177"/>
      <c r="E383" s="177"/>
      <c r="F383" s="177"/>
      <c r="G383" s="101"/>
      <c r="H383" s="101" t="n">
        <f aca="false">SUM(H384:H386)</f>
        <v>300</v>
      </c>
      <c r="I383" s="174"/>
      <c r="J383" s="282" t="n">
        <v>1</v>
      </c>
      <c r="K383" s="264" t="n">
        <v>1</v>
      </c>
      <c r="L383" s="264" t="n">
        <v>1</v>
      </c>
      <c r="M383" s="264" t="n">
        <v>1</v>
      </c>
      <c r="N383" s="264" t="n">
        <v>1</v>
      </c>
      <c r="O383" s="264" t="n">
        <v>1</v>
      </c>
      <c r="P383" s="264" t="n">
        <v>1</v>
      </c>
      <c r="Q383" s="264" t="n">
        <v>1</v>
      </c>
      <c r="R383" s="264" t="n">
        <v>1</v>
      </c>
      <c r="S383" s="264" t="n">
        <v>1</v>
      </c>
      <c r="T383" s="264" t="n">
        <v>1</v>
      </c>
      <c r="U383" s="264" t="n">
        <v>1</v>
      </c>
      <c r="V383" s="258"/>
      <c r="W383" s="259"/>
      <c r="X383" s="41"/>
      <c r="Z383" s="41"/>
      <c r="AA383" s="41"/>
      <c r="AB383" s="41"/>
      <c r="AC383" s="73"/>
      <c r="AD383" s="33"/>
    </row>
    <row r="384" customFormat="false" ht="14.4" hidden="false" customHeight="true" outlineLevel="1" collapsed="false">
      <c r="A384" s="154" t="s">
        <v>139</v>
      </c>
      <c r="B384" s="109" t="s">
        <v>557</v>
      </c>
      <c r="C384" s="109" t="n">
        <v>6701094</v>
      </c>
      <c r="D384" s="177"/>
      <c r="E384" s="109" t="s">
        <v>434</v>
      </c>
      <c r="F384" s="109"/>
      <c r="G384" s="110"/>
      <c r="H384" s="110" t="n">
        <v>20</v>
      </c>
      <c r="I384" s="174"/>
      <c r="J384" s="262"/>
      <c r="K384" s="258"/>
      <c r="L384" s="258"/>
      <c r="M384" s="258"/>
      <c r="N384" s="264" t="n">
        <v>1</v>
      </c>
      <c r="O384" s="264" t="n">
        <v>1</v>
      </c>
      <c r="P384" s="264" t="n">
        <v>1</v>
      </c>
      <c r="Q384" s="264" t="n">
        <v>1</v>
      </c>
      <c r="R384" s="264" t="n">
        <v>1</v>
      </c>
      <c r="S384" s="258"/>
      <c r="T384" s="258"/>
      <c r="U384" s="258"/>
      <c r="V384" s="258"/>
      <c r="W384" s="259"/>
      <c r="X384" s="41"/>
      <c r="Z384" s="41"/>
      <c r="AA384" s="41"/>
      <c r="AB384" s="41"/>
      <c r="AC384" s="73"/>
      <c r="AD384" s="33"/>
    </row>
    <row r="385" customFormat="false" ht="14.4" hidden="false" customHeight="true" outlineLevel="1" collapsed="false">
      <c r="A385" s="154" t="s">
        <v>142</v>
      </c>
      <c r="B385" s="109" t="s">
        <v>558</v>
      </c>
      <c r="C385" s="109" t="n">
        <v>6701095</v>
      </c>
      <c r="D385" s="177"/>
      <c r="E385" s="109" t="s">
        <v>434</v>
      </c>
      <c r="F385" s="109"/>
      <c r="G385" s="110"/>
      <c r="H385" s="110" t="n">
        <v>80</v>
      </c>
      <c r="I385" s="174"/>
      <c r="J385" s="282" t="n">
        <v>1</v>
      </c>
      <c r="K385" s="264" t="n">
        <v>1</v>
      </c>
      <c r="L385" s="264" t="n">
        <v>1</v>
      </c>
      <c r="M385" s="264" t="n">
        <v>1</v>
      </c>
      <c r="N385" s="264" t="n">
        <v>1</v>
      </c>
      <c r="O385" s="264" t="n">
        <v>1</v>
      </c>
      <c r="P385" s="264" t="n">
        <v>1</v>
      </c>
      <c r="Q385" s="264" t="n">
        <v>1</v>
      </c>
      <c r="R385" s="264" t="n">
        <v>1</v>
      </c>
      <c r="S385" s="264" t="n">
        <v>1</v>
      </c>
      <c r="T385" s="264" t="n">
        <v>1</v>
      </c>
      <c r="U385" s="264" t="n">
        <v>1</v>
      </c>
      <c r="V385" s="258"/>
      <c r="W385" s="259"/>
      <c r="X385" s="41"/>
      <c r="Z385" s="41"/>
      <c r="AA385" s="41"/>
      <c r="AB385" s="41"/>
      <c r="AC385" s="73"/>
      <c r="AD385" s="33"/>
    </row>
    <row r="386" customFormat="false" ht="14.4" hidden="false" customHeight="true" outlineLevel="1" collapsed="false">
      <c r="A386" s="154" t="s">
        <v>559</v>
      </c>
      <c r="B386" s="109" t="s">
        <v>560</v>
      </c>
      <c r="C386" s="109" t="n">
        <v>6701097</v>
      </c>
      <c r="D386" s="177"/>
      <c r="E386" s="109" t="s">
        <v>434</v>
      </c>
      <c r="F386" s="109"/>
      <c r="G386" s="110"/>
      <c r="H386" s="110" t="n">
        <v>200</v>
      </c>
      <c r="I386" s="174"/>
      <c r="J386" s="282" t="n">
        <v>1</v>
      </c>
      <c r="K386" s="264" t="n">
        <v>1</v>
      </c>
      <c r="L386" s="264" t="n">
        <v>1</v>
      </c>
      <c r="M386" s="264" t="n">
        <v>1</v>
      </c>
      <c r="N386" s="264" t="n">
        <v>1</v>
      </c>
      <c r="O386" s="264" t="n">
        <v>1</v>
      </c>
      <c r="P386" s="264" t="n">
        <v>1</v>
      </c>
      <c r="Q386" s="264" t="n">
        <v>1</v>
      </c>
      <c r="R386" s="264" t="n">
        <v>1</v>
      </c>
      <c r="S386" s="264" t="n">
        <v>1</v>
      </c>
      <c r="T386" s="264" t="n">
        <v>1</v>
      </c>
      <c r="U386" s="264" t="n">
        <v>1</v>
      </c>
      <c r="V386" s="258"/>
      <c r="W386" s="259"/>
      <c r="X386" s="41"/>
      <c r="Z386" s="41"/>
      <c r="AA386" s="41"/>
      <c r="AB386" s="41"/>
      <c r="AC386" s="73" t="s">
        <v>561</v>
      </c>
      <c r="AD386" s="33"/>
    </row>
    <row r="387" customFormat="false" ht="14.4" hidden="false" customHeight="true" outlineLevel="1" collapsed="false">
      <c r="A387" s="312"/>
      <c r="B387" s="198"/>
      <c r="C387" s="198"/>
      <c r="D387" s="199"/>
      <c r="E387" s="198"/>
      <c r="F387" s="198"/>
      <c r="G387" s="203"/>
      <c r="H387" s="203"/>
      <c r="I387" s="204"/>
      <c r="J387" s="313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5"/>
      <c r="X387" s="41"/>
      <c r="Z387" s="41"/>
      <c r="AA387" s="41"/>
      <c r="AB387" s="41"/>
      <c r="AC387" s="73"/>
      <c r="AD387" s="33"/>
    </row>
    <row r="388" s="96" customFormat="true" ht="14.4" hidden="false" customHeight="true" outlineLevel="0" collapsed="false">
      <c r="A388" s="88" t="s">
        <v>562</v>
      </c>
      <c r="B388" s="88"/>
      <c r="C388" s="88"/>
      <c r="D388" s="88"/>
      <c r="E388" s="88"/>
      <c r="F388" s="88"/>
      <c r="G388" s="89" t="n">
        <v>100</v>
      </c>
      <c r="H388" s="89" t="n">
        <f aca="false">SUM(H389:H390)+H391</f>
        <v>500</v>
      </c>
      <c r="I388" s="206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8"/>
      <c r="X388" s="41"/>
      <c r="Y388" s="1"/>
      <c r="Z388" s="41"/>
      <c r="AA388" s="41"/>
      <c r="AB388" s="41"/>
      <c r="AC388" s="73"/>
      <c r="AD388" s="95"/>
      <c r="AI388" s="1"/>
      <c r="AJ388" s="1"/>
      <c r="AK388" s="1"/>
      <c r="AL388" s="1"/>
      <c r="AM388" s="1"/>
      <c r="AN388" s="1"/>
    </row>
    <row r="389" customFormat="false" ht="14.4" hidden="false" customHeight="true" outlineLevel="1" collapsed="false">
      <c r="A389" s="250" t="s">
        <v>563</v>
      </c>
      <c r="B389" s="251" t="s">
        <v>564</v>
      </c>
      <c r="C389" s="251" t="n">
        <v>6703873</v>
      </c>
      <c r="D389" s="263"/>
      <c r="E389" s="251" t="s">
        <v>443</v>
      </c>
      <c r="F389" s="251" t="s">
        <v>444</v>
      </c>
      <c r="G389" s="246"/>
      <c r="H389" s="252" t="n">
        <v>450</v>
      </c>
      <c r="I389" s="169"/>
      <c r="J389" s="350" t="n">
        <v>1</v>
      </c>
      <c r="K389" s="351" t="n">
        <v>1</v>
      </c>
      <c r="L389" s="352" t="n">
        <v>1</v>
      </c>
      <c r="M389" s="353" t="n">
        <v>1</v>
      </c>
      <c r="N389" s="353" t="n">
        <v>1</v>
      </c>
      <c r="O389" s="353" t="n">
        <v>1</v>
      </c>
      <c r="P389" s="353" t="n">
        <v>1</v>
      </c>
      <c r="Q389" s="353" t="n">
        <v>1</v>
      </c>
      <c r="R389" s="353" t="n">
        <v>1</v>
      </c>
      <c r="S389" s="353" t="n">
        <v>1</v>
      </c>
      <c r="T389" s="353" t="n">
        <v>1</v>
      </c>
      <c r="U389" s="353" t="n">
        <v>1</v>
      </c>
      <c r="V389" s="248"/>
      <c r="W389" s="249"/>
      <c r="X389" s="41"/>
      <c r="Z389" s="41"/>
      <c r="AA389" s="41"/>
      <c r="AB389" s="41"/>
      <c r="AC389" s="94" t="s">
        <v>565</v>
      </c>
      <c r="AD389" s="33"/>
    </row>
    <row r="390" customFormat="false" ht="14.4" hidden="false" customHeight="true" outlineLevel="1" collapsed="false">
      <c r="A390" s="123" t="s">
        <v>566</v>
      </c>
      <c r="B390" s="108" t="s">
        <v>567</v>
      </c>
      <c r="C390" s="108" t="n">
        <v>6701119</v>
      </c>
      <c r="D390" s="354"/>
      <c r="E390" s="109" t="s">
        <v>568</v>
      </c>
      <c r="F390" s="109" t="s">
        <v>92</v>
      </c>
      <c r="G390" s="355"/>
      <c r="H390" s="110" t="n">
        <v>30</v>
      </c>
      <c r="I390" s="174"/>
      <c r="J390" s="350" t="n">
        <v>1</v>
      </c>
      <c r="K390" s="356" t="n">
        <v>1</v>
      </c>
      <c r="L390" s="356" t="n">
        <v>1</v>
      </c>
      <c r="M390" s="356" t="n">
        <v>1</v>
      </c>
      <c r="N390" s="356" t="n">
        <v>1</v>
      </c>
      <c r="O390" s="356" t="n">
        <v>1</v>
      </c>
      <c r="P390" s="356" t="n">
        <v>1</v>
      </c>
      <c r="Q390" s="356" t="n">
        <v>1</v>
      </c>
      <c r="R390" s="300"/>
      <c r="S390" s="258"/>
      <c r="T390" s="258"/>
      <c r="U390" s="258"/>
      <c r="V390" s="258"/>
      <c r="W390" s="259"/>
      <c r="X390" s="41"/>
      <c r="Z390" s="41"/>
      <c r="AA390" s="41"/>
      <c r="AB390" s="41"/>
      <c r="AC390" s="73" t="s">
        <v>569</v>
      </c>
      <c r="AD390" s="33"/>
    </row>
    <row r="391" customFormat="false" ht="14.4" hidden="false" customHeight="true" outlineLevel="1" collapsed="false">
      <c r="A391" s="357" t="s">
        <v>570</v>
      </c>
      <c r="B391" s="108" t="s">
        <v>567</v>
      </c>
      <c r="C391" s="108" t="n">
        <v>6701119</v>
      </c>
      <c r="D391" s="354"/>
      <c r="E391" s="108" t="s">
        <v>434</v>
      </c>
      <c r="F391" s="108" t="s">
        <v>92</v>
      </c>
      <c r="G391" s="101"/>
      <c r="H391" s="122" t="n">
        <f aca="false">SUM(H392:H397)</f>
        <v>20</v>
      </c>
      <c r="I391" s="174"/>
      <c r="J391" s="358"/>
      <c r="K391" s="292"/>
      <c r="L391" s="292"/>
      <c r="M391" s="292"/>
      <c r="N391" s="292"/>
      <c r="O391" s="292"/>
      <c r="P391" s="292"/>
      <c r="Q391" s="292"/>
      <c r="R391" s="258"/>
      <c r="S391" s="258"/>
      <c r="T391" s="258"/>
      <c r="U391" s="258"/>
      <c r="V391" s="258"/>
      <c r="W391" s="259"/>
      <c r="X391" s="41"/>
      <c r="Z391" s="41"/>
      <c r="AA391" s="41"/>
      <c r="AB391" s="41"/>
      <c r="AC391" s="73"/>
      <c r="AD391" s="33"/>
    </row>
    <row r="392" customFormat="false" ht="14.4" hidden="false" customHeight="true" outlineLevel="1" collapsed="false">
      <c r="A392" s="154" t="s">
        <v>559</v>
      </c>
      <c r="B392" s="108" t="s">
        <v>62</v>
      </c>
      <c r="C392" s="108" t="s">
        <v>62</v>
      </c>
      <c r="D392" s="354"/>
      <c r="E392" s="108"/>
      <c r="F392" s="108" t="s">
        <v>571</v>
      </c>
      <c r="G392" s="101"/>
      <c r="H392" s="110" t="n">
        <v>20</v>
      </c>
      <c r="I392" s="174"/>
      <c r="J392" s="282" t="n">
        <v>1</v>
      </c>
      <c r="K392" s="264" t="n">
        <v>1</v>
      </c>
      <c r="L392" s="264" t="n">
        <v>1</v>
      </c>
      <c r="M392" s="264" t="n">
        <v>1</v>
      </c>
      <c r="N392" s="264" t="n">
        <v>1</v>
      </c>
      <c r="O392" s="264" t="n">
        <v>1</v>
      </c>
      <c r="P392" s="264" t="n">
        <v>1</v>
      </c>
      <c r="Q392" s="264" t="n">
        <v>1</v>
      </c>
      <c r="R392" s="264" t="n">
        <v>1</v>
      </c>
      <c r="S392" s="264" t="n">
        <v>1</v>
      </c>
      <c r="T392" s="264" t="n">
        <v>1</v>
      </c>
      <c r="U392" s="264" t="n">
        <v>1</v>
      </c>
      <c r="V392" s="258"/>
      <c r="W392" s="259"/>
      <c r="X392" s="41"/>
      <c r="Z392" s="41"/>
      <c r="AA392" s="41"/>
      <c r="AB392" s="41"/>
      <c r="AC392" s="73"/>
      <c r="AD392" s="33"/>
    </row>
    <row r="393" customFormat="false" ht="14.4" hidden="false" customHeight="true" outlineLevel="1" collapsed="false">
      <c r="A393" s="154" t="s">
        <v>572</v>
      </c>
      <c r="B393" s="108"/>
      <c r="C393" s="108"/>
      <c r="D393" s="354"/>
      <c r="E393" s="108"/>
      <c r="F393" s="108"/>
      <c r="G393" s="101"/>
      <c r="H393" s="110"/>
      <c r="I393" s="174"/>
      <c r="J393" s="262"/>
      <c r="K393" s="258"/>
      <c r="L393" s="258"/>
      <c r="M393" s="258"/>
      <c r="N393" s="258"/>
      <c r="O393" s="258"/>
      <c r="P393" s="258"/>
      <c r="Q393" s="258"/>
      <c r="R393" s="258"/>
      <c r="S393" s="258"/>
      <c r="T393" s="258"/>
      <c r="U393" s="258"/>
      <c r="V393" s="258"/>
      <c r="W393" s="259"/>
      <c r="X393" s="41"/>
      <c r="Z393" s="41"/>
      <c r="AA393" s="41"/>
      <c r="AB393" s="41"/>
      <c r="AC393" s="73"/>
      <c r="AD393" s="33"/>
    </row>
    <row r="394" customFormat="false" ht="14.4" hidden="false" customHeight="true" outlineLevel="1" collapsed="false">
      <c r="A394" s="154" t="s">
        <v>573</v>
      </c>
      <c r="B394" s="108"/>
      <c r="C394" s="108"/>
      <c r="D394" s="354"/>
      <c r="E394" s="108"/>
      <c r="F394" s="108"/>
      <c r="G394" s="101"/>
      <c r="H394" s="110"/>
      <c r="I394" s="174"/>
      <c r="J394" s="262"/>
      <c r="K394" s="258"/>
      <c r="L394" s="258"/>
      <c r="M394" s="258"/>
      <c r="N394" s="258"/>
      <c r="O394" s="258"/>
      <c r="P394" s="258"/>
      <c r="Q394" s="258"/>
      <c r="R394" s="258"/>
      <c r="S394" s="258"/>
      <c r="T394" s="258"/>
      <c r="U394" s="258"/>
      <c r="V394" s="258"/>
      <c r="W394" s="259"/>
      <c r="X394" s="41"/>
      <c r="Z394" s="41"/>
      <c r="AA394" s="41"/>
      <c r="AB394" s="41"/>
      <c r="AC394" s="73"/>
      <c r="AD394" s="33"/>
    </row>
    <row r="395" customFormat="false" ht="14.4" hidden="false" customHeight="true" outlineLevel="1" collapsed="false">
      <c r="A395" s="154" t="s">
        <v>574</v>
      </c>
      <c r="B395" s="108"/>
      <c r="C395" s="108"/>
      <c r="D395" s="354"/>
      <c r="E395" s="108"/>
      <c r="F395" s="108"/>
      <c r="G395" s="101"/>
      <c r="H395" s="110"/>
      <c r="I395" s="174"/>
      <c r="J395" s="262"/>
      <c r="K395" s="258"/>
      <c r="L395" s="258"/>
      <c r="M395" s="258"/>
      <c r="N395" s="258"/>
      <c r="O395" s="258"/>
      <c r="P395" s="258"/>
      <c r="Q395" s="258"/>
      <c r="R395" s="258"/>
      <c r="S395" s="258"/>
      <c r="T395" s="258"/>
      <c r="U395" s="258"/>
      <c r="V395" s="258"/>
      <c r="W395" s="259"/>
      <c r="X395" s="41"/>
      <c r="Z395" s="41"/>
      <c r="AA395" s="41"/>
      <c r="AB395" s="41"/>
      <c r="AC395" s="73"/>
      <c r="AD395" s="33"/>
    </row>
    <row r="396" customFormat="false" ht="14.4" hidden="false" customHeight="true" outlineLevel="1" collapsed="false">
      <c r="A396" s="359" t="s">
        <v>575</v>
      </c>
      <c r="B396" s="108"/>
      <c r="C396" s="108"/>
      <c r="D396" s="354"/>
      <c r="E396" s="108"/>
      <c r="F396" s="108"/>
      <c r="G396" s="101"/>
      <c r="H396" s="110"/>
      <c r="I396" s="174"/>
      <c r="J396" s="262"/>
      <c r="K396" s="258"/>
      <c r="L396" s="258"/>
      <c r="M396" s="258"/>
      <c r="N396" s="258"/>
      <c r="O396" s="258"/>
      <c r="P396" s="258"/>
      <c r="Q396" s="258"/>
      <c r="R396" s="258"/>
      <c r="S396" s="258"/>
      <c r="T396" s="258"/>
      <c r="U396" s="258"/>
      <c r="V396" s="258"/>
      <c r="W396" s="259"/>
      <c r="X396" s="41"/>
      <c r="Z396" s="41"/>
      <c r="AA396" s="41"/>
      <c r="AB396" s="41"/>
      <c r="AC396" s="73"/>
      <c r="AD396" s="33"/>
    </row>
    <row r="397" customFormat="false" ht="14.4" hidden="false" customHeight="true" outlineLevel="1" collapsed="false">
      <c r="A397" s="360"/>
      <c r="B397" s="108"/>
      <c r="C397" s="108"/>
      <c r="D397" s="354"/>
      <c r="E397" s="108"/>
      <c r="F397" s="108"/>
      <c r="G397" s="101"/>
      <c r="H397" s="110"/>
      <c r="I397" s="174"/>
      <c r="J397" s="358"/>
      <c r="K397" s="292"/>
      <c r="L397" s="292"/>
      <c r="M397" s="292"/>
      <c r="N397" s="292"/>
      <c r="O397" s="292"/>
      <c r="P397" s="292"/>
      <c r="Q397" s="292"/>
      <c r="R397" s="258"/>
      <c r="S397" s="258"/>
      <c r="T397" s="258"/>
      <c r="U397" s="258"/>
      <c r="V397" s="258"/>
      <c r="W397" s="259"/>
      <c r="X397" s="41"/>
      <c r="Z397" s="41"/>
      <c r="AA397" s="41"/>
      <c r="AB397" s="41"/>
      <c r="AC397" s="73"/>
      <c r="AD397" s="33"/>
    </row>
    <row r="398" s="96" customFormat="true" ht="14.4" hidden="false" customHeight="true" outlineLevel="0" collapsed="false">
      <c r="A398" s="88" t="s">
        <v>576</v>
      </c>
      <c r="B398" s="88"/>
      <c r="C398" s="88"/>
      <c r="D398" s="88"/>
      <c r="E398" s="88"/>
      <c r="F398" s="88"/>
      <c r="G398" s="89" t="n">
        <v>0</v>
      </c>
      <c r="H398" s="89" t="n">
        <f aca="false">SUM(H399:H400)</f>
        <v>150</v>
      </c>
      <c r="I398" s="206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8"/>
      <c r="X398" s="361"/>
      <c r="Y398" s="1"/>
      <c r="Z398" s="361"/>
      <c r="AA398" s="361"/>
      <c r="AB398" s="361"/>
      <c r="AC398" s="362"/>
      <c r="AD398" s="363"/>
      <c r="AI398" s="1"/>
      <c r="AJ398" s="1"/>
      <c r="AK398" s="1"/>
      <c r="AL398" s="1"/>
      <c r="AM398" s="1"/>
      <c r="AN398" s="1"/>
    </row>
    <row r="399" s="4" customFormat="true" ht="14.4" hidden="false" customHeight="true" outlineLevel="1" collapsed="false">
      <c r="A399" s="123" t="s">
        <v>577</v>
      </c>
      <c r="B399" s="109" t="s">
        <v>578</v>
      </c>
      <c r="C399" s="109" t="n">
        <v>6706593</v>
      </c>
      <c r="D399" s="109"/>
      <c r="E399" s="109" t="s">
        <v>380</v>
      </c>
      <c r="F399" s="109" t="s">
        <v>55</v>
      </c>
      <c r="G399" s="364"/>
      <c r="H399" s="110" t="n">
        <v>100</v>
      </c>
      <c r="I399" s="143"/>
      <c r="J399" s="118"/>
      <c r="K399" s="115"/>
      <c r="L399" s="112" t="n">
        <v>1</v>
      </c>
      <c r="M399" s="112" t="n">
        <v>1</v>
      </c>
      <c r="N399" s="112" t="n">
        <v>1</v>
      </c>
      <c r="O399" s="112" t="n">
        <v>1</v>
      </c>
      <c r="P399" s="112" t="n">
        <v>1</v>
      </c>
      <c r="Q399" s="112" t="n">
        <v>1</v>
      </c>
      <c r="R399" s="112" t="n">
        <v>1</v>
      </c>
      <c r="S399" s="112" t="n">
        <v>1</v>
      </c>
      <c r="T399" s="260"/>
      <c r="U399" s="260"/>
      <c r="V399" s="115"/>
      <c r="W399" s="116"/>
      <c r="X399" s="41"/>
      <c r="Y399" s="1"/>
      <c r="Z399" s="41"/>
      <c r="AA399" s="41"/>
      <c r="AB399" s="41"/>
      <c r="AC399" s="41" t="s">
        <v>579</v>
      </c>
      <c r="AI399" s="1"/>
      <c r="AJ399" s="1"/>
      <c r="AK399" s="1"/>
      <c r="AL399" s="1"/>
      <c r="AM399" s="1"/>
      <c r="AN399" s="1"/>
    </row>
    <row r="400" customFormat="false" ht="14.4" hidden="false" customHeight="true" outlineLevel="1" collapsed="false">
      <c r="A400" s="123" t="s">
        <v>580</v>
      </c>
      <c r="B400" s="109" t="s">
        <v>581</v>
      </c>
      <c r="C400" s="109" t="n">
        <v>6703481</v>
      </c>
      <c r="D400" s="109"/>
      <c r="E400" s="109" t="s">
        <v>349</v>
      </c>
      <c r="F400" s="109" t="s">
        <v>55</v>
      </c>
      <c r="G400" s="364"/>
      <c r="H400" s="110" t="n">
        <v>50</v>
      </c>
      <c r="I400" s="174"/>
      <c r="J400" s="112" t="n">
        <v>1</v>
      </c>
      <c r="K400" s="112" t="n">
        <v>1</v>
      </c>
      <c r="L400" s="112" t="n">
        <v>1</v>
      </c>
      <c r="M400" s="112" t="n">
        <v>1</v>
      </c>
      <c r="N400" s="112" t="n">
        <v>1</v>
      </c>
      <c r="O400" s="112" t="n">
        <v>1</v>
      </c>
      <c r="P400" s="258"/>
      <c r="Q400" s="258"/>
      <c r="R400" s="258"/>
      <c r="S400" s="258"/>
      <c r="T400" s="258"/>
      <c r="U400" s="258"/>
      <c r="V400" s="258"/>
      <c r="W400" s="259"/>
      <c r="X400" s="41"/>
      <c r="Z400" s="41"/>
      <c r="AA400" s="41"/>
      <c r="AB400" s="41"/>
      <c r="AC400" s="41" t="s">
        <v>582</v>
      </c>
    </row>
    <row r="406" customFormat="false" ht="14.4" hidden="false" customHeight="true" outlineLevel="0" collapsed="false">
      <c r="I406" s="3"/>
    </row>
    <row r="408" customFormat="false" ht="14.4" hidden="false" customHeight="true" outlineLevel="0" collapsed="false">
      <c r="F408" s="3"/>
    </row>
    <row r="409" customFormat="false" ht="14.4" hidden="false" customHeight="true" outlineLevel="0" collapsed="false">
      <c r="F409" s="3"/>
    </row>
    <row r="410" customFormat="false" ht="14.4" hidden="false" customHeight="true" outlineLevel="0" collapsed="false">
      <c r="AA410" s="365"/>
      <c r="AB410" s="365"/>
    </row>
    <row r="412" customFormat="false" ht="14.4" hidden="false" customHeight="true" outlineLevel="0" collapsed="false">
      <c r="AB412" s="365"/>
    </row>
  </sheetData>
  <mergeCells count="16">
    <mergeCell ref="A3:F3"/>
    <mergeCell ref="A4:F4"/>
    <mergeCell ref="A5:F5"/>
    <mergeCell ref="A7:F7"/>
    <mergeCell ref="A9:F9"/>
    <mergeCell ref="A10:F10"/>
    <mergeCell ref="A11:F11"/>
    <mergeCell ref="A12:F12"/>
    <mergeCell ref="A77:F77"/>
    <mergeCell ref="A140:F140"/>
    <mergeCell ref="A180:F180"/>
    <mergeCell ref="A214:F214"/>
    <mergeCell ref="A275:F275"/>
    <mergeCell ref="A297:F297"/>
    <mergeCell ref="A388:F388"/>
    <mergeCell ref="A398:F398"/>
  </mergeCells>
  <conditionalFormatting sqref="AC280 A279:A28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236111111111111" right="0.236111111111111" top="0.984722222222222" bottom="0.393055555555556" header="0.315277777777778" footer="0.196527777777778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&amp;LKAUPUNKIYMPÄRISTÖN TOIMIALA
Maankäyttö ja kaupunkirakenne&amp;CINVESTOINTIOHJELMA 2023&amp;R&amp;P(&amp;N)
&amp;D</oddHeader>
    <oddFooter>&amp;LS=suunnittelu, m=maarakennus, p=päällystys, k=kiveys, t=taitorakenne, v=viimeistely</oddFooter>
  </headerFooter>
  <rowBreaks count="2" manualBreakCount="2">
    <brk id="270" man="true" max="16383" min="0"/>
    <brk id="34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G401"/>
  <sheetViews>
    <sheetView showFormulas="false" showGridLines="true" showRowColHeaders="true" showZeros="true" rightToLeft="false" tabSelected="true" showOutlineSymbols="true" defaultGridColor="true" view="normal" topLeftCell="A100" colorId="64" zoomScale="85" zoomScaleNormal="85" zoomScalePageLayoutView="100" workbookViewId="0">
      <selection pane="topLeft" activeCell="E119" activeCellId="0" sqref="E119"/>
    </sheetView>
  </sheetViews>
  <sheetFormatPr defaultColWidth="8.4453125" defaultRowHeight="13.7" zeroHeight="false" outlineLevelRow="1" outlineLevelCol="0"/>
  <cols>
    <col collapsed="false" customWidth="true" hidden="false" outlineLevel="0" max="1" min="1" style="1" width="58.57"/>
    <col collapsed="false" customWidth="true" hidden="false" outlineLevel="0" max="2" min="2" style="1" width="12.42"/>
    <col collapsed="false" customWidth="true" hidden="false" outlineLevel="0" max="3" min="3" style="1" width="9.57"/>
    <col collapsed="false" customWidth="true" hidden="false" outlineLevel="0" max="4" min="4" style="2" width="14.86"/>
    <col collapsed="false" customWidth="true" hidden="false" outlineLevel="0" max="5" min="5" style="1" width="17"/>
    <col collapsed="false" customWidth="true" hidden="false" outlineLevel="0" max="6" min="6" style="1" width="9.57"/>
    <col collapsed="false" customWidth="true" hidden="false" outlineLevel="0" max="7" min="7" style="1" width="11.85"/>
    <col collapsed="false" customWidth="true" hidden="false" outlineLevel="0" max="8" min="8" style="1" width="13.15"/>
    <col collapsed="false" customWidth="true" hidden="false" outlineLevel="0" max="9" min="9" style="1" width="8.57"/>
    <col collapsed="false" customWidth="true" hidden="false" outlineLevel="0" max="10" min="10" style="1" width="5.14"/>
    <col collapsed="false" customWidth="true" hidden="false" outlineLevel="0" max="11" min="11" style="1" width="4.57"/>
    <col collapsed="false" customWidth="true" hidden="false" outlineLevel="0" max="12" min="12" style="1" width="4.14"/>
    <col collapsed="false" customWidth="true" hidden="false" outlineLevel="0" max="13" min="13" style="1" width="4.29"/>
    <col collapsed="false" customWidth="true" hidden="false" outlineLevel="0" max="15" min="14" style="1" width="4.57"/>
    <col collapsed="false" customWidth="true" hidden="false" outlineLevel="0" max="16" min="16" style="1" width="3.86"/>
    <col collapsed="false" customWidth="true" hidden="false" outlineLevel="0" max="23" min="17" style="1" width="4.57"/>
    <col collapsed="false" customWidth="true" hidden="false" outlineLevel="0" max="24" min="24" style="1" width="12.73"/>
    <col collapsed="false" customWidth="true" hidden="false" outlineLevel="0" max="25" min="25" style="1" width="10.42"/>
    <col collapsed="false" customWidth="true" hidden="false" outlineLevel="0" max="26" min="26" style="4" width="10.42"/>
    <col collapsed="false" customWidth="true" hidden="false" outlineLevel="0" max="27" min="27" style="1" width="40.57"/>
    <col collapsed="false" customWidth="true" hidden="false" outlineLevel="0" max="28" min="28" style="1" width="15.71"/>
    <col collapsed="false" customWidth="true" hidden="false" outlineLevel="0" max="32" min="29" style="1" width="9.42"/>
    <col collapsed="false" customWidth="true" hidden="false" outlineLevel="0" max="293" min="33" style="1" width="8.57"/>
  </cols>
  <sheetData>
    <row r="1" customFormat="false" ht="13.7" hidden="false" customHeight="true" outlineLevel="0" collapsed="false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/>
      <c r="H1" s="7"/>
      <c r="I1" s="6"/>
      <c r="J1" s="8" t="s">
        <v>5</v>
      </c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8" t="s">
        <v>6</v>
      </c>
      <c r="W1" s="11"/>
      <c r="X1" s="13" t="s">
        <v>7</v>
      </c>
      <c r="Y1" s="13" t="s">
        <v>8</v>
      </c>
      <c r="Z1" s="12" t="s">
        <v>9</v>
      </c>
      <c r="AA1" s="12" t="s">
        <v>10</v>
      </c>
      <c r="AB1" s="14" t="s">
        <v>11</v>
      </c>
    </row>
    <row r="2" customFormat="false" ht="13.7" hidden="false" customHeight="true" outlineLevel="0" collapsed="false">
      <c r="A2" s="15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7" t="s">
        <v>18</v>
      </c>
      <c r="H2" s="17" t="s">
        <v>19</v>
      </c>
      <c r="I2" s="366" t="s">
        <v>20</v>
      </c>
      <c r="J2" s="367" t="n">
        <v>1</v>
      </c>
      <c r="K2" s="367" t="n">
        <v>2</v>
      </c>
      <c r="L2" s="367" t="n">
        <v>3</v>
      </c>
      <c r="M2" s="367" t="n">
        <v>4</v>
      </c>
      <c r="N2" s="367" t="n">
        <v>5</v>
      </c>
      <c r="O2" s="367" t="n">
        <v>6</v>
      </c>
      <c r="P2" s="367" t="n">
        <v>7</v>
      </c>
      <c r="Q2" s="367" t="n">
        <v>8</v>
      </c>
      <c r="R2" s="367" t="n">
        <v>9</v>
      </c>
      <c r="S2" s="367" t="n">
        <v>10</v>
      </c>
      <c r="T2" s="367" t="n">
        <v>11</v>
      </c>
      <c r="U2" s="367" t="n">
        <v>12</v>
      </c>
      <c r="V2" s="367" t="n">
        <v>1</v>
      </c>
      <c r="W2" s="368" t="n">
        <v>2</v>
      </c>
      <c r="X2" s="21" t="s">
        <v>21</v>
      </c>
      <c r="Y2" s="21" t="s">
        <v>22</v>
      </c>
      <c r="Z2" s="20"/>
      <c r="AA2" s="369"/>
      <c r="AB2" s="24" t="s">
        <v>23</v>
      </c>
    </row>
    <row r="3" s="375" customFormat="true" ht="13.7" hidden="false" customHeight="true" outlineLevel="0" collapsed="false">
      <c r="A3" s="370" t="s">
        <v>583</v>
      </c>
      <c r="B3" s="370"/>
      <c r="C3" s="370"/>
      <c r="D3" s="370"/>
      <c r="E3" s="370"/>
      <c r="F3" s="370"/>
      <c r="G3" s="371" t="n">
        <f aca="false">SUM(G5,G95,G132,G137,G168,G227)</f>
        <v>61300</v>
      </c>
      <c r="H3" s="372" t="n">
        <f aca="false">SUM(,H5,H95,H132,H137,H168,H227)</f>
        <v>66165</v>
      </c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4"/>
      <c r="X3" s="31"/>
      <c r="Y3" s="31"/>
      <c r="Z3" s="31"/>
      <c r="AA3" s="31"/>
      <c r="AB3" s="3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</row>
    <row r="4" s="375" customFormat="true" ht="13.7" hidden="false" customHeight="true" outlineLevel="0" collapsed="false">
      <c r="A4" s="376" t="s">
        <v>34</v>
      </c>
      <c r="B4" s="376"/>
      <c r="C4" s="376"/>
      <c r="D4" s="376"/>
      <c r="E4" s="376"/>
      <c r="F4" s="376"/>
      <c r="G4" s="377" t="n">
        <v>0</v>
      </c>
      <c r="H4" s="378" t="s">
        <v>35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80"/>
      <c r="X4" s="41"/>
      <c r="Y4" s="41"/>
      <c r="Z4" s="30"/>
      <c r="AA4" s="41"/>
      <c r="AB4" s="42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</row>
    <row r="5" s="387" customFormat="true" ht="13.7" hidden="false" customHeight="true" outlineLevel="0" collapsed="false">
      <c r="A5" s="381" t="s">
        <v>584</v>
      </c>
      <c r="B5" s="381"/>
      <c r="C5" s="381"/>
      <c r="D5" s="381"/>
      <c r="E5" s="381"/>
      <c r="F5" s="381"/>
      <c r="G5" s="382" t="n">
        <v>13700</v>
      </c>
      <c r="H5" s="383" t="n">
        <f aca="false">SUM(H7,H25,H40,H51,H59,H71,H80,H87)</f>
        <v>15075</v>
      </c>
      <c r="I5" s="384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6"/>
      <c r="X5" s="41"/>
      <c r="Y5" s="41"/>
      <c r="Z5" s="30"/>
      <c r="AA5" s="41"/>
      <c r="AB5" s="42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6"/>
      <c r="GJ5" s="96"/>
      <c r="GK5" s="96"/>
      <c r="GL5" s="96"/>
      <c r="GM5" s="96"/>
      <c r="GN5" s="96"/>
      <c r="GO5" s="96"/>
      <c r="GP5" s="96"/>
      <c r="GQ5" s="96"/>
      <c r="GR5" s="96"/>
      <c r="GS5" s="96"/>
      <c r="GT5" s="96"/>
      <c r="GU5" s="96"/>
      <c r="GV5" s="96"/>
      <c r="GW5" s="96"/>
      <c r="GX5" s="96"/>
      <c r="GY5" s="96"/>
      <c r="GZ5" s="96"/>
      <c r="HA5" s="96"/>
      <c r="HB5" s="96"/>
      <c r="HC5" s="96"/>
      <c r="HD5" s="96"/>
      <c r="HE5" s="96"/>
      <c r="HF5" s="96"/>
      <c r="HG5" s="96"/>
      <c r="HH5" s="96"/>
      <c r="HI5" s="96"/>
      <c r="HJ5" s="96"/>
      <c r="HK5" s="96"/>
      <c r="HL5" s="96"/>
      <c r="HM5" s="96"/>
      <c r="HN5" s="96"/>
      <c r="HO5" s="96"/>
      <c r="HP5" s="96"/>
      <c r="HQ5" s="96"/>
      <c r="HR5" s="96"/>
      <c r="HS5" s="96"/>
      <c r="HT5" s="96"/>
      <c r="HU5" s="96"/>
      <c r="HV5" s="96"/>
      <c r="HW5" s="96"/>
      <c r="HX5" s="96"/>
      <c r="HY5" s="96"/>
      <c r="HZ5" s="96"/>
      <c r="IA5" s="96"/>
      <c r="IB5" s="96"/>
      <c r="IC5" s="96"/>
      <c r="ID5" s="96"/>
      <c r="IE5" s="96"/>
      <c r="IF5" s="96"/>
      <c r="IG5" s="96"/>
      <c r="IH5" s="96"/>
      <c r="II5" s="96"/>
      <c r="IJ5" s="96"/>
      <c r="IK5" s="96"/>
      <c r="IL5" s="96"/>
      <c r="IM5" s="96"/>
      <c r="IN5" s="96"/>
      <c r="IO5" s="96"/>
      <c r="IP5" s="96"/>
      <c r="IQ5" s="96"/>
      <c r="IR5" s="96"/>
      <c r="IS5" s="96"/>
      <c r="IT5" s="96"/>
      <c r="IU5" s="96"/>
      <c r="IV5" s="96"/>
      <c r="IW5" s="96"/>
      <c r="IX5" s="96"/>
      <c r="IY5" s="96"/>
      <c r="IZ5" s="96"/>
      <c r="JA5" s="96"/>
      <c r="JB5" s="96"/>
      <c r="JC5" s="96"/>
      <c r="JD5" s="96"/>
      <c r="JE5" s="96"/>
      <c r="JF5" s="96"/>
      <c r="JG5" s="96"/>
      <c r="JH5" s="96"/>
      <c r="JI5" s="96"/>
      <c r="JJ5" s="96"/>
      <c r="JK5" s="96"/>
      <c r="JL5" s="96"/>
      <c r="JM5" s="96"/>
      <c r="JN5" s="96"/>
      <c r="JO5" s="96"/>
      <c r="JP5" s="96"/>
      <c r="JQ5" s="96"/>
      <c r="JR5" s="96"/>
      <c r="JS5" s="96"/>
      <c r="JT5" s="96"/>
      <c r="JU5" s="96"/>
      <c r="JV5" s="96"/>
      <c r="JW5" s="96"/>
      <c r="JX5" s="96"/>
      <c r="JY5" s="96"/>
      <c r="JZ5" s="96"/>
      <c r="KA5" s="96"/>
      <c r="KB5" s="96"/>
      <c r="KC5" s="96"/>
      <c r="KD5" s="96"/>
      <c r="KE5" s="96"/>
      <c r="KF5" s="96"/>
      <c r="KG5" s="96"/>
    </row>
    <row r="6" s="387" customFormat="true" ht="13.7" hidden="false" customHeight="true" outlineLevel="0" collapsed="false">
      <c r="A6" s="388" t="s">
        <v>585</v>
      </c>
      <c r="B6" s="388"/>
      <c r="C6" s="388"/>
      <c r="D6" s="388"/>
      <c r="E6" s="388"/>
      <c r="F6" s="388"/>
      <c r="G6" s="389" t="n">
        <v>0</v>
      </c>
      <c r="H6" s="390"/>
      <c r="I6" s="391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3"/>
      <c r="X6" s="41"/>
      <c r="Y6" s="41"/>
      <c r="Z6" s="30"/>
      <c r="AA6" s="41"/>
      <c r="AB6" s="33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  <c r="EY6" s="96"/>
      <c r="EZ6" s="96"/>
      <c r="FA6" s="96"/>
      <c r="FB6" s="96"/>
      <c r="FC6" s="96"/>
      <c r="FD6" s="96"/>
      <c r="FE6" s="96"/>
      <c r="FF6" s="96"/>
      <c r="FG6" s="96"/>
      <c r="FH6" s="96"/>
      <c r="FI6" s="96"/>
      <c r="FJ6" s="96"/>
      <c r="FK6" s="96"/>
      <c r="FL6" s="96"/>
      <c r="FM6" s="96"/>
      <c r="FN6" s="96"/>
      <c r="FO6" s="96"/>
      <c r="FP6" s="96"/>
      <c r="FQ6" s="96"/>
      <c r="FR6" s="96"/>
      <c r="FS6" s="96"/>
      <c r="FT6" s="96"/>
      <c r="FU6" s="96"/>
      <c r="FV6" s="96"/>
      <c r="FW6" s="96"/>
      <c r="FX6" s="96"/>
      <c r="FY6" s="96"/>
      <c r="FZ6" s="96"/>
      <c r="GA6" s="96"/>
      <c r="GB6" s="96"/>
      <c r="GC6" s="96"/>
      <c r="GD6" s="96"/>
      <c r="GE6" s="96"/>
      <c r="GF6" s="96"/>
      <c r="GG6" s="96"/>
      <c r="GH6" s="96"/>
      <c r="GI6" s="96"/>
      <c r="GJ6" s="96"/>
      <c r="GK6" s="96"/>
      <c r="GL6" s="96"/>
      <c r="GM6" s="96"/>
      <c r="GN6" s="96"/>
      <c r="GO6" s="96"/>
      <c r="GP6" s="96"/>
      <c r="GQ6" s="96"/>
      <c r="GR6" s="96"/>
      <c r="GS6" s="96"/>
      <c r="GT6" s="96"/>
      <c r="GU6" s="96"/>
      <c r="GV6" s="96"/>
      <c r="GW6" s="96"/>
      <c r="GX6" s="96"/>
      <c r="GY6" s="96"/>
      <c r="GZ6" s="96"/>
      <c r="HA6" s="96"/>
      <c r="HB6" s="96"/>
      <c r="HC6" s="96"/>
      <c r="HD6" s="96"/>
      <c r="HE6" s="96"/>
      <c r="HF6" s="96"/>
      <c r="HG6" s="96"/>
      <c r="HH6" s="96"/>
      <c r="HI6" s="96"/>
      <c r="HJ6" s="96"/>
      <c r="HK6" s="96"/>
      <c r="HL6" s="96"/>
      <c r="HM6" s="96"/>
      <c r="HN6" s="96"/>
      <c r="HO6" s="96"/>
      <c r="HP6" s="96"/>
      <c r="HQ6" s="96"/>
      <c r="HR6" s="96"/>
      <c r="HS6" s="96"/>
      <c r="HT6" s="96"/>
      <c r="HU6" s="96"/>
      <c r="HV6" s="96"/>
      <c r="HW6" s="96"/>
      <c r="HX6" s="96"/>
      <c r="HY6" s="96"/>
      <c r="HZ6" s="96"/>
      <c r="IA6" s="96"/>
      <c r="IB6" s="96"/>
      <c r="IC6" s="96"/>
      <c r="ID6" s="96"/>
      <c r="IE6" s="96"/>
      <c r="IF6" s="96"/>
      <c r="IG6" s="96"/>
      <c r="IH6" s="96"/>
      <c r="II6" s="96"/>
      <c r="IJ6" s="96"/>
      <c r="IK6" s="96"/>
      <c r="IL6" s="96"/>
      <c r="IM6" s="96"/>
      <c r="IN6" s="96"/>
      <c r="IO6" s="96"/>
      <c r="IP6" s="96"/>
      <c r="IQ6" s="96"/>
      <c r="IR6" s="96"/>
      <c r="IS6" s="96"/>
      <c r="IT6" s="96"/>
      <c r="IU6" s="96"/>
      <c r="IV6" s="96"/>
      <c r="IW6" s="96"/>
      <c r="IX6" s="96"/>
      <c r="IY6" s="96"/>
      <c r="IZ6" s="96"/>
      <c r="JA6" s="96"/>
      <c r="JB6" s="96"/>
      <c r="JC6" s="96"/>
      <c r="JD6" s="96"/>
      <c r="JE6" s="96"/>
      <c r="JF6" s="96"/>
      <c r="JG6" s="96"/>
      <c r="JH6" s="96"/>
      <c r="JI6" s="96"/>
      <c r="JJ6" s="96"/>
      <c r="JK6" s="96"/>
      <c r="JL6" s="96"/>
      <c r="JM6" s="96"/>
      <c r="JN6" s="96"/>
      <c r="JO6" s="96"/>
      <c r="JP6" s="96"/>
      <c r="JQ6" s="96"/>
      <c r="JR6" s="96"/>
      <c r="JS6" s="96"/>
      <c r="JT6" s="96"/>
      <c r="JU6" s="96"/>
      <c r="JV6" s="96"/>
      <c r="JW6" s="96"/>
      <c r="JX6" s="96"/>
      <c r="JY6" s="96"/>
      <c r="JZ6" s="96"/>
      <c r="KA6" s="96"/>
      <c r="KB6" s="96"/>
      <c r="KC6" s="96"/>
      <c r="KD6" s="96"/>
      <c r="KE6" s="96"/>
      <c r="KF6" s="96"/>
      <c r="KG6" s="96"/>
    </row>
    <row r="7" s="96" customFormat="true" ht="13.7" hidden="false" customHeight="true" outlineLevel="0" collapsed="false">
      <c r="A7" s="394" t="s">
        <v>36</v>
      </c>
      <c r="B7" s="394"/>
      <c r="C7" s="394"/>
      <c r="D7" s="394"/>
      <c r="E7" s="394"/>
      <c r="F7" s="394"/>
      <c r="G7" s="89"/>
      <c r="H7" s="89" t="n">
        <f aca="false">SUM(H8:H18)+H23</f>
        <v>1430</v>
      </c>
      <c r="I7" s="91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8"/>
      <c r="X7" s="41"/>
      <c r="Y7" s="41"/>
      <c r="Z7" s="30"/>
      <c r="AA7" s="41"/>
      <c r="AB7" s="42"/>
    </row>
    <row r="8" customFormat="false" ht="13.7" hidden="false" customHeight="true" outlineLevel="1" collapsed="false">
      <c r="A8" s="107" t="s">
        <v>586</v>
      </c>
      <c r="B8" s="108" t="s">
        <v>587</v>
      </c>
      <c r="C8" s="108" t="n">
        <v>6701484</v>
      </c>
      <c r="D8" s="108"/>
      <c r="E8" s="108" t="s">
        <v>59</v>
      </c>
      <c r="F8" s="108" t="s">
        <v>413</v>
      </c>
      <c r="G8" s="395" t="s">
        <v>175</v>
      </c>
      <c r="H8" s="110" t="n">
        <v>600</v>
      </c>
      <c r="I8" s="169" t="s">
        <v>176</v>
      </c>
      <c r="J8" s="103"/>
      <c r="K8" s="396"/>
      <c r="L8" s="396"/>
      <c r="M8" s="397" t="n">
        <v>1</v>
      </c>
      <c r="N8" s="397" t="n">
        <v>1</v>
      </c>
      <c r="O8" s="397" t="n">
        <v>1</v>
      </c>
      <c r="P8" s="396"/>
      <c r="Q8" s="396"/>
      <c r="R8" s="397" t="n">
        <v>1</v>
      </c>
      <c r="S8" s="397" t="n">
        <v>1</v>
      </c>
      <c r="T8" s="397" t="n">
        <v>1</v>
      </c>
      <c r="U8" s="396"/>
      <c r="V8" s="104"/>
      <c r="W8" s="105"/>
      <c r="X8" s="41" t="s">
        <v>89</v>
      </c>
      <c r="Y8" s="41"/>
      <c r="Z8" s="30"/>
      <c r="AA8" s="106" t="s">
        <v>588</v>
      </c>
      <c r="AB8" s="42"/>
    </row>
    <row r="9" s="4" customFormat="true" ht="13.7" hidden="false" customHeight="true" outlineLevel="1" collapsed="false">
      <c r="A9" s="398" t="s">
        <v>589</v>
      </c>
      <c r="B9" s="215" t="s">
        <v>590</v>
      </c>
      <c r="C9" s="215" t="n">
        <v>6706371</v>
      </c>
      <c r="D9" s="215"/>
      <c r="E9" s="215" t="s">
        <v>591</v>
      </c>
      <c r="F9" s="215" t="s">
        <v>592</v>
      </c>
      <c r="G9" s="399"/>
      <c r="H9" s="399" t="n">
        <v>400</v>
      </c>
      <c r="I9" s="143"/>
      <c r="J9" s="111" t="n">
        <v>1</v>
      </c>
      <c r="K9" s="112" t="n">
        <v>1</v>
      </c>
      <c r="L9" s="113" t="n">
        <v>1</v>
      </c>
      <c r="M9" s="113" t="n">
        <v>1</v>
      </c>
      <c r="N9" s="353" t="n">
        <v>1</v>
      </c>
      <c r="O9" s="353" t="n">
        <v>1</v>
      </c>
      <c r="P9" s="353" t="n">
        <v>1</v>
      </c>
      <c r="Q9" s="353" t="n">
        <v>1</v>
      </c>
      <c r="R9" s="353" t="n">
        <v>1</v>
      </c>
      <c r="S9" s="353" t="n">
        <v>1</v>
      </c>
      <c r="T9" s="353" t="n">
        <v>1</v>
      </c>
      <c r="U9" s="353" t="n">
        <v>1</v>
      </c>
      <c r="V9" s="343"/>
      <c r="W9" s="400"/>
      <c r="X9" s="41"/>
      <c r="Y9" s="41"/>
      <c r="Z9" s="41"/>
      <c r="AA9" s="41"/>
      <c r="AB9" s="42"/>
    </row>
    <row r="10" s="4" customFormat="true" ht="13.7" hidden="false" customHeight="true" outlineLevel="1" collapsed="false">
      <c r="A10" s="398" t="s">
        <v>593</v>
      </c>
      <c r="B10" s="215" t="s">
        <v>594</v>
      </c>
      <c r="C10" s="215" t="n">
        <v>6706640</v>
      </c>
      <c r="D10" s="215"/>
      <c r="E10" s="215" t="s">
        <v>52</v>
      </c>
      <c r="F10" s="215" t="s">
        <v>55</v>
      </c>
      <c r="G10" s="399"/>
      <c r="H10" s="399" t="n">
        <v>100</v>
      </c>
      <c r="I10" s="143"/>
      <c r="J10" s="111" t="n">
        <v>1</v>
      </c>
      <c r="K10" s="112" t="n">
        <v>1</v>
      </c>
      <c r="L10" s="112" t="n">
        <v>1</v>
      </c>
      <c r="M10" s="112" t="n">
        <v>1</v>
      </c>
      <c r="N10" s="112" t="n">
        <v>1</v>
      </c>
      <c r="O10" s="112" t="n">
        <v>1</v>
      </c>
      <c r="P10" s="112" t="n">
        <v>1</v>
      </c>
      <c r="Q10" s="112" t="n">
        <v>1</v>
      </c>
      <c r="R10" s="112" t="n">
        <v>1</v>
      </c>
      <c r="S10" s="112" t="n">
        <v>1</v>
      </c>
      <c r="T10" s="112" t="n">
        <v>1</v>
      </c>
      <c r="U10" s="112" t="n">
        <v>1</v>
      </c>
      <c r="V10" s="343"/>
      <c r="W10" s="400"/>
      <c r="X10" s="41"/>
      <c r="Y10" s="41"/>
      <c r="Z10" s="41"/>
      <c r="AA10" s="41"/>
      <c r="AB10" s="42"/>
    </row>
    <row r="11" s="4" customFormat="true" ht="13.7" hidden="false" customHeight="true" outlineLevel="1" collapsed="false">
      <c r="A11" s="398" t="s">
        <v>595</v>
      </c>
      <c r="B11" s="215"/>
      <c r="C11" s="215"/>
      <c r="D11" s="215"/>
      <c r="E11" s="215" t="s">
        <v>48</v>
      </c>
      <c r="F11" s="215" t="s">
        <v>55</v>
      </c>
      <c r="G11" s="399"/>
      <c r="H11" s="399" t="n">
        <v>30</v>
      </c>
      <c r="I11" s="143"/>
      <c r="J11" s="401"/>
      <c r="K11" s="112" t="n">
        <v>1</v>
      </c>
      <c r="L11" s="112" t="n">
        <v>1</v>
      </c>
      <c r="M11" s="112" t="n">
        <v>1</v>
      </c>
      <c r="N11" s="112" t="n">
        <v>1</v>
      </c>
      <c r="O11" s="112" t="n">
        <v>1</v>
      </c>
      <c r="P11" s="112" t="n">
        <v>1</v>
      </c>
      <c r="Q11" s="112" t="n">
        <v>1</v>
      </c>
      <c r="R11" s="112" t="n">
        <v>1</v>
      </c>
      <c r="S11" s="112" t="n">
        <v>1</v>
      </c>
      <c r="T11" s="112" t="n">
        <v>1</v>
      </c>
      <c r="U11" s="112" t="n">
        <v>1</v>
      </c>
      <c r="V11" s="343"/>
      <c r="W11" s="400"/>
      <c r="X11" s="41"/>
      <c r="Y11" s="41"/>
      <c r="Z11" s="41"/>
      <c r="AA11" s="41" t="s">
        <v>596</v>
      </c>
      <c r="AB11" s="42"/>
    </row>
    <row r="12" s="4" customFormat="true" ht="13.7" hidden="false" customHeight="true" outlineLevel="1" collapsed="false">
      <c r="A12" s="398" t="s">
        <v>597</v>
      </c>
      <c r="B12" s="215"/>
      <c r="C12" s="215"/>
      <c r="D12" s="215"/>
      <c r="E12" s="215" t="s">
        <v>48</v>
      </c>
      <c r="F12" s="215" t="s">
        <v>55</v>
      </c>
      <c r="G12" s="399"/>
      <c r="H12" s="399" t="n">
        <v>70</v>
      </c>
      <c r="I12" s="143"/>
      <c r="J12" s="401"/>
      <c r="K12" s="112" t="n">
        <v>1</v>
      </c>
      <c r="L12" s="112" t="n">
        <v>1</v>
      </c>
      <c r="M12" s="112" t="n">
        <v>1</v>
      </c>
      <c r="N12" s="112" t="n">
        <v>1</v>
      </c>
      <c r="O12" s="112" t="n">
        <v>1</v>
      </c>
      <c r="P12" s="112" t="n">
        <v>1</v>
      </c>
      <c r="Q12" s="112" t="n">
        <v>1</v>
      </c>
      <c r="R12" s="112" t="n">
        <v>1</v>
      </c>
      <c r="S12" s="112" t="n">
        <v>1</v>
      </c>
      <c r="T12" s="112" t="n">
        <v>1</v>
      </c>
      <c r="U12" s="112" t="n">
        <v>1</v>
      </c>
      <c r="V12" s="343"/>
      <c r="W12" s="400"/>
      <c r="X12" s="41"/>
      <c r="Y12" s="41"/>
      <c r="Z12" s="41"/>
      <c r="AA12" s="41"/>
      <c r="AB12" s="95"/>
    </row>
    <row r="13" s="4" customFormat="true" ht="13.7" hidden="false" customHeight="true" outlineLevel="1" collapsed="false">
      <c r="A13" s="398" t="s">
        <v>598</v>
      </c>
      <c r="B13" s="215" t="s">
        <v>599</v>
      </c>
      <c r="C13" s="215" t="n">
        <v>6704977</v>
      </c>
      <c r="D13" s="215"/>
      <c r="E13" s="215" t="s">
        <v>141</v>
      </c>
      <c r="F13" s="215"/>
      <c r="G13" s="399"/>
      <c r="H13" s="399" t="n">
        <v>50</v>
      </c>
      <c r="I13" s="143"/>
      <c r="J13" s="111" t="n">
        <v>1</v>
      </c>
      <c r="K13" s="112" t="n">
        <v>1</v>
      </c>
      <c r="L13" s="112" t="n">
        <v>1</v>
      </c>
      <c r="M13" s="112" t="n">
        <v>1</v>
      </c>
      <c r="N13" s="112" t="n">
        <v>1</v>
      </c>
      <c r="O13" s="112" t="n">
        <v>1</v>
      </c>
      <c r="P13" s="112" t="n">
        <v>1</v>
      </c>
      <c r="Q13" s="112" t="n">
        <v>1</v>
      </c>
      <c r="R13" s="112" t="n">
        <v>1</v>
      </c>
      <c r="S13" s="112" t="n">
        <v>1</v>
      </c>
      <c r="T13" s="112" t="n">
        <v>1</v>
      </c>
      <c r="U13" s="112" t="n">
        <v>1</v>
      </c>
      <c r="V13" s="343"/>
      <c r="W13" s="400"/>
      <c r="X13" s="41"/>
      <c r="Y13" s="41"/>
      <c r="Z13" s="41"/>
      <c r="AA13" s="41" t="s">
        <v>600</v>
      </c>
      <c r="AB13" s="42"/>
    </row>
    <row r="14" s="131" customFormat="true" ht="13.7" hidden="false" customHeight="true" outlineLevel="1" collapsed="false">
      <c r="A14" s="402" t="s">
        <v>601</v>
      </c>
      <c r="B14" s="403" t="s">
        <v>602</v>
      </c>
      <c r="C14" s="403" t="n">
        <v>6703940</v>
      </c>
      <c r="D14" s="403"/>
      <c r="E14" s="403" t="s">
        <v>70</v>
      </c>
      <c r="F14" s="403"/>
      <c r="G14" s="404"/>
      <c r="H14" s="399"/>
      <c r="I14" s="151"/>
      <c r="J14" s="401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6"/>
      <c r="X14" s="117"/>
      <c r="Y14" s="117"/>
      <c r="Z14" s="117"/>
      <c r="AA14" s="117" t="s">
        <v>603</v>
      </c>
      <c r="AB14" s="42"/>
    </row>
    <row r="15" s="131" customFormat="true" ht="13.7" hidden="false" customHeight="true" outlineLevel="1" collapsed="false">
      <c r="A15" s="402" t="s">
        <v>604</v>
      </c>
      <c r="B15" s="403" t="s">
        <v>605</v>
      </c>
      <c r="C15" s="403" t="n">
        <v>6706049</v>
      </c>
      <c r="D15" s="403"/>
      <c r="E15" s="403" t="s">
        <v>606</v>
      </c>
      <c r="F15" s="403"/>
      <c r="G15" s="404"/>
      <c r="H15" s="399"/>
      <c r="I15" s="151"/>
      <c r="J15" s="401"/>
      <c r="K15" s="405"/>
      <c r="L15" s="405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6"/>
      <c r="X15" s="117"/>
      <c r="Y15" s="117"/>
      <c r="Z15" s="117"/>
      <c r="AA15" s="117" t="s">
        <v>607</v>
      </c>
      <c r="AB15" s="42"/>
    </row>
    <row r="16" customFormat="false" ht="13.7" hidden="false" customHeight="true" outlineLevel="1" collapsed="false">
      <c r="A16" s="125" t="s">
        <v>608</v>
      </c>
      <c r="B16" s="109" t="s">
        <v>609</v>
      </c>
      <c r="C16" s="109" t="n">
        <v>6704979</v>
      </c>
      <c r="D16" s="109"/>
      <c r="E16" s="407"/>
      <c r="F16" s="364"/>
      <c r="G16" s="408"/>
      <c r="H16" s="110"/>
      <c r="I16" s="143"/>
      <c r="J16" s="342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116"/>
      <c r="X16" s="119"/>
      <c r="Y16" s="119"/>
      <c r="Z16" s="41"/>
      <c r="AA16" s="41" t="s">
        <v>610</v>
      </c>
      <c r="AB16" s="42"/>
    </row>
    <row r="17" s="4" customFormat="true" ht="13.7" hidden="false" customHeight="true" outlineLevel="1" collapsed="false">
      <c r="A17" s="123" t="s">
        <v>611</v>
      </c>
      <c r="B17" s="109" t="s">
        <v>62</v>
      </c>
      <c r="C17" s="109" t="s">
        <v>62</v>
      </c>
      <c r="D17" s="109"/>
      <c r="E17" s="109" t="s">
        <v>612</v>
      </c>
      <c r="F17" s="110" t="s">
        <v>55</v>
      </c>
      <c r="G17" s="110"/>
      <c r="H17" s="110" t="n">
        <v>30</v>
      </c>
      <c r="I17" s="143"/>
      <c r="J17" s="111" t="n">
        <v>1</v>
      </c>
      <c r="K17" s="112" t="n">
        <v>1</v>
      </c>
      <c r="L17" s="112" t="n">
        <v>1</v>
      </c>
      <c r="M17" s="112" t="n">
        <v>1</v>
      </c>
      <c r="N17" s="112" t="n">
        <v>1</v>
      </c>
      <c r="O17" s="112" t="n">
        <v>1</v>
      </c>
      <c r="P17" s="112" t="n">
        <v>1</v>
      </c>
      <c r="Q17" s="112" t="n">
        <v>1</v>
      </c>
      <c r="R17" s="112" t="n">
        <v>1</v>
      </c>
      <c r="S17" s="112" t="n">
        <v>1</v>
      </c>
      <c r="T17" s="112" t="n">
        <v>1</v>
      </c>
      <c r="U17" s="112" t="n">
        <v>1</v>
      </c>
      <c r="V17" s="343"/>
      <c r="W17" s="116"/>
      <c r="X17" s="41"/>
      <c r="Y17" s="41"/>
      <c r="Z17" s="41"/>
      <c r="AA17" s="41"/>
      <c r="AB17" s="42"/>
    </row>
    <row r="18" customFormat="false" ht="13.7" hidden="false" customHeight="true" outlineLevel="1" collapsed="false">
      <c r="A18" s="125" t="s">
        <v>613</v>
      </c>
      <c r="B18" s="108" t="s">
        <v>614</v>
      </c>
      <c r="C18" s="108" t="n">
        <v>6701073</v>
      </c>
      <c r="D18" s="108" t="s">
        <v>141</v>
      </c>
      <c r="E18" s="108"/>
      <c r="F18" s="108" t="s">
        <v>316</v>
      </c>
      <c r="G18" s="395"/>
      <c r="H18" s="122" t="n">
        <v>100</v>
      </c>
      <c r="I18" s="143"/>
      <c r="J18" s="342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116"/>
      <c r="X18" s="119"/>
      <c r="Y18" s="119"/>
      <c r="Z18" s="106"/>
      <c r="AA18" s="41"/>
      <c r="AB18" s="42"/>
      <c r="AC18" s="4"/>
    </row>
    <row r="19" s="4" customFormat="true" ht="13.7" hidden="false" customHeight="true" outlineLevel="1" collapsed="false">
      <c r="A19" s="123" t="s">
        <v>615</v>
      </c>
      <c r="B19" s="109" t="s">
        <v>62</v>
      </c>
      <c r="C19" s="109" t="s">
        <v>62</v>
      </c>
      <c r="D19" s="109"/>
      <c r="E19" s="109" t="s">
        <v>616</v>
      </c>
      <c r="F19" s="109" t="s">
        <v>617</v>
      </c>
      <c r="G19" s="110"/>
      <c r="H19" s="110" t="n">
        <v>30</v>
      </c>
      <c r="I19" s="143"/>
      <c r="J19" s="111" t="n">
        <v>1</v>
      </c>
      <c r="K19" s="112" t="n">
        <v>1</v>
      </c>
      <c r="L19" s="112" t="n">
        <v>1</v>
      </c>
      <c r="M19" s="112" t="n">
        <v>1</v>
      </c>
      <c r="N19" s="112" t="n">
        <v>1</v>
      </c>
      <c r="O19" s="112" t="n">
        <v>1</v>
      </c>
      <c r="P19" s="113" t="n">
        <v>1</v>
      </c>
      <c r="Q19" s="113" t="n">
        <v>1</v>
      </c>
      <c r="R19" s="353" t="n">
        <v>1</v>
      </c>
      <c r="S19" s="353" t="n">
        <v>1</v>
      </c>
      <c r="T19" s="353" t="n">
        <v>1</v>
      </c>
      <c r="U19" s="343"/>
      <c r="V19" s="343"/>
      <c r="W19" s="116"/>
      <c r="X19" s="106"/>
      <c r="Y19" s="106"/>
      <c r="Z19" s="106"/>
      <c r="AA19" s="41" t="s">
        <v>618</v>
      </c>
      <c r="AB19" s="42"/>
    </row>
    <row r="20" s="4" customFormat="true" ht="13.7" hidden="false" customHeight="true" outlineLevel="1" collapsed="false">
      <c r="A20" s="123" t="s">
        <v>619</v>
      </c>
      <c r="B20" s="109" t="s">
        <v>62</v>
      </c>
      <c r="C20" s="109" t="s">
        <v>62</v>
      </c>
      <c r="D20" s="109"/>
      <c r="E20" s="109" t="s">
        <v>620</v>
      </c>
      <c r="F20" s="109" t="s">
        <v>55</v>
      </c>
      <c r="G20" s="110"/>
      <c r="H20" s="110"/>
      <c r="I20" s="143"/>
      <c r="J20" s="342"/>
      <c r="K20" s="112" t="n">
        <v>1</v>
      </c>
      <c r="L20" s="112" t="n">
        <v>1</v>
      </c>
      <c r="M20" s="112" t="n">
        <v>1</v>
      </c>
      <c r="N20" s="112" t="n">
        <v>1</v>
      </c>
      <c r="O20" s="112" t="n">
        <v>1</v>
      </c>
      <c r="P20" s="112" t="n">
        <v>1</v>
      </c>
      <c r="Q20" s="112" t="n">
        <v>1</v>
      </c>
      <c r="R20" s="112" t="n">
        <v>1</v>
      </c>
      <c r="S20" s="112" t="n">
        <v>1</v>
      </c>
      <c r="T20" s="112" t="n">
        <v>1</v>
      </c>
      <c r="U20" s="112" t="n">
        <v>1</v>
      </c>
      <c r="V20" s="343"/>
      <c r="W20" s="116"/>
      <c r="X20" s="106"/>
      <c r="Y20" s="106"/>
      <c r="Z20" s="41"/>
      <c r="AA20" s="41"/>
      <c r="AB20" s="42"/>
    </row>
    <row r="21" s="131" customFormat="true" ht="13.7" hidden="false" customHeight="true" outlineLevel="1" collapsed="false">
      <c r="A21" s="133" t="s">
        <v>621</v>
      </c>
      <c r="B21" s="135" t="s">
        <v>62</v>
      </c>
      <c r="C21" s="135" t="s">
        <v>62</v>
      </c>
      <c r="D21" s="135"/>
      <c r="E21" s="135" t="s">
        <v>48</v>
      </c>
      <c r="F21" s="135" t="s">
        <v>55</v>
      </c>
      <c r="G21" s="191"/>
      <c r="H21" s="110"/>
      <c r="I21" s="151"/>
      <c r="J21" s="401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152"/>
      <c r="X21" s="126"/>
      <c r="Y21" s="126"/>
      <c r="Z21" s="117"/>
      <c r="AA21" s="117" t="s">
        <v>622</v>
      </c>
      <c r="AB21" s="42"/>
    </row>
    <row r="22" customFormat="false" ht="13.7" hidden="false" customHeight="true" outlineLevel="1" collapsed="false">
      <c r="A22" s="125" t="s">
        <v>623</v>
      </c>
      <c r="B22" s="108" t="s">
        <v>624</v>
      </c>
      <c r="C22" s="108" t="n">
        <v>6701087</v>
      </c>
      <c r="D22" s="108" t="s">
        <v>141</v>
      </c>
      <c r="E22" s="108"/>
      <c r="F22" s="108" t="s">
        <v>413</v>
      </c>
      <c r="G22" s="395"/>
      <c r="H22" s="122" t="n">
        <v>0</v>
      </c>
      <c r="I22" s="174"/>
      <c r="J22" s="342"/>
      <c r="K22" s="343"/>
      <c r="L22" s="343"/>
      <c r="M22" s="343"/>
      <c r="N22" s="353" t="n">
        <v>1</v>
      </c>
      <c r="O22" s="353" t="n">
        <v>1</v>
      </c>
      <c r="P22" s="353" t="n">
        <v>1</v>
      </c>
      <c r="Q22" s="353" t="n">
        <v>1</v>
      </c>
      <c r="R22" s="353" t="n">
        <v>1</v>
      </c>
      <c r="S22" s="353" t="n">
        <v>1</v>
      </c>
      <c r="T22" s="353" t="n">
        <v>1</v>
      </c>
      <c r="U22" s="353" t="n">
        <v>1</v>
      </c>
      <c r="V22" s="343"/>
      <c r="W22" s="116"/>
      <c r="X22" s="119"/>
      <c r="Y22" s="119"/>
      <c r="Z22" s="41"/>
      <c r="AA22" s="409"/>
      <c r="AB22" s="33"/>
    </row>
    <row r="23" customFormat="false" ht="13.7" hidden="false" customHeight="true" outlineLevel="1" collapsed="false">
      <c r="A23" s="125" t="s">
        <v>625</v>
      </c>
      <c r="B23" s="108" t="s">
        <v>626</v>
      </c>
      <c r="C23" s="108" t="n">
        <v>6701080</v>
      </c>
      <c r="D23" s="108" t="s">
        <v>141</v>
      </c>
      <c r="E23" s="108"/>
      <c r="F23" s="108" t="s">
        <v>98</v>
      </c>
      <c r="G23" s="395"/>
      <c r="H23" s="122" t="n">
        <v>50</v>
      </c>
      <c r="I23" s="174"/>
      <c r="J23" s="342"/>
      <c r="K23" s="343"/>
      <c r="L23" s="343"/>
      <c r="M23" s="343"/>
      <c r="N23" s="353" t="n">
        <v>1</v>
      </c>
      <c r="O23" s="353" t="n">
        <v>1</v>
      </c>
      <c r="P23" s="353" t="n">
        <v>1</v>
      </c>
      <c r="Q23" s="353" t="n">
        <v>1</v>
      </c>
      <c r="R23" s="353" t="n">
        <v>1</v>
      </c>
      <c r="S23" s="353" t="n">
        <v>1</v>
      </c>
      <c r="T23" s="343"/>
      <c r="U23" s="343"/>
      <c r="V23" s="343"/>
      <c r="W23" s="116"/>
      <c r="X23" s="119"/>
      <c r="Y23" s="119"/>
      <c r="Z23" s="41"/>
      <c r="AA23" s="409"/>
      <c r="AB23" s="33"/>
    </row>
    <row r="24" customFormat="false" ht="13.7" hidden="false" customHeight="true" outlineLevel="1" collapsed="false">
      <c r="A24" s="107" t="s">
        <v>627</v>
      </c>
      <c r="B24" s="109" t="s">
        <v>62</v>
      </c>
      <c r="C24" s="109" t="s">
        <v>62</v>
      </c>
      <c r="D24" s="109"/>
      <c r="E24" s="108" t="s">
        <v>141</v>
      </c>
      <c r="F24" s="108" t="s">
        <v>98</v>
      </c>
      <c r="G24" s="395"/>
      <c r="H24" s="110"/>
      <c r="I24" s="174"/>
      <c r="J24" s="205"/>
      <c r="K24" s="160"/>
      <c r="L24" s="160"/>
      <c r="M24" s="160"/>
      <c r="N24" s="410" t="n">
        <v>1</v>
      </c>
      <c r="O24" s="410" t="n">
        <v>1</v>
      </c>
      <c r="P24" s="410" t="n">
        <v>1</v>
      </c>
      <c r="Q24" s="410" t="n">
        <v>1</v>
      </c>
      <c r="R24" s="410" t="n">
        <v>1</v>
      </c>
      <c r="S24" s="410" t="n">
        <v>1</v>
      </c>
      <c r="T24" s="160"/>
      <c r="U24" s="160"/>
      <c r="V24" s="160"/>
      <c r="W24" s="161"/>
      <c r="X24" s="119"/>
      <c r="Y24" s="119"/>
      <c r="Z24" s="41"/>
      <c r="AA24" s="41"/>
      <c r="AB24" s="33"/>
    </row>
    <row r="25" s="96" customFormat="true" ht="13.7" hidden="false" customHeight="true" outlineLevel="0" collapsed="false">
      <c r="A25" s="394" t="s">
        <v>150</v>
      </c>
      <c r="B25" s="394"/>
      <c r="C25" s="394"/>
      <c r="D25" s="394"/>
      <c r="E25" s="394"/>
      <c r="F25" s="394"/>
      <c r="G25" s="89"/>
      <c r="H25" s="89" t="n">
        <f aca="false">SUM(H26:H31)+H36+H38</f>
        <v>170</v>
      </c>
      <c r="I25" s="9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2"/>
      <c r="X25" s="119"/>
      <c r="Y25" s="119"/>
      <c r="Z25" s="41"/>
      <c r="AA25" s="41"/>
      <c r="AB25" s="130"/>
    </row>
    <row r="26" s="131" customFormat="true" ht="13.7" hidden="false" customHeight="true" outlineLevel="1" collapsed="false">
      <c r="A26" s="413" t="s">
        <v>628</v>
      </c>
      <c r="B26" s="414" t="s">
        <v>629</v>
      </c>
      <c r="C26" s="414" t="n">
        <v>6703999</v>
      </c>
      <c r="D26" s="414" t="s">
        <v>443</v>
      </c>
      <c r="E26" s="414"/>
      <c r="F26" s="414" t="s">
        <v>88</v>
      </c>
      <c r="G26" s="415"/>
      <c r="H26" s="416"/>
      <c r="I26" s="417"/>
      <c r="J26" s="136"/>
      <c r="K26" s="137"/>
      <c r="L26" s="137"/>
      <c r="M26" s="137"/>
      <c r="N26" s="418"/>
      <c r="O26" s="418"/>
      <c r="P26" s="418"/>
      <c r="Q26" s="418"/>
      <c r="R26" s="418"/>
      <c r="S26" s="418"/>
      <c r="T26" s="418"/>
      <c r="U26" s="418"/>
      <c r="V26" s="419"/>
      <c r="W26" s="420"/>
      <c r="X26" s="117"/>
      <c r="Y26" s="117"/>
      <c r="Z26" s="117"/>
      <c r="AA26" s="126" t="s">
        <v>630</v>
      </c>
      <c r="AB26" s="42"/>
    </row>
    <row r="27" s="131" customFormat="true" ht="13.7" hidden="false" customHeight="true" outlineLevel="1" collapsed="false">
      <c r="A27" s="133" t="s">
        <v>631</v>
      </c>
      <c r="B27" s="135" t="s">
        <v>632</v>
      </c>
      <c r="C27" s="135" t="n">
        <v>6706149</v>
      </c>
      <c r="D27" s="135"/>
      <c r="E27" s="135" t="s">
        <v>124</v>
      </c>
      <c r="F27" s="135"/>
      <c r="G27" s="191"/>
      <c r="H27" s="110"/>
      <c r="I27" s="151"/>
      <c r="J27" s="421"/>
      <c r="K27" s="418"/>
      <c r="L27" s="418"/>
      <c r="M27" s="418"/>
      <c r="N27" s="418"/>
      <c r="O27" s="418"/>
      <c r="P27" s="418"/>
      <c r="Q27" s="418"/>
      <c r="R27" s="418"/>
      <c r="S27" s="418"/>
      <c r="T27" s="418"/>
      <c r="U27" s="418"/>
      <c r="V27" s="418"/>
      <c r="W27" s="152"/>
      <c r="X27" s="117"/>
      <c r="Y27" s="117"/>
      <c r="Z27" s="117"/>
      <c r="AA27" s="117"/>
      <c r="AB27" s="130"/>
    </row>
    <row r="28" s="4" customFormat="true" ht="13.7" hidden="false" customHeight="true" outlineLevel="1" collapsed="false">
      <c r="A28" s="123" t="s">
        <v>633</v>
      </c>
      <c r="B28" s="109"/>
      <c r="C28" s="109"/>
      <c r="D28" s="109"/>
      <c r="E28" s="109" t="s">
        <v>634</v>
      </c>
      <c r="F28" s="109" t="s">
        <v>55</v>
      </c>
      <c r="G28" s="110"/>
      <c r="H28" s="110" t="n">
        <v>20</v>
      </c>
      <c r="I28" s="132"/>
      <c r="J28" s="421"/>
      <c r="K28" s="418"/>
      <c r="L28" s="112" t="n">
        <v>1</v>
      </c>
      <c r="M28" s="112" t="n">
        <v>1</v>
      </c>
      <c r="N28" s="112" t="n">
        <v>1</v>
      </c>
      <c r="O28" s="112" t="n">
        <v>1</v>
      </c>
      <c r="P28" s="112" t="n">
        <v>1</v>
      </c>
      <c r="Q28" s="112" t="n">
        <v>1</v>
      </c>
      <c r="R28" s="112" t="n">
        <v>1</v>
      </c>
      <c r="S28" s="112" t="n">
        <v>1</v>
      </c>
      <c r="T28" s="254"/>
      <c r="U28" s="254"/>
      <c r="V28" s="254"/>
      <c r="W28" s="116"/>
      <c r="X28" s="41"/>
      <c r="Y28" s="41"/>
      <c r="Z28" s="41"/>
      <c r="AA28" s="41" t="s">
        <v>635</v>
      </c>
      <c r="AB28" s="42"/>
    </row>
    <row r="29" s="4" customFormat="true" ht="13.7" hidden="false" customHeight="true" outlineLevel="1" collapsed="false">
      <c r="A29" s="123" t="s">
        <v>636</v>
      </c>
      <c r="B29" s="109"/>
      <c r="C29" s="109"/>
      <c r="D29" s="109"/>
      <c r="E29" s="109" t="s">
        <v>48</v>
      </c>
      <c r="F29" s="109" t="s">
        <v>55</v>
      </c>
      <c r="G29" s="110"/>
      <c r="H29" s="110" t="n">
        <v>20</v>
      </c>
      <c r="I29" s="132"/>
      <c r="J29" s="118"/>
      <c r="K29" s="115"/>
      <c r="L29" s="115"/>
      <c r="M29" s="112" t="n">
        <v>1</v>
      </c>
      <c r="N29" s="112" t="n">
        <v>1</v>
      </c>
      <c r="O29" s="112" t="n">
        <v>1</v>
      </c>
      <c r="P29" s="112" t="n">
        <v>1</v>
      </c>
      <c r="Q29" s="112" t="n">
        <v>1</v>
      </c>
      <c r="R29" s="112" t="n">
        <v>1</v>
      </c>
      <c r="S29" s="112" t="n">
        <v>1</v>
      </c>
      <c r="T29" s="112" t="n">
        <v>1</v>
      </c>
      <c r="U29" s="112" t="n">
        <v>1</v>
      </c>
      <c r="V29" s="254"/>
      <c r="W29" s="116"/>
      <c r="X29" s="41"/>
      <c r="Y29" s="41"/>
      <c r="Z29" s="164"/>
      <c r="AA29" s="41"/>
      <c r="AB29" s="42"/>
    </row>
    <row r="30" s="4" customFormat="true" ht="13.7" hidden="false" customHeight="true" outlineLevel="1" collapsed="false">
      <c r="A30" s="123" t="s">
        <v>637</v>
      </c>
      <c r="B30" s="109"/>
      <c r="C30" s="109"/>
      <c r="D30" s="109"/>
      <c r="E30" s="109" t="s">
        <v>638</v>
      </c>
      <c r="F30" s="109" t="s">
        <v>71</v>
      </c>
      <c r="G30" s="110"/>
      <c r="H30" s="110" t="n">
        <v>30</v>
      </c>
      <c r="I30" s="132"/>
      <c r="J30" s="118"/>
      <c r="K30" s="115"/>
      <c r="L30" s="115"/>
      <c r="M30" s="115"/>
      <c r="N30" s="115"/>
      <c r="O30" s="353" t="n">
        <v>1</v>
      </c>
      <c r="P30" s="353" t="n">
        <v>1</v>
      </c>
      <c r="Q30" s="353" t="n">
        <v>1</v>
      </c>
      <c r="R30" s="115"/>
      <c r="S30" s="115"/>
      <c r="T30" s="115"/>
      <c r="U30" s="115"/>
      <c r="V30" s="254"/>
      <c r="W30" s="116"/>
      <c r="X30" s="41"/>
      <c r="Y30" s="41"/>
      <c r="Z30" s="164"/>
      <c r="AA30" s="41" t="s">
        <v>639</v>
      </c>
      <c r="AB30" s="42"/>
    </row>
    <row r="31" s="176" customFormat="true" ht="13.7" hidden="false" customHeight="true" outlineLevel="1" collapsed="false">
      <c r="A31" s="120" t="s">
        <v>608</v>
      </c>
      <c r="B31" s="109" t="s">
        <v>609</v>
      </c>
      <c r="C31" s="109" t="n">
        <v>6704979</v>
      </c>
      <c r="D31" s="109"/>
      <c r="E31" s="109"/>
      <c r="F31" s="109"/>
      <c r="G31" s="110"/>
      <c r="H31" s="422" t="n">
        <f aca="false">SUM(H33:H35)</f>
        <v>0</v>
      </c>
      <c r="I31" s="141"/>
      <c r="J31" s="118"/>
      <c r="K31" s="115"/>
      <c r="L31" s="115"/>
      <c r="M31" s="115"/>
      <c r="N31" s="254"/>
      <c r="O31" s="254"/>
      <c r="P31" s="254"/>
      <c r="Q31" s="254"/>
      <c r="R31" s="254"/>
      <c r="S31" s="115"/>
      <c r="T31" s="115"/>
      <c r="U31" s="115"/>
      <c r="V31" s="115"/>
      <c r="W31" s="116"/>
      <c r="X31" s="119"/>
      <c r="Y31" s="119"/>
      <c r="Z31" s="164"/>
      <c r="AA31" s="41" t="s">
        <v>610</v>
      </c>
      <c r="AB31" s="42"/>
    </row>
    <row r="32" s="176" customFormat="true" ht="13.7" hidden="false" customHeight="true" outlineLevel="1" collapsed="false">
      <c r="A32" s="123" t="s">
        <v>640</v>
      </c>
      <c r="B32" s="109" t="s">
        <v>62</v>
      </c>
      <c r="C32" s="109" t="s">
        <v>62</v>
      </c>
      <c r="D32" s="109"/>
      <c r="E32" s="109" t="s">
        <v>48</v>
      </c>
      <c r="F32" s="109" t="s">
        <v>55</v>
      </c>
      <c r="G32" s="110"/>
      <c r="H32" s="423" t="n">
        <v>10</v>
      </c>
      <c r="I32" s="141"/>
      <c r="J32" s="118"/>
      <c r="K32" s="115"/>
      <c r="L32" s="112" t="n">
        <v>1</v>
      </c>
      <c r="M32" s="112" t="n">
        <v>1</v>
      </c>
      <c r="N32" s="112" t="n">
        <v>1</v>
      </c>
      <c r="O32" s="112" t="n">
        <v>1</v>
      </c>
      <c r="P32" s="112" t="n">
        <v>1</v>
      </c>
      <c r="Q32" s="254"/>
      <c r="R32" s="254"/>
      <c r="S32" s="254"/>
      <c r="T32" s="254"/>
      <c r="U32" s="115"/>
      <c r="V32" s="115"/>
      <c r="W32" s="116"/>
      <c r="X32" s="119"/>
      <c r="Y32" s="119"/>
      <c r="Z32" s="164"/>
      <c r="AA32" s="41" t="s">
        <v>641</v>
      </c>
      <c r="AB32" s="42"/>
    </row>
    <row r="33" s="131" customFormat="true" ht="13.7" hidden="false" customHeight="true" outlineLevel="1" collapsed="false">
      <c r="A33" s="133" t="s">
        <v>642</v>
      </c>
      <c r="B33" s="135" t="s">
        <v>62</v>
      </c>
      <c r="C33" s="135" t="s">
        <v>62</v>
      </c>
      <c r="D33" s="135"/>
      <c r="E33" s="135" t="s">
        <v>48</v>
      </c>
      <c r="F33" s="267" t="s">
        <v>92</v>
      </c>
      <c r="G33" s="191"/>
      <c r="H33" s="110"/>
      <c r="I33" s="151"/>
      <c r="J33" s="118"/>
      <c r="K33" s="115"/>
      <c r="L33" s="115"/>
      <c r="M33" s="115"/>
      <c r="N33" s="115"/>
      <c r="O33" s="115"/>
      <c r="P33" s="115"/>
      <c r="Q33" s="115"/>
      <c r="R33" s="115"/>
      <c r="S33" s="115"/>
      <c r="T33" s="254"/>
      <c r="U33" s="137"/>
      <c r="V33" s="137"/>
      <c r="W33" s="152"/>
      <c r="X33" s="117"/>
      <c r="Y33" s="117"/>
      <c r="Z33" s="117"/>
      <c r="AA33" s="117" t="s">
        <v>643</v>
      </c>
      <c r="AB33" s="42"/>
    </row>
    <row r="34" s="131" customFormat="true" ht="13.7" hidden="false" customHeight="true" outlineLevel="1" collapsed="false">
      <c r="A34" s="133" t="s">
        <v>644</v>
      </c>
      <c r="B34" s="135" t="s">
        <v>62</v>
      </c>
      <c r="C34" s="135" t="s">
        <v>62</v>
      </c>
      <c r="D34" s="135"/>
      <c r="E34" s="135" t="s">
        <v>48</v>
      </c>
      <c r="F34" s="267" t="s">
        <v>55</v>
      </c>
      <c r="G34" s="191"/>
      <c r="H34" s="110"/>
      <c r="I34" s="151"/>
      <c r="J34" s="118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6"/>
      <c r="X34" s="117"/>
      <c r="Y34" s="117"/>
      <c r="Z34" s="117"/>
      <c r="AA34" s="117" t="s">
        <v>645</v>
      </c>
      <c r="AB34" s="42"/>
    </row>
    <row r="35" s="131" customFormat="true" ht="13.7" hidden="false" customHeight="true" outlineLevel="1" collapsed="false">
      <c r="A35" s="133" t="s">
        <v>646</v>
      </c>
      <c r="B35" s="135" t="s">
        <v>62</v>
      </c>
      <c r="C35" s="135" t="s">
        <v>62</v>
      </c>
      <c r="D35" s="135"/>
      <c r="E35" s="135" t="s">
        <v>48</v>
      </c>
      <c r="F35" s="267" t="s">
        <v>55</v>
      </c>
      <c r="G35" s="191"/>
      <c r="H35" s="110"/>
      <c r="I35" s="151"/>
      <c r="J35" s="118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6"/>
      <c r="X35" s="117"/>
      <c r="Y35" s="117"/>
      <c r="Z35" s="117"/>
      <c r="AA35" s="117" t="s">
        <v>647</v>
      </c>
      <c r="AB35" s="42"/>
    </row>
    <row r="36" customFormat="false" ht="13.7" hidden="false" customHeight="true" outlineLevel="1" collapsed="false">
      <c r="A36" s="120" t="s">
        <v>613</v>
      </c>
      <c r="B36" s="109" t="s">
        <v>648</v>
      </c>
      <c r="C36" s="109" t="n">
        <v>6701074</v>
      </c>
      <c r="D36" s="109" t="s">
        <v>141</v>
      </c>
      <c r="E36" s="109"/>
      <c r="F36" s="109" t="s">
        <v>316</v>
      </c>
      <c r="G36" s="110"/>
      <c r="H36" s="122" t="n">
        <v>50</v>
      </c>
      <c r="I36" s="174"/>
      <c r="J36" s="118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6"/>
      <c r="X36" s="119"/>
      <c r="Y36" s="119"/>
      <c r="Z36" s="41"/>
      <c r="AA36" s="409"/>
      <c r="AB36" s="42"/>
    </row>
    <row r="37" customFormat="false" ht="13.7" hidden="false" customHeight="true" outlineLevel="1" collapsed="false">
      <c r="A37" s="125" t="s">
        <v>623</v>
      </c>
      <c r="B37" s="108" t="s">
        <v>649</v>
      </c>
      <c r="C37" s="108" t="n">
        <v>6701088</v>
      </c>
      <c r="D37" s="108" t="s">
        <v>141</v>
      </c>
      <c r="E37" s="109"/>
      <c r="F37" s="108"/>
      <c r="G37" s="110"/>
      <c r="H37" s="110"/>
      <c r="I37" s="174"/>
      <c r="J37" s="118"/>
      <c r="K37" s="115"/>
      <c r="L37" s="115"/>
      <c r="M37" s="115"/>
      <c r="N37" s="353" t="n">
        <v>1</v>
      </c>
      <c r="O37" s="353" t="n">
        <v>1</v>
      </c>
      <c r="P37" s="353" t="n">
        <v>1</v>
      </c>
      <c r="Q37" s="353" t="n">
        <v>1</v>
      </c>
      <c r="R37" s="353" t="n">
        <v>1</v>
      </c>
      <c r="S37" s="353" t="n">
        <v>1</v>
      </c>
      <c r="T37" s="353" t="n">
        <v>1</v>
      </c>
      <c r="U37" s="353" t="n">
        <v>1</v>
      </c>
      <c r="V37" s="115"/>
      <c r="W37" s="116"/>
      <c r="X37" s="119"/>
      <c r="Y37" s="119"/>
      <c r="Z37" s="41"/>
      <c r="AA37" s="409"/>
      <c r="AB37" s="33"/>
    </row>
    <row r="38" s="4" customFormat="true" ht="13.7" hidden="false" customHeight="true" outlineLevel="1" collapsed="false">
      <c r="A38" s="120" t="s">
        <v>650</v>
      </c>
      <c r="B38" s="109" t="s">
        <v>651</v>
      </c>
      <c r="C38" s="109" t="n">
        <v>6701081</v>
      </c>
      <c r="D38" s="109" t="s">
        <v>141</v>
      </c>
      <c r="E38" s="109"/>
      <c r="F38" s="109" t="s">
        <v>444</v>
      </c>
      <c r="G38" s="110"/>
      <c r="H38" s="122" t="n">
        <v>50</v>
      </c>
      <c r="I38" s="174"/>
      <c r="J38" s="118"/>
      <c r="K38" s="115"/>
      <c r="L38" s="115"/>
      <c r="M38" s="115"/>
      <c r="N38" s="353" t="n">
        <v>1</v>
      </c>
      <c r="O38" s="353" t="n">
        <v>1</v>
      </c>
      <c r="P38" s="353" t="n">
        <v>1</v>
      </c>
      <c r="Q38" s="353" t="n">
        <v>1</v>
      </c>
      <c r="R38" s="353" t="n">
        <v>1</v>
      </c>
      <c r="S38" s="353" t="n">
        <v>1</v>
      </c>
      <c r="T38" s="115"/>
      <c r="U38" s="115"/>
      <c r="V38" s="115"/>
      <c r="W38" s="116"/>
      <c r="X38" s="119"/>
      <c r="Y38" s="119"/>
      <c r="Z38" s="41"/>
      <c r="AA38" s="409"/>
      <c r="AB38" s="33"/>
    </row>
    <row r="39" customFormat="false" ht="13.7" hidden="false" customHeight="true" outlineLevel="1" collapsed="false">
      <c r="A39" s="424" t="s">
        <v>627</v>
      </c>
      <c r="B39" s="198" t="s">
        <v>62</v>
      </c>
      <c r="C39" s="198" t="s">
        <v>62</v>
      </c>
      <c r="D39" s="199"/>
      <c r="E39" s="200"/>
      <c r="F39" s="200" t="s">
        <v>98</v>
      </c>
      <c r="G39" s="203"/>
      <c r="H39" s="203"/>
      <c r="I39" s="204"/>
      <c r="J39" s="205"/>
      <c r="K39" s="160"/>
      <c r="L39" s="160"/>
      <c r="M39" s="160"/>
      <c r="N39" s="353" t="n">
        <v>1</v>
      </c>
      <c r="O39" s="353" t="n">
        <v>1</v>
      </c>
      <c r="P39" s="353" t="n">
        <v>1</v>
      </c>
      <c r="Q39" s="353" t="n">
        <v>1</v>
      </c>
      <c r="R39" s="353" t="n">
        <v>1</v>
      </c>
      <c r="S39" s="353" t="n">
        <v>1</v>
      </c>
      <c r="T39" s="160"/>
      <c r="U39" s="160"/>
      <c r="V39" s="160"/>
      <c r="W39" s="161"/>
      <c r="X39" s="119"/>
      <c r="Y39" s="119"/>
      <c r="Z39" s="41"/>
      <c r="AA39" s="409"/>
      <c r="AB39" s="33"/>
    </row>
    <row r="40" s="96" customFormat="true" ht="13.7" hidden="false" customHeight="true" outlineLevel="0" collapsed="false">
      <c r="A40" s="394" t="s">
        <v>247</v>
      </c>
      <c r="B40" s="394"/>
      <c r="C40" s="394"/>
      <c r="D40" s="394"/>
      <c r="E40" s="394"/>
      <c r="F40" s="394"/>
      <c r="G40" s="89"/>
      <c r="H40" s="89" t="n">
        <f aca="false">SUM(H41:H50)</f>
        <v>860</v>
      </c>
      <c r="I40" s="268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3"/>
      <c r="X40" s="119"/>
      <c r="Y40" s="119"/>
      <c r="Z40" s="41"/>
      <c r="AA40" s="425"/>
      <c r="AB40" s="33"/>
    </row>
    <row r="41" s="4" customFormat="true" ht="13.7" hidden="false" customHeight="true" outlineLevel="1" collapsed="false">
      <c r="A41" s="123"/>
      <c r="B41" s="109"/>
      <c r="C41" s="109"/>
      <c r="D41" s="177"/>
      <c r="E41" s="109"/>
      <c r="F41" s="109"/>
      <c r="G41" s="364"/>
      <c r="H41" s="110"/>
      <c r="I41" s="143"/>
      <c r="J41" s="118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6"/>
      <c r="X41" s="41"/>
      <c r="Y41" s="41"/>
      <c r="Z41" s="41"/>
      <c r="AA41" s="41"/>
      <c r="AB41" s="33"/>
    </row>
    <row r="42" s="4" customFormat="true" ht="13.7" hidden="false" customHeight="true" outlineLevel="1" collapsed="false">
      <c r="A42" s="123" t="s">
        <v>652</v>
      </c>
      <c r="B42" s="109" t="s">
        <v>265</v>
      </c>
      <c r="C42" s="109" t="s">
        <v>265</v>
      </c>
      <c r="D42" s="177"/>
      <c r="E42" s="109" t="s">
        <v>653</v>
      </c>
      <c r="F42" s="109" t="s">
        <v>654</v>
      </c>
      <c r="G42" s="364"/>
      <c r="H42" s="110" t="n">
        <v>360</v>
      </c>
      <c r="I42" s="132"/>
      <c r="J42" s="253"/>
      <c r="K42" s="254"/>
      <c r="L42" s="254"/>
      <c r="M42" s="254"/>
      <c r="N42" s="254"/>
      <c r="O42" s="254"/>
      <c r="P42" s="254"/>
      <c r="Q42" s="115"/>
      <c r="R42" s="353" t="n">
        <v>1</v>
      </c>
      <c r="S42" s="353" t="n">
        <v>1</v>
      </c>
      <c r="T42" s="353" t="n">
        <v>1</v>
      </c>
      <c r="U42" s="353" t="n">
        <v>1</v>
      </c>
      <c r="V42" s="254"/>
      <c r="W42" s="255"/>
      <c r="X42" s="41"/>
      <c r="Y42" s="41"/>
      <c r="Z42" s="41"/>
      <c r="AA42" s="106"/>
      <c r="AB42" s="33"/>
    </row>
    <row r="43" s="4" customFormat="true" ht="13.7" hidden="false" customHeight="true" outlineLevel="1" collapsed="false">
      <c r="A43" s="123"/>
      <c r="B43" s="109"/>
      <c r="C43" s="109"/>
      <c r="D43" s="177"/>
      <c r="E43" s="109"/>
      <c r="F43" s="109"/>
      <c r="G43" s="364"/>
      <c r="H43" s="110"/>
      <c r="I43" s="132"/>
      <c r="J43" s="118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6"/>
      <c r="X43" s="41"/>
      <c r="Y43" s="41"/>
      <c r="Z43" s="41"/>
      <c r="AA43" s="106"/>
      <c r="AB43" s="33"/>
    </row>
    <row r="44" s="430" customFormat="true" ht="13.7" hidden="false" customHeight="true" outlineLevel="1" collapsed="false">
      <c r="A44" s="153" t="s">
        <v>655</v>
      </c>
      <c r="B44" s="426"/>
      <c r="C44" s="426"/>
      <c r="D44" s="109" t="s">
        <v>656</v>
      </c>
      <c r="E44" s="426"/>
      <c r="F44" s="426"/>
      <c r="G44" s="427"/>
      <c r="H44" s="122"/>
      <c r="I44" s="428"/>
      <c r="J44" s="118"/>
      <c r="K44" s="115"/>
      <c r="L44" s="115"/>
      <c r="M44" s="115"/>
      <c r="N44" s="115"/>
      <c r="O44" s="115"/>
      <c r="P44" s="258"/>
      <c r="Q44" s="258"/>
      <c r="R44" s="258"/>
      <c r="S44" s="258"/>
      <c r="T44" s="258"/>
      <c r="U44" s="258"/>
      <c r="V44" s="258"/>
      <c r="W44" s="259"/>
      <c r="X44" s="119"/>
      <c r="Y44" s="119"/>
      <c r="Z44" s="41"/>
      <c r="AA44" s="429"/>
      <c r="AB44" s="33"/>
    </row>
    <row r="45" s="4" customFormat="true" ht="13.7" hidden="false" customHeight="true" outlineLevel="1" collapsed="false">
      <c r="A45" s="154" t="s">
        <v>657</v>
      </c>
      <c r="B45" s="109" t="s">
        <v>658</v>
      </c>
      <c r="C45" s="109" t="n">
        <v>6706560</v>
      </c>
      <c r="D45" s="109"/>
      <c r="E45" s="109" t="s">
        <v>656</v>
      </c>
      <c r="F45" s="109" t="s">
        <v>659</v>
      </c>
      <c r="G45" s="110"/>
      <c r="H45" s="110" t="n">
        <v>200</v>
      </c>
      <c r="I45" s="143"/>
      <c r="J45" s="118"/>
      <c r="K45" s="115"/>
      <c r="L45" s="112" t="n">
        <v>1</v>
      </c>
      <c r="M45" s="112" t="n">
        <v>1</v>
      </c>
      <c r="N45" s="112" t="n">
        <v>1</v>
      </c>
      <c r="O45" s="115"/>
      <c r="P45" s="115"/>
      <c r="Q45" s="115"/>
      <c r="R45" s="353" t="n">
        <v>1</v>
      </c>
      <c r="S45" s="353" t="n">
        <v>1</v>
      </c>
      <c r="T45" s="353" t="n">
        <v>1</v>
      </c>
      <c r="U45" s="353" t="n">
        <v>1</v>
      </c>
      <c r="V45" s="115"/>
      <c r="W45" s="116"/>
      <c r="X45" s="41"/>
      <c r="Y45" s="41"/>
      <c r="Z45" s="41"/>
      <c r="AA45" s="41" t="s">
        <v>660</v>
      </c>
      <c r="AB45" s="42" t="n">
        <v>576</v>
      </c>
    </row>
    <row r="46" s="4" customFormat="true" ht="13.7" hidden="false" customHeight="true" outlineLevel="1" collapsed="false">
      <c r="A46" s="123"/>
      <c r="B46" s="109"/>
      <c r="C46" s="109"/>
      <c r="D46" s="177"/>
      <c r="E46" s="109"/>
      <c r="F46" s="109"/>
      <c r="G46" s="364"/>
      <c r="H46" s="110"/>
      <c r="I46" s="143"/>
      <c r="J46" s="118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6"/>
      <c r="X46" s="41"/>
      <c r="Y46" s="41"/>
      <c r="Z46" s="41"/>
      <c r="AA46" s="41"/>
      <c r="AB46" s="33"/>
    </row>
    <row r="47" customFormat="false" ht="13.7" hidden="false" customHeight="true" outlineLevel="1" collapsed="false">
      <c r="A47" s="357" t="s">
        <v>661</v>
      </c>
      <c r="B47" s="108"/>
      <c r="C47" s="108"/>
      <c r="D47" s="354"/>
      <c r="E47" s="108"/>
      <c r="F47" s="108"/>
      <c r="G47" s="364"/>
      <c r="H47" s="110" t="n">
        <v>300</v>
      </c>
      <c r="I47" s="174"/>
      <c r="J47" s="118"/>
      <c r="K47" s="115"/>
      <c r="L47" s="115"/>
      <c r="M47" s="115"/>
      <c r="N47" s="115"/>
      <c r="O47" s="115"/>
      <c r="P47" s="258"/>
      <c r="Q47" s="258"/>
      <c r="R47" s="258"/>
      <c r="S47" s="258"/>
      <c r="T47" s="258"/>
      <c r="U47" s="258"/>
      <c r="V47" s="258"/>
      <c r="W47" s="259"/>
      <c r="X47" s="119"/>
      <c r="Y47" s="119"/>
      <c r="Z47" s="41"/>
      <c r="AA47" s="41"/>
      <c r="AB47" s="33"/>
    </row>
    <row r="48" customFormat="false" ht="13.7" hidden="false" customHeight="true" outlineLevel="1" collapsed="false">
      <c r="A48" s="154" t="s">
        <v>650</v>
      </c>
      <c r="B48" s="108" t="s">
        <v>662</v>
      </c>
      <c r="C48" s="108" t="n">
        <v>6701082</v>
      </c>
      <c r="D48" s="354"/>
      <c r="E48" s="108" t="s">
        <v>292</v>
      </c>
      <c r="F48" s="108"/>
      <c r="G48" s="364"/>
      <c r="H48" s="110"/>
      <c r="I48" s="174"/>
      <c r="J48" s="262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9"/>
      <c r="X48" s="119"/>
      <c r="Y48" s="119"/>
      <c r="Z48" s="117"/>
      <c r="AA48" s="41"/>
      <c r="AB48" s="33"/>
    </row>
    <row r="49" customFormat="false" ht="13.7" hidden="false" customHeight="true" outlineLevel="1" collapsed="false">
      <c r="A49" s="154" t="s">
        <v>613</v>
      </c>
      <c r="B49" s="108" t="s">
        <v>663</v>
      </c>
      <c r="C49" s="108" t="n">
        <v>6701075</v>
      </c>
      <c r="D49" s="354"/>
      <c r="E49" s="108" t="s">
        <v>292</v>
      </c>
      <c r="F49" s="108"/>
      <c r="G49" s="364"/>
      <c r="H49" s="110"/>
      <c r="I49" s="174"/>
      <c r="J49" s="262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9"/>
      <c r="X49" s="119"/>
      <c r="Y49" s="119"/>
      <c r="Z49" s="41"/>
      <c r="AA49" s="41"/>
      <c r="AB49" s="33"/>
      <c r="AE49" s="431"/>
    </row>
    <row r="50" customFormat="false" ht="13.7" hidden="false" customHeight="true" outlineLevel="1" collapsed="false">
      <c r="A50" s="154" t="s">
        <v>623</v>
      </c>
      <c r="B50" s="108" t="s">
        <v>664</v>
      </c>
      <c r="C50" s="108" t="n">
        <v>6701188</v>
      </c>
      <c r="D50" s="354"/>
      <c r="E50" s="108" t="s">
        <v>665</v>
      </c>
      <c r="F50" s="108"/>
      <c r="G50" s="364"/>
      <c r="H50" s="110"/>
      <c r="I50" s="174"/>
      <c r="J50" s="262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9"/>
      <c r="X50" s="119"/>
      <c r="Y50" s="119"/>
      <c r="Z50" s="41"/>
      <c r="AA50" s="41"/>
      <c r="AB50" s="33"/>
    </row>
    <row r="51" s="96" customFormat="true" ht="13.7" hidden="false" customHeight="true" outlineLevel="0" collapsed="false">
      <c r="A51" s="394" t="s">
        <v>297</v>
      </c>
      <c r="B51" s="394"/>
      <c r="C51" s="394"/>
      <c r="D51" s="394"/>
      <c r="E51" s="394"/>
      <c r="F51" s="394"/>
      <c r="G51" s="89"/>
      <c r="H51" s="89" t="n">
        <f aca="false">SUM(H52:H58)</f>
        <v>300</v>
      </c>
      <c r="I51" s="268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3"/>
      <c r="X51" s="119"/>
      <c r="Y51" s="119"/>
      <c r="Z51" s="41"/>
      <c r="AA51" s="425"/>
      <c r="AB51" s="33"/>
    </row>
    <row r="52" s="4" customFormat="true" ht="13.7" hidden="false" customHeight="true" outlineLevel="1" collapsed="false">
      <c r="A52" s="123"/>
      <c r="B52" s="109"/>
      <c r="C52" s="109"/>
      <c r="D52" s="177"/>
      <c r="E52" s="109"/>
      <c r="F52" s="109"/>
      <c r="G52" s="110"/>
      <c r="H52" s="110"/>
      <c r="I52" s="132"/>
      <c r="J52" s="10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5"/>
      <c r="X52" s="119"/>
      <c r="Y52" s="119"/>
      <c r="Z52" s="41"/>
      <c r="AA52" s="41"/>
      <c r="AB52" s="33"/>
    </row>
    <row r="53" customFormat="false" ht="13.7" hidden="false" customHeight="true" outlineLevel="1" collapsed="false">
      <c r="A53" s="125"/>
      <c r="B53" s="108"/>
      <c r="C53" s="108"/>
      <c r="D53" s="354"/>
      <c r="E53" s="108"/>
      <c r="F53" s="108"/>
      <c r="G53" s="110"/>
      <c r="H53" s="110"/>
      <c r="I53" s="174"/>
      <c r="J53" s="262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115"/>
      <c r="W53" s="116"/>
      <c r="X53" s="119"/>
      <c r="Y53" s="119"/>
      <c r="Z53" s="41"/>
      <c r="AA53" s="41"/>
      <c r="AB53" s="33"/>
    </row>
    <row r="54" customFormat="false" ht="13.7" hidden="false" customHeight="true" outlineLevel="1" collapsed="false">
      <c r="A54" s="107" t="s">
        <v>650</v>
      </c>
      <c r="B54" s="108" t="s">
        <v>666</v>
      </c>
      <c r="C54" s="108" t="n">
        <v>6701083</v>
      </c>
      <c r="D54" s="354"/>
      <c r="E54" s="108" t="s">
        <v>292</v>
      </c>
      <c r="F54" s="108"/>
      <c r="G54" s="110"/>
      <c r="H54" s="110" t="n">
        <v>100</v>
      </c>
      <c r="I54" s="174"/>
      <c r="J54" s="262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9"/>
      <c r="X54" s="119"/>
      <c r="Y54" s="119"/>
      <c r="Z54" s="41"/>
      <c r="AA54" s="41"/>
      <c r="AB54" s="33"/>
    </row>
    <row r="55" customFormat="false" ht="13.7" hidden="false" customHeight="true" outlineLevel="1" collapsed="false">
      <c r="A55" s="357" t="s">
        <v>613</v>
      </c>
      <c r="B55" s="108" t="s">
        <v>667</v>
      </c>
      <c r="C55" s="108" t="n">
        <v>6701076</v>
      </c>
      <c r="D55" s="354"/>
      <c r="E55" s="108" t="s">
        <v>292</v>
      </c>
      <c r="F55" s="108"/>
      <c r="G55" s="110"/>
      <c r="H55" s="110" t="n">
        <v>100</v>
      </c>
      <c r="I55" s="174"/>
      <c r="J55" s="262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9"/>
      <c r="X55" s="119"/>
      <c r="Y55" s="119"/>
      <c r="Z55" s="41"/>
      <c r="AA55" s="41"/>
      <c r="AB55" s="33"/>
    </row>
    <row r="56" customFormat="false" ht="13.7" hidden="false" customHeight="true" outlineLevel="1" collapsed="false">
      <c r="A56" s="359" t="s">
        <v>668</v>
      </c>
      <c r="B56" s="108" t="s">
        <v>62</v>
      </c>
      <c r="C56" s="108" t="s">
        <v>62</v>
      </c>
      <c r="D56" s="354"/>
      <c r="E56" s="108" t="s">
        <v>665</v>
      </c>
      <c r="F56" s="108"/>
      <c r="G56" s="110"/>
      <c r="H56" s="110" t="n">
        <v>100</v>
      </c>
      <c r="I56" s="174"/>
      <c r="J56" s="262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9"/>
      <c r="X56" s="119"/>
      <c r="Y56" s="119"/>
      <c r="Z56" s="41"/>
      <c r="AA56" s="41"/>
      <c r="AB56" s="33"/>
    </row>
    <row r="57" customFormat="false" ht="13.7" hidden="false" customHeight="true" outlineLevel="1" collapsed="false">
      <c r="A57" s="359" t="s">
        <v>623</v>
      </c>
      <c r="B57" s="108" t="s">
        <v>669</v>
      </c>
      <c r="C57" s="108" t="n">
        <v>6701189</v>
      </c>
      <c r="D57" s="354"/>
      <c r="E57" s="108" t="s">
        <v>665</v>
      </c>
      <c r="F57" s="108"/>
      <c r="G57" s="110"/>
      <c r="H57" s="110"/>
      <c r="I57" s="174"/>
      <c r="J57" s="262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9"/>
      <c r="X57" s="119"/>
      <c r="Y57" s="119"/>
      <c r="Z57" s="41"/>
      <c r="AA57" s="41"/>
      <c r="AB57" s="33"/>
    </row>
    <row r="58" customFormat="false" ht="13.7" hidden="false" customHeight="true" outlineLevel="1" collapsed="false">
      <c r="A58" s="107"/>
      <c r="B58" s="108"/>
      <c r="C58" s="108"/>
      <c r="D58" s="354"/>
      <c r="E58" s="108"/>
      <c r="F58" s="108"/>
      <c r="G58" s="110"/>
      <c r="H58" s="110"/>
      <c r="I58" s="174"/>
      <c r="J58" s="313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5"/>
      <c r="X58" s="119"/>
      <c r="Y58" s="119"/>
      <c r="Z58" s="41"/>
      <c r="AA58" s="41"/>
      <c r="AB58" s="33"/>
    </row>
    <row r="59" s="96" customFormat="true" ht="13.7" hidden="false" customHeight="true" outlineLevel="0" collapsed="false">
      <c r="A59" s="394" t="s">
        <v>334</v>
      </c>
      <c r="B59" s="394"/>
      <c r="C59" s="394"/>
      <c r="D59" s="394"/>
      <c r="E59" s="394"/>
      <c r="F59" s="394"/>
      <c r="G59" s="89"/>
      <c r="H59" s="89" t="n">
        <f aca="false">SUM(H60:H70)</f>
        <v>1000</v>
      </c>
      <c r="I59" s="268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3"/>
      <c r="X59" s="119"/>
      <c r="Y59" s="119"/>
      <c r="Z59" s="41"/>
      <c r="AA59" s="425"/>
      <c r="AB59" s="33"/>
    </row>
    <row r="60" customFormat="false" ht="13.7" hidden="false" customHeight="true" outlineLevel="1" collapsed="false">
      <c r="A60" s="125" t="s">
        <v>670</v>
      </c>
      <c r="B60" s="108" t="s">
        <v>671</v>
      </c>
      <c r="C60" s="108" t="n">
        <v>6703241</v>
      </c>
      <c r="D60" s="354"/>
      <c r="E60" s="108"/>
      <c r="F60" s="108"/>
      <c r="G60" s="110"/>
      <c r="H60" s="122"/>
      <c r="I60" s="174"/>
      <c r="J60" s="262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9"/>
      <c r="X60" s="119"/>
      <c r="Y60" s="119"/>
      <c r="Z60" s="41"/>
      <c r="AA60" s="41"/>
      <c r="AB60" s="33"/>
    </row>
    <row r="61" customFormat="false" ht="13.7" hidden="false" customHeight="true" outlineLevel="1" collapsed="false">
      <c r="A61" s="107" t="s">
        <v>672</v>
      </c>
      <c r="B61" s="108" t="s">
        <v>62</v>
      </c>
      <c r="C61" s="108" t="s">
        <v>62</v>
      </c>
      <c r="D61" s="108" t="s">
        <v>277</v>
      </c>
      <c r="E61" s="109" t="s">
        <v>277</v>
      </c>
      <c r="F61" s="108" t="s">
        <v>88</v>
      </c>
      <c r="G61" s="110" t="s">
        <v>175</v>
      </c>
      <c r="H61" s="110" t="n">
        <v>500</v>
      </c>
      <c r="I61" s="174"/>
      <c r="J61" s="262"/>
      <c r="K61" s="258"/>
      <c r="L61" s="264" t="n">
        <v>1</v>
      </c>
      <c r="M61" s="264" t="n">
        <v>1</v>
      </c>
      <c r="N61" s="264" t="n">
        <v>1</v>
      </c>
      <c r="O61" s="264" t="n">
        <v>1</v>
      </c>
      <c r="P61" s="264" t="n">
        <v>1</v>
      </c>
      <c r="Q61" s="264" t="n">
        <v>1</v>
      </c>
      <c r="R61" s="264" t="n">
        <v>1</v>
      </c>
      <c r="S61" s="264" t="n">
        <v>1</v>
      </c>
      <c r="T61" s="264" t="n">
        <v>1</v>
      </c>
      <c r="U61" s="264" t="n">
        <v>1</v>
      </c>
      <c r="V61" s="115"/>
      <c r="W61" s="259"/>
      <c r="X61" s="119" t="s">
        <v>253</v>
      </c>
      <c r="Y61" s="119"/>
      <c r="Z61" s="41"/>
      <c r="AA61" s="41"/>
      <c r="AB61" s="130"/>
    </row>
    <row r="62" customFormat="false" ht="13.7" hidden="false" customHeight="true" outlineLevel="1" collapsed="false">
      <c r="A62" s="107"/>
      <c r="B62" s="108"/>
      <c r="C62" s="108"/>
      <c r="D62" s="108"/>
      <c r="E62" s="109"/>
      <c r="F62" s="108"/>
      <c r="G62" s="110"/>
      <c r="H62" s="110"/>
      <c r="I62" s="174"/>
      <c r="J62" s="262"/>
      <c r="K62" s="258"/>
      <c r="L62" s="258"/>
      <c r="M62" s="258"/>
      <c r="N62" s="258"/>
      <c r="O62" s="258"/>
      <c r="P62" s="258"/>
      <c r="Q62" s="258"/>
      <c r="R62" s="258"/>
      <c r="S62" s="258"/>
      <c r="T62" s="115"/>
      <c r="U62" s="115"/>
      <c r="V62" s="115"/>
      <c r="W62" s="259"/>
      <c r="X62" s="119"/>
      <c r="Y62" s="119"/>
      <c r="Z62" s="41"/>
      <c r="AA62" s="41"/>
      <c r="AB62" s="130"/>
    </row>
    <row r="63" customFormat="false" ht="13.7" hidden="false" customHeight="true" outlineLevel="1" collapsed="false">
      <c r="A63" s="125"/>
      <c r="B63" s="108"/>
      <c r="C63" s="108"/>
      <c r="D63" s="108"/>
      <c r="E63" s="108"/>
      <c r="F63" s="108"/>
      <c r="G63" s="110"/>
      <c r="H63" s="110"/>
      <c r="I63" s="174"/>
      <c r="J63" s="262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9"/>
      <c r="X63" s="119"/>
      <c r="Y63" s="119"/>
      <c r="Z63" s="41"/>
      <c r="AA63" s="41"/>
      <c r="AB63" s="130"/>
    </row>
    <row r="64" customFormat="false" ht="13.7" hidden="false" customHeight="true" outlineLevel="1" collapsed="false">
      <c r="A64" s="107" t="s">
        <v>650</v>
      </c>
      <c r="B64" s="108" t="s">
        <v>673</v>
      </c>
      <c r="C64" s="108" t="n">
        <v>6701084</v>
      </c>
      <c r="D64" s="108" t="s">
        <v>292</v>
      </c>
      <c r="E64" s="108" t="s">
        <v>292</v>
      </c>
      <c r="F64" s="108"/>
      <c r="G64" s="110"/>
      <c r="H64" s="110" t="n">
        <v>100</v>
      </c>
      <c r="I64" s="174"/>
      <c r="J64" s="262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9"/>
      <c r="X64" s="119"/>
      <c r="Y64" s="119"/>
      <c r="Z64" s="41"/>
      <c r="AA64" s="41"/>
      <c r="AB64" s="130"/>
    </row>
    <row r="65" customFormat="false" ht="13.7" hidden="false" customHeight="true" outlineLevel="1" collapsed="false">
      <c r="A65" s="107" t="s">
        <v>674</v>
      </c>
      <c r="B65" s="108" t="s">
        <v>675</v>
      </c>
      <c r="C65" s="108" t="n">
        <v>6706595</v>
      </c>
      <c r="D65" s="108" t="s">
        <v>241</v>
      </c>
      <c r="E65" s="108" t="s">
        <v>241</v>
      </c>
      <c r="F65" s="108" t="s">
        <v>316</v>
      </c>
      <c r="G65" s="110"/>
      <c r="H65" s="110"/>
      <c r="I65" s="174"/>
      <c r="J65" s="262"/>
      <c r="K65" s="258"/>
      <c r="L65" s="258"/>
      <c r="M65" s="258"/>
      <c r="N65" s="258"/>
      <c r="O65" s="258"/>
      <c r="P65" s="258"/>
      <c r="Q65" s="115"/>
      <c r="R65" s="258"/>
      <c r="S65" s="258"/>
      <c r="T65" s="258"/>
      <c r="U65" s="258"/>
      <c r="V65" s="258"/>
      <c r="W65" s="259"/>
      <c r="X65" s="119"/>
      <c r="Y65" s="119"/>
      <c r="Z65" s="41"/>
      <c r="AA65" s="41"/>
      <c r="AB65" s="130"/>
    </row>
    <row r="66" customFormat="false" ht="13.7" hidden="false" customHeight="true" outlineLevel="1" collapsed="false">
      <c r="A66" s="357" t="s">
        <v>613</v>
      </c>
      <c r="B66" s="108" t="s">
        <v>676</v>
      </c>
      <c r="C66" s="108" t="n">
        <v>6701077</v>
      </c>
      <c r="D66" s="108" t="s">
        <v>292</v>
      </c>
      <c r="E66" s="108" t="s">
        <v>292</v>
      </c>
      <c r="F66" s="108"/>
      <c r="G66" s="110"/>
      <c r="H66" s="110" t="n">
        <v>200</v>
      </c>
      <c r="I66" s="174"/>
      <c r="J66" s="262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9"/>
      <c r="X66" s="119"/>
      <c r="Y66" s="119"/>
      <c r="Z66" s="41"/>
      <c r="AA66" s="41"/>
      <c r="AB66" s="130"/>
    </row>
    <row r="67" customFormat="false" ht="13.7" hidden="false" customHeight="true" outlineLevel="1" collapsed="false">
      <c r="A67" s="154" t="s">
        <v>677</v>
      </c>
      <c r="B67" s="108"/>
      <c r="C67" s="108"/>
      <c r="D67" s="108" t="s">
        <v>302</v>
      </c>
      <c r="E67" s="108" t="s">
        <v>302</v>
      </c>
      <c r="F67" s="108" t="s">
        <v>88</v>
      </c>
      <c r="G67" s="110"/>
      <c r="H67" s="110" t="n">
        <v>200</v>
      </c>
      <c r="I67" s="174"/>
      <c r="J67" s="262"/>
      <c r="K67" s="258"/>
      <c r="L67" s="258"/>
      <c r="M67" s="258"/>
      <c r="N67" s="258"/>
      <c r="O67" s="258"/>
      <c r="P67" s="258"/>
      <c r="Q67" s="115"/>
      <c r="R67" s="258"/>
      <c r="S67" s="258"/>
      <c r="T67" s="258"/>
      <c r="U67" s="258"/>
      <c r="V67" s="258"/>
      <c r="W67" s="259"/>
      <c r="X67" s="119"/>
      <c r="Y67" s="119"/>
      <c r="Z67" s="41"/>
      <c r="AA67" s="432"/>
      <c r="AB67" s="130"/>
    </row>
    <row r="68" s="4" customFormat="true" ht="13.7" hidden="false" customHeight="true" outlineLevel="1" collapsed="false">
      <c r="A68" s="154" t="s">
        <v>678</v>
      </c>
      <c r="B68" s="109" t="s">
        <v>62</v>
      </c>
      <c r="C68" s="109" t="s">
        <v>62</v>
      </c>
      <c r="D68" s="109" t="s">
        <v>302</v>
      </c>
      <c r="E68" s="109" t="s">
        <v>302</v>
      </c>
      <c r="F68" s="109" t="s">
        <v>55</v>
      </c>
      <c r="G68" s="110"/>
      <c r="H68" s="110"/>
      <c r="I68" s="143"/>
      <c r="J68" s="118"/>
      <c r="K68" s="115"/>
      <c r="L68" s="258"/>
      <c r="M68" s="258"/>
      <c r="N68" s="258"/>
      <c r="O68" s="115"/>
      <c r="P68" s="115"/>
      <c r="Q68" s="115"/>
      <c r="R68" s="115"/>
      <c r="S68" s="115"/>
      <c r="T68" s="115"/>
      <c r="U68" s="115"/>
      <c r="V68" s="115"/>
      <c r="W68" s="116"/>
      <c r="X68" s="41"/>
      <c r="Y68" s="41"/>
      <c r="Z68" s="41"/>
      <c r="AA68" s="41"/>
      <c r="AB68" s="130"/>
    </row>
    <row r="69" customFormat="false" ht="13.7" hidden="false" customHeight="true" outlineLevel="1" collapsed="false">
      <c r="A69" s="154" t="s">
        <v>623</v>
      </c>
      <c r="B69" s="108" t="s">
        <v>679</v>
      </c>
      <c r="C69" s="108" t="n">
        <v>6701190</v>
      </c>
      <c r="D69" s="108" t="s">
        <v>665</v>
      </c>
      <c r="E69" s="108" t="s">
        <v>665</v>
      </c>
      <c r="F69" s="108"/>
      <c r="G69" s="110"/>
      <c r="H69" s="110"/>
      <c r="I69" s="174"/>
      <c r="J69" s="262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9"/>
      <c r="X69" s="41"/>
      <c r="Y69" s="41"/>
      <c r="Z69" s="117"/>
      <c r="AA69" s="41"/>
      <c r="AB69" s="130"/>
    </row>
    <row r="70" customFormat="false" ht="13.7" hidden="false" customHeight="true" outlineLevel="1" collapsed="false">
      <c r="A70" s="107"/>
      <c r="B70" s="108"/>
      <c r="C70" s="108"/>
      <c r="D70" s="354"/>
      <c r="E70" s="108"/>
      <c r="F70" s="108"/>
      <c r="G70" s="110"/>
      <c r="H70" s="110"/>
      <c r="I70" s="174"/>
      <c r="J70" s="313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5"/>
      <c r="X70" s="41"/>
      <c r="Y70" s="41"/>
      <c r="Z70" s="117"/>
      <c r="AA70" s="41"/>
      <c r="AB70" s="130"/>
    </row>
    <row r="71" s="96" customFormat="true" ht="13.7" hidden="false" customHeight="true" outlineLevel="0" collapsed="false">
      <c r="A71" s="394" t="s">
        <v>401</v>
      </c>
      <c r="B71" s="394"/>
      <c r="C71" s="394"/>
      <c r="D71" s="394"/>
      <c r="E71" s="394"/>
      <c r="F71" s="394"/>
      <c r="G71" s="89"/>
      <c r="H71" s="89" t="n">
        <f aca="false">SUM(H72:H75)</f>
        <v>200</v>
      </c>
      <c r="I71" s="268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3"/>
      <c r="X71" s="41"/>
      <c r="Y71" s="41"/>
      <c r="Z71" s="117"/>
      <c r="AA71" s="41"/>
      <c r="AB71" s="42"/>
    </row>
    <row r="72" customFormat="false" ht="13.7" hidden="false" customHeight="true" outlineLevel="1" collapsed="false">
      <c r="A72" s="433" t="s">
        <v>680</v>
      </c>
      <c r="B72" s="108" t="s">
        <v>681</v>
      </c>
      <c r="C72" s="108" t="n">
        <v>6704911</v>
      </c>
      <c r="D72" s="108" t="s">
        <v>638</v>
      </c>
      <c r="E72" s="108" t="s">
        <v>638</v>
      </c>
      <c r="F72" s="108" t="s">
        <v>92</v>
      </c>
      <c r="G72" s="434"/>
      <c r="H72" s="434" t="n">
        <v>70</v>
      </c>
      <c r="I72" s="435"/>
      <c r="J72" s="436" t="n">
        <v>1</v>
      </c>
      <c r="K72" s="437" t="n">
        <v>1</v>
      </c>
      <c r="L72" s="437" t="n">
        <v>1</v>
      </c>
      <c r="M72" s="437" t="n">
        <v>1</v>
      </c>
      <c r="N72" s="437" t="n">
        <v>1</v>
      </c>
      <c r="O72" s="437" t="n">
        <v>1</v>
      </c>
      <c r="P72" s="437" t="n">
        <v>1</v>
      </c>
      <c r="Q72" s="437" t="n">
        <v>1</v>
      </c>
      <c r="R72" s="437" t="n">
        <v>1</v>
      </c>
      <c r="S72" s="437" t="n">
        <v>1</v>
      </c>
      <c r="T72" s="437" t="n">
        <v>1</v>
      </c>
      <c r="U72" s="437" t="n">
        <v>1</v>
      </c>
      <c r="V72" s="435"/>
      <c r="W72" s="438"/>
      <c r="X72" s="41"/>
      <c r="Y72" s="41" t="n">
        <v>0.5</v>
      </c>
      <c r="Z72" s="117"/>
      <c r="AA72" s="41" t="s">
        <v>682</v>
      </c>
      <c r="AB72" s="33"/>
    </row>
    <row r="73" customFormat="false" ht="13.7" hidden="false" customHeight="true" outlineLevel="1" collapsed="false">
      <c r="A73" s="279" t="s">
        <v>683</v>
      </c>
      <c r="B73" s="108" t="s">
        <v>681</v>
      </c>
      <c r="C73" s="108" t="n">
        <v>6704911</v>
      </c>
      <c r="D73" s="108" t="s">
        <v>638</v>
      </c>
      <c r="E73" s="108" t="s">
        <v>638</v>
      </c>
      <c r="F73" s="108" t="s">
        <v>92</v>
      </c>
      <c r="G73" s="252"/>
      <c r="H73" s="252" t="n">
        <v>50</v>
      </c>
      <c r="J73" s="350" t="n">
        <v>1</v>
      </c>
      <c r="K73" s="356" t="n">
        <v>1</v>
      </c>
      <c r="L73" s="356" t="n">
        <v>1</v>
      </c>
      <c r="M73" s="356" t="n">
        <v>1</v>
      </c>
      <c r="N73" s="356" t="n">
        <v>1</v>
      </c>
      <c r="O73" s="356" t="n">
        <v>1</v>
      </c>
      <c r="P73" s="356" t="n">
        <v>1</v>
      </c>
      <c r="Q73" s="356" t="n">
        <v>1</v>
      </c>
      <c r="R73" s="356" t="n">
        <v>1</v>
      </c>
      <c r="S73" s="356" t="n">
        <v>1</v>
      </c>
      <c r="T73" s="356" t="n">
        <v>1</v>
      </c>
      <c r="U73" s="356" t="n">
        <v>1</v>
      </c>
      <c r="W73" s="139"/>
      <c r="X73" s="41"/>
      <c r="Y73" s="41"/>
      <c r="Z73" s="117"/>
      <c r="AA73" s="41" t="s">
        <v>684</v>
      </c>
      <c r="AB73" s="33"/>
    </row>
    <row r="74" customFormat="false" ht="13.7" hidden="false" customHeight="true" outlineLevel="1" collapsed="false">
      <c r="A74" s="279" t="s">
        <v>685</v>
      </c>
      <c r="B74" s="108" t="s">
        <v>681</v>
      </c>
      <c r="C74" s="108" t="n">
        <v>6704911</v>
      </c>
      <c r="D74" s="108" t="s">
        <v>638</v>
      </c>
      <c r="E74" s="108" t="s">
        <v>638</v>
      </c>
      <c r="F74" s="108" t="s">
        <v>92</v>
      </c>
      <c r="G74" s="252"/>
      <c r="H74" s="252" t="n">
        <v>30</v>
      </c>
      <c r="J74" s="350" t="n">
        <v>1</v>
      </c>
      <c r="K74" s="356" t="n">
        <v>1</v>
      </c>
      <c r="L74" s="356" t="n">
        <v>1</v>
      </c>
      <c r="M74" s="356" t="n">
        <v>1</v>
      </c>
      <c r="N74" s="356" t="n">
        <v>1</v>
      </c>
      <c r="O74" s="356" t="n">
        <v>1</v>
      </c>
      <c r="P74" s="356" t="n">
        <v>1</v>
      </c>
      <c r="Q74" s="356" t="n">
        <v>1</v>
      </c>
      <c r="R74" s="356" t="n">
        <v>1</v>
      </c>
      <c r="S74" s="356" t="n">
        <v>1</v>
      </c>
      <c r="T74" s="356" t="n">
        <v>1</v>
      </c>
      <c r="U74" s="356" t="n">
        <v>1</v>
      </c>
      <c r="W74" s="139"/>
      <c r="X74" s="41"/>
      <c r="Y74" s="41"/>
      <c r="Z74" s="117"/>
      <c r="AA74" s="41"/>
      <c r="AB74" s="33"/>
    </row>
    <row r="75" customFormat="false" ht="13.7" hidden="false" customHeight="true" outlineLevel="1" collapsed="false">
      <c r="A75" s="439" t="s">
        <v>686</v>
      </c>
      <c r="B75" s="108"/>
      <c r="C75" s="108"/>
      <c r="D75" s="354"/>
      <c r="E75" s="108"/>
      <c r="F75" s="108" t="s">
        <v>687</v>
      </c>
      <c r="G75" s="110"/>
      <c r="H75" s="122" t="n">
        <f aca="false">SUM(H76:H78)</f>
        <v>50</v>
      </c>
      <c r="I75" s="174"/>
      <c r="J75" s="282" t="n">
        <v>1</v>
      </c>
      <c r="K75" s="264" t="n">
        <v>1</v>
      </c>
      <c r="L75" s="264" t="n">
        <v>1</v>
      </c>
      <c r="M75" s="264" t="n">
        <v>1</v>
      </c>
      <c r="N75" s="264" t="n">
        <v>1</v>
      </c>
      <c r="O75" s="264" t="n">
        <v>1</v>
      </c>
      <c r="P75" s="264" t="n">
        <v>1</v>
      </c>
      <c r="Q75" s="264" t="n">
        <v>1</v>
      </c>
      <c r="R75" s="264" t="n">
        <v>1</v>
      </c>
      <c r="S75" s="264" t="n">
        <v>1</v>
      </c>
      <c r="T75" s="264" t="n">
        <v>1</v>
      </c>
      <c r="U75" s="264" t="n">
        <v>1</v>
      </c>
      <c r="V75" s="258"/>
      <c r="W75" s="259"/>
      <c r="X75" s="41"/>
      <c r="Y75" s="41"/>
      <c r="Z75" s="117"/>
      <c r="AA75" s="41"/>
      <c r="AB75" s="33"/>
    </row>
    <row r="76" customFormat="false" ht="13.7" hidden="false" customHeight="true" outlineLevel="1" collapsed="false">
      <c r="A76" s="359" t="s">
        <v>650</v>
      </c>
      <c r="B76" s="108" t="s">
        <v>688</v>
      </c>
      <c r="C76" s="108" t="n">
        <v>6701085</v>
      </c>
      <c r="D76" s="354"/>
      <c r="E76" s="108" t="s">
        <v>434</v>
      </c>
      <c r="F76" s="108" t="s">
        <v>444</v>
      </c>
      <c r="G76" s="110"/>
      <c r="H76" s="110" t="n">
        <v>10</v>
      </c>
      <c r="I76" s="174"/>
      <c r="J76" s="262"/>
      <c r="K76" s="258"/>
      <c r="L76" s="258"/>
      <c r="M76" s="264" t="n">
        <v>1</v>
      </c>
      <c r="N76" s="264" t="n">
        <v>1</v>
      </c>
      <c r="O76" s="264" t="n">
        <v>1</v>
      </c>
      <c r="P76" s="264" t="n">
        <v>1</v>
      </c>
      <c r="Q76" s="264" t="n">
        <v>1</v>
      </c>
      <c r="R76" s="264" t="n">
        <v>1</v>
      </c>
      <c r="S76" s="264" t="n">
        <v>1</v>
      </c>
      <c r="T76" s="264" t="n">
        <v>1</v>
      </c>
      <c r="U76" s="258"/>
      <c r="V76" s="258"/>
      <c r="W76" s="259"/>
      <c r="X76" s="41"/>
      <c r="Y76" s="41"/>
      <c r="Z76" s="117"/>
      <c r="AA76" s="41"/>
      <c r="AB76" s="33"/>
    </row>
    <row r="77" s="176" customFormat="true" ht="13.7" hidden="false" customHeight="true" outlineLevel="1" collapsed="false">
      <c r="A77" s="359" t="s">
        <v>613</v>
      </c>
      <c r="B77" s="108" t="s">
        <v>689</v>
      </c>
      <c r="C77" s="108" t="n">
        <v>6701078</v>
      </c>
      <c r="D77" s="354"/>
      <c r="E77" s="108" t="s">
        <v>434</v>
      </c>
      <c r="F77" s="108" t="s">
        <v>345</v>
      </c>
      <c r="G77" s="110"/>
      <c r="H77" s="110" t="n">
        <v>40</v>
      </c>
      <c r="I77" s="174"/>
      <c r="J77" s="282" t="n">
        <v>1</v>
      </c>
      <c r="K77" s="264" t="n">
        <v>1</v>
      </c>
      <c r="L77" s="264" t="n">
        <v>1</v>
      </c>
      <c r="M77" s="264" t="n">
        <v>1</v>
      </c>
      <c r="N77" s="264" t="n">
        <v>1</v>
      </c>
      <c r="O77" s="264" t="n">
        <v>1</v>
      </c>
      <c r="P77" s="264" t="n">
        <v>1</v>
      </c>
      <c r="Q77" s="264" t="n">
        <v>1</v>
      </c>
      <c r="R77" s="264" t="n">
        <v>1</v>
      </c>
      <c r="S77" s="264" t="n">
        <v>1</v>
      </c>
      <c r="T77" s="264" t="n">
        <v>1</v>
      </c>
      <c r="U77" s="264" t="n">
        <v>1</v>
      </c>
      <c r="V77" s="258"/>
      <c r="W77" s="261"/>
      <c r="X77" s="41"/>
      <c r="Y77" s="41"/>
      <c r="Z77" s="41"/>
      <c r="AA77" s="41"/>
      <c r="AB77" s="42"/>
    </row>
    <row r="78" customFormat="false" ht="13.7" hidden="false" customHeight="true" outlineLevel="1" collapsed="false">
      <c r="A78" s="154" t="s">
        <v>690</v>
      </c>
      <c r="B78" s="108" t="s">
        <v>691</v>
      </c>
      <c r="C78" s="108" t="n">
        <v>6701191</v>
      </c>
      <c r="D78" s="354"/>
      <c r="E78" s="108" t="s">
        <v>434</v>
      </c>
      <c r="F78" s="108" t="s">
        <v>105</v>
      </c>
      <c r="G78" s="110"/>
      <c r="H78" s="110"/>
      <c r="I78" s="174"/>
      <c r="J78" s="262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9"/>
      <c r="X78" s="41"/>
      <c r="Y78" s="41"/>
      <c r="Z78" s="41"/>
      <c r="AA78" s="41"/>
      <c r="AB78" s="95"/>
    </row>
    <row r="79" customFormat="false" ht="13.7" hidden="false" customHeight="true" outlineLevel="1" collapsed="false">
      <c r="A79" s="440"/>
      <c r="B79" s="200"/>
      <c r="C79" s="200"/>
      <c r="D79" s="441"/>
      <c r="E79" s="200"/>
      <c r="F79" s="200"/>
      <c r="G79" s="203"/>
      <c r="H79" s="442"/>
      <c r="I79" s="204"/>
      <c r="J79" s="313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443"/>
      <c r="X79" s="41"/>
      <c r="Y79" s="41"/>
      <c r="Z79" s="41"/>
      <c r="AA79" s="41"/>
      <c r="AB79" s="33"/>
    </row>
    <row r="80" s="96" customFormat="true" ht="13.7" hidden="false" customHeight="true" outlineLevel="0" collapsed="false">
      <c r="A80" s="394" t="s">
        <v>438</v>
      </c>
      <c r="B80" s="394"/>
      <c r="C80" s="394"/>
      <c r="D80" s="394"/>
      <c r="E80" s="394"/>
      <c r="F80" s="394"/>
      <c r="G80" s="89"/>
      <c r="H80" s="89" t="n">
        <f aca="false">SUM(H81:H82)</f>
        <v>115</v>
      </c>
      <c r="I80" s="268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3"/>
      <c r="X80" s="41"/>
      <c r="Y80" s="41"/>
      <c r="Z80" s="41"/>
      <c r="AA80" s="41"/>
      <c r="AB80" s="42"/>
    </row>
    <row r="81" s="449" customFormat="true" ht="13.7" hidden="false" customHeight="true" outlineLevel="1" collapsed="false">
      <c r="A81" s="444" t="s">
        <v>692</v>
      </c>
      <c r="B81" s="192" t="s">
        <v>693</v>
      </c>
      <c r="C81" s="192" t="n">
        <v>6703994</v>
      </c>
      <c r="D81" s="445"/>
      <c r="E81" s="192" t="s">
        <v>694</v>
      </c>
      <c r="F81" s="192" t="s">
        <v>105</v>
      </c>
      <c r="G81" s="446"/>
      <c r="H81" s="447" t="n">
        <v>80</v>
      </c>
      <c r="I81" s="448"/>
      <c r="J81" s="262"/>
      <c r="K81" s="258"/>
      <c r="L81" s="258"/>
      <c r="M81" s="264" t="n">
        <v>1</v>
      </c>
      <c r="N81" s="264" t="n">
        <v>1</v>
      </c>
      <c r="O81" s="264" t="n">
        <v>1</v>
      </c>
      <c r="P81" s="258"/>
      <c r="Q81" s="258"/>
      <c r="R81" s="258"/>
      <c r="S81" s="258"/>
      <c r="T81" s="258"/>
      <c r="U81" s="258"/>
      <c r="V81" s="258"/>
      <c r="W81" s="293"/>
      <c r="X81" s="41"/>
      <c r="Y81" s="41"/>
      <c r="Z81" s="41"/>
      <c r="AA81" s="409" t="s">
        <v>695</v>
      </c>
      <c r="AB81" s="42"/>
    </row>
    <row r="82" customFormat="false" ht="13.7" hidden="false" customHeight="true" outlineLevel="1" collapsed="false">
      <c r="A82" s="439" t="s">
        <v>686</v>
      </c>
      <c r="B82" s="108"/>
      <c r="C82" s="108"/>
      <c r="D82" s="354"/>
      <c r="E82" s="108"/>
      <c r="F82" s="108" t="s">
        <v>316</v>
      </c>
      <c r="G82" s="408"/>
      <c r="H82" s="122" t="n">
        <f aca="false">SUM(H83:H85)</f>
        <v>35</v>
      </c>
      <c r="I82" s="174"/>
      <c r="J82" s="282" t="n">
        <v>1</v>
      </c>
      <c r="K82" s="264" t="n">
        <v>1</v>
      </c>
      <c r="L82" s="264" t="n">
        <v>1</v>
      </c>
      <c r="M82" s="264" t="n">
        <v>1</v>
      </c>
      <c r="N82" s="264" t="n">
        <v>1</v>
      </c>
      <c r="O82" s="264" t="n">
        <v>1</v>
      </c>
      <c r="P82" s="264" t="n">
        <v>1</v>
      </c>
      <c r="Q82" s="264" t="n">
        <v>1</v>
      </c>
      <c r="R82" s="264" t="n">
        <v>1</v>
      </c>
      <c r="S82" s="264" t="n">
        <v>1</v>
      </c>
      <c r="T82" s="264" t="n">
        <v>1</v>
      </c>
      <c r="U82" s="264" t="n">
        <v>1</v>
      </c>
      <c r="V82" s="258"/>
      <c r="W82" s="259"/>
      <c r="X82" s="41"/>
      <c r="Y82" s="41"/>
      <c r="Z82" s="41"/>
      <c r="AA82" s="409"/>
      <c r="AB82" s="42"/>
    </row>
    <row r="83" customFormat="false" ht="13.7" hidden="false" customHeight="true" outlineLevel="1" collapsed="false">
      <c r="A83" s="359" t="s">
        <v>650</v>
      </c>
      <c r="B83" s="108" t="s">
        <v>696</v>
      </c>
      <c r="C83" s="108" t="n">
        <v>6701086</v>
      </c>
      <c r="D83" s="354"/>
      <c r="E83" s="108" t="s">
        <v>434</v>
      </c>
      <c r="F83" s="108" t="s">
        <v>316</v>
      </c>
      <c r="G83" s="408"/>
      <c r="H83" s="110" t="n">
        <v>35</v>
      </c>
      <c r="I83" s="174"/>
      <c r="J83" s="262"/>
      <c r="K83" s="258"/>
      <c r="L83" s="258"/>
      <c r="M83" s="264" t="n">
        <v>1</v>
      </c>
      <c r="N83" s="264" t="n">
        <v>1</v>
      </c>
      <c r="O83" s="264" t="n">
        <v>1</v>
      </c>
      <c r="P83" s="264" t="n">
        <v>1</v>
      </c>
      <c r="Q83" s="264" t="n">
        <v>1</v>
      </c>
      <c r="R83" s="264" t="n">
        <v>1</v>
      </c>
      <c r="S83" s="264" t="n">
        <v>1</v>
      </c>
      <c r="T83" s="264" t="n">
        <v>1</v>
      </c>
      <c r="U83" s="258"/>
      <c r="V83" s="258"/>
      <c r="W83" s="259"/>
      <c r="X83" s="41"/>
      <c r="Y83" s="41"/>
      <c r="Z83" s="41"/>
      <c r="AA83" s="409" t="s">
        <v>697</v>
      </c>
      <c r="AB83" s="42"/>
    </row>
    <row r="84" customFormat="false" ht="13.7" hidden="false" customHeight="true" outlineLevel="1" collapsed="false">
      <c r="A84" s="359" t="s">
        <v>613</v>
      </c>
      <c r="B84" s="108" t="s">
        <v>698</v>
      </c>
      <c r="C84" s="108" t="n">
        <v>6701079</v>
      </c>
      <c r="D84" s="354"/>
      <c r="E84" s="108" t="s">
        <v>434</v>
      </c>
      <c r="F84" s="108" t="s">
        <v>316</v>
      </c>
      <c r="G84" s="408"/>
      <c r="H84" s="110"/>
      <c r="I84" s="174"/>
      <c r="J84" s="282" t="n">
        <v>1</v>
      </c>
      <c r="K84" s="264" t="n">
        <v>1</v>
      </c>
      <c r="L84" s="264" t="n">
        <v>1</v>
      </c>
      <c r="M84" s="264" t="n">
        <v>1</v>
      </c>
      <c r="N84" s="264" t="n">
        <v>1</v>
      </c>
      <c r="O84" s="264" t="n">
        <v>1</v>
      </c>
      <c r="P84" s="264" t="n">
        <v>1</v>
      </c>
      <c r="Q84" s="264" t="n">
        <v>1</v>
      </c>
      <c r="R84" s="264" t="n">
        <v>1</v>
      </c>
      <c r="S84" s="264" t="n">
        <v>1</v>
      </c>
      <c r="T84" s="264" t="n">
        <v>1</v>
      </c>
      <c r="U84" s="264" t="n">
        <v>1</v>
      </c>
      <c r="V84" s="258"/>
      <c r="W84" s="259"/>
      <c r="X84" s="41"/>
      <c r="Y84" s="41"/>
      <c r="Z84" s="41"/>
      <c r="AA84" s="409"/>
      <c r="AB84" s="42"/>
    </row>
    <row r="85" customFormat="false" ht="13.7" hidden="false" customHeight="true" outlineLevel="1" collapsed="false">
      <c r="A85" s="154" t="s">
        <v>623</v>
      </c>
      <c r="B85" s="108" t="s">
        <v>699</v>
      </c>
      <c r="C85" s="108" t="n">
        <v>6701192</v>
      </c>
      <c r="D85" s="354"/>
      <c r="E85" s="108" t="s">
        <v>434</v>
      </c>
      <c r="F85" s="108" t="s">
        <v>105</v>
      </c>
      <c r="G85" s="408"/>
      <c r="H85" s="110"/>
      <c r="I85" s="174"/>
      <c r="J85" s="262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9"/>
      <c r="X85" s="41"/>
      <c r="Y85" s="41"/>
      <c r="Z85" s="41"/>
      <c r="AA85" s="409"/>
      <c r="AB85" s="42"/>
    </row>
    <row r="86" customFormat="false" ht="13.7" hidden="false" customHeight="true" outlineLevel="1" collapsed="false">
      <c r="A86" s="424"/>
      <c r="B86" s="200"/>
      <c r="C86" s="200"/>
      <c r="D86" s="441"/>
      <c r="E86" s="198"/>
      <c r="F86" s="200"/>
      <c r="G86" s="450"/>
      <c r="H86" s="203"/>
      <c r="I86" s="204"/>
      <c r="J86" s="313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5"/>
      <c r="X86" s="41"/>
      <c r="Y86" s="41"/>
      <c r="Z86" s="41"/>
      <c r="AA86" s="409"/>
      <c r="AB86" s="42"/>
    </row>
    <row r="87" s="96" customFormat="true" ht="13.7" hidden="false" customHeight="true" outlineLevel="0" collapsed="false">
      <c r="A87" s="88" t="s">
        <v>700</v>
      </c>
      <c r="B87" s="88"/>
      <c r="C87" s="88"/>
      <c r="D87" s="88"/>
      <c r="E87" s="88"/>
      <c r="F87" s="88"/>
      <c r="G87" s="89" t="n">
        <v>11000</v>
      </c>
      <c r="H87" s="89" t="n">
        <f aca="false">SUM(H88,H89,H90,H92,H94)+H93</f>
        <v>11000</v>
      </c>
      <c r="I87" s="91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8"/>
      <c r="X87" s="41"/>
      <c r="Y87" s="41"/>
      <c r="Z87" s="41"/>
      <c r="AA87" s="409"/>
      <c r="AB87" s="42"/>
    </row>
    <row r="88" customFormat="false" ht="13.7" hidden="false" customHeight="true" outlineLevel="1" collapsed="false">
      <c r="A88" s="120" t="s">
        <v>701</v>
      </c>
      <c r="B88" s="109" t="s">
        <v>702</v>
      </c>
      <c r="C88" s="109" t="n">
        <v>6701198</v>
      </c>
      <c r="D88" s="177"/>
      <c r="E88" s="109"/>
      <c r="F88" s="109"/>
      <c r="G88" s="110"/>
      <c r="H88" s="122" t="n">
        <v>2000</v>
      </c>
      <c r="I88" s="451"/>
      <c r="J88" s="282" t="n">
        <v>1</v>
      </c>
      <c r="K88" s="264" t="n">
        <v>1</v>
      </c>
      <c r="L88" s="264" t="n">
        <v>1</v>
      </c>
      <c r="M88" s="264" t="n">
        <v>1</v>
      </c>
      <c r="N88" s="264" t="n">
        <v>1</v>
      </c>
      <c r="O88" s="264" t="n">
        <v>1</v>
      </c>
      <c r="P88" s="264" t="n">
        <v>1</v>
      </c>
      <c r="Q88" s="264" t="n">
        <v>1</v>
      </c>
      <c r="R88" s="264" t="n">
        <v>1</v>
      </c>
      <c r="S88" s="264" t="n">
        <v>1</v>
      </c>
      <c r="T88" s="264" t="n">
        <v>1</v>
      </c>
      <c r="U88" s="264" t="n">
        <v>1</v>
      </c>
      <c r="V88" s="242"/>
      <c r="W88" s="243"/>
      <c r="X88" s="41"/>
      <c r="Y88" s="41"/>
      <c r="Z88" s="41"/>
      <c r="AA88" s="41" t="s">
        <v>703</v>
      </c>
      <c r="AB88" s="42"/>
    </row>
    <row r="89" customFormat="false" ht="13.7" hidden="false" customHeight="true" outlineLevel="1" collapsed="false">
      <c r="A89" s="120" t="s">
        <v>704</v>
      </c>
      <c r="B89" s="109" t="s">
        <v>705</v>
      </c>
      <c r="C89" s="109" t="n">
        <v>6701199</v>
      </c>
      <c r="D89" s="177"/>
      <c r="E89" s="109"/>
      <c r="F89" s="109"/>
      <c r="G89" s="110"/>
      <c r="H89" s="122" t="n">
        <v>1150</v>
      </c>
      <c r="I89" s="452"/>
      <c r="J89" s="282" t="n">
        <v>1</v>
      </c>
      <c r="K89" s="264" t="n">
        <v>1</v>
      </c>
      <c r="L89" s="264" t="n">
        <v>1</v>
      </c>
      <c r="M89" s="264" t="n">
        <v>1</v>
      </c>
      <c r="N89" s="264" t="n">
        <v>1</v>
      </c>
      <c r="O89" s="264" t="n">
        <v>1</v>
      </c>
      <c r="P89" s="264" t="n">
        <v>1</v>
      </c>
      <c r="Q89" s="264" t="n">
        <v>1</v>
      </c>
      <c r="R89" s="264" t="n">
        <v>1</v>
      </c>
      <c r="S89" s="264" t="n">
        <v>1</v>
      </c>
      <c r="T89" s="264" t="n">
        <v>1</v>
      </c>
      <c r="U89" s="264" t="n">
        <v>1</v>
      </c>
      <c r="V89" s="258"/>
      <c r="W89" s="259"/>
      <c r="X89" s="119"/>
      <c r="Y89" s="119"/>
      <c r="Z89" s="41"/>
      <c r="AA89" s="409"/>
      <c r="AB89" s="33"/>
    </row>
    <row r="90" customFormat="false" ht="13.7" hidden="false" customHeight="true" outlineLevel="1" collapsed="false">
      <c r="A90" s="120" t="s">
        <v>706</v>
      </c>
      <c r="B90" s="109" t="s">
        <v>707</v>
      </c>
      <c r="C90" s="109" t="n">
        <v>6701200</v>
      </c>
      <c r="D90" s="177"/>
      <c r="E90" s="109"/>
      <c r="F90" s="109"/>
      <c r="G90" s="110"/>
      <c r="H90" s="122" t="n">
        <v>1250</v>
      </c>
      <c r="I90" s="452"/>
      <c r="J90" s="282" t="n">
        <v>1</v>
      </c>
      <c r="K90" s="264" t="n">
        <v>1</v>
      </c>
      <c r="L90" s="264" t="n">
        <v>1</v>
      </c>
      <c r="M90" s="264" t="n">
        <v>1</v>
      </c>
      <c r="N90" s="264" t="n">
        <v>1</v>
      </c>
      <c r="O90" s="264" t="n">
        <v>1</v>
      </c>
      <c r="P90" s="264" t="n">
        <v>1</v>
      </c>
      <c r="Q90" s="264" t="n">
        <v>1</v>
      </c>
      <c r="R90" s="264" t="n">
        <v>1</v>
      </c>
      <c r="S90" s="264" t="n">
        <v>1</v>
      </c>
      <c r="T90" s="264" t="n">
        <v>1</v>
      </c>
      <c r="U90" s="264" t="n">
        <v>1</v>
      </c>
      <c r="V90" s="258"/>
      <c r="W90" s="259"/>
      <c r="X90" s="119"/>
      <c r="Y90" s="119"/>
      <c r="Z90" s="41"/>
      <c r="AA90" s="409"/>
      <c r="AB90" s="175"/>
    </row>
    <row r="91" s="4" customFormat="true" ht="13.7" hidden="false" customHeight="true" outlineLevel="1" collapsed="false">
      <c r="A91" s="123" t="s">
        <v>708</v>
      </c>
      <c r="B91" s="109"/>
      <c r="C91" s="109"/>
      <c r="D91" s="177"/>
      <c r="E91" s="109"/>
      <c r="F91" s="109"/>
      <c r="G91" s="110"/>
      <c r="H91" s="110" t="n">
        <v>250</v>
      </c>
      <c r="I91" s="143"/>
      <c r="J91" s="140" t="n">
        <v>1</v>
      </c>
      <c r="K91" s="114" t="n">
        <v>1</v>
      </c>
      <c r="L91" s="114" t="n">
        <v>1</v>
      </c>
      <c r="M91" s="114" t="n">
        <v>1</v>
      </c>
      <c r="N91" s="114" t="n">
        <v>1</v>
      </c>
      <c r="O91" s="114" t="n">
        <v>1</v>
      </c>
      <c r="P91" s="114" t="n">
        <v>1</v>
      </c>
      <c r="Q91" s="114" t="n">
        <v>1</v>
      </c>
      <c r="R91" s="114" t="n">
        <v>1</v>
      </c>
      <c r="S91" s="114" t="n">
        <v>1</v>
      </c>
      <c r="T91" s="114" t="n">
        <v>1</v>
      </c>
      <c r="U91" s="114" t="n">
        <v>1</v>
      </c>
      <c r="V91" s="115"/>
      <c r="W91" s="116"/>
      <c r="X91" s="41"/>
      <c r="Y91" s="41"/>
      <c r="Z91" s="41"/>
      <c r="AA91" s="41"/>
      <c r="AB91" s="175"/>
    </row>
    <row r="92" customFormat="false" ht="13.7" hidden="false" customHeight="true" outlineLevel="1" collapsed="false">
      <c r="A92" s="123" t="s">
        <v>709</v>
      </c>
      <c r="B92" s="109" t="s">
        <v>710</v>
      </c>
      <c r="C92" s="109" t="n">
        <v>6702245</v>
      </c>
      <c r="D92" s="177"/>
      <c r="E92" s="109"/>
      <c r="F92" s="109"/>
      <c r="G92" s="110"/>
      <c r="H92" s="110" t="n">
        <v>600</v>
      </c>
      <c r="I92" s="452"/>
      <c r="J92" s="282" t="n">
        <v>1</v>
      </c>
      <c r="K92" s="264" t="n">
        <v>1</v>
      </c>
      <c r="L92" s="264" t="n">
        <v>1</v>
      </c>
      <c r="M92" s="264" t="n">
        <v>1</v>
      </c>
      <c r="N92" s="264" t="n">
        <v>1</v>
      </c>
      <c r="O92" s="264" t="n">
        <v>1</v>
      </c>
      <c r="P92" s="264" t="n">
        <v>1</v>
      </c>
      <c r="Q92" s="264" t="n">
        <v>1</v>
      </c>
      <c r="R92" s="264" t="n">
        <v>1</v>
      </c>
      <c r="S92" s="264" t="n">
        <v>1</v>
      </c>
      <c r="T92" s="264" t="n">
        <v>1</v>
      </c>
      <c r="U92" s="264" t="n">
        <v>1</v>
      </c>
      <c r="V92" s="258"/>
      <c r="W92" s="259"/>
      <c r="X92" s="119"/>
      <c r="Y92" s="119"/>
      <c r="Z92" s="41"/>
      <c r="AA92" s="409"/>
      <c r="AB92" s="175"/>
    </row>
    <row r="93" customFormat="false" ht="13.7" hidden="false" customHeight="true" outlineLevel="1" collapsed="false">
      <c r="A93" s="123" t="s">
        <v>711</v>
      </c>
      <c r="B93" s="109" t="s">
        <v>712</v>
      </c>
      <c r="C93" s="109" t="n">
        <v>6705747</v>
      </c>
      <c r="D93" s="177"/>
      <c r="E93" s="109" t="s">
        <v>713</v>
      </c>
      <c r="F93" s="109"/>
      <c r="G93" s="110"/>
      <c r="H93" s="110" t="n">
        <v>350</v>
      </c>
      <c r="I93" s="452"/>
      <c r="J93" s="282" t="n">
        <v>1</v>
      </c>
      <c r="K93" s="264" t="n">
        <v>1</v>
      </c>
      <c r="L93" s="264" t="n">
        <v>1</v>
      </c>
      <c r="M93" s="264" t="n">
        <v>1</v>
      </c>
      <c r="N93" s="264" t="n">
        <v>1</v>
      </c>
      <c r="O93" s="264" t="n">
        <v>1</v>
      </c>
      <c r="P93" s="264" t="n">
        <v>1</v>
      </c>
      <c r="Q93" s="264" t="n">
        <v>1</v>
      </c>
      <c r="R93" s="264" t="n">
        <v>1</v>
      </c>
      <c r="S93" s="264" t="n">
        <v>1</v>
      </c>
      <c r="T93" s="264" t="n">
        <v>1</v>
      </c>
      <c r="U93" s="264" t="n">
        <v>1</v>
      </c>
      <c r="V93" s="453"/>
      <c r="W93" s="454"/>
      <c r="X93" s="119"/>
      <c r="Y93" s="119"/>
      <c r="Z93" s="41"/>
      <c r="AA93" s="409"/>
      <c r="AB93" s="175"/>
    </row>
    <row r="94" s="4" customFormat="true" ht="13.7" hidden="false" customHeight="true" outlineLevel="1" collapsed="false">
      <c r="A94" s="123" t="s">
        <v>714</v>
      </c>
      <c r="B94" s="109" t="s">
        <v>715</v>
      </c>
      <c r="C94" s="109" t="n">
        <v>6701201</v>
      </c>
      <c r="D94" s="177"/>
      <c r="E94" s="109"/>
      <c r="F94" s="109"/>
      <c r="G94" s="110"/>
      <c r="H94" s="110" t="n">
        <v>5650</v>
      </c>
      <c r="I94" s="452"/>
      <c r="J94" s="282" t="n">
        <v>1</v>
      </c>
      <c r="K94" s="264" t="n">
        <v>1</v>
      </c>
      <c r="L94" s="264" t="n">
        <v>1</v>
      </c>
      <c r="M94" s="264" t="n">
        <v>1</v>
      </c>
      <c r="N94" s="264" t="n">
        <v>1</v>
      </c>
      <c r="O94" s="264" t="n">
        <v>1</v>
      </c>
      <c r="P94" s="264" t="n">
        <v>1</v>
      </c>
      <c r="Q94" s="264" t="n">
        <v>1</v>
      </c>
      <c r="R94" s="264" t="n">
        <v>1</v>
      </c>
      <c r="S94" s="264" t="n">
        <v>1</v>
      </c>
      <c r="T94" s="264" t="n">
        <v>1</v>
      </c>
      <c r="U94" s="264" t="n">
        <v>1</v>
      </c>
      <c r="V94" s="160"/>
      <c r="W94" s="161"/>
      <c r="X94" s="41"/>
      <c r="Y94" s="41"/>
      <c r="Z94" s="41"/>
      <c r="AA94" s="41"/>
      <c r="AB94" s="33"/>
    </row>
    <row r="95" s="387" customFormat="true" ht="13.7" hidden="false" customHeight="true" outlineLevel="0" collapsed="false">
      <c r="A95" s="455" t="s">
        <v>716</v>
      </c>
      <c r="B95" s="455"/>
      <c r="C95" s="455"/>
      <c r="D95" s="455"/>
      <c r="E95" s="455"/>
      <c r="F95" s="455"/>
      <c r="G95" s="456" t="n">
        <v>8100</v>
      </c>
      <c r="H95" s="457" t="n">
        <f aca="false">SUM(H97:H131)</f>
        <v>8100</v>
      </c>
      <c r="I95" s="458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6"/>
      <c r="X95" s="119"/>
      <c r="Y95" s="119"/>
      <c r="Z95" s="41"/>
      <c r="AA95" s="409"/>
      <c r="AB95" s="42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96"/>
      <c r="DU95" s="96"/>
      <c r="DV95" s="96"/>
      <c r="DW95" s="96"/>
      <c r="DX95" s="96"/>
      <c r="DY95" s="96"/>
      <c r="DZ95" s="96"/>
      <c r="EA95" s="96"/>
      <c r="EB95" s="96"/>
      <c r="EC95" s="96"/>
      <c r="ED95" s="96"/>
      <c r="EE95" s="96"/>
      <c r="EF95" s="96"/>
      <c r="EG95" s="96"/>
      <c r="EH95" s="96"/>
      <c r="EI95" s="96"/>
      <c r="EJ95" s="96"/>
      <c r="EK95" s="96"/>
      <c r="EL95" s="96"/>
      <c r="EM95" s="96"/>
      <c r="EN95" s="96"/>
      <c r="EO95" s="96"/>
      <c r="EP95" s="96"/>
      <c r="EQ95" s="96"/>
      <c r="ER95" s="96"/>
      <c r="ES95" s="96"/>
      <c r="ET95" s="96"/>
      <c r="EU95" s="96"/>
      <c r="EV95" s="96"/>
      <c r="EW95" s="96"/>
      <c r="EX95" s="96"/>
      <c r="EY95" s="96"/>
      <c r="EZ95" s="96"/>
      <c r="FA95" s="96"/>
      <c r="FB95" s="96"/>
      <c r="FC95" s="96"/>
      <c r="FD95" s="96"/>
      <c r="FE95" s="96"/>
      <c r="FF95" s="96"/>
      <c r="FG95" s="96"/>
      <c r="FH95" s="96"/>
      <c r="FI95" s="96"/>
      <c r="FJ95" s="96"/>
      <c r="FK95" s="96"/>
      <c r="FL95" s="96"/>
      <c r="FM95" s="96"/>
      <c r="FN95" s="96"/>
      <c r="FO95" s="96"/>
      <c r="FP95" s="96"/>
      <c r="FQ95" s="96"/>
      <c r="FR95" s="96"/>
      <c r="FS95" s="96"/>
      <c r="FT95" s="96"/>
      <c r="FU95" s="96"/>
      <c r="FV95" s="96"/>
      <c r="FW95" s="96"/>
      <c r="FX95" s="96"/>
      <c r="FY95" s="96"/>
      <c r="FZ95" s="96"/>
      <c r="GA95" s="96"/>
      <c r="GB95" s="96"/>
      <c r="GC95" s="96"/>
      <c r="GD95" s="96"/>
      <c r="GE95" s="96"/>
      <c r="GF95" s="96"/>
      <c r="GG95" s="96"/>
      <c r="GH95" s="96"/>
      <c r="GI95" s="96"/>
      <c r="GJ95" s="96"/>
      <c r="GK95" s="96"/>
      <c r="GL95" s="96"/>
      <c r="GM95" s="96"/>
      <c r="GN95" s="96"/>
      <c r="GO95" s="96"/>
      <c r="GP95" s="96"/>
      <c r="GQ95" s="96"/>
      <c r="GR95" s="96"/>
      <c r="GS95" s="96"/>
      <c r="GT95" s="96"/>
      <c r="GU95" s="96"/>
      <c r="GV95" s="96"/>
      <c r="GW95" s="96"/>
      <c r="GX95" s="96"/>
      <c r="GY95" s="96"/>
      <c r="GZ95" s="96"/>
      <c r="HA95" s="96"/>
      <c r="HB95" s="96"/>
      <c r="HC95" s="96"/>
      <c r="HD95" s="96"/>
      <c r="HE95" s="96"/>
      <c r="HF95" s="96"/>
      <c r="HG95" s="96"/>
      <c r="HH95" s="96"/>
      <c r="HI95" s="96"/>
      <c r="HJ95" s="96"/>
      <c r="HK95" s="96"/>
      <c r="HL95" s="96"/>
      <c r="HM95" s="96"/>
      <c r="HN95" s="96"/>
      <c r="HO95" s="96"/>
      <c r="HP95" s="96"/>
      <c r="HQ95" s="96"/>
      <c r="HR95" s="96"/>
      <c r="HS95" s="96"/>
      <c r="HT95" s="96"/>
      <c r="HU95" s="96"/>
      <c r="HV95" s="96"/>
      <c r="HW95" s="96"/>
      <c r="HX95" s="96"/>
      <c r="HY95" s="96"/>
      <c r="HZ95" s="96"/>
      <c r="IA95" s="96"/>
      <c r="IB95" s="96"/>
      <c r="IC95" s="96"/>
      <c r="ID95" s="96"/>
      <c r="IE95" s="96"/>
      <c r="IF95" s="96"/>
      <c r="IG95" s="96"/>
      <c r="IH95" s="96"/>
      <c r="II95" s="96"/>
      <c r="IJ95" s="96"/>
      <c r="IK95" s="96"/>
      <c r="IL95" s="96"/>
      <c r="IM95" s="96"/>
      <c r="IN95" s="96"/>
      <c r="IO95" s="96"/>
      <c r="IP95" s="96"/>
      <c r="IQ95" s="96"/>
      <c r="IR95" s="96"/>
      <c r="IS95" s="96"/>
      <c r="IT95" s="96"/>
      <c r="IU95" s="96"/>
      <c r="IV95" s="96"/>
      <c r="IW95" s="96"/>
      <c r="IX95" s="96"/>
      <c r="IY95" s="96"/>
      <c r="IZ95" s="96"/>
      <c r="JA95" s="96"/>
      <c r="JB95" s="96"/>
      <c r="JC95" s="96"/>
      <c r="JD95" s="96"/>
      <c r="JE95" s="96"/>
      <c r="JF95" s="96"/>
      <c r="JG95" s="96"/>
      <c r="JH95" s="96"/>
      <c r="JI95" s="96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96"/>
      <c r="KE95" s="96"/>
      <c r="KF95" s="96"/>
      <c r="KG95" s="96"/>
    </row>
    <row r="96" s="387" customFormat="true" ht="13.7" hidden="false" customHeight="true" outlineLevel="0" collapsed="false">
      <c r="A96" s="459" t="s">
        <v>585</v>
      </c>
      <c r="B96" s="459"/>
      <c r="C96" s="459"/>
      <c r="D96" s="459"/>
      <c r="E96" s="459"/>
      <c r="F96" s="459"/>
      <c r="G96" s="389" t="n">
        <v>0</v>
      </c>
      <c r="H96" s="460"/>
      <c r="I96" s="461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3"/>
      <c r="X96" s="119"/>
      <c r="Y96" s="119"/>
      <c r="Z96" s="41"/>
      <c r="AA96" s="41"/>
      <c r="AB96" s="42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6"/>
      <c r="DV96" s="96"/>
      <c r="DW96" s="96"/>
      <c r="DX96" s="96"/>
      <c r="DY96" s="96"/>
      <c r="DZ96" s="96"/>
      <c r="EA96" s="96"/>
      <c r="EB96" s="96"/>
      <c r="EC96" s="96"/>
      <c r="ED96" s="96"/>
      <c r="EE96" s="96"/>
      <c r="EF96" s="96"/>
      <c r="EG96" s="96"/>
      <c r="EH96" s="96"/>
      <c r="EI96" s="96"/>
      <c r="EJ96" s="96"/>
      <c r="EK96" s="96"/>
      <c r="EL96" s="96"/>
      <c r="EM96" s="96"/>
      <c r="EN96" s="96"/>
      <c r="EO96" s="96"/>
      <c r="EP96" s="96"/>
      <c r="EQ96" s="96"/>
      <c r="ER96" s="96"/>
      <c r="ES96" s="96"/>
      <c r="ET96" s="96"/>
      <c r="EU96" s="96"/>
      <c r="EV96" s="96"/>
      <c r="EW96" s="96"/>
      <c r="EX96" s="96"/>
      <c r="EY96" s="96"/>
      <c r="EZ96" s="96"/>
      <c r="FA96" s="96"/>
      <c r="FB96" s="96"/>
      <c r="FC96" s="96"/>
      <c r="FD96" s="96"/>
      <c r="FE96" s="96"/>
      <c r="FF96" s="96"/>
      <c r="FG96" s="96"/>
      <c r="FH96" s="96"/>
      <c r="FI96" s="96"/>
      <c r="FJ96" s="96"/>
      <c r="FK96" s="96"/>
      <c r="FL96" s="96"/>
      <c r="FM96" s="96"/>
      <c r="FN96" s="96"/>
      <c r="FO96" s="96"/>
      <c r="FP96" s="96"/>
      <c r="FQ96" s="96"/>
      <c r="FR96" s="96"/>
      <c r="FS96" s="96"/>
      <c r="FT96" s="96"/>
      <c r="FU96" s="96"/>
      <c r="FV96" s="96"/>
      <c r="FW96" s="96"/>
      <c r="FX96" s="96"/>
      <c r="FY96" s="96"/>
      <c r="FZ96" s="96"/>
      <c r="GA96" s="96"/>
      <c r="GB96" s="96"/>
      <c r="GC96" s="96"/>
      <c r="GD96" s="96"/>
      <c r="GE96" s="96"/>
      <c r="GF96" s="96"/>
      <c r="GG96" s="96"/>
      <c r="GH96" s="96"/>
      <c r="GI96" s="96"/>
      <c r="GJ96" s="96"/>
      <c r="GK96" s="96"/>
      <c r="GL96" s="96"/>
      <c r="GM96" s="96"/>
      <c r="GN96" s="96"/>
      <c r="GO96" s="96"/>
      <c r="GP96" s="96"/>
      <c r="GQ96" s="96"/>
      <c r="GR96" s="96"/>
      <c r="GS96" s="96"/>
      <c r="GT96" s="96"/>
      <c r="GU96" s="96"/>
      <c r="GV96" s="96"/>
      <c r="GW96" s="96"/>
      <c r="GX96" s="96"/>
      <c r="GY96" s="96"/>
      <c r="GZ96" s="96"/>
      <c r="HA96" s="96"/>
      <c r="HB96" s="96"/>
      <c r="HC96" s="96"/>
      <c r="HD96" s="96"/>
      <c r="HE96" s="96"/>
      <c r="HF96" s="96"/>
      <c r="HG96" s="96"/>
      <c r="HH96" s="96"/>
      <c r="HI96" s="96"/>
      <c r="HJ96" s="96"/>
      <c r="HK96" s="96"/>
      <c r="HL96" s="96"/>
      <c r="HM96" s="96"/>
      <c r="HN96" s="96"/>
      <c r="HO96" s="96"/>
      <c r="HP96" s="96"/>
      <c r="HQ96" s="96"/>
      <c r="HR96" s="96"/>
      <c r="HS96" s="96"/>
      <c r="HT96" s="96"/>
      <c r="HU96" s="96"/>
      <c r="HV96" s="96"/>
      <c r="HW96" s="96"/>
      <c r="HX96" s="96"/>
      <c r="HY96" s="96"/>
      <c r="HZ96" s="96"/>
      <c r="IA96" s="96"/>
      <c r="IB96" s="96"/>
      <c r="IC96" s="96"/>
      <c r="ID96" s="96"/>
      <c r="IE96" s="96"/>
      <c r="IF96" s="96"/>
      <c r="IG96" s="96"/>
      <c r="IH96" s="96"/>
      <c r="II96" s="96"/>
      <c r="IJ96" s="96"/>
      <c r="IK96" s="96"/>
      <c r="IL96" s="96"/>
      <c r="IM96" s="96"/>
      <c r="IN96" s="96"/>
      <c r="IO96" s="96"/>
      <c r="IP96" s="96"/>
      <c r="IQ96" s="96"/>
      <c r="IR96" s="96"/>
      <c r="IS96" s="96"/>
      <c r="IT96" s="96"/>
      <c r="IU96" s="96"/>
      <c r="IV96" s="96"/>
      <c r="IW96" s="96"/>
      <c r="IX96" s="96"/>
      <c r="IY96" s="96"/>
      <c r="IZ96" s="96"/>
      <c r="JA96" s="96"/>
      <c r="JB96" s="96"/>
      <c r="JC96" s="96"/>
      <c r="JD96" s="96"/>
      <c r="JE96" s="96"/>
      <c r="JF96" s="96"/>
      <c r="JG96" s="96"/>
      <c r="JH96" s="96"/>
      <c r="JI96" s="96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96"/>
      <c r="KE96" s="96"/>
      <c r="KF96" s="96"/>
      <c r="KG96" s="96"/>
    </row>
    <row r="97" s="4" customFormat="true" ht="13.7" hidden="false" customHeight="true" outlineLevel="1" collapsed="false">
      <c r="A97" s="123" t="s">
        <v>717</v>
      </c>
      <c r="B97" s="109" t="s">
        <v>718</v>
      </c>
      <c r="C97" s="109" t="n">
        <v>6702479</v>
      </c>
      <c r="D97" s="177"/>
      <c r="E97" s="109" t="s">
        <v>719</v>
      </c>
      <c r="F97" s="109" t="s">
        <v>720</v>
      </c>
      <c r="G97" s="110" t="s">
        <v>175</v>
      </c>
      <c r="H97" s="464" t="n">
        <v>1860</v>
      </c>
      <c r="I97" s="465"/>
      <c r="J97" s="466" t="n">
        <v>1</v>
      </c>
      <c r="K97" s="397" t="n">
        <v>1</v>
      </c>
      <c r="L97" s="397" t="n">
        <v>1</v>
      </c>
      <c r="M97" s="397" t="n">
        <v>1</v>
      </c>
      <c r="N97" s="397" t="n">
        <v>1</v>
      </c>
      <c r="O97" s="397" t="n">
        <v>1</v>
      </c>
      <c r="P97" s="397" t="n">
        <v>1</v>
      </c>
      <c r="Q97" s="397" t="n">
        <v>1</v>
      </c>
      <c r="R97" s="397" t="n">
        <v>1</v>
      </c>
      <c r="S97" s="397" t="n">
        <v>1</v>
      </c>
      <c r="T97" s="104"/>
      <c r="U97" s="104"/>
      <c r="V97" s="104"/>
      <c r="W97" s="105"/>
      <c r="X97" s="41"/>
      <c r="Y97" s="41"/>
      <c r="Z97" s="41"/>
      <c r="AA97" s="41" t="s">
        <v>721</v>
      </c>
      <c r="AB97" s="130"/>
    </row>
    <row r="98" s="4" customFormat="true" ht="13.7" hidden="false" customHeight="true" outlineLevel="1" collapsed="false">
      <c r="A98" s="123" t="s">
        <v>722</v>
      </c>
      <c r="B98" s="109" t="s">
        <v>723</v>
      </c>
      <c r="C98" s="109" t="n">
        <v>6705940</v>
      </c>
      <c r="D98" s="177"/>
      <c r="E98" s="109" t="s">
        <v>719</v>
      </c>
      <c r="F98" s="109" t="s">
        <v>55</v>
      </c>
      <c r="G98" s="110"/>
      <c r="H98" s="464" t="n">
        <v>410</v>
      </c>
      <c r="I98" s="465"/>
      <c r="J98" s="276" t="n">
        <v>1</v>
      </c>
      <c r="K98" s="277" t="n">
        <v>1</v>
      </c>
      <c r="L98" s="277" t="n">
        <v>1</v>
      </c>
      <c r="M98" s="277" t="n">
        <v>1</v>
      </c>
      <c r="N98" s="277" t="n">
        <v>1</v>
      </c>
      <c r="O98" s="277" t="n">
        <v>1</v>
      </c>
      <c r="P98" s="277" t="n">
        <v>1</v>
      </c>
      <c r="Q98" s="277" t="n">
        <v>1</v>
      </c>
      <c r="R98" s="277" t="n">
        <v>1</v>
      </c>
      <c r="S98" s="277" t="n">
        <v>1</v>
      </c>
      <c r="T98" s="277" t="n">
        <v>1</v>
      </c>
      <c r="U98" s="277" t="n">
        <v>1</v>
      </c>
      <c r="V98" s="115"/>
      <c r="W98" s="116"/>
      <c r="X98" s="41"/>
      <c r="Y98" s="41"/>
      <c r="Z98" s="41"/>
      <c r="AA98" s="41" t="n">
        <v>100</v>
      </c>
      <c r="AB98" s="130"/>
    </row>
    <row r="99" s="4" customFormat="true" ht="13.7" hidden="false" customHeight="true" outlineLevel="1" collapsed="false">
      <c r="A99" s="123" t="s">
        <v>724</v>
      </c>
      <c r="B99" s="109"/>
      <c r="C99" s="109"/>
      <c r="D99" s="177"/>
      <c r="E99" s="109" t="s">
        <v>719</v>
      </c>
      <c r="F99" s="109" t="s">
        <v>725</v>
      </c>
      <c r="G99" s="110"/>
      <c r="H99" s="464" t="n">
        <f aca="false">260+90</f>
        <v>350</v>
      </c>
      <c r="I99" s="465"/>
      <c r="J99" s="140" t="n">
        <v>1</v>
      </c>
      <c r="K99" s="114" t="n">
        <v>1</v>
      </c>
      <c r="L99" s="114" t="n">
        <v>1</v>
      </c>
      <c r="M99" s="114" t="n">
        <v>1</v>
      </c>
      <c r="N99" s="114" t="n">
        <v>1</v>
      </c>
      <c r="O99" s="114" t="n">
        <v>1</v>
      </c>
      <c r="P99" s="114" t="n">
        <v>1</v>
      </c>
      <c r="Q99" s="114" t="n">
        <v>1</v>
      </c>
      <c r="R99" s="115"/>
      <c r="S99" s="115"/>
      <c r="T99" s="115"/>
      <c r="U99" s="115"/>
      <c r="V99" s="115"/>
      <c r="W99" s="116"/>
      <c r="X99" s="41"/>
      <c r="Y99" s="41"/>
      <c r="Z99" s="41"/>
      <c r="AA99" s="41"/>
      <c r="AB99" s="130"/>
    </row>
    <row r="100" s="4" customFormat="true" ht="13.7" hidden="false" customHeight="true" outlineLevel="1" collapsed="false">
      <c r="A100" s="123" t="s">
        <v>726</v>
      </c>
      <c r="B100" s="109" t="s">
        <v>727</v>
      </c>
      <c r="C100" s="109" t="n">
        <v>6702474</v>
      </c>
      <c r="D100" s="177"/>
      <c r="E100" s="109" t="s">
        <v>728</v>
      </c>
      <c r="F100" s="109" t="s">
        <v>725</v>
      </c>
      <c r="G100" s="110"/>
      <c r="H100" s="464" t="n">
        <v>1450</v>
      </c>
      <c r="I100" s="465"/>
      <c r="J100" s="145" t="n">
        <v>1</v>
      </c>
      <c r="K100" s="113" t="n">
        <v>1</v>
      </c>
      <c r="L100" s="113" t="n">
        <v>1</v>
      </c>
      <c r="M100" s="353" t="n">
        <v>1</v>
      </c>
      <c r="N100" s="353" t="n">
        <v>1</v>
      </c>
      <c r="O100" s="353" t="n">
        <v>1</v>
      </c>
      <c r="P100" s="353" t="n">
        <v>1</v>
      </c>
      <c r="Q100" s="353" t="n">
        <v>1</v>
      </c>
      <c r="R100" s="353" t="n">
        <v>1</v>
      </c>
      <c r="S100" s="353" t="n">
        <v>1</v>
      </c>
      <c r="T100" s="353" t="n">
        <v>1</v>
      </c>
      <c r="U100" s="353" t="n">
        <v>1</v>
      </c>
      <c r="V100" s="115"/>
      <c r="W100" s="116"/>
      <c r="X100" s="41"/>
      <c r="Y100" s="41"/>
      <c r="Z100" s="41"/>
      <c r="AA100" s="41"/>
      <c r="AB100" s="130"/>
    </row>
    <row r="101" s="4" customFormat="true" ht="13.7" hidden="false" customHeight="true" outlineLevel="1" collapsed="false">
      <c r="A101" s="123" t="s">
        <v>729</v>
      </c>
      <c r="B101" s="109"/>
      <c r="C101" s="109"/>
      <c r="D101" s="177"/>
      <c r="E101" s="109"/>
      <c r="F101" s="109" t="s">
        <v>720</v>
      </c>
      <c r="G101" s="110"/>
      <c r="H101" s="464" t="n">
        <v>190</v>
      </c>
      <c r="I101" s="465"/>
      <c r="J101" s="145" t="n">
        <v>1</v>
      </c>
      <c r="K101" s="113" t="n">
        <v>1</v>
      </c>
      <c r="L101" s="113" t="n">
        <v>1</v>
      </c>
      <c r="M101" s="353" t="n">
        <v>1</v>
      </c>
      <c r="N101" s="353" t="n">
        <v>1</v>
      </c>
      <c r="O101" s="353" t="n">
        <v>1</v>
      </c>
      <c r="P101" s="353" t="n">
        <v>1</v>
      </c>
      <c r="Q101" s="353" t="n">
        <v>1</v>
      </c>
      <c r="R101" s="353" t="n">
        <v>1</v>
      </c>
      <c r="S101" s="353" t="n">
        <v>1</v>
      </c>
      <c r="T101" s="353" t="n">
        <v>1</v>
      </c>
      <c r="U101" s="353" t="n">
        <v>1</v>
      </c>
      <c r="V101" s="115"/>
      <c r="W101" s="116"/>
      <c r="X101" s="41"/>
      <c r="Y101" s="41"/>
      <c r="Z101" s="41"/>
      <c r="AA101" s="41"/>
      <c r="AB101" s="130"/>
    </row>
    <row r="102" s="4" customFormat="true" ht="13.7" hidden="false" customHeight="true" outlineLevel="1" collapsed="false">
      <c r="A102" s="123" t="s">
        <v>730</v>
      </c>
      <c r="B102" s="109" t="s">
        <v>731</v>
      </c>
      <c r="C102" s="109" t="n">
        <v>6702475</v>
      </c>
      <c r="D102" s="177"/>
      <c r="E102" s="109" t="s">
        <v>719</v>
      </c>
      <c r="F102" s="109" t="s">
        <v>725</v>
      </c>
      <c r="G102" s="110"/>
      <c r="H102" s="464" t="n">
        <v>490</v>
      </c>
      <c r="I102" s="465"/>
      <c r="J102" s="111" t="n">
        <v>1</v>
      </c>
      <c r="K102" s="112" t="n">
        <v>1</v>
      </c>
      <c r="L102" s="113" t="n">
        <v>1</v>
      </c>
      <c r="M102" s="113" t="n">
        <v>1</v>
      </c>
      <c r="N102" s="113" t="n">
        <v>1</v>
      </c>
      <c r="O102" s="353" t="n">
        <v>1</v>
      </c>
      <c r="P102" s="353" t="n">
        <v>1</v>
      </c>
      <c r="Q102" s="353" t="n">
        <v>1</v>
      </c>
      <c r="R102" s="353" t="n">
        <v>1</v>
      </c>
      <c r="S102" s="353" t="n">
        <v>1</v>
      </c>
      <c r="T102" s="353" t="n">
        <v>1</v>
      </c>
      <c r="U102" s="353" t="n">
        <v>1</v>
      </c>
      <c r="V102" s="115"/>
      <c r="W102" s="116"/>
      <c r="X102" s="41"/>
      <c r="Y102" s="41"/>
      <c r="Z102" s="41"/>
      <c r="AA102" s="41"/>
      <c r="AB102" s="130"/>
    </row>
    <row r="103" s="4" customFormat="true" ht="13.7" hidden="false" customHeight="true" outlineLevel="1" collapsed="false">
      <c r="A103" s="123" t="s">
        <v>732</v>
      </c>
      <c r="B103" s="109" t="s">
        <v>731</v>
      </c>
      <c r="C103" s="109" t="n">
        <v>6702475</v>
      </c>
      <c r="D103" s="177"/>
      <c r="E103" s="109" t="s">
        <v>719</v>
      </c>
      <c r="F103" s="109" t="s">
        <v>720</v>
      </c>
      <c r="G103" s="110"/>
      <c r="H103" s="464" t="n">
        <v>1730</v>
      </c>
      <c r="I103" s="465"/>
      <c r="J103" s="111" t="n">
        <v>1</v>
      </c>
      <c r="K103" s="112" t="n">
        <v>1</v>
      </c>
      <c r="L103" s="113" t="n">
        <v>1</v>
      </c>
      <c r="M103" s="113" t="n">
        <v>1</v>
      </c>
      <c r="N103" s="113" t="n">
        <v>1</v>
      </c>
      <c r="O103" s="353" t="n">
        <v>1</v>
      </c>
      <c r="P103" s="353" t="n">
        <v>1</v>
      </c>
      <c r="Q103" s="353" t="n">
        <v>1</v>
      </c>
      <c r="R103" s="353" t="n">
        <v>1</v>
      </c>
      <c r="S103" s="353" t="n">
        <v>1</v>
      </c>
      <c r="T103" s="353" t="n">
        <v>1</v>
      </c>
      <c r="U103" s="353" t="n">
        <v>1</v>
      </c>
      <c r="V103" s="115"/>
      <c r="W103" s="116"/>
      <c r="X103" s="41"/>
      <c r="Y103" s="41"/>
      <c r="Z103" s="41"/>
      <c r="AA103" s="41"/>
      <c r="AB103" s="130"/>
    </row>
    <row r="104" s="4" customFormat="true" ht="13.7" hidden="false" customHeight="true" outlineLevel="1" collapsed="false">
      <c r="A104" s="123" t="s">
        <v>733</v>
      </c>
      <c r="B104" s="109"/>
      <c r="C104" s="109"/>
      <c r="D104" s="177"/>
      <c r="E104" s="109" t="s">
        <v>719</v>
      </c>
      <c r="F104" s="109" t="s">
        <v>725</v>
      </c>
      <c r="G104" s="110"/>
      <c r="H104" s="464" t="n">
        <v>520</v>
      </c>
      <c r="I104" s="465"/>
      <c r="J104" s="111" t="n">
        <v>1</v>
      </c>
      <c r="K104" s="112" t="n">
        <v>1</v>
      </c>
      <c r="L104" s="113" t="n">
        <v>1</v>
      </c>
      <c r="M104" s="113" t="n">
        <v>1</v>
      </c>
      <c r="N104" s="113" t="n">
        <v>1</v>
      </c>
      <c r="O104" s="353" t="n">
        <v>1</v>
      </c>
      <c r="P104" s="353" t="n">
        <v>1</v>
      </c>
      <c r="Q104" s="353" t="n">
        <v>1</v>
      </c>
      <c r="R104" s="353" t="n">
        <v>1</v>
      </c>
      <c r="S104" s="353" t="n">
        <v>1</v>
      </c>
      <c r="T104" s="353" t="n">
        <v>1</v>
      </c>
      <c r="U104" s="353" t="n">
        <v>1</v>
      </c>
      <c r="V104" s="115"/>
      <c r="W104" s="116"/>
      <c r="X104" s="41"/>
      <c r="Y104" s="41"/>
      <c r="Z104" s="41"/>
      <c r="AA104" s="41"/>
      <c r="AB104" s="130"/>
    </row>
    <row r="105" s="131" customFormat="true" ht="13.7" hidden="false" customHeight="true" outlineLevel="1" collapsed="false">
      <c r="A105" s="133" t="s">
        <v>734</v>
      </c>
      <c r="B105" s="135" t="s">
        <v>735</v>
      </c>
      <c r="C105" s="135" t="n">
        <v>6701170</v>
      </c>
      <c r="D105" s="467"/>
      <c r="E105" s="135" t="s">
        <v>736</v>
      </c>
      <c r="F105" s="135" t="s">
        <v>617</v>
      </c>
      <c r="G105" s="191"/>
      <c r="H105" s="464"/>
      <c r="I105" s="468"/>
      <c r="J105" s="118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6"/>
      <c r="X105" s="117"/>
      <c r="Y105" s="117" t="n">
        <v>0.3</v>
      </c>
      <c r="Z105" s="117"/>
      <c r="AA105" s="117" t="s">
        <v>737</v>
      </c>
      <c r="AB105" s="42"/>
    </row>
    <row r="106" s="131" customFormat="true" ht="13.7" hidden="false" customHeight="true" outlineLevel="1" collapsed="false">
      <c r="A106" s="133" t="s">
        <v>738</v>
      </c>
      <c r="B106" s="135" t="s">
        <v>739</v>
      </c>
      <c r="C106" s="135" t="n">
        <v>6705241</v>
      </c>
      <c r="D106" s="467"/>
      <c r="E106" s="135" t="s">
        <v>736</v>
      </c>
      <c r="F106" s="135"/>
      <c r="G106" s="191"/>
      <c r="H106" s="464"/>
      <c r="I106" s="468"/>
      <c r="J106" s="118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6"/>
      <c r="X106" s="117"/>
      <c r="Y106" s="117"/>
      <c r="Z106" s="117"/>
      <c r="AA106" s="117" t="s">
        <v>737</v>
      </c>
      <c r="AB106" s="42"/>
    </row>
    <row r="107" s="4" customFormat="true" ht="13.7" hidden="false" customHeight="true" outlineLevel="1" collapsed="false">
      <c r="A107" s="120" t="s">
        <v>252</v>
      </c>
      <c r="B107" s="109"/>
      <c r="C107" s="109"/>
      <c r="D107" s="177"/>
      <c r="E107" s="109"/>
      <c r="F107" s="109"/>
      <c r="G107" s="110"/>
      <c r="H107" s="469" t="n">
        <v>500</v>
      </c>
      <c r="I107" s="465"/>
      <c r="J107" s="118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6"/>
      <c r="X107" s="119"/>
      <c r="Y107" s="119"/>
      <c r="Z107" s="41"/>
      <c r="AA107" s="409"/>
      <c r="AB107" s="42"/>
    </row>
    <row r="108" customFormat="false" ht="13.7" hidden="false" customHeight="true" outlineLevel="1" collapsed="false">
      <c r="A108" s="123" t="s">
        <v>740</v>
      </c>
      <c r="B108" s="109" t="s">
        <v>741</v>
      </c>
      <c r="C108" s="109" t="n">
        <v>6704052</v>
      </c>
      <c r="D108" s="177"/>
      <c r="E108" s="109" t="s">
        <v>719</v>
      </c>
      <c r="F108" s="109" t="s">
        <v>55</v>
      </c>
      <c r="G108" s="395"/>
      <c r="H108" s="464"/>
      <c r="I108" s="470"/>
      <c r="J108" s="276" t="n">
        <v>1</v>
      </c>
      <c r="K108" s="277" t="n">
        <v>1</v>
      </c>
      <c r="L108" s="277" t="n">
        <v>1</v>
      </c>
      <c r="M108" s="277" t="n">
        <v>1</v>
      </c>
      <c r="N108" s="277" t="n">
        <v>1</v>
      </c>
      <c r="O108" s="277" t="n">
        <v>1</v>
      </c>
      <c r="P108" s="277" t="n">
        <v>1</v>
      </c>
      <c r="Q108" s="277" t="n">
        <v>1</v>
      </c>
      <c r="R108" s="277" t="n">
        <v>1</v>
      </c>
      <c r="S108" s="277" t="n">
        <v>1</v>
      </c>
      <c r="T108" s="277" t="n">
        <v>1</v>
      </c>
      <c r="U108" s="277" t="n">
        <v>1</v>
      </c>
      <c r="V108" s="258"/>
      <c r="W108" s="259"/>
      <c r="X108" s="119"/>
      <c r="Y108" s="119"/>
      <c r="Z108" s="41"/>
      <c r="AA108" s="409"/>
      <c r="AB108" s="42"/>
    </row>
    <row r="109" customFormat="false" ht="13.7" hidden="false" customHeight="true" outlineLevel="1" collapsed="false">
      <c r="A109" s="123" t="s">
        <v>742</v>
      </c>
      <c r="B109" s="109" t="s">
        <v>731</v>
      </c>
      <c r="C109" s="109" t="n">
        <v>6702475</v>
      </c>
      <c r="D109" s="177"/>
      <c r="E109" s="109" t="s">
        <v>719</v>
      </c>
      <c r="F109" s="108" t="s">
        <v>55</v>
      </c>
      <c r="G109" s="395"/>
      <c r="H109" s="464"/>
      <c r="I109" s="470"/>
      <c r="J109" s="276" t="n">
        <v>1</v>
      </c>
      <c r="K109" s="277" t="n">
        <v>1</v>
      </c>
      <c r="L109" s="277" t="n">
        <v>1</v>
      </c>
      <c r="M109" s="277" t="n">
        <v>1</v>
      </c>
      <c r="N109" s="277" t="n">
        <v>1</v>
      </c>
      <c r="O109" s="277" t="n">
        <v>1</v>
      </c>
      <c r="P109" s="277" t="n">
        <v>1</v>
      </c>
      <c r="Q109" s="277" t="n">
        <v>1</v>
      </c>
      <c r="R109" s="277" t="n">
        <v>1</v>
      </c>
      <c r="S109" s="277" t="n">
        <v>1</v>
      </c>
      <c r="T109" s="277" t="n">
        <v>1</v>
      </c>
      <c r="U109" s="277" t="n">
        <v>1</v>
      </c>
      <c r="V109" s="258"/>
      <c r="W109" s="259"/>
      <c r="X109" s="119"/>
      <c r="Y109" s="119"/>
      <c r="Z109" s="41"/>
      <c r="AA109" s="409"/>
      <c r="AB109" s="42"/>
    </row>
    <row r="110" customFormat="false" ht="13.7" hidden="false" customHeight="true" outlineLevel="1" collapsed="false">
      <c r="A110" s="123" t="s">
        <v>743</v>
      </c>
      <c r="B110" s="109" t="s">
        <v>744</v>
      </c>
      <c r="C110" s="109" t="n">
        <v>6703567</v>
      </c>
      <c r="D110" s="177"/>
      <c r="E110" s="109" t="s">
        <v>728</v>
      </c>
      <c r="F110" s="108" t="s">
        <v>55</v>
      </c>
      <c r="G110" s="395"/>
      <c r="H110" s="464"/>
      <c r="I110" s="470"/>
      <c r="J110" s="276" t="n">
        <v>1</v>
      </c>
      <c r="K110" s="277" t="n">
        <v>1</v>
      </c>
      <c r="L110" s="277" t="n">
        <v>1</v>
      </c>
      <c r="M110" s="277" t="n">
        <v>1</v>
      </c>
      <c r="N110" s="277" t="n">
        <v>1</v>
      </c>
      <c r="O110" s="277" t="n">
        <v>1</v>
      </c>
      <c r="P110" s="277" t="n">
        <v>1</v>
      </c>
      <c r="Q110" s="277" t="n">
        <v>1</v>
      </c>
      <c r="R110" s="277" t="n">
        <v>1</v>
      </c>
      <c r="S110" s="277" t="n">
        <v>1</v>
      </c>
      <c r="T110" s="277" t="n">
        <v>1</v>
      </c>
      <c r="U110" s="277" t="n">
        <v>1</v>
      </c>
      <c r="V110" s="258"/>
      <c r="W110" s="259"/>
      <c r="X110" s="119"/>
      <c r="Y110" s="119"/>
      <c r="Z110" s="41"/>
      <c r="AA110" s="409"/>
      <c r="AB110" s="33"/>
    </row>
    <row r="111" customFormat="false" ht="13.7" hidden="false" customHeight="true" outlineLevel="1" collapsed="false">
      <c r="A111" s="123" t="s">
        <v>745</v>
      </c>
      <c r="B111" s="109" t="s">
        <v>746</v>
      </c>
      <c r="C111" s="109" t="n">
        <v>6703572</v>
      </c>
      <c r="D111" s="177"/>
      <c r="E111" s="109" t="s">
        <v>728</v>
      </c>
      <c r="F111" s="108" t="s">
        <v>55</v>
      </c>
      <c r="G111" s="395"/>
      <c r="H111" s="464"/>
      <c r="I111" s="470"/>
      <c r="J111" s="276" t="n">
        <v>1</v>
      </c>
      <c r="K111" s="277" t="n">
        <v>1</v>
      </c>
      <c r="L111" s="277" t="n">
        <v>1</v>
      </c>
      <c r="M111" s="277" t="n">
        <v>1</v>
      </c>
      <c r="N111" s="277" t="n">
        <v>1</v>
      </c>
      <c r="O111" s="277" t="n">
        <v>1</v>
      </c>
      <c r="P111" s="277" t="n">
        <v>1</v>
      </c>
      <c r="Q111" s="277" t="n">
        <v>1</v>
      </c>
      <c r="R111" s="277" t="n">
        <v>1</v>
      </c>
      <c r="S111" s="277" t="n">
        <v>1</v>
      </c>
      <c r="T111" s="277" t="n">
        <v>1</v>
      </c>
      <c r="U111" s="277" t="n">
        <v>1</v>
      </c>
      <c r="V111" s="258"/>
      <c r="W111" s="259"/>
      <c r="X111" s="119"/>
      <c r="Y111" s="119"/>
      <c r="Z111" s="41"/>
      <c r="AA111" s="409"/>
      <c r="AB111" s="33"/>
    </row>
    <row r="112" customFormat="false" ht="13.7" hidden="false" customHeight="true" outlineLevel="1" collapsed="false">
      <c r="A112" s="123" t="s">
        <v>747</v>
      </c>
      <c r="B112" s="109" t="s">
        <v>748</v>
      </c>
      <c r="C112" s="109" t="n">
        <v>6703570</v>
      </c>
      <c r="D112" s="177"/>
      <c r="E112" s="109" t="s">
        <v>728</v>
      </c>
      <c r="F112" s="108" t="s">
        <v>55</v>
      </c>
      <c r="G112" s="395"/>
      <c r="H112" s="464"/>
      <c r="I112" s="470"/>
      <c r="J112" s="276" t="n">
        <v>1</v>
      </c>
      <c r="K112" s="277" t="n">
        <v>1</v>
      </c>
      <c r="L112" s="277" t="n">
        <v>1</v>
      </c>
      <c r="M112" s="277" t="n">
        <v>1</v>
      </c>
      <c r="N112" s="277" t="n">
        <v>1</v>
      </c>
      <c r="O112" s="277" t="n">
        <v>1</v>
      </c>
      <c r="P112" s="277" t="n">
        <v>1</v>
      </c>
      <c r="Q112" s="277" t="n">
        <v>1</v>
      </c>
      <c r="R112" s="277" t="n">
        <v>1</v>
      </c>
      <c r="S112" s="277" t="n">
        <v>1</v>
      </c>
      <c r="T112" s="277" t="n">
        <v>1</v>
      </c>
      <c r="U112" s="277" t="n">
        <v>1</v>
      </c>
      <c r="V112" s="258"/>
      <c r="W112" s="259"/>
      <c r="X112" s="119"/>
      <c r="Y112" s="119"/>
      <c r="Z112" s="41"/>
      <c r="AA112" s="409"/>
      <c r="AB112" s="33"/>
    </row>
    <row r="113" customFormat="false" ht="13.7" hidden="false" customHeight="true" outlineLevel="1" collapsed="false">
      <c r="A113" s="123" t="s">
        <v>749</v>
      </c>
      <c r="B113" s="109" t="s">
        <v>750</v>
      </c>
      <c r="C113" s="109" t="n">
        <v>6701151</v>
      </c>
      <c r="D113" s="177"/>
      <c r="E113" s="109" t="s">
        <v>719</v>
      </c>
      <c r="F113" s="108" t="s">
        <v>55</v>
      </c>
      <c r="G113" s="395"/>
      <c r="H113" s="464"/>
      <c r="I113" s="470"/>
      <c r="J113" s="276" t="n">
        <v>1</v>
      </c>
      <c r="K113" s="277" t="n">
        <v>1</v>
      </c>
      <c r="L113" s="277" t="n">
        <v>1</v>
      </c>
      <c r="M113" s="277" t="n">
        <v>1</v>
      </c>
      <c r="N113" s="277" t="n">
        <v>1</v>
      </c>
      <c r="O113" s="277" t="n">
        <v>1</v>
      </c>
      <c r="P113" s="277" t="n">
        <v>1</v>
      </c>
      <c r="Q113" s="277" t="n">
        <v>1</v>
      </c>
      <c r="R113" s="277" t="n">
        <v>1</v>
      </c>
      <c r="S113" s="277" t="n">
        <v>1</v>
      </c>
      <c r="T113" s="277" t="n">
        <v>1</v>
      </c>
      <c r="U113" s="277" t="n">
        <v>1</v>
      </c>
      <c r="V113" s="258"/>
      <c r="W113" s="259"/>
      <c r="X113" s="119"/>
      <c r="Y113" s="119"/>
      <c r="Z113" s="41"/>
      <c r="AA113" s="409"/>
      <c r="AB113" s="33"/>
    </row>
    <row r="114" customFormat="false" ht="13.7" hidden="false" customHeight="true" outlineLevel="1" collapsed="false">
      <c r="A114" s="123" t="s">
        <v>751</v>
      </c>
      <c r="B114" s="109" t="s">
        <v>752</v>
      </c>
      <c r="C114" s="109" t="n">
        <v>6701157</v>
      </c>
      <c r="D114" s="177"/>
      <c r="E114" s="109" t="s">
        <v>719</v>
      </c>
      <c r="F114" s="108" t="s">
        <v>55</v>
      </c>
      <c r="G114" s="395"/>
      <c r="H114" s="464"/>
      <c r="I114" s="470"/>
      <c r="J114" s="276" t="n">
        <v>1</v>
      </c>
      <c r="K114" s="277" t="n">
        <v>1</v>
      </c>
      <c r="L114" s="277" t="n">
        <v>1</v>
      </c>
      <c r="M114" s="277" t="n">
        <v>1</v>
      </c>
      <c r="N114" s="277" t="n">
        <v>1</v>
      </c>
      <c r="O114" s="277" t="n">
        <v>1</v>
      </c>
      <c r="P114" s="277" t="n">
        <v>1</v>
      </c>
      <c r="Q114" s="277" t="n">
        <v>1</v>
      </c>
      <c r="R114" s="277" t="n">
        <v>1</v>
      </c>
      <c r="S114" s="277" t="n">
        <v>1</v>
      </c>
      <c r="T114" s="277" t="n">
        <v>1</v>
      </c>
      <c r="U114" s="277" t="n">
        <v>1</v>
      </c>
      <c r="V114" s="258"/>
      <c r="W114" s="259"/>
      <c r="X114" s="119"/>
      <c r="Y114" s="119"/>
      <c r="Z114" s="41"/>
      <c r="AA114" s="409"/>
      <c r="AB114" s="130"/>
    </row>
    <row r="115" customFormat="false" ht="13.7" hidden="false" customHeight="true" outlineLevel="1" collapsed="false">
      <c r="A115" s="123" t="s">
        <v>753</v>
      </c>
      <c r="B115" s="109" t="s">
        <v>754</v>
      </c>
      <c r="C115" s="109" t="n">
        <v>6702476</v>
      </c>
      <c r="D115" s="177"/>
      <c r="E115" s="109" t="s">
        <v>719</v>
      </c>
      <c r="F115" s="108" t="s">
        <v>55</v>
      </c>
      <c r="G115" s="395"/>
      <c r="H115" s="464"/>
      <c r="I115" s="470"/>
      <c r="J115" s="276" t="n">
        <v>1</v>
      </c>
      <c r="K115" s="277" t="n">
        <v>1</v>
      </c>
      <c r="L115" s="277" t="n">
        <v>1</v>
      </c>
      <c r="M115" s="277" t="n">
        <v>1</v>
      </c>
      <c r="N115" s="277" t="n">
        <v>1</v>
      </c>
      <c r="O115" s="277" t="n">
        <v>1</v>
      </c>
      <c r="P115" s="277" t="n">
        <v>1</v>
      </c>
      <c r="Q115" s="277" t="n">
        <v>1</v>
      </c>
      <c r="R115" s="277" t="n">
        <v>1</v>
      </c>
      <c r="S115" s="277" t="n">
        <v>1</v>
      </c>
      <c r="T115" s="277" t="n">
        <v>1</v>
      </c>
      <c r="U115" s="277" t="n">
        <v>1</v>
      </c>
      <c r="V115" s="258"/>
      <c r="W115" s="259"/>
      <c r="X115" s="119"/>
      <c r="Y115" s="119"/>
      <c r="Z115" s="41"/>
      <c r="AA115" s="409"/>
      <c r="AB115" s="130"/>
    </row>
    <row r="116" customFormat="false" ht="13.7" hidden="false" customHeight="true" outlineLevel="1" collapsed="false">
      <c r="A116" s="123" t="s">
        <v>755</v>
      </c>
      <c r="B116" s="109" t="s">
        <v>756</v>
      </c>
      <c r="C116" s="109" t="n">
        <v>6701169</v>
      </c>
      <c r="D116" s="177"/>
      <c r="E116" s="109" t="s">
        <v>719</v>
      </c>
      <c r="F116" s="108" t="s">
        <v>55</v>
      </c>
      <c r="G116" s="395"/>
      <c r="H116" s="464"/>
      <c r="I116" s="470"/>
      <c r="J116" s="276" t="n">
        <v>1</v>
      </c>
      <c r="K116" s="277" t="n">
        <v>1</v>
      </c>
      <c r="L116" s="277" t="n">
        <v>1</v>
      </c>
      <c r="M116" s="277" t="n">
        <v>1</v>
      </c>
      <c r="N116" s="277" t="n">
        <v>1</v>
      </c>
      <c r="O116" s="277" t="n">
        <v>1</v>
      </c>
      <c r="P116" s="277" t="n">
        <v>1</v>
      </c>
      <c r="Q116" s="277" t="n">
        <v>1</v>
      </c>
      <c r="R116" s="277" t="n">
        <v>1</v>
      </c>
      <c r="S116" s="277" t="n">
        <v>1</v>
      </c>
      <c r="T116" s="277" t="n">
        <v>1</v>
      </c>
      <c r="U116" s="277" t="n">
        <v>1</v>
      </c>
      <c r="V116" s="258"/>
      <c r="W116" s="259"/>
      <c r="X116" s="119"/>
      <c r="Y116" s="119"/>
      <c r="Z116" s="41"/>
      <c r="AA116" s="409"/>
      <c r="AB116" s="33"/>
    </row>
    <row r="117" customFormat="false" ht="13.7" hidden="false" customHeight="true" outlineLevel="1" collapsed="false">
      <c r="A117" s="123" t="s">
        <v>757</v>
      </c>
      <c r="B117" s="109" t="s">
        <v>758</v>
      </c>
      <c r="C117" s="109" t="n">
        <v>6704051</v>
      </c>
      <c r="D117" s="177"/>
      <c r="E117" s="109" t="s">
        <v>719</v>
      </c>
      <c r="F117" s="108" t="s">
        <v>55</v>
      </c>
      <c r="G117" s="395"/>
      <c r="H117" s="464"/>
      <c r="I117" s="470"/>
      <c r="J117" s="276" t="n">
        <v>1</v>
      </c>
      <c r="K117" s="277" t="n">
        <v>1</v>
      </c>
      <c r="L117" s="277" t="n">
        <v>1</v>
      </c>
      <c r="M117" s="277" t="n">
        <v>1</v>
      </c>
      <c r="N117" s="277" t="n">
        <v>1</v>
      </c>
      <c r="O117" s="277" t="n">
        <v>1</v>
      </c>
      <c r="P117" s="277" t="n">
        <v>1</v>
      </c>
      <c r="Q117" s="277" t="n">
        <v>1</v>
      </c>
      <c r="R117" s="277" t="n">
        <v>1</v>
      </c>
      <c r="S117" s="277" t="n">
        <v>1</v>
      </c>
      <c r="T117" s="277" t="n">
        <v>1</v>
      </c>
      <c r="U117" s="277" t="n">
        <v>1</v>
      </c>
      <c r="V117" s="258"/>
      <c r="W117" s="259"/>
      <c r="X117" s="119"/>
      <c r="Y117" s="119"/>
      <c r="Z117" s="41"/>
      <c r="AA117" s="409"/>
      <c r="AB117" s="42"/>
    </row>
    <row r="118" customFormat="false" ht="13.7" hidden="false" customHeight="true" outlineLevel="1" collapsed="false">
      <c r="A118" s="123" t="s">
        <v>759</v>
      </c>
      <c r="B118" s="109" t="s">
        <v>760</v>
      </c>
      <c r="C118" s="109" t="n">
        <v>6703573</v>
      </c>
      <c r="D118" s="177"/>
      <c r="E118" s="109" t="s">
        <v>728</v>
      </c>
      <c r="F118" s="108" t="s">
        <v>55</v>
      </c>
      <c r="G118" s="395"/>
      <c r="H118" s="464"/>
      <c r="I118" s="470"/>
      <c r="J118" s="276" t="n">
        <v>1</v>
      </c>
      <c r="K118" s="277" t="n">
        <v>1</v>
      </c>
      <c r="L118" s="277" t="n">
        <v>1</v>
      </c>
      <c r="M118" s="277" t="n">
        <v>1</v>
      </c>
      <c r="N118" s="277" t="n">
        <v>1</v>
      </c>
      <c r="O118" s="277" t="n">
        <v>1</v>
      </c>
      <c r="P118" s="277" t="n">
        <v>1</v>
      </c>
      <c r="Q118" s="277" t="n">
        <v>1</v>
      </c>
      <c r="R118" s="277" t="n">
        <v>1</v>
      </c>
      <c r="S118" s="277" t="n">
        <v>1</v>
      </c>
      <c r="T118" s="277" t="n">
        <v>1</v>
      </c>
      <c r="U118" s="277" t="n">
        <v>1</v>
      </c>
      <c r="V118" s="258"/>
      <c r="W118" s="259"/>
      <c r="X118" s="119"/>
      <c r="Y118" s="119"/>
      <c r="Z118" s="41"/>
      <c r="AA118" s="409"/>
      <c r="AB118" s="130"/>
    </row>
    <row r="119" customFormat="false" ht="13.7" hidden="false" customHeight="true" outlineLevel="1" collapsed="false">
      <c r="A119" s="123" t="s">
        <v>761</v>
      </c>
      <c r="B119" s="109" t="s">
        <v>762</v>
      </c>
      <c r="C119" s="109" t="n">
        <v>6703571</v>
      </c>
      <c r="D119" s="177"/>
      <c r="E119" s="109" t="s">
        <v>728</v>
      </c>
      <c r="F119" s="108" t="s">
        <v>55</v>
      </c>
      <c r="G119" s="395"/>
      <c r="H119" s="464"/>
      <c r="I119" s="470"/>
      <c r="J119" s="276" t="n">
        <v>1</v>
      </c>
      <c r="K119" s="277" t="n">
        <v>1</v>
      </c>
      <c r="L119" s="277" t="n">
        <v>1</v>
      </c>
      <c r="M119" s="277" t="n">
        <v>1</v>
      </c>
      <c r="N119" s="277" t="n">
        <v>1</v>
      </c>
      <c r="O119" s="277" t="n">
        <v>1</v>
      </c>
      <c r="P119" s="277" t="n">
        <v>1</v>
      </c>
      <c r="Q119" s="277" t="n">
        <v>1</v>
      </c>
      <c r="R119" s="277" t="n">
        <v>1</v>
      </c>
      <c r="S119" s="277" t="n">
        <v>1</v>
      </c>
      <c r="T119" s="277" t="n">
        <v>1</v>
      </c>
      <c r="U119" s="277" t="n">
        <v>1</v>
      </c>
      <c r="V119" s="258"/>
      <c r="W119" s="259"/>
      <c r="X119" s="119"/>
      <c r="Y119" s="119"/>
      <c r="Z119" s="41"/>
      <c r="AA119" s="409"/>
      <c r="AB119" s="42"/>
    </row>
    <row r="120" customFormat="false" ht="13.7" hidden="false" customHeight="true" outlineLevel="1" collapsed="false">
      <c r="A120" s="123" t="s">
        <v>763</v>
      </c>
      <c r="B120" s="109" t="s">
        <v>764</v>
      </c>
      <c r="C120" s="109" t="n">
        <v>6703568</v>
      </c>
      <c r="D120" s="177"/>
      <c r="E120" s="109" t="s">
        <v>728</v>
      </c>
      <c r="F120" s="108" t="s">
        <v>55</v>
      </c>
      <c r="G120" s="395"/>
      <c r="H120" s="464"/>
      <c r="I120" s="470"/>
      <c r="J120" s="276" t="n">
        <v>1</v>
      </c>
      <c r="K120" s="277" t="n">
        <v>1</v>
      </c>
      <c r="L120" s="277" t="n">
        <v>1</v>
      </c>
      <c r="M120" s="277" t="n">
        <v>1</v>
      </c>
      <c r="N120" s="277" t="n">
        <v>1</v>
      </c>
      <c r="O120" s="277" t="n">
        <v>1</v>
      </c>
      <c r="P120" s="277" t="n">
        <v>1</v>
      </c>
      <c r="Q120" s="277" t="n">
        <v>1</v>
      </c>
      <c r="R120" s="277" t="n">
        <v>1</v>
      </c>
      <c r="S120" s="277" t="n">
        <v>1</v>
      </c>
      <c r="T120" s="277" t="n">
        <v>1</v>
      </c>
      <c r="U120" s="277" t="n">
        <v>1</v>
      </c>
      <c r="V120" s="258"/>
      <c r="W120" s="259"/>
      <c r="X120" s="119"/>
      <c r="Y120" s="119"/>
      <c r="Z120" s="41"/>
      <c r="AA120" s="409"/>
      <c r="AB120" s="42"/>
    </row>
    <row r="121" customFormat="false" ht="13.7" hidden="false" customHeight="true" outlineLevel="1" collapsed="false">
      <c r="A121" s="123" t="s">
        <v>765</v>
      </c>
      <c r="B121" s="109" t="s">
        <v>766</v>
      </c>
      <c r="C121" s="109" t="n">
        <v>6703569</v>
      </c>
      <c r="D121" s="177"/>
      <c r="E121" s="109" t="s">
        <v>728</v>
      </c>
      <c r="F121" s="109" t="s">
        <v>55</v>
      </c>
      <c r="G121" s="395"/>
      <c r="H121" s="464"/>
      <c r="I121" s="470"/>
      <c r="J121" s="276" t="n">
        <v>1</v>
      </c>
      <c r="K121" s="277" t="n">
        <v>1</v>
      </c>
      <c r="L121" s="277" t="n">
        <v>1</v>
      </c>
      <c r="M121" s="277" t="n">
        <v>1</v>
      </c>
      <c r="N121" s="277" t="n">
        <v>1</v>
      </c>
      <c r="O121" s="277" t="n">
        <v>1</v>
      </c>
      <c r="P121" s="277" t="n">
        <v>1</v>
      </c>
      <c r="Q121" s="277" t="n">
        <v>1</v>
      </c>
      <c r="R121" s="277" t="n">
        <v>1</v>
      </c>
      <c r="S121" s="277" t="n">
        <v>1</v>
      </c>
      <c r="T121" s="277" t="n">
        <v>1</v>
      </c>
      <c r="U121" s="277" t="n">
        <v>1</v>
      </c>
      <c r="V121" s="258"/>
      <c r="W121" s="259"/>
      <c r="X121" s="119"/>
      <c r="Y121" s="119"/>
      <c r="Z121" s="41"/>
      <c r="AA121" s="409"/>
      <c r="AB121" s="33"/>
    </row>
    <row r="122" customFormat="false" ht="13.7" hidden="false" customHeight="true" outlineLevel="1" collapsed="false">
      <c r="A122" s="123" t="s">
        <v>767</v>
      </c>
      <c r="B122" s="109" t="s">
        <v>768</v>
      </c>
      <c r="C122" s="109" t="n">
        <v>6705109</v>
      </c>
      <c r="D122" s="177"/>
      <c r="E122" s="109"/>
      <c r="F122" s="108"/>
      <c r="G122" s="395"/>
      <c r="H122" s="464"/>
      <c r="I122" s="470"/>
      <c r="J122" s="262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9"/>
      <c r="X122" s="119"/>
      <c r="Y122" s="119"/>
      <c r="Z122" s="41"/>
      <c r="AA122" s="409"/>
      <c r="AB122" s="33"/>
    </row>
    <row r="123" customFormat="false" ht="13.7" hidden="false" customHeight="true" outlineLevel="1" collapsed="false">
      <c r="A123" s="123" t="s">
        <v>769</v>
      </c>
      <c r="B123" s="109" t="s">
        <v>770</v>
      </c>
      <c r="C123" s="109" t="n">
        <v>6705110</v>
      </c>
      <c r="D123" s="177"/>
      <c r="E123" s="109"/>
      <c r="F123" s="108"/>
      <c r="G123" s="395"/>
      <c r="H123" s="464"/>
      <c r="I123" s="470"/>
      <c r="J123" s="262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9"/>
      <c r="X123" s="119"/>
      <c r="Y123" s="119"/>
      <c r="Z123" s="41"/>
      <c r="AA123" s="409"/>
      <c r="AB123" s="33"/>
    </row>
    <row r="124" customFormat="false" ht="13.7" hidden="false" customHeight="true" outlineLevel="1" collapsed="false">
      <c r="A124" s="123" t="s">
        <v>771</v>
      </c>
      <c r="B124" s="109" t="s">
        <v>772</v>
      </c>
      <c r="C124" s="109" t="n">
        <v>6705111</v>
      </c>
      <c r="D124" s="177"/>
      <c r="E124" s="109"/>
      <c r="F124" s="108"/>
      <c r="G124" s="395"/>
      <c r="H124" s="464"/>
      <c r="I124" s="470"/>
      <c r="J124" s="262"/>
      <c r="K124" s="258"/>
      <c r="L124" s="258"/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9"/>
      <c r="X124" s="119"/>
      <c r="Y124" s="119"/>
      <c r="Z124" s="41"/>
      <c r="AA124" s="409"/>
      <c r="AB124" s="130"/>
    </row>
    <row r="125" customFormat="false" ht="13.7" hidden="false" customHeight="true" outlineLevel="1" collapsed="false">
      <c r="A125" s="123" t="s">
        <v>773</v>
      </c>
      <c r="B125" s="109" t="s">
        <v>774</v>
      </c>
      <c r="C125" s="109" t="n">
        <v>6705112</v>
      </c>
      <c r="D125" s="177"/>
      <c r="E125" s="109"/>
      <c r="F125" s="108"/>
      <c r="G125" s="395"/>
      <c r="H125" s="464"/>
      <c r="I125" s="470"/>
      <c r="J125" s="262"/>
      <c r="K125" s="258"/>
      <c r="L125" s="258"/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9"/>
      <c r="X125" s="119"/>
      <c r="Y125" s="119"/>
      <c r="Z125" s="41"/>
      <c r="AA125" s="409"/>
      <c r="AB125" s="42"/>
    </row>
    <row r="126" customFormat="false" ht="13.7" hidden="false" customHeight="true" outlineLevel="1" collapsed="false">
      <c r="A126" s="120" t="s">
        <v>775</v>
      </c>
      <c r="B126" s="109"/>
      <c r="C126" s="109"/>
      <c r="D126" s="177"/>
      <c r="E126" s="109"/>
      <c r="F126" s="108"/>
      <c r="G126" s="395"/>
      <c r="H126" s="469" t="n">
        <v>600</v>
      </c>
      <c r="I126" s="470"/>
      <c r="J126" s="262"/>
      <c r="K126" s="258"/>
      <c r="L126" s="258"/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9"/>
      <c r="X126" s="119"/>
      <c r="Y126" s="119"/>
      <c r="Z126" s="41"/>
      <c r="AA126" s="409" t="s">
        <v>776</v>
      </c>
      <c r="AB126" s="42"/>
    </row>
    <row r="127" s="4" customFormat="true" ht="13.7" hidden="false" customHeight="true" outlineLevel="1" collapsed="false">
      <c r="A127" s="107" t="s">
        <v>777</v>
      </c>
      <c r="B127" s="108" t="s">
        <v>778</v>
      </c>
      <c r="C127" s="108" t="n">
        <v>6701140</v>
      </c>
      <c r="D127" s="354"/>
      <c r="E127" s="108" t="s">
        <v>719</v>
      </c>
      <c r="F127" s="109" t="s">
        <v>71</v>
      </c>
      <c r="G127" s="395"/>
      <c r="H127" s="464"/>
      <c r="I127" s="470"/>
      <c r="J127" s="262"/>
      <c r="K127" s="258"/>
      <c r="L127" s="258"/>
      <c r="M127" s="258"/>
      <c r="N127" s="264" t="n">
        <v>1</v>
      </c>
      <c r="O127" s="264" t="n">
        <v>1</v>
      </c>
      <c r="P127" s="264" t="n">
        <v>1</v>
      </c>
      <c r="Q127" s="264" t="n">
        <v>1</v>
      </c>
      <c r="R127" s="264" t="n">
        <v>1</v>
      </c>
      <c r="S127" s="264" t="n">
        <v>1</v>
      </c>
      <c r="T127" s="258"/>
      <c r="U127" s="258"/>
      <c r="V127" s="258"/>
      <c r="W127" s="259"/>
      <c r="X127" s="119"/>
      <c r="Y127" s="119"/>
      <c r="Z127" s="41"/>
      <c r="AA127" s="409"/>
      <c r="AB127" s="42"/>
    </row>
    <row r="128" s="4" customFormat="true" ht="13.7" hidden="false" customHeight="true" outlineLevel="1" collapsed="false">
      <c r="A128" s="123" t="s">
        <v>779</v>
      </c>
      <c r="B128" s="109" t="s">
        <v>780</v>
      </c>
      <c r="C128" s="109" t="n">
        <v>6702421</v>
      </c>
      <c r="D128" s="177"/>
      <c r="E128" s="109" t="s">
        <v>719</v>
      </c>
      <c r="F128" s="109" t="s">
        <v>71</v>
      </c>
      <c r="G128" s="110"/>
      <c r="H128" s="464"/>
      <c r="I128" s="465"/>
      <c r="J128" s="118"/>
      <c r="K128" s="115"/>
      <c r="L128" s="115"/>
      <c r="M128" s="115"/>
      <c r="N128" s="264" t="n">
        <v>1</v>
      </c>
      <c r="O128" s="264" t="n">
        <v>1</v>
      </c>
      <c r="P128" s="264" t="n">
        <v>1</v>
      </c>
      <c r="Q128" s="264" t="n">
        <v>1</v>
      </c>
      <c r="R128" s="264" t="n">
        <v>1</v>
      </c>
      <c r="S128" s="264" t="n">
        <v>1</v>
      </c>
      <c r="T128" s="115"/>
      <c r="U128" s="115"/>
      <c r="V128" s="115"/>
      <c r="W128" s="116"/>
      <c r="X128" s="119"/>
      <c r="Y128" s="119"/>
      <c r="Z128" s="41"/>
      <c r="AA128" s="409"/>
      <c r="AB128" s="42"/>
    </row>
    <row r="129" s="4" customFormat="true" ht="13.7" hidden="false" customHeight="true" outlineLevel="1" collapsed="false">
      <c r="A129" s="123" t="s">
        <v>781</v>
      </c>
      <c r="B129" s="109" t="s">
        <v>782</v>
      </c>
      <c r="C129" s="109" t="n">
        <v>6702422</v>
      </c>
      <c r="D129" s="177"/>
      <c r="E129" s="109" t="s">
        <v>719</v>
      </c>
      <c r="F129" s="109" t="s">
        <v>71</v>
      </c>
      <c r="G129" s="110"/>
      <c r="H129" s="464"/>
      <c r="I129" s="465"/>
      <c r="J129" s="118"/>
      <c r="K129" s="115"/>
      <c r="L129" s="115"/>
      <c r="M129" s="115"/>
      <c r="N129" s="264" t="n">
        <v>1</v>
      </c>
      <c r="O129" s="264" t="n">
        <v>1</v>
      </c>
      <c r="P129" s="264" t="n">
        <v>1</v>
      </c>
      <c r="Q129" s="264" t="n">
        <v>1</v>
      </c>
      <c r="R129" s="264" t="n">
        <v>1</v>
      </c>
      <c r="S129" s="264" t="n">
        <v>1</v>
      </c>
      <c r="T129" s="115"/>
      <c r="U129" s="115"/>
      <c r="V129" s="115"/>
      <c r="W129" s="116"/>
      <c r="X129" s="119"/>
      <c r="Y129" s="119"/>
      <c r="Z129" s="41"/>
      <c r="AA129" s="409"/>
      <c r="AB129" s="42"/>
    </row>
    <row r="130" s="4" customFormat="true" ht="13.7" hidden="false" customHeight="true" outlineLevel="1" collapsed="false">
      <c r="A130" s="123" t="s">
        <v>783</v>
      </c>
      <c r="B130" s="109" t="s">
        <v>784</v>
      </c>
      <c r="C130" s="109" t="n">
        <v>6701142</v>
      </c>
      <c r="D130" s="177"/>
      <c r="E130" s="109" t="s">
        <v>719</v>
      </c>
      <c r="F130" s="109" t="s">
        <v>71</v>
      </c>
      <c r="G130" s="110"/>
      <c r="H130" s="464"/>
      <c r="I130" s="465"/>
      <c r="J130" s="118"/>
      <c r="K130" s="115"/>
      <c r="L130" s="115"/>
      <c r="M130" s="115"/>
      <c r="N130" s="264" t="n">
        <v>1</v>
      </c>
      <c r="O130" s="264" t="n">
        <v>1</v>
      </c>
      <c r="P130" s="264" t="n">
        <v>1</v>
      </c>
      <c r="Q130" s="264" t="n">
        <v>1</v>
      </c>
      <c r="R130" s="264" t="n">
        <v>1</v>
      </c>
      <c r="S130" s="264" t="n">
        <v>1</v>
      </c>
      <c r="T130" s="115"/>
      <c r="U130" s="115"/>
      <c r="V130" s="115"/>
      <c r="W130" s="116"/>
      <c r="X130" s="119"/>
      <c r="Y130" s="119"/>
      <c r="Z130" s="41"/>
      <c r="AA130" s="409"/>
      <c r="AB130" s="42"/>
    </row>
    <row r="131" s="4" customFormat="true" ht="13.7" hidden="false" customHeight="true" outlineLevel="1" collapsed="false">
      <c r="A131" s="312" t="s">
        <v>785</v>
      </c>
      <c r="B131" s="198" t="s">
        <v>786</v>
      </c>
      <c r="C131" s="198" t="n">
        <v>6701141</v>
      </c>
      <c r="D131" s="199"/>
      <c r="E131" s="198" t="s">
        <v>719</v>
      </c>
      <c r="F131" s="109" t="s">
        <v>71</v>
      </c>
      <c r="G131" s="203"/>
      <c r="H131" s="471"/>
      <c r="I131" s="472"/>
      <c r="J131" s="205"/>
      <c r="K131" s="160"/>
      <c r="L131" s="160"/>
      <c r="M131" s="160"/>
      <c r="N131" s="473" t="n">
        <v>1</v>
      </c>
      <c r="O131" s="473" t="n">
        <v>1</v>
      </c>
      <c r="P131" s="473" t="n">
        <v>1</v>
      </c>
      <c r="Q131" s="473" t="n">
        <v>1</v>
      </c>
      <c r="R131" s="473" t="n">
        <v>1</v>
      </c>
      <c r="S131" s="473" t="n">
        <v>1</v>
      </c>
      <c r="T131" s="160"/>
      <c r="U131" s="160"/>
      <c r="V131" s="160"/>
      <c r="W131" s="161"/>
      <c r="X131" s="119"/>
      <c r="Y131" s="119"/>
      <c r="Z131" s="41"/>
      <c r="AA131" s="409"/>
      <c r="AB131" s="42"/>
    </row>
    <row r="132" s="387" customFormat="true" ht="13.7" hidden="false" customHeight="true" outlineLevel="0" collapsed="false">
      <c r="A132" s="88" t="s">
        <v>787</v>
      </c>
      <c r="B132" s="88"/>
      <c r="C132" s="88"/>
      <c r="D132" s="88"/>
      <c r="E132" s="88"/>
      <c r="F132" s="88"/>
      <c r="G132" s="474" t="n">
        <v>5000</v>
      </c>
      <c r="H132" s="475" t="n">
        <f aca="false">SUM(H133:H136)</f>
        <v>5000</v>
      </c>
      <c r="I132" s="476"/>
      <c r="J132" s="477"/>
      <c r="K132" s="477"/>
      <c r="L132" s="477"/>
      <c r="M132" s="477"/>
      <c r="N132" s="477"/>
      <c r="O132" s="477"/>
      <c r="P132" s="477"/>
      <c r="Q132" s="477"/>
      <c r="R132" s="477"/>
      <c r="S132" s="477"/>
      <c r="T132" s="477"/>
      <c r="U132" s="477"/>
      <c r="V132" s="477"/>
      <c r="W132" s="478"/>
      <c r="X132" s="119"/>
      <c r="Y132" s="119"/>
      <c r="Z132" s="41"/>
      <c r="AA132" s="409"/>
      <c r="AB132" s="42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96"/>
      <c r="DU132" s="96"/>
      <c r="DV132" s="96"/>
      <c r="DW132" s="96"/>
      <c r="DX132" s="96"/>
      <c r="DY132" s="96"/>
      <c r="DZ132" s="96"/>
      <c r="EA132" s="96"/>
      <c r="EB132" s="96"/>
      <c r="EC132" s="96"/>
      <c r="ED132" s="96"/>
      <c r="EE132" s="96"/>
      <c r="EF132" s="96"/>
      <c r="EG132" s="96"/>
      <c r="EH132" s="96"/>
      <c r="EI132" s="96"/>
      <c r="EJ132" s="96"/>
      <c r="EK132" s="96"/>
      <c r="EL132" s="96"/>
      <c r="EM132" s="96"/>
      <c r="EN132" s="96"/>
      <c r="EO132" s="96"/>
      <c r="EP132" s="96"/>
      <c r="EQ132" s="96"/>
      <c r="ER132" s="96"/>
      <c r="ES132" s="96"/>
      <c r="ET132" s="96"/>
      <c r="EU132" s="96"/>
      <c r="EV132" s="96"/>
      <c r="EW132" s="96"/>
      <c r="EX132" s="96"/>
      <c r="EY132" s="96"/>
      <c r="EZ132" s="96"/>
      <c r="FA132" s="96"/>
      <c r="FB132" s="96"/>
      <c r="FC132" s="96"/>
      <c r="FD132" s="96"/>
      <c r="FE132" s="96"/>
      <c r="FF132" s="96"/>
      <c r="FG132" s="96"/>
      <c r="FH132" s="96"/>
      <c r="FI132" s="96"/>
      <c r="FJ132" s="96"/>
      <c r="FK132" s="96"/>
      <c r="FL132" s="96"/>
      <c r="FM132" s="96"/>
      <c r="FN132" s="96"/>
      <c r="FO132" s="96"/>
      <c r="FP132" s="96"/>
      <c r="FQ132" s="96"/>
      <c r="FR132" s="96"/>
      <c r="FS132" s="96"/>
      <c r="FT132" s="96"/>
      <c r="FU132" s="96"/>
      <c r="FV132" s="96"/>
      <c r="FW132" s="96"/>
      <c r="FX132" s="96"/>
      <c r="FY132" s="96"/>
      <c r="FZ132" s="96"/>
      <c r="GA132" s="96"/>
      <c r="GB132" s="96"/>
      <c r="GC132" s="96"/>
      <c r="GD132" s="96"/>
      <c r="GE132" s="96"/>
      <c r="GF132" s="96"/>
      <c r="GG132" s="96"/>
      <c r="GH132" s="96"/>
      <c r="GI132" s="96"/>
      <c r="GJ132" s="96"/>
      <c r="GK132" s="96"/>
      <c r="GL132" s="96"/>
      <c r="GM132" s="96"/>
      <c r="GN132" s="96"/>
      <c r="GO132" s="96"/>
      <c r="GP132" s="96"/>
      <c r="GQ132" s="96"/>
      <c r="GR132" s="96"/>
      <c r="GS132" s="96"/>
      <c r="GT132" s="96"/>
      <c r="GU132" s="96"/>
      <c r="GV132" s="96"/>
      <c r="GW132" s="96"/>
      <c r="GX132" s="96"/>
      <c r="GY132" s="96"/>
      <c r="GZ132" s="96"/>
      <c r="HA132" s="96"/>
      <c r="HB132" s="96"/>
      <c r="HC132" s="96"/>
      <c r="HD132" s="96"/>
      <c r="HE132" s="96"/>
      <c r="HF132" s="96"/>
      <c r="HG132" s="96"/>
      <c r="HH132" s="96"/>
      <c r="HI132" s="96"/>
      <c r="HJ132" s="96"/>
      <c r="HK132" s="96"/>
      <c r="HL132" s="96"/>
      <c r="HM132" s="96"/>
      <c r="HN132" s="96"/>
      <c r="HO132" s="96"/>
      <c r="HP132" s="96"/>
      <c r="HQ132" s="96"/>
      <c r="HR132" s="96"/>
      <c r="HS132" s="96"/>
      <c r="HT132" s="96"/>
      <c r="HU132" s="96"/>
      <c r="HV132" s="96"/>
      <c r="HW132" s="96"/>
      <c r="HX132" s="96"/>
      <c r="HY132" s="96"/>
      <c r="HZ132" s="96"/>
      <c r="IA132" s="96"/>
      <c r="IB132" s="96"/>
      <c r="IC132" s="96"/>
      <c r="ID132" s="96"/>
      <c r="IE132" s="96"/>
      <c r="IF132" s="96"/>
      <c r="IG132" s="96"/>
      <c r="IH132" s="96"/>
      <c r="II132" s="96"/>
      <c r="IJ132" s="96"/>
      <c r="IK132" s="96"/>
      <c r="IL132" s="96"/>
      <c r="IM132" s="96"/>
      <c r="IN132" s="96"/>
      <c r="IO132" s="96"/>
      <c r="IP132" s="96"/>
      <c r="IQ132" s="96"/>
      <c r="IR132" s="96"/>
      <c r="IS132" s="96"/>
      <c r="IT132" s="96"/>
      <c r="IU132" s="96"/>
      <c r="IV132" s="96"/>
      <c r="IW132" s="96"/>
      <c r="IX132" s="96"/>
      <c r="IY132" s="96"/>
      <c r="IZ132" s="96"/>
      <c r="JA132" s="96"/>
      <c r="JB132" s="96"/>
      <c r="JC132" s="96"/>
      <c r="JD132" s="96"/>
      <c r="JE132" s="96"/>
      <c r="JF132" s="96"/>
      <c r="JG132" s="96"/>
      <c r="JH132" s="96"/>
      <c r="JI132" s="96"/>
      <c r="JJ132" s="96"/>
      <c r="JK132" s="96"/>
      <c r="JL132" s="96"/>
      <c r="JM132" s="96"/>
      <c r="JN132" s="96"/>
      <c r="JO132" s="96"/>
      <c r="JP132" s="96"/>
      <c r="JQ132" s="96"/>
      <c r="JR132" s="96"/>
      <c r="JS132" s="96"/>
      <c r="JT132" s="96"/>
      <c r="JU132" s="96"/>
      <c r="JV132" s="96"/>
      <c r="JW132" s="96"/>
      <c r="JX132" s="96"/>
      <c r="JY132" s="96"/>
      <c r="JZ132" s="96"/>
      <c r="KA132" s="96"/>
      <c r="KB132" s="96"/>
      <c r="KC132" s="96"/>
      <c r="KD132" s="96"/>
      <c r="KE132" s="96"/>
      <c r="KF132" s="96"/>
      <c r="KG132" s="96"/>
    </row>
    <row r="133" customFormat="false" ht="13.7" hidden="false" customHeight="true" outlineLevel="1" collapsed="false">
      <c r="A133" s="250" t="s">
        <v>788</v>
      </c>
      <c r="B133" s="251" t="s">
        <v>789</v>
      </c>
      <c r="C133" s="251" t="n">
        <v>6701173</v>
      </c>
      <c r="D133" s="263"/>
      <c r="E133" s="251" t="s">
        <v>790</v>
      </c>
      <c r="F133" s="251" t="s">
        <v>791</v>
      </c>
      <c r="G133" s="479"/>
      <c r="H133" s="252" t="n">
        <v>1400</v>
      </c>
      <c r="I133" s="169"/>
      <c r="J133" s="247"/>
      <c r="K133" s="248"/>
      <c r="L133" s="248"/>
      <c r="M133" s="480" t="n">
        <v>1</v>
      </c>
      <c r="N133" s="480" t="n">
        <v>1</v>
      </c>
      <c r="O133" s="480" t="n">
        <v>1</v>
      </c>
      <c r="P133" s="480" t="n">
        <v>1</v>
      </c>
      <c r="Q133" s="480" t="n">
        <v>1</v>
      </c>
      <c r="R133" s="480" t="n">
        <v>1</v>
      </c>
      <c r="S133" s="480" t="n">
        <v>1</v>
      </c>
      <c r="T133" s="480" t="n">
        <v>1</v>
      </c>
      <c r="U133" s="248"/>
      <c r="V133" s="248"/>
      <c r="W133" s="249"/>
      <c r="X133" s="119"/>
      <c r="Y133" s="119"/>
      <c r="Z133" s="41"/>
      <c r="AA133" s="409"/>
      <c r="AB133" s="33"/>
    </row>
    <row r="134" customFormat="false" ht="13.7" hidden="false" customHeight="true" outlineLevel="1" collapsed="false">
      <c r="A134" s="123" t="s">
        <v>792</v>
      </c>
      <c r="B134" s="109" t="s">
        <v>793</v>
      </c>
      <c r="C134" s="109" t="n">
        <v>6701174</v>
      </c>
      <c r="D134" s="177"/>
      <c r="E134" s="251" t="s">
        <v>790</v>
      </c>
      <c r="F134" s="109" t="s">
        <v>791</v>
      </c>
      <c r="G134" s="481"/>
      <c r="H134" s="110" t="n">
        <v>1400</v>
      </c>
      <c r="I134" s="174"/>
      <c r="J134" s="262"/>
      <c r="K134" s="258"/>
      <c r="L134" s="258"/>
      <c r="M134" s="264" t="n">
        <v>1</v>
      </c>
      <c r="N134" s="264" t="n">
        <v>1</v>
      </c>
      <c r="O134" s="264" t="n">
        <v>1</v>
      </c>
      <c r="P134" s="264" t="n">
        <v>1</v>
      </c>
      <c r="Q134" s="264" t="n">
        <v>1</v>
      </c>
      <c r="R134" s="264" t="n">
        <v>1</v>
      </c>
      <c r="S134" s="264" t="n">
        <v>1</v>
      </c>
      <c r="T134" s="264" t="n">
        <v>1</v>
      </c>
      <c r="U134" s="258"/>
      <c r="V134" s="258"/>
      <c r="W134" s="259"/>
      <c r="X134" s="119"/>
      <c r="Y134" s="119"/>
      <c r="Z134" s="41"/>
      <c r="AA134" s="409"/>
      <c r="AB134" s="33"/>
    </row>
    <row r="135" customFormat="false" ht="13.7" hidden="false" customHeight="true" outlineLevel="1" collapsed="false">
      <c r="A135" s="123" t="s">
        <v>794</v>
      </c>
      <c r="B135" s="109" t="s">
        <v>795</v>
      </c>
      <c r="C135" s="109" t="n">
        <v>6701175</v>
      </c>
      <c r="D135" s="177"/>
      <c r="E135" s="251" t="s">
        <v>790</v>
      </c>
      <c r="F135" s="109" t="s">
        <v>791</v>
      </c>
      <c r="G135" s="408"/>
      <c r="H135" s="110" t="n">
        <v>1100</v>
      </c>
      <c r="I135" s="174"/>
      <c r="J135" s="262"/>
      <c r="K135" s="258"/>
      <c r="L135" s="258"/>
      <c r="M135" s="264" t="n">
        <v>1</v>
      </c>
      <c r="N135" s="264" t="n">
        <v>1</v>
      </c>
      <c r="O135" s="264" t="n">
        <v>1</v>
      </c>
      <c r="P135" s="264" t="n">
        <v>1</v>
      </c>
      <c r="Q135" s="264" t="n">
        <v>1</v>
      </c>
      <c r="R135" s="264" t="n">
        <v>1</v>
      </c>
      <c r="S135" s="264" t="n">
        <v>1</v>
      </c>
      <c r="T135" s="264" t="n">
        <v>1</v>
      </c>
      <c r="U135" s="258"/>
      <c r="V135" s="258"/>
      <c r="W135" s="259"/>
      <c r="X135" s="119"/>
      <c r="Y135" s="119"/>
      <c r="Z135" s="41"/>
      <c r="AA135" s="409"/>
      <c r="AB135" s="33"/>
    </row>
    <row r="136" customFormat="false" ht="13.7" hidden="false" customHeight="true" outlineLevel="1" collapsed="false">
      <c r="A136" s="123" t="s">
        <v>796</v>
      </c>
      <c r="B136" s="109" t="s">
        <v>797</v>
      </c>
      <c r="C136" s="109" t="n">
        <v>6701176</v>
      </c>
      <c r="D136" s="177"/>
      <c r="E136" s="251" t="s">
        <v>790</v>
      </c>
      <c r="F136" s="109" t="s">
        <v>791</v>
      </c>
      <c r="G136" s="408"/>
      <c r="H136" s="110" t="n">
        <v>1100</v>
      </c>
      <c r="I136" s="174"/>
      <c r="J136" s="313"/>
      <c r="K136" s="314"/>
      <c r="L136" s="314"/>
      <c r="M136" s="473" t="n">
        <v>1</v>
      </c>
      <c r="N136" s="473" t="n">
        <v>1</v>
      </c>
      <c r="O136" s="473" t="n">
        <v>1</v>
      </c>
      <c r="P136" s="473" t="n">
        <v>1</v>
      </c>
      <c r="Q136" s="473" t="n">
        <v>1</v>
      </c>
      <c r="R136" s="473" t="n">
        <v>1</v>
      </c>
      <c r="S136" s="473" t="n">
        <v>1</v>
      </c>
      <c r="T136" s="473" t="n">
        <v>1</v>
      </c>
      <c r="U136" s="314"/>
      <c r="V136" s="314"/>
      <c r="W136" s="315"/>
      <c r="X136" s="119"/>
      <c r="Y136" s="119"/>
      <c r="Z136" s="41"/>
      <c r="AA136" s="409"/>
      <c r="AB136" s="33"/>
    </row>
    <row r="137" s="387" customFormat="true" ht="13.7" hidden="false" customHeight="true" outlineLevel="0" collapsed="false">
      <c r="A137" s="455" t="s">
        <v>798</v>
      </c>
      <c r="B137" s="455"/>
      <c r="C137" s="455"/>
      <c r="D137" s="455"/>
      <c r="E137" s="455"/>
      <c r="F137" s="455"/>
      <c r="G137" s="456" t="n">
        <v>2000</v>
      </c>
      <c r="H137" s="457" t="n">
        <f aca="false">H139+H157+H162</f>
        <v>2000</v>
      </c>
      <c r="I137" s="384"/>
      <c r="J137" s="385"/>
      <c r="K137" s="385"/>
      <c r="L137" s="385"/>
      <c r="M137" s="385"/>
      <c r="N137" s="385"/>
      <c r="O137" s="385"/>
      <c r="P137" s="385"/>
      <c r="Q137" s="385"/>
      <c r="R137" s="385"/>
      <c r="S137" s="385"/>
      <c r="T137" s="385"/>
      <c r="U137" s="385"/>
      <c r="V137" s="385"/>
      <c r="W137" s="386"/>
      <c r="X137" s="119"/>
      <c r="Y137" s="119"/>
      <c r="Z137" s="41"/>
      <c r="AA137" s="409"/>
      <c r="AB137" s="33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96"/>
      <c r="DU137" s="96"/>
      <c r="DV137" s="96"/>
      <c r="DW137" s="96"/>
      <c r="DX137" s="96"/>
      <c r="DY137" s="96"/>
      <c r="DZ137" s="96"/>
      <c r="EA137" s="96"/>
      <c r="EB137" s="96"/>
      <c r="EC137" s="96"/>
      <c r="ED137" s="96"/>
      <c r="EE137" s="96"/>
      <c r="EF137" s="96"/>
      <c r="EG137" s="96"/>
      <c r="EH137" s="96"/>
      <c r="EI137" s="96"/>
      <c r="EJ137" s="96"/>
      <c r="EK137" s="96"/>
      <c r="EL137" s="96"/>
      <c r="EM137" s="96"/>
      <c r="EN137" s="96"/>
      <c r="EO137" s="96"/>
      <c r="EP137" s="96"/>
      <c r="EQ137" s="96"/>
      <c r="ER137" s="96"/>
      <c r="ES137" s="96"/>
      <c r="ET137" s="96"/>
      <c r="EU137" s="96"/>
      <c r="EV137" s="96"/>
      <c r="EW137" s="96"/>
      <c r="EX137" s="96"/>
      <c r="EY137" s="96"/>
      <c r="EZ137" s="96"/>
      <c r="FA137" s="96"/>
      <c r="FB137" s="96"/>
      <c r="FC137" s="96"/>
      <c r="FD137" s="96"/>
      <c r="FE137" s="96"/>
      <c r="FF137" s="96"/>
      <c r="FG137" s="96"/>
      <c r="FH137" s="96"/>
      <c r="FI137" s="96"/>
      <c r="FJ137" s="96"/>
      <c r="FK137" s="96"/>
      <c r="FL137" s="96"/>
      <c r="FM137" s="96"/>
      <c r="FN137" s="96"/>
      <c r="FO137" s="96"/>
      <c r="FP137" s="96"/>
      <c r="FQ137" s="96"/>
      <c r="FR137" s="96"/>
      <c r="FS137" s="96"/>
      <c r="FT137" s="96"/>
      <c r="FU137" s="96"/>
      <c r="FV137" s="96"/>
      <c r="FW137" s="96"/>
      <c r="FX137" s="96"/>
      <c r="FY137" s="96"/>
      <c r="FZ137" s="96"/>
      <c r="GA137" s="96"/>
      <c r="GB137" s="96"/>
      <c r="GC137" s="96"/>
      <c r="GD137" s="96"/>
      <c r="GE137" s="96"/>
      <c r="GF137" s="96"/>
      <c r="GG137" s="96"/>
      <c r="GH137" s="96"/>
      <c r="GI137" s="96"/>
      <c r="GJ137" s="96"/>
      <c r="GK137" s="96"/>
      <c r="GL137" s="96"/>
      <c r="GM137" s="96"/>
      <c r="GN137" s="96"/>
      <c r="GO137" s="96"/>
      <c r="GP137" s="96"/>
      <c r="GQ137" s="96"/>
      <c r="GR137" s="96"/>
      <c r="GS137" s="96"/>
      <c r="GT137" s="96"/>
      <c r="GU137" s="96"/>
      <c r="GV137" s="96"/>
      <c r="GW137" s="96"/>
      <c r="GX137" s="96"/>
      <c r="GY137" s="96"/>
      <c r="GZ137" s="96"/>
      <c r="HA137" s="96"/>
      <c r="HB137" s="96"/>
      <c r="HC137" s="96"/>
      <c r="HD137" s="96"/>
      <c r="HE137" s="96"/>
      <c r="HF137" s="96"/>
      <c r="HG137" s="96"/>
      <c r="HH137" s="96"/>
      <c r="HI137" s="96"/>
      <c r="HJ137" s="96"/>
      <c r="HK137" s="96"/>
      <c r="HL137" s="96"/>
      <c r="HM137" s="96"/>
      <c r="HN137" s="96"/>
      <c r="HO137" s="96"/>
      <c r="HP137" s="96"/>
      <c r="HQ137" s="96"/>
      <c r="HR137" s="96"/>
      <c r="HS137" s="96"/>
      <c r="HT137" s="96"/>
      <c r="HU137" s="96"/>
      <c r="HV137" s="96"/>
      <c r="HW137" s="96"/>
      <c r="HX137" s="96"/>
      <c r="HY137" s="96"/>
      <c r="HZ137" s="96"/>
      <c r="IA137" s="96"/>
      <c r="IB137" s="96"/>
      <c r="IC137" s="96"/>
      <c r="ID137" s="96"/>
      <c r="IE137" s="96"/>
      <c r="IF137" s="96"/>
      <c r="IG137" s="96"/>
      <c r="IH137" s="96"/>
      <c r="II137" s="96"/>
      <c r="IJ137" s="96"/>
      <c r="IK137" s="96"/>
      <c r="IL137" s="96"/>
      <c r="IM137" s="96"/>
      <c r="IN137" s="96"/>
      <c r="IO137" s="96"/>
      <c r="IP137" s="96"/>
      <c r="IQ137" s="96"/>
      <c r="IR137" s="96"/>
      <c r="IS137" s="96"/>
      <c r="IT137" s="96"/>
      <c r="IU137" s="96"/>
      <c r="IV137" s="96"/>
      <c r="IW137" s="96"/>
      <c r="IX137" s="96"/>
      <c r="IY137" s="96"/>
      <c r="IZ137" s="96"/>
      <c r="JA137" s="96"/>
      <c r="JB137" s="96"/>
      <c r="JC137" s="96"/>
      <c r="JD137" s="96"/>
      <c r="JE137" s="96"/>
      <c r="JF137" s="96"/>
      <c r="JG137" s="96"/>
      <c r="JH137" s="96"/>
      <c r="JI137" s="96"/>
      <c r="JJ137" s="96"/>
      <c r="JK137" s="96"/>
      <c r="JL137" s="96"/>
      <c r="JM137" s="96"/>
      <c r="JN137" s="96"/>
      <c r="JO137" s="96"/>
      <c r="JP137" s="96"/>
      <c r="JQ137" s="96"/>
      <c r="JR137" s="96"/>
      <c r="JS137" s="96"/>
      <c r="JT137" s="96"/>
      <c r="JU137" s="96"/>
      <c r="JV137" s="96"/>
      <c r="JW137" s="96"/>
      <c r="JX137" s="96"/>
      <c r="JY137" s="96"/>
      <c r="JZ137" s="96"/>
      <c r="KA137" s="96"/>
      <c r="KB137" s="96"/>
      <c r="KC137" s="96"/>
      <c r="KD137" s="96"/>
      <c r="KE137" s="96"/>
      <c r="KF137" s="96"/>
      <c r="KG137" s="96"/>
    </row>
    <row r="138" s="387" customFormat="true" ht="13.7" hidden="false" customHeight="true" outlineLevel="0" collapsed="false">
      <c r="A138" s="459" t="s">
        <v>585</v>
      </c>
      <c r="B138" s="459"/>
      <c r="C138" s="459"/>
      <c r="D138" s="459"/>
      <c r="E138" s="459"/>
      <c r="F138" s="459"/>
      <c r="G138" s="389" t="n">
        <v>0</v>
      </c>
      <c r="H138" s="460"/>
      <c r="I138" s="482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4"/>
      <c r="X138" s="119"/>
      <c r="Y138" s="119"/>
      <c r="Z138" s="41"/>
      <c r="AA138" s="409"/>
      <c r="AB138" s="33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96"/>
      <c r="DU138" s="96"/>
      <c r="DV138" s="96"/>
      <c r="DW138" s="96"/>
      <c r="DX138" s="96"/>
      <c r="DY138" s="96"/>
      <c r="DZ138" s="96"/>
      <c r="EA138" s="96"/>
      <c r="EB138" s="96"/>
      <c r="EC138" s="96"/>
      <c r="ED138" s="96"/>
      <c r="EE138" s="96"/>
      <c r="EF138" s="96"/>
      <c r="EG138" s="96"/>
      <c r="EH138" s="96"/>
      <c r="EI138" s="96"/>
      <c r="EJ138" s="96"/>
      <c r="EK138" s="96"/>
      <c r="EL138" s="96"/>
      <c r="EM138" s="96"/>
      <c r="EN138" s="96"/>
      <c r="EO138" s="96"/>
      <c r="EP138" s="96"/>
      <c r="EQ138" s="96"/>
      <c r="ER138" s="96"/>
      <c r="ES138" s="96"/>
      <c r="ET138" s="96"/>
      <c r="EU138" s="96"/>
      <c r="EV138" s="96"/>
      <c r="EW138" s="96"/>
      <c r="EX138" s="96"/>
      <c r="EY138" s="96"/>
      <c r="EZ138" s="96"/>
      <c r="FA138" s="96"/>
      <c r="FB138" s="96"/>
      <c r="FC138" s="96"/>
      <c r="FD138" s="96"/>
      <c r="FE138" s="96"/>
      <c r="FF138" s="96"/>
      <c r="FG138" s="96"/>
      <c r="FH138" s="96"/>
      <c r="FI138" s="96"/>
      <c r="FJ138" s="96"/>
      <c r="FK138" s="96"/>
      <c r="FL138" s="96"/>
      <c r="FM138" s="96"/>
      <c r="FN138" s="96"/>
      <c r="FO138" s="96"/>
      <c r="FP138" s="96"/>
      <c r="FQ138" s="96"/>
      <c r="FR138" s="96"/>
      <c r="FS138" s="96"/>
      <c r="FT138" s="96"/>
      <c r="FU138" s="96"/>
      <c r="FV138" s="96"/>
      <c r="FW138" s="96"/>
      <c r="FX138" s="96"/>
      <c r="FY138" s="96"/>
      <c r="FZ138" s="96"/>
      <c r="GA138" s="96"/>
      <c r="GB138" s="96"/>
      <c r="GC138" s="96"/>
      <c r="GD138" s="96"/>
      <c r="GE138" s="96"/>
      <c r="GF138" s="96"/>
      <c r="GG138" s="96"/>
      <c r="GH138" s="96"/>
      <c r="GI138" s="96"/>
      <c r="GJ138" s="96"/>
      <c r="GK138" s="96"/>
      <c r="GL138" s="96"/>
      <c r="GM138" s="96"/>
      <c r="GN138" s="96"/>
      <c r="GO138" s="96"/>
      <c r="GP138" s="96"/>
      <c r="GQ138" s="96"/>
      <c r="GR138" s="96"/>
      <c r="GS138" s="96"/>
      <c r="GT138" s="96"/>
      <c r="GU138" s="96"/>
      <c r="GV138" s="96"/>
      <c r="GW138" s="96"/>
      <c r="GX138" s="96"/>
      <c r="GY138" s="96"/>
      <c r="GZ138" s="96"/>
      <c r="HA138" s="96"/>
      <c r="HB138" s="96"/>
      <c r="HC138" s="96"/>
      <c r="HD138" s="96"/>
      <c r="HE138" s="96"/>
      <c r="HF138" s="96"/>
      <c r="HG138" s="96"/>
      <c r="HH138" s="96"/>
      <c r="HI138" s="96"/>
      <c r="HJ138" s="96"/>
      <c r="HK138" s="96"/>
      <c r="HL138" s="96"/>
      <c r="HM138" s="96"/>
      <c r="HN138" s="96"/>
      <c r="HO138" s="96"/>
      <c r="HP138" s="96"/>
      <c r="HQ138" s="96"/>
      <c r="HR138" s="96"/>
      <c r="HS138" s="96"/>
      <c r="HT138" s="96"/>
      <c r="HU138" s="96"/>
      <c r="HV138" s="96"/>
      <c r="HW138" s="96"/>
      <c r="HX138" s="96"/>
      <c r="HY138" s="96"/>
      <c r="HZ138" s="96"/>
      <c r="IA138" s="96"/>
      <c r="IB138" s="96"/>
      <c r="IC138" s="96"/>
      <c r="ID138" s="96"/>
      <c r="IE138" s="96"/>
      <c r="IF138" s="96"/>
      <c r="IG138" s="96"/>
      <c r="IH138" s="96"/>
      <c r="II138" s="96"/>
      <c r="IJ138" s="96"/>
      <c r="IK138" s="96"/>
      <c r="IL138" s="96"/>
      <c r="IM138" s="96"/>
      <c r="IN138" s="96"/>
      <c r="IO138" s="96"/>
      <c r="IP138" s="96"/>
      <c r="IQ138" s="96"/>
      <c r="IR138" s="96"/>
      <c r="IS138" s="96"/>
      <c r="IT138" s="96"/>
      <c r="IU138" s="96"/>
      <c r="IV138" s="96"/>
      <c r="IW138" s="96"/>
      <c r="IX138" s="96"/>
      <c r="IY138" s="96"/>
      <c r="IZ138" s="96"/>
      <c r="JA138" s="96"/>
      <c r="JB138" s="96"/>
      <c r="JC138" s="96"/>
      <c r="JD138" s="96"/>
      <c r="JE138" s="96"/>
      <c r="JF138" s="96"/>
      <c r="JG138" s="96"/>
      <c r="JH138" s="96"/>
      <c r="JI138" s="96"/>
      <c r="JJ138" s="96"/>
      <c r="JK138" s="96"/>
      <c r="JL138" s="96"/>
      <c r="JM138" s="96"/>
      <c r="JN138" s="96"/>
      <c r="JO138" s="96"/>
      <c r="JP138" s="96"/>
      <c r="JQ138" s="96"/>
      <c r="JR138" s="96"/>
      <c r="JS138" s="96"/>
      <c r="JT138" s="96"/>
      <c r="JU138" s="96"/>
      <c r="JV138" s="96"/>
      <c r="JW138" s="96"/>
      <c r="JX138" s="96"/>
      <c r="JY138" s="96"/>
      <c r="JZ138" s="96"/>
      <c r="KA138" s="96"/>
      <c r="KB138" s="96"/>
      <c r="KC138" s="96"/>
      <c r="KD138" s="96"/>
      <c r="KE138" s="96"/>
      <c r="KF138" s="96"/>
      <c r="KG138" s="96"/>
    </row>
    <row r="139" s="96" customFormat="true" ht="13.7" hidden="false" customHeight="true" outlineLevel="0" collapsed="false">
      <c r="A139" s="394" t="s">
        <v>36</v>
      </c>
      <c r="B139" s="394"/>
      <c r="C139" s="394"/>
      <c r="D139" s="394"/>
      <c r="E139" s="394"/>
      <c r="F139" s="394"/>
      <c r="G139" s="485"/>
      <c r="H139" s="89" t="n">
        <f aca="false">SUM(H140:H156)</f>
        <v>1600</v>
      </c>
      <c r="I139" s="9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2"/>
      <c r="X139" s="119"/>
      <c r="Y139" s="119"/>
      <c r="Z139" s="41"/>
      <c r="AA139" s="41"/>
      <c r="AB139" s="95"/>
    </row>
    <row r="140" customFormat="false" ht="13.7" hidden="false" customHeight="true" outlineLevel="1" collapsed="false">
      <c r="A140" s="120" t="s">
        <v>799</v>
      </c>
      <c r="B140" s="109" t="s">
        <v>800</v>
      </c>
      <c r="C140" s="109" t="n">
        <v>6701134</v>
      </c>
      <c r="D140" s="177"/>
      <c r="E140" s="109"/>
      <c r="F140" s="109" t="s">
        <v>801</v>
      </c>
      <c r="G140" s="101"/>
      <c r="H140" s="122" t="n">
        <v>100</v>
      </c>
      <c r="I140" s="174"/>
      <c r="J140" s="103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5"/>
      <c r="X140" s="119"/>
      <c r="Y140" s="119"/>
      <c r="Z140" s="41"/>
      <c r="AA140" s="41"/>
      <c r="AB140" s="33"/>
    </row>
    <row r="141" customFormat="false" ht="13.7" hidden="false" customHeight="true" outlineLevel="1" collapsed="false">
      <c r="A141" s="123" t="s">
        <v>802</v>
      </c>
      <c r="B141" s="109" t="s">
        <v>62</v>
      </c>
      <c r="C141" s="109" t="s">
        <v>62</v>
      </c>
      <c r="D141" s="109"/>
      <c r="E141" s="109" t="s">
        <v>269</v>
      </c>
      <c r="F141" s="109" t="s">
        <v>41</v>
      </c>
      <c r="G141" s="101"/>
      <c r="H141" s="110"/>
      <c r="I141" s="174"/>
      <c r="J141" s="136"/>
      <c r="K141" s="113" t="n">
        <v>1</v>
      </c>
      <c r="L141" s="113" t="n">
        <v>1</v>
      </c>
      <c r="M141" s="113" t="n">
        <v>1</v>
      </c>
      <c r="N141" s="353" t="n">
        <v>1</v>
      </c>
      <c r="O141" s="353" t="n">
        <v>1</v>
      </c>
      <c r="P141" s="353" t="n">
        <v>1</v>
      </c>
      <c r="Q141" s="137"/>
      <c r="R141" s="137"/>
      <c r="S141" s="137"/>
      <c r="T141" s="137"/>
      <c r="U141" s="137"/>
      <c r="V141" s="254"/>
      <c r="W141" s="255"/>
      <c r="X141" s="119"/>
      <c r="Y141" s="119"/>
      <c r="Z141" s="41"/>
      <c r="AA141" s="41" t="s">
        <v>803</v>
      </c>
      <c r="AB141" s="33"/>
    </row>
    <row r="142" s="4" customFormat="true" ht="13.7" hidden="false" customHeight="true" outlineLevel="1" collapsed="false">
      <c r="A142" s="123" t="s">
        <v>804</v>
      </c>
      <c r="B142" s="109" t="s">
        <v>62</v>
      </c>
      <c r="C142" s="109" t="s">
        <v>62</v>
      </c>
      <c r="D142" s="109"/>
      <c r="E142" s="109" t="s">
        <v>269</v>
      </c>
      <c r="F142" s="109" t="s">
        <v>41</v>
      </c>
      <c r="G142" s="101"/>
      <c r="H142" s="110"/>
      <c r="I142" s="143"/>
      <c r="J142" s="136"/>
      <c r="K142" s="113" t="n">
        <v>1</v>
      </c>
      <c r="L142" s="113" t="n">
        <v>1</v>
      </c>
      <c r="M142" s="113" t="n">
        <v>1</v>
      </c>
      <c r="N142" s="353" t="n">
        <v>1</v>
      </c>
      <c r="O142" s="353" t="n">
        <v>1</v>
      </c>
      <c r="P142" s="353" t="n">
        <v>1</v>
      </c>
      <c r="Q142" s="137"/>
      <c r="R142" s="137"/>
      <c r="S142" s="137"/>
      <c r="T142" s="137"/>
      <c r="U142" s="137"/>
      <c r="V142" s="115"/>
      <c r="W142" s="116"/>
      <c r="X142" s="41"/>
      <c r="Y142" s="41"/>
      <c r="Z142" s="41"/>
      <c r="AA142" s="41" t="s">
        <v>805</v>
      </c>
      <c r="AB142" s="33"/>
    </row>
    <row r="143" customFormat="false" ht="13.7" hidden="false" customHeight="true" outlineLevel="1" collapsed="false">
      <c r="A143" s="123" t="s">
        <v>806</v>
      </c>
      <c r="B143" s="109" t="s">
        <v>62</v>
      </c>
      <c r="C143" s="109" t="s">
        <v>62</v>
      </c>
      <c r="D143" s="109"/>
      <c r="E143" s="109" t="s">
        <v>269</v>
      </c>
      <c r="F143" s="109" t="s">
        <v>41</v>
      </c>
      <c r="G143" s="101"/>
      <c r="H143" s="110"/>
      <c r="I143" s="174"/>
      <c r="J143" s="136"/>
      <c r="K143" s="113" t="n">
        <v>1</v>
      </c>
      <c r="L143" s="113" t="n">
        <v>1</v>
      </c>
      <c r="M143" s="113" t="n">
        <v>1</v>
      </c>
      <c r="N143" s="353" t="n">
        <v>1</v>
      </c>
      <c r="O143" s="353" t="n">
        <v>1</v>
      </c>
      <c r="P143" s="353" t="n">
        <v>1</v>
      </c>
      <c r="Q143" s="137"/>
      <c r="R143" s="137"/>
      <c r="S143" s="137"/>
      <c r="T143" s="137"/>
      <c r="U143" s="137"/>
      <c r="V143" s="115"/>
      <c r="W143" s="116"/>
      <c r="X143" s="119"/>
      <c r="Y143" s="119"/>
      <c r="Z143" s="41"/>
      <c r="AA143" s="41" t="s">
        <v>807</v>
      </c>
      <c r="AB143" s="42"/>
    </row>
    <row r="144" s="4" customFormat="true" ht="13.7" hidden="false" customHeight="true" outlineLevel="1" collapsed="false">
      <c r="A144" s="123" t="s">
        <v>808</v>
      </c>
      <c r="B144" s="109" t="s">
        <v>62</v>
      </c>
      <c r="C144" s="109" t="s">
        <v>62</v>
      </c>
      <c r="D144" s="109"/>
      <c r="E144" s="109" t="s">
        <v>48</v>
      </c>
      <c r="F144" s="109" t="s">
        <v>801</v>
      </c>
      <c r="G144" s="101"/>
      <c r="H144" s="110"/>
      <c r="I144" s="143"/>
      <c r="J144" s="111" t="n">
        <v>1</v>
      </c>
      <c r="K144" s="112" t="n">
        <v>1</v>
      </c>
      <c r="L144" s="112" t="n">
        <v>1</v>
      </c>
      <c r="M144" s="112" t="n">
        <v>1</v>
      </c>
      <c r="N144" s="112" t="n">
        <v>1</v>
      </c>
      <c r="O144" s="112" t="n">
        <v>1</v>
      </c>
      <c r="P144" s="112" t="n">
        <v>1</v>
      </c>
      <c r="Q144" s="113" t="n">
        <v>1</v>
      </c>
      <c r="R144" s="113" t="n">
        <v>1</v>
      </c>
      <c r="S144" s="353" t="n">
        <v>1</v>
      </c>
      <c r="T144" s="353" t="n">
        <v>1</v>
      </c>
      <c r="U144" s="115"/>
      <c r="V144" s="115"/>
      <c r="W144" s="116"/>
      <c r="X144" s="41"/>
      <c r="Y144" s="41"/>
      <c r="Z144" s="41"/>
      <c r="AA144" s="41" t="s">
        <v>809</v>
      </c>
      <c r="AB144" s="42"/>
    </row>
    <row r="145" s="4" customFormat="true" ht="13.7" hidden="false" customHeight="true" outlineLevel="1" collapsed="false">
      <c r="A145" s="123" t="s">
        <v>810</v>
      </c>
      <c r="B145" s="109" t="s">
        <v>62</v>
      </c>
      <c r="C145" s="109" t="s">
        <v>62</v>
      </c>
      <c r="D145" s="109"/>
      <c r="E145" s="109" t="s">
        <v>634</v>
      </c>
      <c r="F145" s="109" t="s">
        <v>801</v>
      </c>
      <c r="G145" s="101"/>
      <c r="H145" s="110"/>
      <c r="I145" s="143"/>
      <c r="J145" s="111" t="n">
        <v>1</v>
      </c>
      <c r="K145" s="112" t="n">
        <v>1</v>
      </c>
      <c r="L145" s="112" t="n">
        <v>1</v>
      </c>
      <c r="M145" s="112" t="n">
        <v>1</v>
      </c>
      <c r="N145" s="112" t="n">
        <v>1</v>
      </c>
      <c r="O145" s="112" t="n">
        <v>1</v>
      </c>
      <c r="P145" s="112" t="n">
        <v>1</v>
      </c>
      <c r="Q145" s="113" t="n">
        <v>1</v>
      </c>
      <c r="R145" s="113" t="n">
        <v>1</v>
      </c>
      <c r="S145" s="353" t="n">
        <v>1</v>
      </c>
      <c r="T145" s="353" t="n">
        <v>1</v>
      </c>
      <c r="U145" s="115"/>
      <c r="V145" s="115"/>
      <c r="W145" s="116"/>
      <c r="X145" s="41"/>
      <c r="Y145" s="41"/>
      <c r="Z145" s="41"/>
      <c r="AA145" s="41" t="s">
        <v>811</v>
      </c>
      <c r="AB145" s="42"/>
    </row>
    <row r="146" s="4" customFormat="true" ht="13.7" hidden="false" customHeight="true" outlineLevel="1" collapsed="false">
      <c r="A146" s="123" t="s">
        <v>812</v>
      </c>
      <c r="B146" s="109" t="s">
        <v>62</v>
      </c>
      <c r="C146" s="109" t="s">
        <v>62</v>
      </c>
      <c r="D146" s="109"/>
      <c r="E146" s="109" t="s">
        <v>48</v>
      </c>
      <c r="F146" s="109" t="s">
        <v>55</v>
      </c>
      <c r="G146" s="101"/>
      <c r="H146" s="110"/>
      <c r="I146" s="143"/>
      <c r="J146" s="111" t="n">
        <v>1</v>
      </c>
      <c r="K146" s="112" t="n">
        <v>1</v>
      </c>
      <c r="L146" s="112" t="n">
        <v>1</v>
      </c>
      <c r="M146" s="112" t="n">
        <v>1</v>
      </c>
      <c r="N146" s="112" t="n">
        <v>1</v>
      </c>
      <c r="O146" s="112" t="n">
        <v>1</v>
      </c>
      <c r="P146" s="112" t="n">
        <v>1</v>
      </c>
      <c r="Q146" s="115"/>
      <c r="R146" s="115"/>
      <c r="S146" s="115"/>
      <c r="T146" s="115"/>
      <c r="U146" s="115"/>
      <c r="V146" s="115"/>
      <c r="W146" s="116"/>
      <c r="X146" s="41"/>
      <c r="Y146" s="41"/>
      <c r="Z146" s="41"/>
      <c r="AA146" s="41"/>
      <c r="AB146" s="42"/>
    </row>
    <row r="147" s="4" customFormat="true" ht="13.7" hidden="false" customHeight="true" outlineLevel="1" collapsed="false">
      <c r="A147" s="123" t="s">
        <v>813</v>
      </c>
      <c r="B147" s="109" t="s">
        <v>62</v>
      </c>
      <c r="C147" s="109" t="s">
        <v>62</v>
      </c>
      <c r="D147" s="109"/>
      <c r="E147" s="109" t="s">
        <v>814</v>
      </c>
      <c r="F147" s="109" t="s">
        <v>225</v>
      </c>
      <c r="G147" s="101"/>
      <c r="H147" s="110"/>
      <c r="I147" s="143"/>
      <c r="J147" s="118"/>
      <c r="K147" s="113" t="n">
        <v>1</v>
      </c>
      <c r="L147" s="113" t="n">
        <v>1</v>
      </c>
      <c r="M147" s="113" t="n">
        <v>1</v>
      </c>
      <c r="N147" s="353" t="n">
        <v>1</v>
      </c>
      <c r="O147" s="353" t="n">
        <v>1</v>
      </c>
      <c r="P147" s="353" t="n">
        <v>1</v>
      </c>
      <c r="Q147" s="115"/>
      <c r="R147" s="115"/>
      <c r="S147" s="115"/>
      <c r="T147" s="115"/>
      <c r="U147" s="115"/>
      <c r="V147" s="115"/>
      <c r="W147" s="116"/>
      <c r="X147" s="41"/>
      <c r="Y147" s="41"/>
      <c r="Z147" s="41"/>
      <c r="AA147" s="41"/>
      <c r="AB147" s="42"/>
    </row>
    <row r="148" customFormat="false" ht="13.7" hidden="false" customHeight="true" outlineLevel="1" collapsed="false">
      <c r="A148" s="120" t="s">
        <v>815</v>
      </c>
      <c r="B148" s="109" t="s">
        <v>800</v>
      </c>
      <c r="C148" s="109" t="n">
        <v>6701134</v>
      </c>
      <c r="D148" s="109" t="s">
        <v>816</v>
      </c>
      <c r="E148" s="109"/>
      <c r="F148" s="109"/>
      <c r="G148" s="101"/>
      <c r="H148" s="122"/>
      <c r="I148" s="174"/>
      <c r="J148" s="118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6"/>
      <c r="X148" s="119"/>
      <c r="Y148" s="119"/>
      <c r="Z148" s="41"/>
      <c r="AA148" s="41"/>
      <c r="AB148" s="42"/>
    </row>
    <row r="149" customFormat="false" ht="13.7" hidden="false" customHeight="true" outlineLevel="1" collapsed="false">
      <c r="A149" s="123" t="s">
        <v>817</v>
      </c>
      <c r="B149" s="109" t="s">
        <v>62</v>
      </c>
      <c r="C149" s="109" t="s">
        <v>62</v>
      </c>
      <c r="D149" s="177"/>
      <c r="E149" s="109" t="s">
        <v>52</v>
      </c>
      <c r="F149" s="109" t="s">
        <v>92</v>
      </c>
      <c r="G149" s="101"/>
      <c r="H149" s="110" t="n">
        <v>50</v>
      </c>
      <c r="I149" s="174"/>
      <c r="J149" s="118"/>
      <c r="K149" s="115"/>
      <c r="L149" s="112" t="n">
        <v>1</v>
      </c>
      <c r="M149" s="112" t="n">
        <v>1</v>
      </c>
      <c r="N149" s="112" t="n">
        <v>1</v>
      </c>
      <c r="O149" s="112" t="n">
        <v>1</v>
      </c>
      <c r="P149" s="112" t="n">
        <v>1</v>
      </c>
      <c r="Q149" s="112" t="n">
        <v>1</v>
      </c>
      <c r="R149" s="112" t="n">
        <v>1</v>
      </c>
      <c r="S149" s="112" t="n">
        <v>1</v>
      </c>
      <c r="T149" s="112" t="n">
        <v>1</v>
      </c>
      <c r="U149" s="112" t="n">
        <v>1</v>
      </c>
      <c r="V149" s="115"/>
      <c r="W149" s="116"/>
      <c r="X149" s="119"/>
      <c r="Y149" s="119"/>
      <c r="Z149" s="41"/>
      <c r="AA149" s="41"/>
      <c r="AB149" s="42"/>
    </row>
    <row r="150" s="131" customFormat="true" ht="13.7" hidden="false" customHeight="true" outlineLevel="1" collapsed="false">
      <c r="A150" s="133" t="s">
        <v>818</v>
      </c>
      <c r="B150" s="135" t="s">
        <v>62</v>
      </c>
      <c r="C150" s="135" t="s">
        <v>62</v>
      </c>
      <c r="D150" s="467"/>
      <c r="E150" s="135" t="s">
        <v>816</v>
      </c>
      <c r="F150" s="135" t="s">
        <v>55</v>
      </c>
      <c r="G150" s="190"/>
      <c r="H150" s="110"/>
      <c r="I150" s="151"/>
      <c r="J150" s="111" t="n">
        <v>1</v>
      </c>
      <c r="K150" s="112" t="n">
        <v>1</v>
      </c>
      <c r="L150" s="112" t="n">
        <v>1</v>
      </c>
      <c r="M150" s="112" t="n">
        <v>1</v>
      </c>
      <c r="N150" s="112" t="n">
        <v>1</v>
      </c>
      <c r="O150" s="112" t="n">
        <v>1</v>
      </c>
      <c r="P150" s="112" t="n">
        <v>1</v>
      </c>
      <c r="Q150" s="115"/>
      <c r="R150" s="115"/>
      <c r="S150" s="115"/>
      <c r="T150" s="115"/>
      <c r="U150" s="115"/>
      <c r="V150" s="115"/>
      <c r="W150" s="116"/>
      <c r="X150" s="117"/>
      <c r="Y150" s="117"/>
      <c r="Z150" s="117"/>
      <c r="AA150" s="117" t="s">
        <v>819</v>
      </c>
      <c r="AB150" s="42"/>
    </row>
    <row r="151" s="131" customFormat="true" ht="13.7" hidden="false" customHeight="true" outlineLevel="1" collapsed="false">
      <c r="A151" s="133" t="s">
        <v>820</v>
      </c>
      <c r="B151" s="135" t="s">
        <v>62</v>
      </c>
      <c r="C151" s="135" t="s">
        <v>62</v>
      </c>
      <c r="D151" s="467"/>
      <c r="E151" s="135" t="s">
        <v>816</v>
      </c>
      <c r="F151" s="135" t="s">
        <v>55</v>
      </c>
      <c r="G151" s="190"/>
      <c r="H151" s="110"/>
      <c r="I151" s="151"/>
      <c r="J151" s="111" t="n">
        <v>1</v>
      </c>
      <c r="K151" s="112" t="n">
        <v>1</v>
      </c>
      <c r="L151" s="112" t="n">
        <v>1</v>
      </c>
      <c r="M151" s="112" t="n">
        <v>1</v>
      </c>
      <c r="N151" s="112" t="n">
        <v>1</v>
      </c>
      <c r="O151" s="112" t="n">
        <v>1</v>
      </c>
      <c r="P151" s="112" t="n">
        <v>1</v>
      </c>
      <c r="Q151" s="115"/>
      <c r="R151" s="115"/>
      <c r="S151" s="115"/>
      <c r="T151" s="115"/>
      <c r="U151" s="115"/>
      <c r="V151" s="115"/>
      <c r="W151" s="116"/>
      <c r="X151" s="117"/>
      <c r="Y151" s="117"/>
      <c r="Z151" s="117"/>
      <c r="AA151" s="117" t="s">
        <v>819</v>
      </c>
      <c r="AB151" s="130"/>
    </row>
    <row r="152" s="4" customFormat="true" ht="13.7" hidden="false" customHeight="true" outlineLevel="1" collapsed="false">
      <c r="A152" s="123" t="s">
        <v>821</v>
      </c>
      <c r="B152" s="109" t="s">
        <v>62</v>
      </c>
      <c r="C152" s="109" t="s">
        <v>62</v>
      </c>
      <c r="D152" s="177"/>
      <c r="E152" s="109" t="s">
        <v>816</v>
      </c>
      <c r="F152" s="109" t="s">
        <v>55</v>
      </c>
      <c r="G152" s="101"/>
      <c r="H152" s="110" t="n">
        <v>50</v>
      </c>
      <c r="I152" s="143"/>
      <c r="J152" s="111" t="n">
        <v>1</v>
      </c>
      <c r="K152" s="112" t="n">
        <v>1</v>
      </c>
      <c r="L152" s="112" t="n">
        <v>1</v>
      </c>
      <c r="M152" s="112" t="n">
        <v>1</v>
      </c>
      <c r="N152" s="112" t="n">
        <v>1</v>
      </c>
      <c r="O152" s="112" t="n">
        <v>1</v>
      </c>
      <c r="P152" s="112" t="n">
        <v>1</v>
      </c>
      <c r="Q152" s="115"/>
      <c r="R152" s="115"/>
      <c r="S152" s="115"/>
      <c r="T152" s="115"/>
      <c r="U152" s="115"/>
      <c r="V152" s="115"/>
      <c r="W152" s="116"/>
      <c r="X152" s="41"/>
      <c r="Y152" s="41"/>
      <c r="Z152" s="41"/>
      <c r="AA152" s="41" t="s">
        <v>822</v>
      </c>
      <c r="AB152" s="130"/>
    </row>
    <row r="153" customFormat="false" ht="13.7" hidden="false" customHeight="true" outlineLevel="1" collapsed="false">
      <c r="A153" s="120" t="s">
        <v>823</v>
      </c>
      <c r="B153" s="109" t="s">
        <v>824</v>
      </c>
      <c r="C153" s="1" t="n">
        <v>6703926</v>
      </c>
      <c r="D153" s="109" t="s">
        <v>67</v>
      </c>
      <c r="E153" s="109"/>
      <c r="F153" s="109" t="s">
        <v>88</v>
      </c>
      <c r="G153" s="110" t="s">
        <v>175</v>
      </c>
      <c r="H153" s="122" t="n">
        <f aca="false">1300+100</f>
        <v>1400</v>
      </c>
      <c r="I153" s="174"/>
      <c r="J153" s="118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6"/>
      <c r="X153" s="119"/>
      <c r="Y153" s="119"/>
      <c r="Z153" s="41"/>
      <c r="AA153" s="41"/>
      <c r="AB153" s="42"/>
    </row>
    <row r="154" customFormat="false" ht="13.7" hidden="false" customHeight="true" outlineLevel="1" collapsed="false">
      <c r="A154" s="123" t="s">
        <v>825</v>
      </c>
      <c r="B154" s="109" t="s">
        <v>62</v>
      </c>
      <c r="C154" s="109" t="s">
        <v>62</v>
      </c>
      <c r="D154" s="109"/>
      <c r="E154" s="109" t="s">
        <v>67</v>
      </c>
      <c r="F154" s="109"/>
      <c r="G154" s="101"/>
      <c r="H154" s="110"/>
      <c r="I154" s="174"/>
      <c r="J154" s="486" t="n">
        <v>1</v>
      </c>
      <c r="K154" s="353" t="n">
        <v>1</v>
      </c>
      <c r="L154" s="353" t="n">
        <v>1</v>
      </c>
      <c r="M154" s="353" t="n">
        <v>1</v>
      </c>
      <c r="N154" s="353" t="n">
        <v>1</v>
      </c>
      <c r="O154" s="353" t="n">
        <v>1</v>
      </c>
      <c r="P154" s="353" t="n">
        <v>1</v>
      </c>
      <c r="Q154" s="353" t="n">
        <v>1</v>
      </c>
      <c r="R154" s="353" t="n">
        <v>1</v>
      </c>
      <c r="S154" s="353" t="n">
        <v>1</v>
      </c>
      <c r="T154" s="353" t="n">
        <v>1</v>
      </c>
      <c r="U154" s="353" t="n">
        <v>1</v>
      </c>
      <c r="V154" s="115"/>
      <c r="W154" s="116"/>
      <c r="X154" s="119"/>
      <c r="Y154" s="119"/>
      <c r="Z154" s="41"/>
      <c r="AA154" s="41"/>
      <c r="AB154" s="42"/>
    </row>
    <row r="155" customFormat="false" ht="13.7" hidden="false" customHeight="true" outlineLevel="1" collapsed="false">
      <c r="A155" s="123" t="s">
        <v>826</v>
      </c>
      <c r="B155" s="109" t="s">
        <v>62</v>
      </c>
      <c r="C155" s="109" t="s">
        <v>62</v>
      </c>
      <c r="D155" s="109"/>
      <c r="E155" s="109" t="s">
        <v>67</v>
      </c>
      <c r="F155" s="109"/>
      <c r="G155" s="101"/>
      <c r="H155" s="110"/>
      <c r="I155" s="174"/>
      <c r="J155" s="486" t="n">
        <v>1</v>
      </c>
      <c r="K155" s="353" t="n">
        <v>1</v>
      </c>
      <c r="L155" s="353" t="n">
        <v>1</v>
      </c>
      <c r="M155" s="353" t="n">
        <v>1</v>
      </c>
      <c r="N155" s="353" t="n">
        <v>1</v>
      </c>
      <c r="O155" s="353" t="n">
        <v>1</v>
      </c>
      <c r="P155" s="353" t="n">
        <v>1</v>
      </c>
      <c r="Q155" s="353" t="n">
        <v>1</v>
      </c>
      <c r="R155" s="353" t="n">
        <v>1</v>
      </c>
      <c r="S155" s="353" t="n">
        <v>1</v>
      </c>
      <c r="T155" s="353" t="n">
        <v>1</v>
      </c>
      <c r="U155" s="353" t="n">
        <v>1</v>
      </c>
      <c r="V155" s="115"/>
      <c r="W155" s="116"/>
      <c r="X155" s="119"/>
      <c r="Y155" s="119"/>
      <c r="Z155" s="41"/>
      <c r="AA155" s="41"/>
      <c r="AB155" s="33"/>
    </row>
    <row r="156" customFormat="false" ht="13.7" hidden="false" customHeight="true" outlineLevel="1" collapsed="false">
      <c r="A156" s="123" t="s">
        <v>827</v>
      </c>
      <c r="B156" s="109" t="s">
        <v>62</v>
      </c>
      <c r="C156" s="109" t="s">
        <v>62</v>
      </c>
      <c r="D156" s="109"/>
      <c r="E156" s="109" t="s">
        <v>67</v>
      </c>
      <c r="F156" s="109"/>
      <c r="G156" s="101"/>
      <c r="H156" s="110"/>
      <c r="I156" s="174"/>
      <c r="J156" s="487" t="n">
        <v>1</v>
      </c>
      <c r="K156" s="410" t="n">
        <v>1</v>
      </c>
      <c r="L156" s="410" t="n">
        <v>1</v>
      </c>
      <c r="M156" s="410" t="n">
        <v>1</v>
      </c>
      <c r="N156" s="410" t="n">
        <v>1</v>
      </c>
      <c r="O156" s="410" t="n">
        <v>1</v>
      </c>
      <c r="P156" s="410" t="n">
        <v>1</v>
      </c>
      <c r="Q156" s="410" t="n">
        <v>1</v>
      </c>
      <c r="R156" s="410" t="n">
        <v>1</v>
      </c>
      <c r="S156" s="410" t="n">
        <v>1</v>
      </c>
      <c r="T156" s="410" t="n">
        <v>1</v>
      </c>
      <c r="U156" s="410" t="n">
        <v>1</v>
      </c>
      <c r="V156" s="160"/>
      <c r="W156" s="161"/>
      <c r="X156" s="119"/>
      <c r="Y156" s="119" t="n">
        <v>0.3</v>
      </c>
      <c r="Z156" s="41"/>
      <c r="AA156" s="41"/>
      <c r="AB156" s="33"/>
    </row>
    <row r="157" s="96" customFormat="true" ht="13.7" hidden="false" customHeight="true" outlineLevel="0" collapsed="false">
      <c r="A157" s="394" t="s">
        <v>438</v>
      </c>
      <c r="B157" s="394"/>
      <c r="C157" s="394"/>
      <c r="D157" s="394"/>
      <c r="E157" s="394"/>
      <c r="F157" s="394"/>
      <c r="G157" s="485"/>
      <c r="H157" s="89" t="n">
        <f aca="false">H158+H159</f>
        <v>100</v>
      </c>
      <c r="I157" s="488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3"/>
      <c r="X157" s="119"/>
      <c r="Y157" s="119"/>
      <c r="Z157" s="41"/>
      <c r="AA157" s="409"/>
      <c r="AB157" s="33"/>
    </row>
    <row r="158" s="4" customFormat="true" ht="13.7" hidden="false" customHeight="true" outlineLevel="1" collapsed="false">
      <c r="A158" s="120" t="s">
        <v>828</v>
      </c>
      <c r="B158" s="109" t="s">
        <v>800</v>
      </c>
      <c r="C158" s="109" t="n">
        <v>6701134</v>
      </c>
      <c r="D158" s="109"/>
      <c r="E158" s="109" t="s">
        <v>48</v>
      </c>
      <c r="F158" s="109" t="s">
        <v>55</v>
      </c>
      <c r="G158" s="101"/>
      <c r="H158" s="122" t="n">
        <v>100</v>
      </c>
      <c r="I158" s="143"/>
      <c r="J158" s="111" t="n">
        <v>1</v>
      </c>
      <c r="K158" s="112" t="n">
        <v>1</v>
      </c>
      <c r="L158" s="112" t="n">
        <v>1</v>
      </c>
      <c r="M158" s="112" t="n">
        <v>1</v>
      </c>
      <c r="N158" s="112" t="n">
        <v>1</v>
      </c>
      <c r="O158" s="112" t="n">
        <v>1</v>
      </c>
      <c r="P158" s="112" t="n">
        <v>1</v>
      </c>
      <c r="Q158" s="112" t="n">
        <v>1</v>
      </c>
      <c r="R158" s="112" t="n">
        <v>1</v>
      </c>
      <c r="S158" s="112" t="n">
        <v>1</v>
      </c>
      <c r="T158" s="112" t="n">
        <v>1</v>
      </c>
      <c r="U158" s="112" t="n">
        <v>1</v>
      </c>
      <c r="V158" s="104"/>
      <c r="W158" s="105"/>
      <c r="X158" s="41"/>
      <c r="Y158" s="41"/>
      <c r="Z158" s="41"/>
      <c r="AA158" s="41" t="s">
        <v>829</v>
      </c>
      <c r="AB158" s="130"/>
    </row>
    <row r="159" customFormat="false" ht="13.7" hidden="false" customHeight="true" outlineLevel="1" collapsed="false">
      <c r="A159" s="123" t="s">
        <v>830</v>
      </c>
      <c r="B159" s="109" t="s">
        <v>62</v>
      </c>
      <c r="C159" s="109" t="s">
        <v>62</v>
      </c>
      <c r="D159" s="109"/>
      <c r="E159" s="109" t="s">
        <v>48</v>
      </c>
      <c r="F159" s="109" t="s">
        <v>55</v>
      </c>
      <c r="G159" s="101"/>
      <c r="H159" s="122"/>
      <c r="I159" s="489"/>
      <c r="J159" s="111" t="n">
        <v>1</v>
      </c>
      <c r="K159" s="112" t="n">
        <v>1</v>
      </c>
      <c r="L159" s="112" t="n">
        <v>1</v>
      </c>
      <c r="M159" s="112" t="n">
        <v>1</v>
      </c>
      <c r="N159" s="112" t="n">
        <v>1</v>
      </c>
      <c r="O159" s="112" t="n">
        <v>1</v>
      </c>
      <c r="P159" s="112" t="n">
        <v>1</v>
      </c>
      <c r="Q159" s="112" t="n">
        <v>1</v>
      </c>
      <c r="R159" s="112" t="n">
        <v>1</v>
      </c>
      <c r="S159" s="112" t="n">
        <v>1</v>
      </c>
      <c r="T159" s="112" t="n">
        <v>1</v>
      </c>
      <c r="U159" s="112" t="n">
        <v>1</v>
      </c>
      <c r="V159" s="453"/>
      <c r="W159" s="454"/>
      <c r="X159" s="119"/>
      <c r="Y159" s="119"/>
      <c r="Z159" s="41"/>
      <c r="AA159" s="41" t="s">
        <v>831</v>
      </c>
      <c r="AB159" s="33"/>
    </row>
    <row r="160" customFormat="false" ht="13.7" hidden="false" customHeight="true" outlineLevel="1" collapsed="false">
      <c r="A160" s="123" t="s">
        <v>832</v>
      </c>
      <c r="B160" s="109" t="s">
        <v>62</v>
      </c>
      <c r="C160" s="109" t="s">
        <v>62</v>
      </c>
      <c r="D160" s="109"/>
      <c r="E160" s="109" t="s">
        <v>48</v>
      </c>
      <c r="F160" s="109" t="s">
        <v>55</v>
      </c>
      <c r="G160" s="101"/>
      <c r="H160" s="122"/>
      <c r="I160" s="489"/>
      <c r="J160" s="111" t="n">
        <v>1</v>
      </c>
      <c r="K160" s="112" t="n">
        <v>1</v>
      </c>
      <c r="L160" s="112" t="n">
        <v>1</v>
      </c>
      <c r="M160" s="112" t="n">
        <v>1</v>
      </c>
      <c r="N160" s="112" t="n">
        <v>1</v>
      </c>
      <c r="O160" s="112" t="n">
        <v>1</v>
      </c>
      <c r="P160" s="112" t="n">
        <v>1</v>
      </c>
      <c r="Q160" s="112" t="n">
        <v>1</v>
      </c>
      <c r="R160" s="112" t="n">
        <v>1</v>
      </c>
      <c r="S160" s="112" t="n">
        <v>1</v>
      </c>
      <c r="T160" s="112" t="n">
        <v>1</v>
      </c>
      <c r="U160" s="112" t="n">
        <v>1</v>
      </c>
      <c r="V160" s="453"/>
      <c r="W160" s="454"/>
      <c r="X160" s="119"/>
      <c r="Y160" s="119"/>
      <c r="Z160" s="41"/>
      <c r="AA160" s="41"/>
      <c r="AB160" s="33"/>
    </row>
    <row r="161" customFormat="false" ht="13.7" hidden="false" customHeight="true" outlineLevel="1" collapsed="false">
      <c r="A161" s="123" t="s">
        <v>833</v>
      </c>
      <c r="B161" s="109" t="s">
        <v>62</v>
      </c>
      <c r="C161" s="109" t="s">
        <v>62</v>
      </c>
      <c r="D161" s="109"/>
      <c r="E161" s="109" t="s">
        <v>48</v>
      </c>
      <c r="F161" s="109" t="s">
        <v>316</v>
      </c>
      <c r="G161" s="490"/>
      <c r="H161" s="110"/>
      <c r="I161" s="489"/>
      <c r="J161" s="111" t="n">
        <v>1</v>
      </c>
      <c r="K161" s="112" t="n">
        <v>1</v>
      </c>
      <c r="L161" s="112" t="n">
        <v>1</v>
      </c>
      <c r="M161" s="112" t="n">
        <v>1</v>
      </c>
      <c r="N161" s="112" t="n">
        <v>1</v>
      </c>
      <c r="O161" s="112" t="n">
        <v>1</v>
      </c>
      <c r="P161" s="113" t="n">
        <v>1</v>
      </c>
      <c r="Q161" s="113" t="n">
        <v>1</v>
      </c>
      <c r="R161" s="353" t="n">
        <v>1</v>
      </c>
      <c r="S161" s="353" t="n">
        <v>1</v>
      </c>
      <c r="T161" s="353" t="n">
        <v>1</v>
      </c>
      <c r="U161" s="353" t="n">
        <v>1</v>
      </c>
      <c r="V161" s="453"/>
      <c r="W161" s="454"/>
      <c r="X161" s="119"/>
      <c r="Y161" s="119"/>
      <c r="Z161" s="41"/>
      <c r="AA161" s="41" t="s">
        <v>834</v>
      </c>
      <c r="AB161" s="130"/>
    </row>
    <row r="162" s="96" customFormat="true" ht="13.7" hidden="false" customHeight="true" outlineLevel="0" collapsed="false">
      <c r="A162" s="394" t="s">
        <v>835</v>
      </c>
      <c r="B162" s="394"/>
      <c r="C162" s="394"/>
      <c r="D162" s="394"/>
      <c r="E162" s="394"/>
      <c r="F162" s="394"/>
      <c r="G162" s="485"/>
      <c r="H162" s="90" t="n">
        <f aca="false">SUM(H163:H167)</f>
        <v>300</v>
      </c>
      <c r="I162" s="268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3"/>
      <c r="X162" s="491"/>
      <c r="Y162" s="119"/>
      <c r="Z162" s="41"/>
      <c r="AA162" s="409"/>
      <c r="AB162" s="33"/>
    </row>
    <row r="163" s="4" customFormat="true" ht="13.7" hidden="false" customHeight="true" outlineLevel="1" collapsed="false">
      <c r="A163" s="120" t="s">
        <v>836</v>
      </c>
      <c r="B163" s="109" t="s">
        <v>800</v>
      </c>
      <c r="C163" s="109" t="n">
        <v>6701134</v>
      </c>
      <c r="D163" s="177"/>
      <c r="E163" s="109"/>
      <c r="F163" s="109"/>
      <c r="G163" s="101"/>
      <c r="H163" s="122"/>
      <c r="I163" s="143"/>
      <c r="J163" s="118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6"/>
      <c r="X163" s="41"/>
      <c r="Y163" s="41"/>
      <c r="Z163" s="41"/>
      <c r="AA163" s="41"/>
      <c r="AB163" s="33"/>
    </row>
    <row r="164" s="4" customFormat="true" ht="13.7" hidden="false" customHeight="true" outlineLevel="1" collapsed="false">
      <c r="A164" s="123" t="s">
        <v>837</v>
      </c>
      <c r="B164" s="109"/>
      <c r="C164" s="109"/>
      <c r="D164" s="177"/>
      <c r="E164" s="109" t="s">
        <v>302</v>
      </c>
      <c r="F164" s="109" t="s">
        <v>88</v>
      </c>
      <c r="G164" s="101"/>
      <c r="H164" s="122" t="n">
        <v>100</v>
      </c>
      <c r="I164" s="143"/>
      <c r="J164" s="118"/>
      <c r="K164" s="353" t="n">
        <v>1</v>
      </c>
      <c r="L164" s="353" t="n">
        <v>1</v>
      </c>
      <c r="M164" s="353" t="n">
        <v>1</v>
      </c>
      <c r="N164" s="353" t="n">
        <v>1</v>
      </c>
      <c r="O164" s="353" t="n">
        <v>1</v>
      </c>
      <c r="P164" s="353" t="n">
        <v>1</v>
      </c>
      <c r="Q164" s="353" t="n">
        <v>1</v>
      </c>
      <c r="R164" s="353" t="n">
        <v>1</v>
      </c>
      <c r="S164" s="353" t="n">
        <v>1</v>
      </c>
      <c r="T164" s="217"/>
      <c r="U164" s="217"/>
      <c r="V164" s="115"/>
      <c r="W164" s="116"/>
      <c r="X164" s="41"/>
      <c r="Y164" s="41"/>
      <c r="Z164" s="41"/>
      <c r="AA164" s="492" t="s">
        <v>838</v>
      </c>
      <c r="AB164" s="228"/>
    </row>
    <row r="165" s="4" customFormat="true" ht="13.7" hidden="false" customHeight="true" outlineLevel="1" collapsed="false">
      <c r="A165" s="123" t="s">
        <v>839</v>
      </c>
      <c r="B165" s="109"/>
      <c r="C165" s="109"/>
      <c r="D165" s="177"/>
      <c r="E165" s="109" t="s">
        <v>302</v>
      </c>
      <c r="F165" s="109" t="s">
        <v>88</v>
      </c>
      <c r="G165" s="101"/>
      <c r="H165" s="122" t="n">
        <v>100</v>
      </c>
      <c r="I165" s="143"/>
      <c r="J165" s="118"/>
      <c r="K165" s="353" t="n">
        <v>1</v>
      </c>
      <c r="L165" s="353" t="n">
        <v>1</v>
      </c>
      <c r="M165" s="353" t="n">
        <v>1</v>
      </c>
      <c r="N165" s="353" t="n">
        <v>1</v>
      </c>
      <c r="O165" s="353" t="n">
        <v>1</v>
      </c>
      <c r="P165" s="353" t="n">
        <v>1</v>
      </c>
      <c r="Q165" s="353" t="n">
        <v>1</v>
      </c>
      <c r="R165" s="353" t="n">
        <v>1</v>
      </c>
      <c r="S165" s="353" t="n">
        <v>1</v>
      </c>
      <c r="T165" s="115"/>
      <c r="U165" s="115"/>
      <c r="V165" s="115"/>
      <c r="W165" s="116"/>
      <c r="X165" s="41"/>
      <c r="Y165" s="41"/>
      <c r="Z165" s="41"/>
      <c r="AA165" s="41" t="s">
        <v>840</v>
      </c>
      <c r="AB165" s="231"/>
    </row>
    <row r="166" s="4" customFormat="true" ht="13.7" hidden="false" customHeight="true" outlineLevel="1" collapsed="false">
      <c r="A166" s="123" t="s">
        <v>841</v>
      </c>
      <c r="B166" s="109"/>
      <c r="C166" s="109"/>
      <c r="D166" s="177"/>
      <c r="E166" s="109" t="s">
        <v>302</v>
      </c>
      <c r="F166" s="109" t="s">
        <v>316</v>
      </c>
      <c r="G166" s="101"/>
      <c r="H166" s="122" t="n">
        <v>100</v>
      </c>
      <c r="I166" s="143"/>
      <c r="J166" s="118"/>
      <c r="K166" s="353" t="n">
        <v>1</v>
      </c>
      <c r="L166" s="353" t="n">
        <v>1</v>
      </c>
      <c r="M166" s="353" t="n">
        <v>1</v>
      </c>
      <c r="N166" s="353" t="n">
        <v>1</v>
      </c>
      <c r="O166" s="353" t="n">
        <v>1</v>
      </c>
      <c r="P166" s="353" t="n">
        <v>1</v>
      </c>
      <c r="Q166" s="353" t="n">
        <v>1</v>
      </c>
      <c r="R166" s="353" t="n">
        <v>1</v>
      </c>
      <c r="S166" s="353" t="n">
        <v>1</v>
      </c>
      <c r="T166" s="115"/>
      <c r="U166" s="115"/>
      <c r="V166" s="115"/>
      <c r="W166" s="116"/>
      <c r="X166" s="41"/>
      <c r="Y166" s="41"/>
      <c r="Z166" s="41"/>
      <c r="AA166" s="41" t="s">
        <v>842</v>
      </c>
      <c r="AB166" s="228"/>
    </row>
    <row r="167" customFormat="false" ht="13.7" hidden="false" customHeight="true" outlineLevel="1" collapsed="false">
      <c r="A167" s="120" t="s">
        <v>843</v>
      </c>
      <c r="B167" s="109" t="s">
        <v>844</v>
      </c>
      <c r="C167" s="109" t="n">
        <v>6701133</v>
      </c>
      <c r="D167" s="177"/>
      <c r="E167" s="109"/>
      <c r="F167" s="109"/>
      <c r="G167" s="101"/>
      <c r="H167" s="110"/>
      <c r="I167" s="174"/>
      <c r="J167" s="262"/>
      <c r="K167" s="258"/>
      <c r="L167" s="258"/>
      <c r="M167" s="258"/>
      <c r="N167" s="258"/>
      <c r="O167" s="258"/>
      <c r="P167" s="258"/>
      <c r="Q167" s="258"/>
      <c r="R167" s="258"/>
      <c r="S167" s="258"/>
      <c r="T167" s="258"/>
      <c r="U167" s="258"/>
      <c r="V167" s="258"/>
      <c r="W167" s="259"/>
      <c r="X167" s="119"/>
      <c r="Y167" s="119"/>
      <c r="Z167" s="41"/>
      <c r="AA167" s="409"/>
      <c r="AB167" s="231"/>
    </row>
    <row r="168" s="387" customFormat="true" ht="13.7" hidden="false" customHeight="true" outlineLevel="0" collapsed="false">
      <c r="A168" s="455" t="s">
        <v>845</v>
      </c>
      <c r="B168" s="455"/>
      <c r="C168" s="455"/>
      <c r="D168" s="455"/>
      <c r="E168" s="455"/>
      <c r="F168" s="455"/>
      <c r="G168" s="456" t="n">
        <v>9000</v>
      </c>
      <c r="H168" s="457" t="n">
        <f aca="false">SUM(H170,H176,H182,H194,H203,H215,H220,H223)</f>
        <v>10420</v>
      </c>
      <c r="I168" s="384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6"/>
      <c r="X168" s="119"/>
      <c r="Y168" s="119"/>
      <c r="Z168" s="41"/>
      <c r="AA168" s="409"/>
      <c r="AB168" s="228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96"/>
      <c r="DU168" s="96"/>
      <c r="DV168" s="96"/>
      <c r="DW168" s="96"/>
      <c r="DX168" s="96"/>
      <c r="DY168" s="96"/>
      <c r="DZ168" s="96"/>
      <c r="EA168" s="96"/>
      <c r="EB168" s="96"/>
      <c r="EC168" s="96"/>
      <c r="ED168" s="96"/>
      <c r="EE168" s="96"/>
      <c r="EF168" s="96"/>
      <c r="EG168" s="96"/>
      <c r="EH168" s="96"/>
      <c r="EI168" s="96"/>
      <c r="EJ168" s="96"/>
      <c r="EK168" s="96"/>
      <c r="EL168" s="96"/>
      <c r="EM168" s="96"/>
      <c r="EN168" s="96"/>
      <c r="EO168" s="96"/>
      <c r="EP168" s="96"/>
      <c r="EQ168" s="96"/>
      <c r="ER168" s="96"/>
      <c r="ES168" s="96"/>
      <c r="ET168" s="96"/>
      <c r="EU168" s="96"/>
      <c r="EV168" s="96"/>
      <c r="EW168" s="96"/>
      <c r="EX168" s="96"/>
      <c r="EY168" s="96"/>
      <c r="EZ168" s="96"/>
      <c r="FA168" s="96"/>
      <c r="FB168" s="96"/>
      <c r="FC168" s="96"/>
      <c r="FD168" s="96"/>
      <c r="FE168" s="96"/>
      <c r="FF168" s="96"/>
      <c r="FG168" s="96"/>
      <c r="FH168" s="96"/>
      <c r="FI168" s="96"/>
      <c r="FJ168" s="96"/>
      <c r="FK168" s="96"/>
      <c r="FL168" s="96"/>
      <c r="FM168" s="96"/>
      <c r="FN168" s="96"/>
      <c r="FO168" s="96"/>
      <c r="FP168" s="96"/>
      <c r="FQ168" s="96"/>
      <c r="FR168" s="96"/>
      <c r="FS168" s="96"/>
      <c r="FT168" s="96"/>
      <c r="FU168" s="96"/>
      <c r="FV168" s="96"/>
      <c r="FW168" s="96"/>
      <c r="FX168" s="96"/>
      <c r="FY168" s="96"/>
      <c r="FZ168" s="96"/>
      <c r="GA168" s="96"/>
      <c r="GB168" s="96"/>
      <c r="GC168" s="96"/>
      <c r="GD168" s="96"/>
      <c r="GE168" s="96"/>
      <c r="GF168" s="96"/>
      <c r="GG168" s="96"/>
      <c r="GH168" s="96"/>
      <c r="GI168" s="96"/>
      <c r="GJ168" s="96"/>
      <c r="GK168" s="96"/>
      <c r="GL168" s="96"/>
      <c r="GM168" s="96"/>
      <c r="GN168" s="96"/>
      <c r="GO168" s="96"/>
      <c r="GP168" s="96"/>
      <c r="GQ168" s="96"/>
      <c r="GR168" s="96"/>
      <c r="GS168" s="96"/>
      <c r="GT168" s="96"/>
      <c r="GU168" s="96"/>
      <c r="GV168" s="96"/>
      <c r="GW168" s="96"/>
      <c r="GX168" s="96"/>
      <c r="GY168" s="96"/>
      <c r="GZ168" s="96"/>
      <c r="HA168" s="96"/>
      <c r="HB168" s="96"/>
      <c r="HC168" s="96"/>
      <c r="HD168" s="96"/>
      <c r="HE168" s="96"/>
      <c r="HF168" s="96"/>
      <c r="HG168" s="96"/>
      <c r="HH168" s="96"/>
      <c r="HI168" s="96"/>
      <c r="HJ168" s="96"/>
      <c r="HK168" s="96"/>
      <c r="HL168" s="96"/>
      <c r="HM168" s="96"/>
      <c r="HN168" s="96"/>
      <c r="HO168" s="96"/>
      <c r="HP168" s="96"/>
      <c r="HQ168" s="96"/>
      <c r="HR168" s="96"/>
      <c r="HS168" s="96"/>
      <c r="HT168" s="96"/>
      <c r="HU168" s="96"/>
      <c r="HV168" s="96"/>
      <c r="HW168" s="96"/>
      <c r="HX168" s="96"/>
      <c r="HY168" s="96"/>
      <c r="HZ168" s="96"/>
      <c r="IA168" s="96"/>
      <c r="IB168" s="96"/>
      <c r="IC168" s="96"/>
      <c r="ID168" s="96"/>
      <c r="IE168" s="96"/>
      <c r="IF168" s="96"/>
      <c r="IG168" s="96"/>
      <c r="IH168" s="96"/>
      <c r="II168" s="96"/>
      <c r="IJ168" s="96"/>
      <c r="IK168" s="96"/>
      <c r="IL168" s="96"/>
      <c r="IM168" s="96"/>
      <c r="IN168" s="96"/>
      <c r="IO168" s="96"/>
      <c r="IP168" s="96"/>
      <c r="IQ168" s="96"/>
      <c r="IR168" s="96"/>
      <c r="IS168" s="96"/>
      <c r="IT168" s="96"/>
      <c r="IU168" s="96"/>
      <c r="IV168" s="96"/>
      <c r="IW168" s="96"/>
      <c r="IX168" s="96"/>
      <c r="IY168" s="96"/>
      <c r="IZ168" s="96"/>
      <c r="JA168" s="96"/>
      <c r="JB168" s="96"/>
      <c r="JC168" s="96"/>
      <c r="JD168" s="96"/>
      <c r="JE168" s="96"/>
      <c r="JF168" s="96"/>
      <c r="JG168" s="96"/>
      <c r="JH168" s="96"/>
      <c r="JI168" s="96"/>
      <c r="JJ168" s="96"/>
      <c r="JK168" s="96"/>
      <c r="JL168" s="96"/>
      <c r="JM168" s="96"/>
      <c r="JN168" s="96"/>
      <c r="JO168" s="96"/>
      <c r="JP168" s="96"/>
      <c r="JQ168" s="96"/>
      <c r="JR168" s="96"/>
      <c r="JS168" s="96"/>
      <c r="JT168" s="96"/>
      <c r="JU168" s="96"/>
      <c r="JV168" s="96"/>
      <c r="JW168" s="96"/>
      <c r="JX168" s="96"/>
      <c r="JY168" s="96"/>
      <c r="JZ168" s="96"/>
      <c r="KA168" s="96"/>
      <c r="KB168" s="96"/>
      <c r="KC168" s="96"/>
      <c r="KD168" s="96"/>
      <c r="KE168" s="96"/>
      <c r="KF168" s="96"/>
      <c r="KG168" s="96"/>
    </row>
    <row r="169" s="387" customFormat="true" ht="13.7" hidden="false" customHeight="true" outlineLevel="0" collapsed="false">
      <c r="A169" s="459" t="s">
        <v>585</v>
      </c>
      <c r="B169" s="459"/>
      <c r="C169" s="459"/>
      <c r="D169" s="459"/>
      <c r="E169" s="459"/>
      <c r="F169" s="459"/>
      <c r="G169" s="389" t="n">
        <v>0</v>
      </c>
      <c r="H169" s="460"/>
      <c r="I169" s="493"/>
      <c r="J169" s="494"/>
      <c r="K169" s="494"/>
      <c r="L169" s="494"/>
      <c r="M169" s="494"/>
      <c r="N169" s="494"/>
      <c r="O169" s="494"/>
      <c r="P169" s="494"/>
      <c r="Q169" s="494"/>
      <c r="R169" s="494"/>
      <c r="S169" s="494"/>
      <c r="T169" s="494"/>
      <c r="U169" s="494"/>
      <c r="V169" s="494"/>
      <c r="W169" s="495"/>
      <c r="X169" s="119"/>
      <c r="Y169" s="119"/>
      <c r="Z169" s="41"/>
      <c r="AA169" s="409"/>
      <c r="AB169" s="234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96"/>
      <c r="DU169" s="96"/>
      <c r="DV169" s="96"/>
      <c r="DW169" s="96"/>
      <c r="DX169" s="96"/>
      <c r="DY169" s="96"/>
      <c r="DZ169" s="96"/>
      <c r="EA169" s="96"/>
      <c r="EB169" s="96"/>
      <c r="EC169" s="96"/>
      <c r="ED169" s="96"/>
      <c r="EE169" s="96"/>
      <c r="EF169" s="96"/>
      <c r="EG169" s="96"/>
      <c r="EH169" s="96"/>
      <c r="EI169" s="96"/>
      <c r="EJ169" s="96"/>
      <c r="EK169" s="96"/>
      <c r="EL169" s="96"/>
      <c r="EM169" s="96"/>
      <c r="EN169" s="96"/>
      <c r="EO169" s="96"/>
      <c r="EP169" s="96"/>
      <c r="EQ169" s="96"/>
      <c r="ER169" s="96"/>
      <c r="ES169" s="96"/>
      <c r="ET169" s="96"/>
      <c r="EU169" s="96"/>
      <c r="EV169" s="96"/>
      <c r="EW169" s="96"/>
      <c r="EX169" s="96"/>
      <c r="EY169" s="96"/>
      <c r="EZ169" s="96"/>
      <c r="FA169" s="96"/>
      <c r="FB169" s="96"/>
      <c r="FC169" s="96"/>
      <c r="FD169" s="96"/>
      <c r="FE169" s="96"/>
      <c r="FF169" s="96"/>
      <c r="FG169" s="96"/>
      <c r="FH169" s="96"/>
      <c r="FI169" s="96"/>
      <c r="FJ169" s="96"/>
      <c r="FK169" s="96"/>
      <c r="FL169" s="96"/>
      <c r="FM169" s="96"/>
      <c r="FN169" s="96"/>
      <c r="FO169" s="96"/>
      <c r="FP169" s="96"/>
      <c r="FQ169" s="96"/>
      <c r="FR169" s="96"/>
      <c r="FS169" s="96"/>
      <c r="FT169" s="96"/>
      <c r="FU169" s="96"/>
      <c r="FV169" s="96"/>
      <c r="FW169" s="96"/>
      <c r="FX169" s="96"/>
      <c r="FY169" s="96"/>
      <c r="FZ169" s="96"/>
      <c r="GA169" s="96"/>
      <c r="GB169" s="96"/>
      <c r="GC169" s="96"/>
      <c r="GD169" s="96"/>
      <c r="GE169" s="96"/>
      <c r="GF169" s="96"/>
      <c r="GG169" s="96"/>
      <c r="GH169" s="96"/>
      <c r="GI169" s="96"/>
      <c r="GJ169" s="96"/>
      <c r="GK169" s="96"/>
      <c r="GL169" s="96"/>
      <c r="GM169" s="96"/>
      <c r="GN169" s="96"/>
      <c r="GO169" s="96"/>
      <c r="GP169" s="96"/>
      <c r="GQ169" s="96"/>
      <c r="GR169" s="96"/>
      <c r="GS169" s="96"/>
      <c r="GT169" s="96"/>
      <c r="GU169" s="96"/>
      <c r="GV169" s="96"/>
      <c r="GW169" s="96"/>
      <c r="GX169" s="96"/>
      <c r="GY169" s="96"/>
      <c r="GZ169" s="96"/>
      <c r="HA169" s="96"/>
      <c r="HB169" s="96"/>
      <c r="HC169" s="96"/>
      <c r="HD169" s="96"/>
      <c r="HE169" s="96"/>
      <c r="HF169" s="96"/>
      <c r="HG169" s="96"/>
      <c r="HH169" s="96"/>
      <c r="HI169" s="96"/>
      <c r="HJ169" s="96"/>
      <c r="HK169" s="96"/>
      <c r="HL169" s="96"/>
      <c r="HM169" s="96"/>
      <c r="HN169" s="96"/>
      <c r="HO169" s="96"/>
      <c r="HP169" s="96"/>
      <c r="HQ169" s="96"/>
      <c r="HR169" s="96"/>
      <c r="HS169" s="96"/>
      <c r="HT169" s="96"/>
      <c r="HU169" s="96"/>
      <c r="HV169" s="96"/>
      <c r="HW169" s="96"/>
      <c r="HX169" s="96"/>
      <c r="HY169" s="96"/>
      <c r="HZ169" s="96"/>
      <c r="IA169" s="96"/>
      <c r="IB169" s="96"/>
      <c r="IC169" s="96"/>
      <c r="ID169" s="96"/>
      <c r="IE169" s="96"/>
      <c r="IF169" s="96"/>
      <c r="IG169" s="96"/>
      <c r="IH169" s="96"/>
      <c r="II169" s="96"/>
      <c r="IJ169" s="96"/>
      <c r="IK169" s="96"/>
      <c r="IL169" s="96"/>
      <c r="IM169" s="96"/>
      <c r="IN169" s="96"/>
      <c r="IO169" s="96"/>
      <c r="IP169" s="96"/>
      <c r="IQ169" s="96"/>
      <c r="IR169" s="96"/>
      <c r="IS169" s="96"/>
      <c r="IT169" s="96"/>
      <c r="IU169" s="96"/>
      <c r="IV169" s="96"/>
      <c r="IW169" s="96"/>
      <c r="IX169" s="96"/>
      <c r="IY169" s="96"/>
      <c r="IZ169" s="96"/>
      <c r="JA169" s="96"/>
      <c r="JB169" s="96"/>
      <c r="JC169" s="96"/>
      <c r="JD169" s="96"/>
      <c r="JE169" s="96"/>
      <c r="JF169" s="96"/>
      <c r="JG169" s="96"/>
      <c r="JH169" s="96"/>
      <c r="JI169" s="96"/>
      <c r="JJ169" s="96"/>
      <c r="JK169" s="96"/>
      <c r="JL169" s="96"/>
      <c r="JM169" s="96"/>
      <c r="JN169" s="96"/>
      <c r="JO169" s="96"/>
      <c r="JP169" s="96"/>
      <c r="JQ169" s="96"/>
      <c r="JR169" s="96"/>
      <c r="JS169" s="96"/>
      <c r="JT169" s="96"/>
      <c r="JU169" s="96"/>
      <c r="JV169" s="96"/>
      <c r="JW169" s="96"/>
      <c r="JX169" s="96"/>
      <c r="JY169" s="96"/>
      <c r="JZ169" s="96"/>
      <c r="KA169" s="96"/>
      <c r="KB169" s="96"/>
      <c r="KC169" s="96"/>
      <c r="KD169" s="96"/>
      <c r="KE169" s="96"/>
      <c r="KF169" s="96"/>
      <c r="KG169" s="96"/>
    </row>
    <row r="170" s="96" customFormat="true" ht="13.7" hidden="false" customHeight="true" outlineLevel="0" collapsed="false">
      <c r="A170" s="459" t="s">
        <v>585</v>
      </c>
      <c r="B170" s="459"/>
      <c r="C170" s="459"/>
      <c r="D170" s="459"/>
      <c r="E170" s="459"/>
      <c r="F170" s="459"/>
      <c r="G170" s="485"/>
      <c r="H170" s="90" t="n">
        <f aca="false">SUM(H171:H173)+H175</f>
        <v>3190</v>
      </c>
      <c r="I170" s="91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8"/>
      <c r="X170" s="119"/>
      <c r="Y170" s="119"/>
      <c r="Z170" s="41"/>
      <c r="AA170" s="41"/>
      <c r="AB170" s="231"/>
    </row>
    <row r="171" customFormat="false" ht="13.7" hidden="false" customHeight="true" outlineLevel="1" collapsed="false">
      <c r="A171" s="144" t="s">
        <v>846</v>
      </c>
      <c r="B171" s="109" t="s">
        <v>847</v>
      </c>
      <c r="C171" s="109" t="n">
        <v>6706487</v>
      </c>
      <c r="D171" s="109" t="s">
        <v>141</v>
      </c>
      <c r="E171" s="109" t="s">
        <v>634</v>
      </c>
      <c r="F171" s="109" t="s">
        <v>848</v>
      </c>
      <c r="G171" s="110"/>
      <c r="H171" s="110" t="n">
        <v>3000</v>
      </c>
      <c r="I171" s="496"/>
      <c r="J171" s="276" t="n">
        <v>1</v>
      </c>
      <c r="K171" s="277" t="n">
        <v>1</v>
      </c>
      <c r="L171" s="113" t="n">
        <v>1</v>
      </c>
      <c r="M171" s="353" t="n">
        <v>1</v>
      </c>
      <c r="N171" s="353" t="n">
        <v>1</v>
      </c>
      <c r="O171" s="353" t="n">
        <v>1</v>
      </c>
      <c r="P171" s="115"/>
      <c r="Q171" s="115"/>
      <c r="R171" s="115"/>
      <c r="S171" s="115"/>
      <c r="T171" s="115"/>
      <c r="U171" s="115"/>
      <c r="V171" s="115"/>
      <c r="W171" s="116"/>
      <c r="X171" s="119"/>
      <c r="Y171" s="119"/>
      <c r="Z171" s="41"/>
      <c r="AA171" s="41"/>
      <c r="AB171" s="231"/>
    </row>
    <row r="172" customFormat="false" ht="13.7" hidden="false" customHeight="true" outlineLevel="1" collapsed="false">
      <c r="A172" s="107" t="s">
        <v>849</v>
      </c>
      <c r="B172" s="109" t="s">
        <v>850</v>
      </c>
      <c r="C172" s="109" t="n">
        <v>6706661</v>
      </c>
      <c r="D172" s="109"/>
      <c r="E172" s="108" t="s">
        <v>302</v>
      </c>
      <c r="F172" s="109" t="s">
        <v>316</v>
      </c>
      <c r="G172" s="395"/>
      <c r="H172" s="122"/>
      <c r="I172" s="174"/>
      <c r="J172" s="111" t="n">
        <v>1</v>
      </c>
      <c r="K172" s="112" t="n">
        <v>1</v>
      </c>
      <c r="L172" s="112" t="n">
        <v>1</v>
      </c>
      <c r="M172" s="112" t="n">
        <v>1</v>
      </c>
      <c r="N172" s="112" t="n">
        <v>1</v>
      </c>
      <c r="O172" s="112" t="n">
        <v>1</v>
      </c>
      <c r="P172" s="113" t="n">
        <v>1</v>
      </c>
      <c r="Q172" s="113" t="n">
        <v>1</v>
      </c>
      <c r="R172" s="353" t="n">
        <v>1</v>
      </c>
      <c r="S172" s="353" t="n">
        <v>1</v>
      </c>
      <c r="T172" s="353" t="n">
        <v>1</v>
      </c>
      <c r="U172" s="353" t="n">
        <v>1</v>
      </c>
      <c r="V172" s="343"/>
      <c r="W172" s="400"/>
      <c r="X172" s="119"/>
      <c r="Y172" s="119"/>
      <c r="Z172" s="41"/>
      <c r="AA172" s="409"/>
      <c r="AB172" s="42"/>
    </row>
    <row r="173" customFormat="false" ht="13.7" hidden="false" customHeight="true" outlineLevel="1" collapsed="false">
      <c r="A173" s="120" t="s">
        <v>851</v>
      </c>
      <c r="B173" s="109" t="s">
        <v>852</v>
      </c>
      <c r="C173" s="109" t="n">
        <v>6701177</v>
      </c>
      <c r="D173" s="109" t="s">
        <v>853</v>
      </c>
      <c r="E173" s="109"/>
      <c r="F173" s="109" t="s">
        <v>316</v>
      </c>
      <c r="G173" s="110"/>
      <c r="H173" s="122" t="n">
        <f aca="false">H174</f>
        <v>140</v>
      </c>
      <c r="I173" s="496"/>
      <c r="J173" s="497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6"/>
      <c r="X173" s="119"/>
      <c r="Y173" s="119"/>
      <c r="Z173" s="41"/>
      <c r="AA173" s="409"/>
      <c r="AB173" s="175"/>
    </row>
    <row r="174" s="4" customFormat="true" ht="13.7" hidden="false" customHeight="true" outlineLevel="1" collapsed="false">
      <c r="A174" s="109" t="s">
        <v>854</v>
      </c>
      <c r="B174" s="109" t="s">
        <v>62</v>
      </c>
      <c r="C174" s="109" t="s">
        <v>62</v>
      </c>
      <c r="D174" s="109" t="s">
        <v>40</v>
      </c>
      <c r="E174" s="109" t="s">
        <v>40</v>
      </c>
      <c r="F174" s="109" t="s">
        <v>149</v>
      </c>
      <c r="G174" s="110"/>
      <c r="H174" s="110" t="n">
        <v>140</v>
      </c>
      <c r="I174" s="498"/>
      <c r="J174" s="113" t="n">
        <v>1</v>
      </c>
      <c r="K174" s="113" t="n">
        <v>1</v>
      </c>
      <c r="L174" s="113" t="n">
        <v>1</v>
      </c>
      <c r="M174" s="113" t="n">
        <v>1</v>
      </c>
      <c r="N174" s="353" t="n">
        <v>1</v>
      </c>
      <c r="O174" s="353" t="n">
        <v>1</v>
      </c>
      <c r="P174" s="353" t="n">
        <v>1</v>
      </c>
      <c r="Q174" s="115"/>
      <c r="R174" s="115"/>
      <c r="S174" s="115"/>
      <c r="T174" s="115"/>
      <c r="U174" s="115"/>
      <c r="V174" s="115"/>
      <c r="W174" s="116"/>
      <c r="X174" s="41"/>
      <c r="Y174" s="41"/>
      <c r="Z174" s="41"/>
      <c r="AA174" s="41" t="s">
        <v>855</v>
      </c>
      <c r="AB174" s="33"/>
    </row>
    <row r="175" customFormat="false" ht="13.7" hidden="false" customHeight="true" outlineLevel="1" collapsed="false">
      <c r="A175" s="499" t="s">
        <v>856</v>
      </c>
      <c r="B175" s="198" t="s">
        <v>857</v>
      </c>
      <c r="C175" s="198" t="n">
        <v>6701206</v>
      </c>
      <c r="D175" s="199"/>
      <c r="E175" s="198" t="s">
        <v>853</v>
      </c>
      <c r="F175" s="198" t="s">
        <v>316</v>
      </c>
      <c r="G175" s="203"/>
      <c r="H175" s="442" t="n">
        <v>50</v>
      </c>
      <c r="I175" s="500"/>
      <c r="J175" s="497"/>
      <c r="K175" s="501"/>
      <c r="L175" s="501"/>
      <c r="M175" s="501"/>
      <c r="N175" s="501"/>
      <c r="O175" s="501"/>
      <c r="P175" s="501"/>
      <c r="Q175" s="501"/>
      <c r="R175" s="501"/>
      <c r="S175" s="501"/>
      <c r="T175" s="501"/>
      <c r="U175" s="501"/>
      <c r="V175" s="160"/>
      <c r="W175" s="161"/>
      <c r="X175" s="119"/>
      <c r="Y175" s="119"/>
      <c r="Z175" s="41"/>
      <c r="AA175" s="409"/>
      <c r="AB175" s="33"/>
    </row>
    <row r="176" s="96" customFormat="true" ht="13.7" hidden="false" customHeight="true" outlineLevel="0" collapsed="false">
      <c r="A176" s="394" t="s">
        <v>150</v>
      </c>
      <c r="B176" s="394"/>
      <c r="C176" s="394"/>
      <c r="D176" s="394"/>
      <c r="E176" s="394"/>
      <c r="F176" s="394"/>
      <c r="G176" s="485"/>
      <c r="H176" s="89" t="n">
        <f aca="false">SUM(H177:H179)+H181+H180</f>
        <v>4340</v>
      </c>
      <c r="I176" s="91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3"/>
      <c r="X176" s="119"/>
      <c r="Y176" s="119"/>
      <c r="Z176" s="41"/>
      <c r="AA176" s="41"/>
      <c r="AB176" s="33"/>
    </row>
    <row r="177" customFormat="false" ht="13.7" hidden="false" customHeight="true" outlineLevel="1" collapsed="false">
      <c r="A177" s="426" t="s">
        <v>858</v>
      </c>
      <c r="B177" s="109" t="s">
        <v>859</v>
      </c>
      <c r="C177" s="109" t="n">
        <v>6703281</v>
      </c>
      <c r="D177" s="109" t="s">
        <v>443</v>
      </c>
      <c r="E177" s="109" t="s">
        <v>443</v>
      </c>
      <c r="F177" s="109" t="s">
        <v>507</v>
      </c>
      <c r="G177" s="110"/>
      <c r="H177" s="502" t="n">
        <v>4000</v>
      </c>
      <c r="I177" s="174"/>
      <c r="J177" s="466" t="n">
        <v>1</v>
      </c>
      <c r="K177" s="397" t="n">
        <v>1</v>
      </c>
      <c r="L177" s="397" t="n">
        <v>1</v>
      </c>
      <c r="M177" s="397" t="n">
        <v>1</v>
      </c>
      <c r="N177" s="397" t="n">
        <v>1</v>
      </c>
      <c r="O177" s="397" t="n">
        <v>1</v>
      </c>
      <c r="P177" s="397" t="n">
        <v>1</v>
      </c>
      <c r="Q177" s="397" t="n">
        <v>1</v>
      </c>
      <c r="R177" s="397" t="n">
        <v>1</v>
      </c>
      <c r="S177" s="397" t="n">
        <v>1</v>
      </c>
      <c r="T177" s="397" t="n">
        <v>1</v>
      </c>
      <c r="U177" s="397" t="n">
        <v>1</v>
      </c>
      <c r="V177" s="115"/>
      <c r="W177" s="116"/>
      <c r="X177" s="119"/>
      <c r="Y177" s="119"/>
      <c r="Z177" s="41"/>
      <c r="AA177" s="409"/>
      <c r="AB177" s="33"/>
    </row>
    <row r="178" s="4" customFormat="true" ht="13.7" hidden="false" customHeight="true" outlineLevel="1" collapsed="false">
      <c r="A178" s="109" t="s">
        <v>860</v>
      </c>
      <c r="B178" s="109" t="s">
        <v>861</v>
      </c>
      <c r="C178" s="109" t="n">
        <v>6704342</v>
      </c>
      <c r="D178" s="109"/>
      <c r="E178" s="109" t="s">
        <v>59</v>
      </c>
      <c r="F178" s="109" t="s">
        <v>88</v>
      </c>
      <c r="G178" s="110"/>
      <c r="H178" s="423" t="n">
        <v>90</v>
      </c>
      <c r="I178" s="143"/>
      <c r="J178" s="118"/>
      <c r="K178" s="503"/>
      <c r="L178" s="503"/>
      <c r="M178" s="503"/>
      <c r="N178" s="503"/>
      <c r="O178" s="503"/>
      <c r="P178" s="113" t="n">
        <v>1</v>
      </c>
      <c r="Q178" s="113" t="n">
        <v>1</v>
      </c>
      <c r="R178" s="113" t="n">
        <v>1</v>
      </c>
      <c r="S178" s="353" t="n">
        <v>1</v>
      </c>
      <c r="T178" s="353" t="n">
        <v>1</v>
      </c>
      <c r="U178" s="353" t="n">
        <v>1</v>
      </c>
      <c r="V178" s="353" t="n">
        <v>1</v>
      </c>
      <c r="W178" s="353" t="n">
        <v>1</v>
      </c>
      <c r="X178" s="41"/>
      <c r="Y178" s="41" t="n">
        <v>0.3</v>
      </c>
      <c r="Z178" s="41"/>
      <c r="AA178" s="41" t="s">
        <v>862</v>
      </c>
      <c r="AB178" s="33"/>
    </row>
    <row r="179" s="4" customFormat="true" ht="13.7" hidden="false" customHeight="true" outlineLevel="1" collapsed="false">
      <c r="A179" s="109" t="s">
        <v>863</v>
      </c>
      <c r="B179" s="109"/>
      <c r="C179" s="109"/>
      <c r="D179" s="109"/>
      <c r="E179" s="109" t="s">
        <v>634</v>
      </c>
      <c r="F179" s="109" t="s">
        <v>88</v>
      </c>
      <c r="G179" s="110"/>
      <c r="H179" s="110" t="n">
        <v>150</v>
      </c>
      <c r="I179" s="143"/>
      <c r="J179" s="118"/>
      <c r="K179" s="503"/>
      <c r="L179" s="503"/>
      <c r="M179" s="503"/>
      <c r="N179" s="503"/>
      <c r="O179" s="503"/>
      <c r="P179" s="113" t="n">
        <v>1</v>
      </c>
      <c r="Q179" s="113" t="n">
        <v>1</v>
      </c>
      <c r="R179" s="113" t="n">
        <v>1</v>
      </c>
      <c r="S179" s="353" t="n">
        <v>1</v>
      </c>
      <c r="T179" s="353" t="n">
        <v>1</v>
      </c>
      <c r="U179" s="353" t="n">
        <v>1</v>
      </c>
      <c r="V179" s="353" t="n">
        <v>1</v>
      </c>
      <c r="W179" s="353" t="n">
        <v>1</v>
      </c>
      <c r="X179" s="41"/>
      <c r="Y179" s="41" t="n">
        <v>0.3</v>
      </c>
      <c r="Z179" s="41"/>
      <c r="AA179" s="41" t="s">
        <v>862</v>
      </c>
      <c r="AB179" s="95"/>
    </row>
    <row r="180" customFormat="false" ht="13.7" hidden="false" customHeight="true" outlineLevel="1" collapsed="false">
      <c r="A180" s="120" t="s">
        <v>851</v>
      </c>
      <c r="B180" s="109" t="s">
        <v>852</v>
      </c>
      <c r="C180" s="109" t="n">
        <v>6701177</v>
      </c>
      <c r="D180" s="109" t="s">
        <v>853</v>
      </c>
      <c r="E180" s="109"/>
      <c r="F180" s="109" t="s">
        <v>316</v>
      </c>
      <c r="G180" s="110"/>
      <c r="H180" s="122" t="n">
        <v>50</v>
      </c>
      <c r="I180" s="451"/>
      <c r="J180" s="342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6"/>
      <c r="X180" s="119"/>
      <c r="Y180" s="119"/>
      <c r="Z180" s="41"/>
      <c r="AA180" s="409"/>
      <c r="AB180" s="33"/>
    </row>
    <row r="181" s="176" customFormat="true" ht="13.7" hidden="false" customHeight="true" outlineLevel="1" collapsed="false">
      <c r="A181" s="426" t="s">
        <v>856</v>
      </c>
      <c r="B181" s="504" t="s">
        <v>864</v>
      </c>
      <c r="C181" s="504" t="n">
        <v>6701207</v>
      </c>
      <c r="D181" s="505"/>
      <c r="E181" s="504" t="s">
        <v>853</v>
      </c>
      <c r="F181" s="504" t="s">
        <v>316</v>
      </c>
      <c r="G181" s="110"/>
      <c r="H181" s="122" t="n">
        <v>50</v>
      </c>
      <c r="I181" s="141"/>
      <c r="J181" s="205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1"/>
      <c r="X181" s="119"/>
      <c r="Y181" s="119"/>
      <c r="Z181" s="41"/>
      <c r="AA181" s="409"/>
      <c r="AB181" s="33"/>
    </row>
    <row r="182" s="96" customFormat="true" ht="13.7" hidden="false" customHeight="true" outlineLevel="0" collapsed="false">
      <c r="A182" s="394" t="s">
        <v>247</v>
      </c>
      <c r="B182" s="394"/>
      <c r="C182" s="394"/>
      <c r="D182" s="394"/>
      <c r="E182" s="394"/>
      <c r="F182" s="394"/>
      <c r="G182" s="89"/>
      <c r="H182" s="89" t="n">
        <f aca="false">SUM(H183:H192)</f>
        <v>370</v>
      </c>
      <c r="I182" s="268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3"/>
      <c r="X182" s="119"/>
      <c r="Y182" s="119"/>
      <c r="Z182" s="41"/>
      <c r="AA182" s="425"/>
      <c r="AB182" s="130"/>
    </row>
    <row r="183" s="4" customFormat="true" ht="13.7" hidden="false" customHeight="true" outlineLevel="1" collapsed="false">
      <c r="A183" s="123"/>
      <c r="B183" s="109"/>
      <c r="C183" s="109"/>
      <c r="D183" s="177"/>
      <c r="E183" s="109"/>
      <c r="F183" s="109"/>
      <c r="G183" s="110"/>
      <c r="H183" s="110"/>
      <c r="I183" s="143"/>
      <c r="J183" s="118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6"/>
      <c r="X183" s="41"/>
      <c r="Y183" s="41"/>
      <c r="Z183" s="41"/>
      <c r="AA183" s="41"/>
      <c r="AB183" s="42"/>
    </row>
    <row r="184" s="4" customFormat="true" ht="13.7" hidden="false" customHeight="true" outlineLevel="1" collapsed="false">
      <c r="A184" s="107" t="s">
        <v>865</v>
      </c>
      <c r="B184" s="109"/>
      <c r="C184" s="109"/>
      <c r="D184" s="177"/>
      <c r="E184" s="109" t="s">
        <v>277</v>
      </c>
      <c r="F184" s="109" t="s">
        <v>55</v>
      </c>
      <c r="G184" s="110"/>
      <c r="H184" s="110" t="n">
        <v>50</v>
      </c>
      <c r="I184" s="143"/>
      <c r="J184" s="118"/>
      <c r="K184" s="115"/>
      <c r="L184" s="115"/>
      <c r="M184" s="115"/>
      <c r="N184" s="115"/>
      <c r="O184" s="112" t="n">
        <v>1</v>
      </c>
      <c r="P184" s="112" t="n">
        <v>1</v>
      </c>
      <c r="Q184" s="112" t="n">
        <v>1</v>
      </c>
      <c r="R184" s="112" t="n">
        <v>1</v>
      </c>
      <c r="S184" s="112" t="n">
        <v>1</v>
      </c>
      <c r="T184" s="115"/>
      <c r="U184" s="115"/>
      <c r="V184" s="115"/>
      <c r="W184" s="116"/>
      <c r="X184" s="41"/>
      <c r="Y184" s="41"/>
      <c r="Z184" s="41"/>
      <c r="AA184" s="41" t="s">
        <v>866</v>
      </c>
      <c r="AB184" s="130" t="n">
        <v>555</v>
      </c>
    </row>
    <row r="185" s="4" customFormat="true" ht="13.7" hidden="false" customHeight="true" outlineLevel="1" collapsed="false">
      <c r="A185" s="107" t="s">
        <v>867</v>
      </c>
      <c r="B185" s="109"/>
      <c r="C185" s="109"/>
      <c r="D185" s="177"/>
      <c r="E185" s="109" t="s">
        <v>868</v>
      </c>
      <c r="F185" s="109" t="s">
        <v>88</v>
      </c>
      <c r="G185" s="110"/>
      <c r="H185" s="110" t="n">
        <v>200</v>
      </c>
      <c r="I185" s="143"/>
      <c r="J185" s="118"/>
      <c r="K185" s="115"/>
      <c r="L185" s="115"/>
      <c r="M185" s="115"/>
      <c r="N185" s="115"/>
      <c r="O185" s="353" t="n">
        <v>1</v>
      </c>
      <c r="P185" s="353" t="n">
        <v>1</v>
      </c>
      <c r="Q185" s="353" t="n">
        <v>1</v>
      </c>
      <c r="R185" s="353" t="n">
        <v>1</v>
      </c>
      <c r="S185" s="353" t="n">
        <v>1</v>
      </c>
      <c r="T185" s="115"/>
      <c r="U185" s="115"/>
      <c r="V185" s="115"/>
      <c r="W185" s="116"/>
      <c r="X185" s="41"/>
      <c r="Y185" s="41"/>
      <c r="Z185" s="41"/>
      <c r="AA185" s="41"/>
      <c r="AB185" s="130"/>
    </row>
    <row r="186" s="4" customFormat="true" ht="13.7" hidden="false" customHeight="true" outlineLevel="1" collapsed="false">
      <c r="A186" s="107"/>
      <c r="B186" s="109"/>
      <c r="C186" s="109"/>
      <c r="D186" s="177"/>
      <c r="E186" s="109"/>
      <c r="F186" s="109"/>
      <c r="G186" s="110"/>
      <c r="H186" s="110"/>
      <c r="I186" s="143"/>
      <c r="J186" s="118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6"/>
      <c r="X186" s="41"/>
      <c r="Y186" s="41"/>
      <c r="Z186" s="41"/>
      <c r="AA186" s="41"/>
      <c r="AB186" s="130"/>
    </row>
    <row r="187" customFormat="false" ht="13.7" hidden="false" customHeight="true" outlineLevel="1" collapsed="false">
      <c r="A187" s="357" t="s">
        <v>851</v>
      </c>
      <c r="B187" s="108" t="s">
        <v>869</v>
      </c>
      <c r="C187" s="108" t="n">
        <v>6701179</v>
      </c>
      <c r="D187" s="354"/>
      <c r="E187" s="109" t="s">
        <v>853</v>
      </c>
      <c r="F187" s="108"/>
      <c r="G187" s="110"/>
      <c r="H187" s="122"/>
      <c r="I187" s="174"/>
      <c r="J187" s="118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6"/>
      <c r="X187" s="119"/>
      <c r="Y187" s="119"/>
      <c r="Z187" s="41"/>
      <c r="AA187" s="409"/>
      <c r="AB187" s="33"/>
    </row>
    <row r="188" s="4" customFormat="true" ht="13.7" hidden="false" customHeight="true" outlineLevel="1" collapsed="false">
      <c r="A188" s="154" t="s">
        <v>870</v>
      </c>
      <c r="B188" s="109" t="s">
        <v>62</v>
      </c>
      <c r="C188" s="109" t="s">
        <v>62</v>
      </c>
      <c r="D188" s="177"/>
      <c r="E188" s="109" t="s">
        <v>48</v>
      </c>
      <c r="F188" s="109" t="s">
        <v>55</v>
      </c>
      <c r="G188" s="110"/>
      <c r="H188" s="110" t="n">
        <v>50</v>
      </c>
      <c r="I188" s="143"/>
      <c r="J188" s="118"/>
      <c r="K188" s="115"/>
      <c r="L188" s="112" t="n">
        <v>1</v>
      </c>
      <c r="M188" s="112" t="n">
        <v>1</v>
      </c>
      <c r="N188" s="112" t="n">
        <v>1</v>
      </c>
      <c r="O188" s="112" t="n">
        <v>1</v>
      </c>
      <c r="P188" s="112" t="n">
        <v>1</v>
      </c>
      <c r="Q188" s="112" t="n">
        <v>1</v>
      </c>
      <c r="R188" s="112" t="n">
        <v>1</v>
      </c>
      <c r="S188" s="112" t="n">
        <v>1</v>
      </c>
      <c r="T188" s="112" t="n">
        <v>1</v>
      </c>
      <c r="U188" s="112" t="n">
        <v>1</v>
      </c>
      <c r="V188" s="115"/>
      <c r="W188" s="116"/>
      <c r="X188" s="41"/>
      <c r="Y188" s="41"/>
      <c r="Z188" s="41"/>
      <c r="AA188" s="41"/>
      <c r="AB188" s="33" t="n">
        <v>1457</v>
      </c>
    </row>
    <row r="189" s="4" customFormat="true" ht="13.7" hidden="false" customHeight="true" outlineLevel="1" collapsed="false">
      <c r="A189" s="154" t="s">
        <v>871</v>
      </c>
      <c r="B189" s="109" t="s">
        <v>62</v>
      </c>
      <c r="C189" s="109" t="s">
        <v>62</v>
      </c>
      <c r="D189" s="177"/>
      <c r="E189" s="109" t="s">
        <v>868</v>
      </c>
      <c r="F189" s="109" t="s">
        <v>55</v>
      </c>
      <c r="G189" s="110"/>
      <c r="H189" s="110" t="n">
        <v>20</v>
      </c>
      <c r="I189" s="143"/>
      <c r="J189" s="118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6"/>
      <c r="X189" s="41"/>
      <c r="Y189" s="41"/>
      <c r="Z189" s="41"/>
      <c r="AA189" s="41"/>
      <c r="AB189" s="33"/>
    </row>
    <row r="190" s="4" customFormat="true" ht="13.7" hidden="false" customHeight="true" outlineLevel="1" collapsed="false">
      <c r="A190" s="154" t="s">
        <v>872</v>
      </c>
      <c r="B190" s="109"/>
      <c r="C190" s="109"/>
      <c r="D190" s="177"/>
      <c r="E190" s="109" t="s">
        <v>277</v>
      </c>
      <c r="F190" s="109" t="s">
        <v>55</v>
      </c>
      <c r="G190" s="110"/>
      <c r="H190" s="110"/>
      <c r="I190" s="143"/>
      <c r="J190" s="118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6"/>
      <c r="X190" s="41"/>
      <c r="Y190" s="41"/>
      <c r="Z190" s="41"/>
      <c r="AA190" s="41"/>
      <c r="AB190" s="33"/>
    </row>
    <row r="191" customFormat="false" ht="13.7" hidden="false" customHeight="true" outlineLevel="1" collapsed="false">
      <c r="A191" s="107"/>
      <c r="B191" s="108"/>
      <c r="C191" s="108"/>
      <c r="D191" s="354"/>
      <c r="E191" s="109"/>
      <c r="F191" s="108"/>
      <c r="G191" s="110"/>
      <c r="H191" s="110"/>
      <c r="I191" s="174"/>
      <c r="J191" s="118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6"/>
      <c r="X191" s="119"/>
      <c r="Y191" s="119"/>
      <c r="Z191" s="41"/>
      <c r="AA191" s="409"/>
      <c r="AB191" s="42"/>
    </row>
    <row r="192" customFormat="false" ht="13.7" hidden="false" customHeight="true" outlineLevel="1" collapsed="false">
      <c r="A192" s="107" t="s">
        <v>856</v>
      </c>
      <c r="B192" s="108" t="s">
        <v>873</v>
      </c>
      <c r="C192" s="108" t="n">
        <v>6701208</v>
      </c>
      <c r="D192" s="354"/>
      <c r="E192" s="109" t="s">
        <v>853</v>
      </c>
      <c r="F192" s="108"/>
      <c r="G192" s="110"/>
      <c r="H192" s="110" t="n">
        <v>50</v>
      </c>
      <c r="I192" s="174"/>
      <c r="J192" s="118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6"/>
      <c r="X192" s="119"/>
      <c r="Y192" s="119"/>
      <c r="Z192" s="41"/>
      <c r="AA192" s="409"/>
      <c r="AB192" s="42"/>
    </row>
    <row r="193" customFormat="false" ht="13.7" hidden="false" customHeight="true" outlineLevel="1" collapsed="false">
      <c r="A193" s="107"/>
      <c r="B193" s="108"/>
      <c r="C193" s="108"/>
      <c r="D193" s="354"/>
      <c r="E193" s="109"/>
      <c r="F193" s="108"/>
      <c r="G193" s="110"/>
      <c r="H193" s="110"/>
      <c r="I193" s="174"/>
      <c r="J193" s="118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6"/>
      <c r="X193" s="119"/>
      <c r="Y193" s="119"/>
      <c r="Z193" s="41"/>
      <c r="AA193" s="409"/>
      <c r="AB193" s="42"/>
    </row>
    <row r="194" s="96" customFormat="true" ht="13.7" hidden="false" customHeight="true" outlineLevel="0" collapsed="false">
      <c r="A194" s="394" t="s">
        <v>297</v>
      </c>
      <c r="B194" s="394"/>
      <c r="C194" s="394"/>
      <c r="D194" s="394"/>
      <c r="E194" s="394"/>
      <c r="F194" s="394"/>
      <c r="G194" s="89"/>
      <c r="H194" s="89" t="n">
        <f aca="false">SUM(H198,H200:H201)</f>
        <v>150</v>
      </c>
      <c r="I194" s="268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3"/>
      <c r="X194" s="119"/>
      <c r="Y194" s="119"/>
      <c r="Z194" s="41"/>
      <c r="AA194" s="425"/>
      <c r="AB194" s="130"/>
    </row>
    <row r="195" customFormat="false" ht="13.7" hidden="false" customHeight="true" outlineLevel="1" collapsed="false">
      <c r="A195" s="107"/>
      <c r="B195" s="108"/>
      <c r="C195" s="108"/>
      <c r="D195" s="354"/>
      <c r="E195" s="109"/>
      <c r="F195" s="108"/>
      <c r="G195" s="110"/>
      <c r="H195" s="110"/>
      <c r="I195" s="174"/>
      <c r="J195" s="118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6"/>
      <c r="X195" s="119"/>
      <c r="Y195" s="119"/>
      <c r="Z195" s="41"/>
      <c r="AA195" s="409"/>
      <c r="AB195" s="42"/>
    </row>
    <row r="196" s="131" customFormat="true" ht="13.7" hidden="false" customHeight="true" outlineLevel="1" collapsed="false">
      <c r="A196" s="123" t="s">
        <v>874</v>
      </c>
      <c r="B196" s="135"/>
      <c r="C196" s="135"/>
      <c r="D196" s="467"/>
      <c r="E196" s="135" t="s">
        <v>277</v>
      </c>
      <c r="F196" s="135"/>
      <c r="G196" s="191"/>
      <c r="H196" s="191"/>
      <c r="I196" s="129"/>
      <c r="J196" s="421"/>
      <c r="K196" s="418"/>
      <c r="L196" s="418"/>
      <c r="M196" s="418"/>
      <c r="N196" s="418"/>
      <c r="O196" s="418"/>
      <c r="P196" s="137"/>
      <c r="Q196" s="137"/>
      <c r="R196" s="137"/>
      <c r="S196" s="137"/>
      <c r="T196" s="137"/>
      <c r="U196" s="137"/>
      <c r="V196" s="418"/>
      <c r="W196" s="506"/>
      <c r="X196" s="117"/>
      <c r="Y196" s="117"/>
      <c r="Z196" s="117"/>
      <c r="AA196" s="117"/>
      <c r="AB196" s="42" t="n">
        <v>1476</v>
      </c>
    </row>
    <row r="197" customFormat="false" ht="13.7" hidden="false" customHeight="true" outlineLevel="1" collapsed="false">
      <c r="A197" s="107"/>
      <c r="B197" s="108"/>
      <c r="C197" s="108"/>
      <c r="D197" s="354"/>
      <c r="E197" s="109"/>
      <c r="F197" s="108"/>
      <c r="G197" s="110"/>
      <c r="H197" s="110"/>
      <c r="I197" s="169"/>
      <c r="J197" s="253"/>
      <c r="K197" s="254"/>
      <c r="L197" s="254"/>
      <c r="M197" s="254"/>
      <c r="N197" s="254"/>
      <c r="O197" s="254"/>
      <c r="P197" s="254"/>
      <c r="Q197" s="254"/>
      <c r="R197" s="254"/>
      <c r="S197" s="254"/>
      <c r="T197" s="254"/>
      <c r="U197" s="254"/>
      <c r="V197" s="254"/>
      <c r="W197" s="255"/>
      <c r="X197" s="119"/>
      <c r="Y197" s="119"/>
      <c r="Z197" s="41"/>
      <c r="AA197" s="409"/>
      <c r="AB197" s="33"/>
    </row>
    <row r="198" customFormat="false" ht="13.7" hidden="false" customHeight="true" outlineLevel="1" collapsed="false">
      <c r="A198" s="107" t="s">
        <v>851</v>
      </c>
      <c r="B198" s="108" t="s">
        <v>875</v>
      </c>
      <c r="C198" s="108" t="n">
        <v>6701202</v>
      </c>
      <c r="D198" s="354"/>
      <c r="E198" s="109" t="s">
        <v>853</v>
      </c>
      <c r="F198" s="108" t="s">
        <v>316</v>
      </c>
      <c r="G198" s="110"/>
      <c r="H198" s="110" t="n">
        <v>50</v>
      </c>
      <c r="I198" s="169"/>
      <c r="J198" s="253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5"/>
      <c r="X198" s="119"/>
      <c r="Y198" s="119"/>
      <c r="Z198" s="41"/>
      <c r="AA198" s="409"/>
      <c r="AB198" s="42"/>
    </row>
    <row r="199" customFormat="false" ht="13.7" hidden="false" customHeight="true" outlineLevel="1" collapsed="false">
      <c r="A199" s="107"/>
      <c r="B199" s="108"/>
      <c r="C199" s="108"/>
      <c r="D199" s="354"/>
      <c r="E199" s="109"/>
      <c r="F199" s="108"/>
      <c r="G199" s="110"/>
      <c r="H199" s="110"/>
      <c r="I199" s="169"/>
      <c r="J199" s="253"/>
      <c r="K199" s="254"/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5"/>
      <c r="X199" s="119"/>
      <c r="Y199" s="119"/>
      <c r="Z199" s="41"/>
      <c r="AA199" s="409"/>
      <c r="AB199" s="33"/>
    </row>
    <row r="200" customFormat="false" ht="13.7" hidden="false" customHeight="true" outlineLevel="1" collapsed="false">
      <c r="A200" s="357" t="s">
        <v>856</v>
      </c>
      <c r="B200" s="108" t="s">
        <v>876</v>
      </c>
      <c r="C200" s="108" t="n">
        <v>6701209</v>
      </c>
      <c r="D200" s="354"/>
      <c r="E200" s="109" t="s">
        <v>853</v>
      </c>
      <c r="F200" s="108" t="s">
        <v>316</v>
      </c>
      <c r="G200" s="110"/>
      <c r="H200" s="110" t="n">
        <v>50</v>
      </c>
      <c r="I200" s="174"/>
      <c r="J200" s="118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6"/>
      <c r="X200" s="119"/>
      <c r="Y200" s="119"/>
      <c r="Z200" s="41"/>
      <c r="AA200" s="409"/>
      <c r="AB200" s="42"/>
    </row>
    <row r="201" customFormat="false" ht="13.7" hidden="false" customHeight="true" outlineLevel="1" collapsed="false">
      <c r="A201" s="359" t="s">
        <v>877</v>
      </c>
      <c r="B201" s="108" t="s">
        <v>62</v>
      </c>
      <c r="C201" s="108" t="s">
        <v>62</v>
      </c>
      <c r="D201" s="108" t="s">
        <v>302</v>
      </c>
      <c r="E201" s="109" t="s">
        <v>302</v>
      </c>
      <c r="F201" s="108" t="s">
        <v>88</v>
      </c>
      <c r="G201" s="110"/>
      <c r="H201" s="110" t="n">
        <v>50</v>
      </c>
      <c r="I201" s="174"/>
      <c r="J201" s="118"/>
      <c r="K201" s="343"/>
      <c r="L201" s="254"/>
      <c r="M201" s="254"/>
      <c r="N201" s="353" t="n">
        <v>1</v>
      </c>
      <c r="O201" s="353" t="n">
        <v>1</v>
      </c>
      <c r="P201" s="353" t="n">
        <v>1</v>
      </c>
      <c r="Q201" s="353" t="n">
        <v>1</v>
      </c>
      <c r="R201" s="254"/>
      <c r="S201" s="254"/>
      <c r="T201" s="343"/>
      <c r="U201" s="343"/>
      <c r="V201" s="343"/>
      <c r="W201" s="400"/>
      <c r="X201" s="119"/>
      <c r="Y201" s="119"/>
      <c r="Z201" s="41"/>
      <c r="AA201" s="409"/>
      <c r="AB201" s="42" t="n">
        <v>3334</v>
      </c>
    </row>
    <row r="202" customFormat="false" ht="13.7" hidden="false" customHeight="true" outlineLevel="1" collapsed="false">
      <c r="A202" s="507"/>
      <c r="B202" s="108"/>
      <c r="C202" s="108"/>
      <c r="D202" s="354"/>
      <c r="E202" s="109"/>
      <c r="F202" s="108"/>
      <c r="G202" s="110"/>
      <c r="H202" s="110"/>
      <c r="I202" s="174"/>
      <c r="J202" s="118"/>
      <c r="K202" s="160"/>
      <c r="L202" s="508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1"/>
      <c r="X202" s="119"/>
      <c r="Y202" s="119"/>
      <c r="Z202" s="41"/>
      <c r="AA202" s="409"/>
      <c r="AB202" s="130"/>
    </row>
    <row r="203" s="96" customFormat="true" ht="13.7" hidden="false" customHeight="true" outlineLevel="0" collapsed="false">
      <c r="A203" s="394" t="s">
        <v>334</v>
      </c>
      <c r="B203" s="394"/>
      <c r="C203" s="394"/>
      <c r="D203" s="394"/>
      <c r="E203" s="394"/>
      <c r="F203" s="394"/>
      <c r="G203" s="89"/>
      <c r="H203" s="89" t="n">
        <f aca="false">SUM(H204:H214)</f>
        <v>960</v>
      </c>
      <c r="I203" s="268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3"/>
      <c r="X203" s="119"/>
      <c r="Y203" s="119"/>
      <c r="Z203" s="41"/>
      <c r="AA203" s="425"/>
      <c r="AB203" s="42"/>
    </row>
    <row r="204" customFormat="false" ht="13.7" hidden="false" customHeight="true" outlineLevel="1" collapsed="false">
      <c r="A204" s="107"/>
      <c r="B204" s="108"/>
      <c r="C204" s="108"/>
      <c r="D204" s="354"/>
      <c r="E204" s="109"/>
      <c r="F204" s="108"/>
      <c r="G204" s="110"/>
      <c r="H204" s="110"/>
      <c r="I204" s="174"/>
      <c r="J204" s="262"/>
      <c r="K204" s="258"/>
      <c r="L204" s="258"/>
      <c r="M204" s="258"/>
      <c r="N204" s="258"/>
      <c r="O204" s="258"/>
      <c r="P204" s="258"/>
      <c r="Q204" s="258"/>
      <c r="R204" s="258"/>
      <c r="S204" s="258"/>
      <c r="T204" s="258"/>
      <c r="U204" s="258"/>
      <c r="V204" s="258"/>
      <c r="W204" s="259"/>
      <c r="X204" s="119"/>
      <c r="Y204" s="119"/>
      <c r="Z204" s="41"/>
      <c r="AA204" s="409"/>
      <c r="AB204" s="42"/>
    </row>
    <row r="205" customFormat="false" ht="13.7" hidden="false" customHeight="true" outlineLevel="1" collapsed="false">
      <c r="A205" s="107" t="s">
        <v>878</v>
      </c>
      <c r="B205" s="108" t="s">
        <v>879</v>
      </c>
      <c r="C205" s="108" t="n">
        <v>6706594</v>
      </c>
      <c r="D205" s="354"/>
      <c r="E205" s="109" t="s">
        <v>380</v>
      </c>
      <c r="F205" s="108" t="s">
        <v>55</v>
      </c>
      <c r="G205" s="110"/>
      <c r="H205" s="110" t="n">
        <v>160</v>
      </c>
      <c r="I205" s="174"/>
      <c r="J205" s="262"/>
      <c r="K205" s="258"/>
      <c r="L205" s="112" t="n">
        <v>1</v>
      </c>
      <c r="M205" s="112" t="n">
        <v>1</v>
      </c>
      <c r="N205" s="112" t="n">
        <v>1</v>
      </c>
      <c r="O205" s="112" t="n">
        <v>1</v>
      </c>
      <c r="P205" s="112" t="n">
        <v>1</v>
      </c>
      <c r="Q205" s="112" t="n">
        <v>1</v>
      </c>
      <c r="R205" s="112" t="n">
        <v>1</v>
      </c>
      <c r="S205" s="112" t="n">
        <v>1</v>
      </c>
      <c r="T205" s="112" t="n">
        <v>1</v>
      </c>
      <c r="U205" s="112" t="n">
        <v>1</v>
      </c>
      <c r="V205" s="258"/>
      <c r="W205" s="259"/>
      <c r="X205" s="119"/>
      <c r="Y205" s="119"/>
      <c r="Z205" s="41"/>
      <c r="AA205" s="409"/>
      <c r="AB205" s="42"/>
    </row>
    <row r="206" customFormat="false" ht="13.7" hidden="false" customHeight="true" outlineLevel="1" collapsed="false">
      <c r="A206" s="107"/>
      <c r="B206" s="108"/>
      <c r="C206" s="108"/>
      <c r="D206" s="354"/>
      <c r="E206" s="109"/>
      <c r="F206" s="108"/>
      <c r="G206" s="110"/>
      <c r="H206" s="110"/>
      <c r="I206" s="174"/>
      <c r="J206" s="262"/>
      <c r="K206" s="258"/>
      <c r="L206" s="258"/>
      <c r="M206" s="258"/>
      <c r="N206" s="258"/>
      <c r="O206" s="258"/>
      <c r="P206" s="258"/>
      <c r="Q206" s="258"/>
      <c r="R206" s="258"/>
      <c r="S206" s="258"/>
      <c r="T206" s="258"/>
      <c r="U206" s="258"/>
      <c r="V206" s="258"/>
      <c r="W206" s="259"/>
      <c r="X206" s="119"/>
      <c r="Y206" s="119"/>
      <c r="Z206" s="41"/>
      <c r="AA206" s="409"/>
      <c r="AB206" s="42"/>
    </row>
    <row r="207" s="4" customFormat="true" ht="13.7" hidden="false" customHeight="true" outlineLevel="1" collapsed="false">
      <c r="A207" s="107" t="s">
        <v>880</v>
      </c>
      <c r="B207" s="109" t="s">
        <v>265</v>
      </c>
      <c r="C207" s="109" t="s">
        <v>265</v>
      </c>
      <c r="D207" s="109" t="s">
        <v>349</v>
      </c>
      <c r="E207" s="109" t="s">
        <v>349</v>
      </c>
      <c r="F207" s="108" t="s">
        <v>316</v>
      </c>
      <c r="G207" s="110"/>
      <c r="H207" s="110" t="n">
        <v>300</v>
      </c>
      <c r="I207" s="143"/>
      <c r="J207" s="509"/>
      <c r="K207" s="510"/>
      <c r="L207" s="353" t="n">
        <v>1</v>
      </c>
      <c r="M207" s="353" t="n">
        <v>1</v>
      </c>
      <c r="N207" s="353" t="n">
        <v>1</v>
      </c>
      <c r="O207" s="353" t="n">
        <v>1</v>
      </c>
      <c r="P207" s="353" t="n">
        <v>1</v>
      </c>
      <c r="Q207" s="353" t="n">
        <v>1</v>
      </c>
      <c r="R207" s="353" t="n">
        <v>1</v>
      </c>
      <c r="S207" s="353" t="n">
        <v>1</v>
      </c>
      <c r="T207" s="353" t="n">
        <v>1</v>
      </c>
      <c r="U207" s="353" t="n">
        <v>1</v>
      </c>
      <c r="V207" s="258"/>
      <c r="W207" s="116"/>
      <c r="X207" s="119" t="s">
        <v>253</v>
      </c>
      <c r="Y207" s="119"/>
      <c r="Z207" s="41"/>
      <c r="AA207" s="409"/>
      <c r="AB207" s="33"/>
    </row>
    <row r="208" customFormat="false" ht="13.7" hidden="false" customHeight="true" outlineLevel="1" collapsed="false">
      <c r="A208" s="107" t="s">
        <v>881</v>
      </c>
      <c r="B208" s="108" t="s">
        <v>265</v>
      </c>
      <c r="C208" s="108" t="s">
        <v>265</v>
      </c>
      <c r="D208" s="108" t="s">
        <v>349</v>
      </c>
      <c r="E208" s="108" t="s">
        <v>349</v>
      </c>
      <c r="F208" s="108" t="s">
        <v>316</v>
      </c>
      <c r="G208" s="110"/>
      <c r="H208" s="110" t="n">
        <v>300</v>
      </c>
      <c r="I208" s="174"/>
      <c r="J208" s="262"/>
      <c r="K208" s="258"/>
      <c r="L208" s="353" t="n">
        <v>1</v>
      </c>
      <c r="M208" s="353" t="n">
        <v>1</v>
      </c>
      <c r="N208" s="353" t="n">
        <v>1</v>
      </c>
      <c r="O208" s="353" t="n">
        <v>1</v>
      </c>
      <c r="P208" s="353" t="n">
        <v>1</v>
      </c>
      <c r="Q208" s="353" t="n">
        <v>1</v>
      </c>
      <c r="R208" s="353" t="n">
        <v>1</v>
      </c>
      <c r="S208" s="353" t="n">
        <v>1</v>
      </c>
      <c r="T208" s="353" t="n">
        <v>1</v>
      </c>
      <c r="U208" s="353" t="n">
        <v>1</v>
      </c>
      <c r="V208" s="258"/>
      <c r="W208" s="259"/>
      <c r="X208" s="119" t="s">
        <v>253</v>
      </c>
      <c r="Y208" s="119"/>
      <c r="Z208" s="41"/>
      <c r="AA208" s="409"/>
      <c r="AB208" s="33"/>
    </row>
    <row r="209" customFormat="false" ht="13.7" hidden="false" customHeight="true" outlineLevel="1" collapsed="false">
      <c r="A209" s="107"/>
      <c r="B209" s="108"/>
      <c r="C209" s="108"/>
      <c r="D209" s="354"/>
      <c r="E209" s="109"/>
      <c r="F209" s="108"/>
      <c r="G209" s="110"/>
      <c r="H209" s="110"/>
      <c r="I209" s="174"/>
      <c r="J209" s="262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9"/>
      <c r="X209" s="119"/>
      <c r="Y209" s="119"/>
      <c r="Z209" s="41"/>
      <c r="AA209" s="409"/>
      <c r="AB209" s="33"/>
    </row>
    <row r="210" customFormat="false" ht="13.7" hidden="false" customHeight="true" outlineLevel="1" collapsed="false">
      <c r="A210" s="107" t="s">
        <v>851</v>
      </c>
      <c r="B210" s="108" t="s">
        <v>882</v>
      </c>
      <c r="C210" s="108" t="n">
        <v>6701203</v>
      </c>
      <c r="D210" s="354"/>
      <c r="E210" s="109" t="s">
        <v>853</v>
      </c>
      <c r="F210" s="108" t="s">
        <v>316</v>
      </c>
      <c r="G210" s="110"/>
      <c r="H210" s="110" t="n">
        <v>100</v>
      </c>
      <c r="I210" s="174"/>
      <c r="J210" s="262"/>
      <c r="K210" s="258"/>
      <c r="L210" s="258"/>
      <c r="M210" s="258"/>
      <c r="N210" s="258"/>
      <c r="O210" s="258"/>
      <c r="P210" s="258"/>
      <c r="Q210" s="258"/>
      <c r="R210" s="258"/>
      <c r="S210" s="258"/>
      <c r="T210" s="258"/>
      <c r="U210" s="258"/>
      <c r="V210" s="258"/>
      <c r="W210" s="259"/>
      <c r="X210" s="119"/>
      <c r="Y210" s="119"/>
      <c r="Z210" s="41"/>
      <c r="AA210" s="409"/>
      <c r="AB210" s="33"/>
    </row>
    <row r="211" customFormat="false" ht="13.7" hidden="false" customHeight="true" outlineLevel="1" collapsed="false">
      <c r="A211" s="107"/>
      <c r="B211" s="108"/>
      <c r="C211" s="108"/>
      <c r="D211" s="354"/>
      <c r="E211" s="109"/>
      <c r="F211" s="108"/>
      <c r="G211" s="110"/>
      <c r="H211" s="110"/>
      <c r="I211" s="174"/>
      <c r="J211" s="262"/>
      <c r="K211" s="258"/>
      <c r="L211" s="258"/>
      <c r="M211" s="258"/>
      <c r="N211" s="258"/>
      <c r="O211" s="258"/>
      <c r="P211" s="258"/>
      <c r="Q211" s="258"/>
      <c r="R211" s="258"/>
      <c r="S211" s="258"/>
      <c r="T211" s="258"/>
      <c r="U211" s="258"/>
      <c r="V211" s="258"/>
      <c r="W211" s="259"/>
      <c r="X211" s="119"/>
      <c r="Y211" s="119"/>
      <c r="Z211" s="41"/>
      <c r="AA211" s="409"/>
      <c r="AB211" s="33"/>
    </row>
    <row r="212" customFormat="false" ht="13.7" hidden="false" customHeight="true" outlineLevel="1" collapsed="false">
      <c r="A212" s="357" t="s">
        <v>856</v>
      </c>
      <c r="B212" s="108" t="s">
        <v>883</v>
      </c>
      <c r="C212" s="108" t="n">
        <v>6701210</v>
      </c>
      <c r="D212" s="354"/>
      <c r="E212" s="109" t="s">
        <v>853</v>
      </c>
      <c r="F212" s="108" t="s">
        <v>88</v>
      </c>
      <c r="G212" s="110"/>
      <c r="H212" s="110" t="n">
        <v>100</v>
      </c>
      <c r="I212" s="174"/>
      <c r="J212" s="262"/>
      <c r="K212" s="258"/>
      <c r="L212" s="258"/>
      <c r="M212" s="258"/>
      <c r="N212" s="258"/>
      <c r="O212" s="258"/>
      <c r="P212" s="258"/>
      <c r="Q212" s="258"/>
      <c r="R212" s="258"/>
      <c r="S212" s="258"/>
      <c r="T212" s="258"/>
      <c r="U212" s="258"/>
      <c r="V212" s="258"/>
      <c r="W212" s="259"/>
      <c r="X212" s="119"/>
      <c r="Y212" s="119"/>
      <c r="Z212" s="41"/>
      <c r="AA212" s="409" t="s">
        <v>884</v>
      </c>
      <c r="AB212" s="33"/>
    </row>
    <row r="213" customFormat="false" ht="13.7" hidden="false" customHeight="true" outlineLevel="1" collapsed="false">
      <c r="A213" s="359" t="s">
        <v>885</v>
      </c>
      <c r="B213" s="108"/>
      <c r="C213" s="108"/>
      <c r="D213" s="354"/>
      <c r="E213" s="109" t="s">
        <v>886</v>
      </c>
      <c r="F213" s="108" t="s">
        <v>316</v>
      </c>
      <c r="G213" s="110"/>
      <c r="H213" s="110"/>
      <c r="I213" s="174"/>
      <c r="J213" s="262"/>
      <c r="K213" s="258"/>
      <c r="L213" s="258"/>
      <c r="M213" s="258"/>
      <c r="N213" s="258"/>
      <c r="O213" s="258"/>
      <c r="P213" s="258"/>
      <c r="Q213" s="258"/>
      <c r="R213" s="258"/>
      <c r="S213" s="258"/>
      <c r="T213" s="258"/>
      <c r="U213" s="258"/>
      <c r="V213" s="258"/>
      <c r="W213" s="259"/>
      <c r="X213" s="119"/>
      <c r="Y213" s="119"/>
      <c r="Z213" s="41"/>
      <c r="AA213" s="409"/>
      <c r="AB213" s="33"/>
    </row>
    <row r="214" customFormat="false" ht="13.7" hidden="false" customHeight="true" outlineLevel="1" collapsed="false">
      <c r="A214" s="107"/>
      <c r="B214" s="108"/>
      <c r="C214" s="108"/>
      <c r="D214" s="354"/>
      <c r="E214" s="109"/>
      <c r="F214" s="108"/>
      <c r="G214" s="110"/>
      <c r="H214" s="110"/>
      <c r="I214" s="174"/>
      <c r="J214" s="262"/>
      <c r="K214" s="258"/>
      <c r="L214" s="258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59"/>
      <c r="X214" s="119"/>
      <c r="Y214" s="119"/>
      <c r="Z214" s="41"/>
      <c r="AA214" s="409"/>
      <c r="AB214" s="95"/>
    </row>
    <row r="215" s="96" customFormat="true" ht="13.7" hidden="false" customHeight="true" outlineLevel="0" collapsed="false">
      <c r="A215" s="394" t="s">
        <v>401</v>
      </c>
      <c r="B215" s="394"/>
      <c r="C215" s="394"/>
      <c r="D215" s="394"/>
      <c r="E215" s="394"/>
      <c r="F215" s="394"/>
      <c r="G215" s="89"/>
      <c r="H215" s="89" t="n">
        <f aca="false">SUM(H216:H219)</f>
        <v>100</v>
      </c>
      <c r="I215" s="268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3"/>
      <c r="X215" s="119"/>
      <c r="Y215" s="119"/>
      <c r="Z215" s="41"/>
      <c r="AA215" s="409"/>
      <c r="AB215" s="33"/>
    </row>
    <row r="216" customFormat="false" ht="13.7" hidden="false" customHeight="true" outlineLevel="1" collapsed="false">
      <c r="A216" s="107" t="s">
        <v>851</v>
      </c>
      <c r="B216" s="108" t="s">
        <v>887</v>
      </c>
      <c r="C216" s="108" t="n">
        <v>6701204</v>
      </c>
      <c r="D216" s="354"/>
      <c r="E216" s="108" t="s">
        <v>853</v>
      </c>
      <c r="F216" s="108" t="s">
        <v>316</v>
      </c>
      <c r="G216" s="110"/>
      <c r="H216" s="110" t="n">
        <v>50</v>
      </c>
      <c r="I216" s="174"/>
      <c r="J216" s="282" t="n">
        <v>1</v>
      </c>
      <c r="K216" s="264" t="n">
        <v>1</v>
      </c>
      <c r="L216" s="264" t="n">
        <v>1</v>
      </c>
      <c r="M216" s="264" t="n">
        <v>1</v>
      </c>
      <c r="N216" s="264" t="n">
        <v>1</v>
      </c>
      <c r="O216" s="264" t="n">
        <v>1</v>
      </c>
      <c r="P216" s="264" t="n">
        <v>1</v>
      </c>
      <c r="Q216" s="264" t="n">
        <v>1</v>
      </c>
      <c r="R216" s="264" t="n">
        <v>1</v>
      </c>
      <c r="S216" s="264" t="n">
        <v>1</v>
      </c>
      <c r="T216" s="264" t="n">
        <v>1</v>
      </c>
      <c r="U216" s="264" t="n">
        <v>1</v>
      </c>
      <c r="V216" s="258"/>
      <c r="W216" s="259"/>
      <c r="X216" s="119"/>
      <c r="Y216" s="119"/>
      <c r="Z216" s="41"/>
      <c r="AA216" s="409"/>
      <c r="AB216" s="33"/>
    </row>
    <row r="217" customFormat="false" ht="13.7" hidden="false" customHeight="true" outlineLevel="1" collapsed="false">
      <c r="A217" s="107" t="s">
        <v>888</v>
      </c>
      <c r="B217" s="108" t="s">
        <v>62</v>
      </c>
      <c r="C217" s="108" t="s">
        <v>62</v>
      </c>
      <c r="D217" s="354"/>
      <c r="E217" s="108" t="s">
        <v>48</v>
      </c>
      <c r="F217" s="108" t="s">
        <v>55</v>
      </c>
      <c r="G217" s="110"/>
      <c r="H217" s="110"/>
      <c r="I217" s="174"/>
      <c r="J217" s="118"/>
      <c r="K217" s="258"/>
      <c r="L217" s="258"/>
      <c r="M217" s="277" t="n">
        <v>1</v>
      </c>
      <c r="N217" s="277" t="n">
        <v>1</v>
      </c>
      <c r="O217" s="277" t="n">
        <v>1</v>
      </c>
      <c r="P217" s="277" t="n">
        <v>1</v>
      </c>
      <c r="Q217" s="277" t="n">
        <v>1</v>
      </c>
      <c r="R217" s="277" t="n">
        <v>1</v>
      </c>
      <c r="S217" s="277" t="n">
        <v>1</v>
      </c>
      <c r="T217" s="277" t="n">
        <v>1</v>
      </c>
      <c r="U217" s="277" t="n">
        <v>1</v>
      </c>
      <c r="V217" s="453"/>
      <c r="W217" s="454"/>
      <c r="X217" s="119"/>
      <c r="Y217" s="119"/>
      <c r="Z217" s="41"/>
      <c r="AA217" s="409"/>
      <c r="AB217" s="130"/>
    </row>
    <row r="218" customFormat="false" ht="13.7" hidden="false" customHeight="true" outlineLevel="1" collapsed="false">
      <c r="A218" s="107" t="s">
        <v>889</v>
      </c>
      <c r="B218" s="108" t="s">
        <v>62</v>
      </c>
      <c r="C218" s="108" t="s">
        <v>62</v>
      </c>
      <c r="D218" s="354"/>
      <c r="E218" s="108" t="s">
        <v>48</v>
      </c>
      <c r="F218" s="108" t="s">
        <v>55</v>
      </c>
      <c r="G218" s="110"/>
      <c r="H218" s="110"/>
      <c r="I218" s="174"/>
      <c r="J218" s="118"/>
      <c r="K218" s="258"/>
      <c r="L218" s="258"/>
      <c r="M218" s="277" t="n">
        <v>1</v>
      </c>
      <c r="N218" s="277" t="n">
        <v>1</v>
      </c>
      <c r="O218" s="277" t="n">
        <v>1</v>
      </c>
      <c r="P218" s="277" t="n">
        <v>1</v>
      </c>
      <c r="Q218" s="277" t="n">
        <v>1</v>
      </c>
      <c r="R218" s="277" t="n">
        <v>1</v>
      </c>
      <c r="S218" s="277" t="n">
        <v>1</v>
      </c>
      <c r="T218" s="277" t="n">
        <v>1</v>
      </c>
      <c r="U218" s="277" t="n">
        <v>1</v>
      </c>
      <c r="V218" s="453"/>
      <c r="W218" s="454"/>
      <c r="X218" s="119"/>
      <c r="Y218" s="119"/>
      <c r="Z218" s="41"/>
      <c r="AA218" s="409"/>
      <c r="AB218" s="33"/>
    </row>
    <row r="219" customFormat="false" ht="13.7" hidden="false" customHeight="true" outlineLevel="1" collapsed="false">
      <c r="A219" s="107" t="s">
        <v>856</v>
      </c>
      <c r="B219" s="108" t="s">
        <v>890</v>
      </c>
      <c r="C219" s="108" t="n">
        <v>6701211</v>
      </c>
      <c r="D219" s="354"/>
      <c r="E219" s="108" t="s">
        <v>853</v>
      </c>
      <c r="F219" s="108" t="s">
        <v>316</v>
      </c>
      <c r="G219" s="110"/>
      <c r="H219" s="110" t="n">
        <v>50</v>
      </c>
      <c r="I219" s="174"/>
      <c r="J219" s="313"/>
      <c r="K219" s="314"/>
      <c r="L219" s="314"/>
      <c r="M219" s="473" t="n">
        <v>1</v>
      </c>
      <c r="N219" s="473" t="n">
        <v>1</v>
      </c>
      <c r="O219" s="473" t="n">
        <v>1</v>
      </c>
      <c r="P219" s="473" t="n">
        <v>1</v>
      </c>
      <c r="Q219" s="473" t="n">
        <v>1</v>
      </c>
      <c r="R219" s="473" t="n">
        <v>1</v>
      </c>
      <c r="S219" s="473" t="n">
        <v>1</v>
      </c>
      <c r="T219" s="473" t="n">
        <v>1</v>
      </c>
      <c r="U219" s="314"/>
      <c r="V219" s="314"/>
      <c r="W219" s="315"/>
      <c r="X219" s="119"/>
      <c r="Y219" s="119"/>
      <c r="Z219" s="41"/>
      <c r="AA219" s="409"/>
      <c r="AB219" s="33"/>
    </row>
    <row r="220" s="96" customFormat="true" ht="13.7" hidden="false" customHeight="true" outlineLevel="0" collapsed="false">
      <c r="A220" s="394" t="s">
        <v>891</v>
      </c>
      <c r="B220" s="394"/>
      <c r="C220" s="394"/>
      <c r="D220" s="394"/>
      <c r="E220" s="394"/>
      <c r="F220" s="394"/>
      <c r="G220" s="89"/>
      <c r="H220" s="89" t="n">
        <f aca="false">SUM(H221:H222)</f>
        <v>100</v>
      </c>
      <c r="I220" s="268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3"/>
      <c r="X220" s="119"/>
      <c r="Y220" s="119"/>
      <c r="Z220" s="41"/>
      <c r="AA220" s="409"/>
      <c r="AB220" s="175"/>
    </row>
    <row r="221" customFormat="false" ht="13.7" hidden="false" customHeight="true" outlineLevel="1" collapsed="false">
      <c r="A221" s="511" t="s">
        <v>892</v>
      </c>
      <c r="B221" s="108" t="s">
        <v>893</v>
      </c>
      <c r="C221" s="108" t="n">
        <v>6701205</v>
      </c>
      <c r="D221" s="354"/>
      <c r="E221" s="108" t="s">
        <v>48</v>
      </c>
      <c r="F221" s="108" t="s">
        <v>316</v>
      </c>
      <c r="G221" s="395"/>
      <c r="H221" s="110" t="n">
        <v>50</v>
      </c>
      <c r="I221" s="143"/>
      <c r="J221" s="512" t="n">
        <v>1</v>
      </c>
      <c r="K221" s="513" t="n">
        <v>1</v>
      </c>
      <c r="L221" s="513" t="n">
        <v>1</v>
      </c>
      <c r="M221" s="513" t="n">
        <v>1</v>
      </c>
      <c r="N221" s="513" t="n">
        <v>1</v>
      </c>
      <c r="O221" s="513" t="n">
        <v>1</v>
      </c>
      <c r="P221" s="513" t="n">
        <v>1</v>
      </c>
      <c r="Q221" s="513" t="n">
        <v>1</v>
      </c>
      <c r="R221" s="513" t="n">
        <v>1</v>
      </c>
      <c r="S221" s="513" t="n">
        <v>1</v>
      </c>
      <c r="T221" s="513" t="n">
        <v>1</v>
      </c>
      <c r="U221" s="513" t="n">
        <v>1</v>
      </c>
      <c r="V221" s="453"/>
      <c r="W221" s="454"/>
      <c r="X221" s="119"/>
      <c r="Y221" s="119"/>
      <c r="Z221" s="41"/>
      <c r="AA221" s="409"/>
      <c r="AB221" s="175"/>
    </row>
    <row r="222" customFormat="false" ht="13.7" hidden="false" customHeight="true" outlineLevel="1" collapsed="false">
      <c r="A222" s="511" t="s">
        <v>894</v>
      </c>
      <c r="B222" s="108" t="s">
        <v>895</v>
      </c>
      <c r="C222" s="108" t="n">
        <v>6701212</v>
      </c>
      <c r="D222" s="354"/>
      <c r="E222" s="108" t="s">
        <v>48</v>
      </c>
      <c r="F222" s="108" t="s">
        <v>316</v>
      </c>
      <c r="G222" s="395"/>
      <c r="H222" s="110" t="n">
        <v>50</v>
      </c>
      <c r="I222" s="115"/>
      <c r="J222" s="512" t="n">
        <v>1</v>
      </c>
      <c r="K222" s="513" t="n">
        <v>1</v>
      </c>
      <c r="L222" s="513" t="n">
        <v>1</v>
      </c>
      <c r="M222" s="513" t="n">
        <v>1</v>
      </c>
      <c r="N222" s="513" t="n">
        <v>1</v>
      </c>
      <c r="O222" s="513" t="n">
        <v>1</v>
      </c>
      <c r="P222" s="513" t="n">
        <v>1</v>
      </c>
      <c r="Q222" s="513" t="n">
        <v>1</v>
      </c>
      <c r="R222" s="513" t="n">
        <v>1</v>
      </c>
      <c r="S222" s="513" t="n">
        <v>1</v>
      </c>
      <c r="T222" s="513" t="n">
        <v>1</v>
      </c>
      <c r="U222" s="513" t="n">
        <v>1</v>
      </c>
      <c r="V222" s="115"/>
      <c r="W222" s="115"/>
      <c r="X222" s="119"/>
      <c r="Y222" s="119"/>
      <c r="Z222" s="41"/>
      <c r="AA222" s="409"/>
      <c r="AB222" s="175"/>
    </row>
    <row r="223" s="96" customFormat="true" ht="13.7" hidden="false" customHeight="true" outlineLevel="0" collapsed="false">
      <c r="A223" s="88" t="s">
        <v>896</v>
      </c>
      <c r="B223" s="88"/>
      <c r="C223" s="88"/>
      <c r="D223" s="88"/>
      <c r="E223" s="88"/>
      <c r="F223" s="88"/>
      <c r="G223" s="485"/>
      <c r="H223" s="89" t="n">
        <f aca="false">SUM(H224:H226)</f>
        <v>1210</v>
      </c>
      <c r="I223" s="91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8"/>
      <c r="X223" s="119"/>
      <c r="Y223" s="119"/>
      <c r="Z223" s="41"/>
      <c r="AA223" s="409"/>
      <c r="AB223" s="42"/>
    </row>
    <row r="224" customFormat="false" ht="13.7" hidden="false" customHeight="true" outlineLevel="1" collapsed="false">
      <c r="A224" s="107" t="s">
        <v>897</v>
      </c>
      <c r="B224" s="108" t="s">
        <v>898</v>
      </c>
      <c r="C224" s="108" t="n">
        <v>6704641</v>
      </c>
      <c r="D224" s="354"/>
      <c r="E224" s="108" t="s">
        <v>899</v>
      </c>
      <c r="F224" s="108"/>
      <c r="G224" s="395"/>
      <c r="H224" s="110" t="n">
        <v>210</v>
      </c>
      <c r="I224" s="174"/>
      <c r="J224" s="241"/>
      <c r="K224" s="514"/>
      <c r="L224" s="514"/>
      <c r="M224" s="515" t="n">
        <v>1</v>
      </c>
      <c r="N224" s="515" t="n">
        <v>1</v>
      </c>
      <c r="O224" s="515" t="n">
        <v>1</v>
      </c>
      <c r="P224" s="515" t="n">
        <v>1</v>
      </c>
      <c r="Q224" s="515" t="n">
        <v>1</v>
      </c>
      <c r="R224" s="515" t="n">
        <v>1</v>
      </c>
      <c r="S224" s="515" t="n">
        <v>1</v>
      </c>
      <c r="T224" s="515" t="n">
        <v>1</v>
      </c>
      <c r="U224" s="514"/>
      <c r="V224" s="514"/>
      <c r="W224" s="243"/>
      <c r="X224" s="119"/>
      <c r="Y224" s="119"/>
      <c r="Z224" s="41"/>
      <c r="AA224" s="409"/>
      <c r="AB224" s="33"/>
    </row>
    <row r="225" customFormat="false" ht="13.7" hidden="false" customHeight="true" outlineLevel="1" collapsed="false">
      <c r="A225" s="107" t="s">
        <v>900</v>
      </c>
      <c r="B225" s="108" t="s">
        <v>901</v>
      </c>
      <c r="C225" s="108" t="n">
        <v>6704826</v>
      </c>
      <c r="D225" s="354"/>
      <c r="E225" s="108" t="s">
        <v>902</v>
      </c>
      <c r="F225" s="108"/>
      <c r="G225" s="395"/>
      <c r="H225" s="110" t="n">
        <v>500</v>
      </c>
      <c r="I225" s="174"/>
      <c r="J225" s="247"/>
      <c r="L225" s="248"/>
      <c r="M225" s="515" t="n">
        <v>1</v>
      </c>
      <c r="N225" s="515" t="n">
        <v>1</v>
      </c>
      <c r="O225" s="515" t="n">
        <v>1</v>
      </c>
      <c r="P225" s="515" t="n">
        <v>1</v>
      </c>
      <c r="Q225" s="515" t="n">
        <v>1</v>
      </c>
      <c r="R225" s="515" t="n">
        <v>1</v>
      </c>
      <c r="S225" s="515" t="n">
        <v>1</v>
      </c>
      <c r="T225" s="515" t="n">
        <v>1</v>
      </c>
      <c r="W225" s="249"/>
      <c r="X225" s="119"/>
      <c r="Y225" s="119"/>
      <c r="Z225" s="41"/>
      <c r="AA225" s="516"/>
      <c r="AB225" s="33"/>
    </row>
    <row r="226" customFormat="false" ht="13.7" hidden="false" customHeight="true" outlineLevel="1" collapsed="false">
      <c r="A226" s="107" t="s">
        <v>903</v>
      </c>
      <c r="B226" s="108"/>
      <c r="C226" s="108"/>
      <c r="D226" s="354"/>
      <c r="E226" s="108" t="s">
        <v>904</v>
      </c>
      <c r="F226" s="108"/>
      <c r="G226" s="395"/>
      <c r="H226" s="110" t="n">
        <v>500</v>
      </c>
      <c r="I226" s="174"/>
      <c r="J226" s="262"/>
      <c r="K226" s="25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58"/>
      <c r="W226" s="259"/>
      <c r="X226" s="119"/>
      <c r="Y226" s="119"/>
      <c r="Z226" s="41"/>
      <c r="AA226" s="516"/>
      <c r="AB226" s="33"/>
    </row>
    <row r="227" s="387" customFormat="true" ht="13.7" hidden="false" customHeight="true" outlineLevel="0" collapsed="false">
      <c r="A227" s="455" t="s">
        <v>905</v>
      </c>
      <c r="B227" s="455"/>
      <c r="C227" s="455"/>
      <c r="D227" s="455"/>
      <c r="E227" s="455"/>
      <c r="F227" s="455"/>
      <c r="G227" s="456" t="n">
        <v>23500</v>
      </c>
      <c r="H227" s="457" t="n">
        <f aca="false">SUM(H228,H252,H260,H273,H279,H284,H289,H292,H294)</f>
        <v>25570</v>
      </c>
      <c r="I227" s="384"/>
      <c r="J227" s="385"/>
      <c r="K227" s="385"/>
      <c r="L227" s="385"/>
      <c r="M227" s="385"/>
      <c r="N227" s="385"/>
      <c r="O227" s="385"/>
      <c r="P227" s="385"/>
      <c r="Q227" s="385"/>
      <c r="R227" s="385"/>
      <c r="S227" s="385"/>
      <c r="T227" s="385"/>
      <c r="U227" s="385"/>
      <c r="V227" s="385"/>
      <c r="W227" s="386"/>
      <c r="X227" s="119"/>
      <c r="Y227" s="119"/>
      <c r="Z227" s="279"/>
      <c r="AA227" s="516"/>
      <c r="AB227" s="33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96"/>
      <c r="DU227" s="96"/>
      <c r="DV227" s="96"/>
      <c r="DW227" s="96"/>
      <c r="DX227" s="96"/>
      <c r="DY227" s="96"/>
      <c r="DZ227" s="96"/>
      <c r="EA227" s="96"/>
      <c r="EB227" s="96"/>
      <c r="EC227" s="96"/>
      <c r="ED227" s="96"/>
      <c r="EE227" s="96"/>
      <c r="EF227" s="96"/>
      <c r="EG227" s="96"/>
      <c r="EH227" s="96"/>
      <c r="EI227" s="96"/>
      <c r="EJ227" s="96"/>
      <c r="EK227" s="96"/>
      <c r="EL227" s="96"/>
      <c r="EM227" s="96"/>
      <c r="EN227" s="96"/>
      <c r="EO227" s="96"/>
      <c r="EP227" s="96"/>
      <c r="EQ227" s="96"/>
      <c r="ER227" s="96"/>
      <c r="ES227" s="96"/>
      <c r="ET227" s="96"/>
      <c r="EU227" s="96"/>
      <c r="EV227" s="96"/>
      <c r="EW227" s="96"/>
      <c r="EX227" s="96"/>
      <c r="EY227" s="96"/>
      <c r="EZ227" s="96"/>
      <c r="FA227" s="96"/>
      <c r="FB227" s="96"/>
      <c r="FC227" s="96"/>
      <c r="FD227" s="96"/>
      <c r="FE227" s="96"/>
      <c r="FF227" s="96"/>
      <c r="FG227" s="96"/>
      <c r="FH227" s="96"/>
      <c r="FI227" s="96"/>
      <c r="FJ227" s="96"/>
      <c r="FK227" s="96"/>
      <c r="FL227" s="96"/>
      <c r="FM227" s="96"/>
      <c r="FN227" s="96"/>
      <c r="FO227" s="96"/>
      <c r="FP227" s="96"/>
      <c r="FQ227" s="96"/>
      <c r="FR227" s="96"/>
      <c r="FS227" s="96"/>
      <c r="FT227" s="96"/>
      <c r="FU227" s="96"/>
      <c r="FV227" s="96"/>
      <c r="FW227" s="96"/>
      <c r="FX227" s="96"/>
      <c r="FY227" s="96"/>
      <c r="FZ227" s="96"/>
      <c r="GA227" s="96"/>
      <c r="GB227" s="96"/>
      <c r="GC227" s="96"/>
      <c r="GD227" s="96"/>
      <c r="GE227" s="96"/>
      <c r="GF227" s="96"/>
      <c r="GG227" s="96"/>
      <c r="GH227" s="96"/>
      <c r="GI227" s="96"/>
      <c r="GJ227" s="96"/>
      <c r="GK227" s="96"/>
      <c r="GL227" s="96"/>
      <c r="GM227" s="96"/>
      <c r="GN227" s="96"/>
      <c r="GO227" s="96"/>
      <c r="GP227" s="96"/>
      <c r="GQ227" s="96"/>
      <c r="GR227" s="96"/>
      <c r="GS227" s="96"/>
      <c r="GT227" s="96"/>
      <c r="GU227" s="96"/>
      <c r="GV227" s="96"/>
      <c r="GW227" s="96"/>
      <c r="GX227" s="96"/>
      <c r="GY227" s="96"/>
      <c r="GZ227" s="96"/>
      <c r="HA227" s="96"/>
      <c r="HB227" s="96"/>
      <c r="HC227" s="96"/>
      <c r="HD227" s="96"/>
      <c r="HE227" s="96"/>
      <c r="HF227" s="96"/>
      <c r="HG227" s="96"/>
      <c r="HH227" s="96"/>
      <c r="HI227" s="96"/>
      <c r="HJ227" s="96"/>
      <c r="HK227" s="96"/>
      <c r="HL227" s="96"/>
      <c r="HM227" s="96"/>
      <c r="HN227" s="96"/>
      <c r="HO227" s="96"/>
      <c r="HP227" s="96"/>
      <c r="HQ227" s="96"/>
      <c r="HR227" s="96"/>
      <c r="HS227" s="96"/>
      <c r="HT227" s="96"/>
      <c r="HU227" s="96"/>
      <c r="HV227" s="96"/>
      <c r="HW227" s="96"/>
      <c r="HX227" s="96"/>
      <c r="HY227" s="96"/>
      <c r="HZ227" s="96"/>
      <c r="IA227" s="96"/>
      <c r="IB227" s="96"/>
      <c r="IC227" s="96"/>
      <c r="ID227" s="96"/>
      <c r="IE227" s="96"/>
      <c r="IF227" s="96"/>
      <c r="IG227" s="96"/>
      <c r="IH227" s="96"/>
      <c r="II227" s="96"/>
      <c r="IJ227" s="96"/>
      <c r="IK227" s="96"/>
      <c r="IL227" s="96"/>
      <c r="IM227" s="96"/>
      <c r="IN227" s="96"/>
      <c r="IO227" s="96"/>
      <c r="IP227" s="96"/>
      <c r="IQ227" s="96"/>
      <c r="IR227" s="96"/>
      <c r="IS227" s="96"/>
      <c r="IT227" s="96"/>
      <c r="IU227" s="96"/>
      <c r="IV227" s="96"/>
      <c r="IW227" s="96"/>
      <c r="IX227" s="96"/>
      <c r="IY227" s="96"/>
      <c r="IZ227" s="96"/>
      <c r="JA227" s="96"/>
      <c r="JB227" s="96"/>
      <c r="JC227" s="96"/>
      <c r="JD227" s="96"/>
      <c r="JE227" s="96"/>
      <c r="JF227" s="96"/>
      <c r="JG227" s="96"/>
      <c r="JH227" s="96"/>
      <c r="JI227" s="96"/>
      <c r="JJ227" s="96"/>
      <c r="JK227" s="96"/>
      <c r="JL227" s="96"/>
      <c r="JM227" s="96"/>
      <c r="JN227" s="96"/>
      <c r="JO227" s="96"/>
      <c r="JP227" s="96"/>
      <c r="JQ227" s="96"/>
      <c r="JR227" s="96"/>
      <c r="JS227" s="96"/>
      <c r="JT227" s="96"/>
      <c r="JU227" s="96"/>
      <c r="JV227" s="96"/>
      <c r="JW227" s="96"/>
      <c r="JX227" s="96"/>
      <c r="JY227" s="96"/>
      <c r="JZ227" s="96"/>
      <c r="KA227" s="96"/>
      <c r="KB227" s="96"/>
      <c r="KC227" s="96"/>
      <c r="KD227" s="96"/>
      <c r="KE227" s="96"/>
      <c r="KF227" s="96"/>
      <c r="KG227" s="96"/>
    </row>
    <row r="228" s="96" customFormat="true" ht="13.7" hidden="false" customHeight="true" outlineLevel="0" collapsed="false">
      <c r="A228" s="394" t="s">
        <v>36</v>
      </c>
      <c r="B228" s="394"/>
      <c r="C228" s="394"/>
      <c r="D228" s="394"/>
      <c r="E228" s="394"/>
      <c r="F228" s="394"/>
      <c r="G228" s="485"/>
      <c r="H228" s="89" t="n">
        <f aca="false">SUM(H229:H251)</f>
        <v>12330</v>
      </c>
      <c r="I228" s="488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8"/>
      <c r="X228" s="119"/>
      <c r="Y228" s="119"/>
      <c r="Z228" s="41"/>
      <c r="AA228" s="41"/>
      <c r="AB228" s="130"/>
    </row>
    <row r="229" s="176" customFormat="true" ht="13.7" hidden="false" customHeight="true" outlineLevel="1" collapsed="false">
      <c r="A229" s="120" t="s">
        <v>906</v>
      </c>
      <c r="B229" s="109"/>
      <c r="C229" s="109"/>
      <c r="D229" s="109" t="s">
        <v>124</v>
      </c>
      <c r="E229" s="109"/>
      <c r="F229" s="109"/>
      <c r="G229" s="110"/>
      <c r="H229" s="122" t="n">
        <v>500</v>
      </c>
      <c r="I229" s="141"/>
      <c r="J229" s="517" t="n">
        <v>1</v>
      </c>
      <c r="K229" s="518" t="n">
        <v>1</v>
      </c>
      <c r="L229" s="518" t="n">
        <v>1</v>
      </c>
      <c r="M229" s="518" t="n">
        <v>1</v>
      </c>
      <c r="N229" s="518" t="n">
        <v>1</v>
      </c>
      <c r="O229" s="242"/>
      <c r="P229" s="242"/>
      <c r="Q229" s="242"/>
      <c r="R229" s="242"/>
      <c r="S229" s="242"/>
      <c r="T229" s="242"/>
      <c r="U229" s="242"/>
      <c r="V229" s="242"/>
      <c r="W229" s="243"/>
      <c r="X229" s="119"/>
      <c r="Y229" s="119"/>
      <c r="Z229" s="170"/>
      <c r="AA229" s="41" t="s">
        <v>907</v>
      </c>
      <c r="AB229" s="33"/>
    </row>
    <row r="230" s="176" customFormat="true" ht="13.7" hidden="false" customHeight="true" outlineLevel="1" collapsed="false">
      <c r="A230" s="123" t="s">
        <v>908</v>
      </c>
      <c r="B230" s="109" t="s">
        <v>909</v>
      </c>
      <c r="C230" s="109" t="n">
        <v>6702161</v>
      </c>
      <c r="D230" s="177"/>
      <c r="E230" s="109" t="s">
        <v>124</v>
      </c>
      <c r="F230" s="109" t="s">
        <v>88</v>
      </c>
      <c r="G230" s="110" t="s">
        <v>175</v>
      </c>
      <c r="H230" s="110"/>
      <c r="I230" s="141"/>
      <c r="J230" s="140" t="n">
        <v>1</v>
      </c>
      <c r="K230" s="264" t="n">
        <v>1</v>
      </c>
      <c r="L230" s="264" t="n">
        <v>1</v>
      </c>
      <c r="M230" s="264" t="n">
        <v>1</v>
      </c>
      <c r="N230" s="264" t="n">
        <v>1</v>
      </c>
      <c r="O230" s="258"/>
      <c r="P230" s="258"/>
      <c r="Q230" s="258"/>
      <c r="R230" s="258"/>
      <c r="S230" s="258"/>
      <c r="T230" s="258"/>
      <c r="U230" s="258"/>
      <c r="V230" s="258"/>
      <c r="W230" s="259"/>
      <c r="X230" s="119" t="s">
        <v>89</v>
      </c>
      <c r="Y230" s="119" t="n">
        <v>0.4</v>
      </c>
      <c r="Z230" s="41"/>
      <c r="AA230" s="126"/>
      <c r="AB230" s="33"/>
    </row>
    <row r="231" s="176" customFormat="true" ht="13.7" hidden="false" customHeight="true" outlineLevel="1" collapsed="false">
      <c r="A231" s="123" t="s">
        <v>910</v>
      </c>
      <c r="B231" s="109" t="s">
        <v>62</v>
      </c>
      <c r="C231" s="109" t="s">
        <v>62</v>
      </c>
      <c r="D231" s="177"/>
      <c r="E231" s="109" t="s">
        <v>124</v>
      </c>
      <c r="F231" s="109" t="s">
        <v>62</v>
      </c>
      <c r="G231" s="110" t="s">
        <v>175</v>
      </c>
      <c r="H231" s="110"/>
      <c r="I231" s="141"/>
      <c r="J231" s="140" t="n">
        <v>1</v>
      </c>
      <c r="K231" s="264" t="n">
        <v>1</v>
      </c>
      <c r="L231" s="264" t="n">
        <v>1</v>
      </c>
      <c r="M231" s="264" t="n">
        <v>1</v>
      </c>
      <c r="N231" s="264" t="n">
        <v>1</v>
      </c>
      <c r="O231" s="258"/>
      <c r="P231" s="258"/>
      <c r="Q231" s="258"/>
      <c r="R231" s="258"/>
      <c r="S231" s="258"/>
      <c r="T231" s="258"/>
      <c r="U231" s="258"/>
      <c r="V231" s="258"/>
      <c r="W231" s="259"/>
      <c r="X231" s="119" t="s">
        <v>89</v>
      </c>
      <c r="Y231" s="119" t="n">
        <v>0.2</v>
      </c>
      <c r="Z231" s="41"/>
      <c r="AA231" s="126"/>
      <c r="AB231" s="33"/>
    </row>
    <row r="232" s="4" customFormat="true" ht="13.7" hidden="false" customHeight="true" outlineLevel="1" collapsed="false">
      <c r="A232" s="107" t="s">
        <v>911</v>
      </c>
      <c r="B232" s="109" t="s">
        <v>62</v>
      </c>
      <c r="C232" s="109" t="s">
        <v>62</v>
      </c>
      <c r="D232" s="177"/>
      <c r="E232" s="109" t="s">
        <v>124</v>
      </c>
      <c r="F232" s="109" t="s">
        <v>62</v>
      </c>
      <c r="G232" s="110" t="s">
        <v>175</v>
      </c>
      <c r="H232" s="110"/>
      <c r="I232" s="143"/>
      <c r="J232" s="140" t="n">
        <v>1</v>
      </c>
      <c r="K232" s="264" t="n">
        <v>1</v>
      </c>
      <c r="L232" s="264" t="n">
        <v>1</v>
      </c>
      <c r="M232" s="264" t="n">
        <v>1</v>
      </c>
      <c r="N232" s="264" t="n">
        <v>1</v>
      </c>
      <c r="O232" s="258"/>
      <c r="P232" s="258"/>
      <c r="Q232" s="258"/>
      <c r="R232" s="258"/>
      <c r="S232" s="258"/>
      <c r="T232" s="258"/>
      <c r="U232" s="258"/>
      <c r="V232" s="258"/>
      <c r="W232" s="259"/>
      <c r="X232" s="119" t="s">
        <v>89</v>
      </c>
      <c r="Y232" s="119" t="n">
        <v>0.6</v>
      </c>
      <c r="Z232" s="279"/>
      <c r="AA232" s="409"/>
      <c r="AB232" s="33"/>
    </row>
    <row r="233" s="4" customFormat="true" ht="13.7" hidden="false" customHeight="true" outlineLevel="1" collapsed="false">
      <c r="A233" s="107"/>
      <c r="B233" s="109"/>
      <c r="C233" s="109"/>
      <c r="D233" s="177"/>
      <c r="E233" s="109"/>
      <c r="F233" s="109"/>
      <c r="G233" s="110"/>
      <c r="H233" s="110"/>
      <c r="I233" s="143"/>
      <c r="J233" s="136"/>
      <c r="K233" s="258"/>
      <c r="L233" s="258"/>
      <c r="M233" s="258"/>
      <c r="N233" s="258"/>
      <c r="O233" s="258"/>
      <c r="P233" s="258"/>
      <c r="Q233" s="258"/>
      <c r="R233" s="258"/>
      <c r="S233" s="258"/>
      <c r="T233" s="258"/>
      <c r="U233" s="258"/>
      <c r="V233" s="258"/>
      <c r="W233" s="259"/>
      <c r="X233" s="119"/>
      <c r="Y233" s="119"/>
      <c r="Z233" s="279"/>
      <c r="AA233" s="409"/>
      <c r="AB233" s="33"/>
    </row>
    <row r="234" customFormat="false" ht="13.7" hidden="false" customHeight="true" outlineLevel="1" collapsed="false">
      <c r="A234" s="123" t="s">
        <v>912</v>
      </c>
      <c r="B234" s="109" t="s">
        <v>913</v>
      </c>
      <c r="C234" s="109" t="n">
        <v>6704790</v>
      </c>
      <c r="D234" s="109" t="s">
        <v>124</v>
      </c>
      <c r="E234" s="109" t="s">
        <v>124</v>
      </c>
      <c r="F234" s="109" t="s">
        <v>88</v>
      </c>
      <c r="G234" s="110"/>
      <c r="H234" s="110" t="n">
        <v>850</v>
      </c>
      <c r="I234" s="174"/>
      <c r="J234" s="519" t="n">
        <v>1</v>
      </c>
      <c r="K234" s="520" t="n">
        <v>1</v>
      </c>
      <c r="L234" s="520" t="n">
        <v>1</v>
      </c>
      <c r="M234" s="264" t="n">
        <v>1</v>
      </c>
      <c r="N234" s="264" t="n">
        <v>1</v>
      </c>
      <c r="O234" s="264" t="n">
        <v>1</v>
      </c>
      <c r="P234" s="264" t="n">
        <v>1</v>
      </c>
      <c r="Q234" s="264" t="n">
        <v>1</v>
      </c>
      <c r="R234" s="264" t="n">
        <v>1</v>
      </c>
      <c r="S234" s="264" t="n">
        <v>1</v>
      </c>
      <c r="T234" s="264" t="n">
        <v>1</v>
      </c>
      <c r="U234" s="264" t="n">
        <v>1</v>
      </c>
      <c r="V234" s="258"/>
      <c r="W234" s="259"/>
      <c r="X234" s="119"/>
      <c r="Y234" s="119" t="n">
        <v>0.7</v>
      </c>
      <c r="Z234" s="94"/>
      <c r="AA234" s="409"/>
      <c r="AB234" s="33"/>
    </row>
    <row r="235" s="4" customFormat="true" ht="13.7" hidden="false" customHeight="true" outlineLevel="1" collapsed="false">
      <c r="A235" s="123"/>
      <c r="B235" s="109"/>
      <c r="C235" s="109"/>
      <c r="D235" s="109"/>
      <c r="E235" s="109"/>
      <c r="F235" s="110"/>
      <c r="G235" s="110"/>
      <c r="H235" s="110"/>
      <c r="I235" s="143"/>
      <c r="J235" s="118"/>
      <c r="K235" s="115"/>
      <c r="L235" s="115"/>
      <c r="M235" s="115"/>
      <c r="N235" s="115"/>
      <c r="O235" s="115"/>
      <c r="P235" s="115"/>
      <c r="Q235" s="115"/>
      <c r="R235" s="137"/>
      <c r="S235" s="137"/>
      <c r="T235" s="137"/>
      <c r="U235" s="137"/>
      <c r="V235" s="137"/>
      <c r="W235" s="152"/>
      <c r="X235" s="41"/>
      <c r="Y235" s="41"/>
      <c r="Z235" s="41"/>
      <c r="AA235" s="117"/>
      <c r="AB235" s="33"/>
    </row>
    <row r="236" s="131" customFormat="true" ht="13.7" hidden="false" customHeight="true" outlineLevel="1" collapsed="false">
      <c r="A236" s="133" t="s">
        <v>914</v>
      </c>
      <c r="B236" s="135" t="s">
        <v>915</v>
      </c>
      <c r="C236" s="135" t="n">
        <v>6701228</v>
      </c>
      <c r="D236" s="135"/>
      <c r="E236" s="135" t="s">
        <v>52</v>
      </c>
      <c r="F236" s="135"/>
      <c r="G236" s="191"/>
      <c r="H236" s="110"/>
      <c r="I236" s="151"/>
      <c r="J236" s="136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52"/>
      <c r="X236" s="117"/>
      <c r="Y236" s="117" t="n">
        <v>0.9</v>
      </c>
      <c r="Z236" s="117"/>
      <c r="AA236" s="117"/>
      <c r="AB236" s="130"/>
    </row>
    <row r="237" s="131" customFormat="true" ht="13.7" hidden="false" customHeight="true" outlineLevel="1" collapsed="false">
      <c r="A237" s="133" t="s">
        <v>916</v>
      </c>
      <c r="B237" s="135" t="s">
        <v>915</v>
      </c>
      <c r="C237" s="135" t="n">
        <v>6701228</v>
      </c>
      <c r="D237" s="135"/>
      <c r="E237" s="135" t="s">
        <v>52</v>
      </c>
      <c r="F237" s="135"/>
      <c r="G237" s="191"/>
      <c r="H237" s="110"/>
      <c r="I237" s="151"/>
      <c r="J237" s="136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52"/>
      <c r="X237" s="117"/>
      <c r="Y237" s="117"/>
      <c r="Z237" s="117"/>
      <c r="AA237" s="117" t="s">
        <v>917</v>
      </c>
      <c r="AB237" s="33"/>
    </row>
    <row r="238" s="131" customFormat="true" ht="13.7" hidden="false" customHeight="true" outlineLevel="1" collapsed="false">
      <c r="A238" s="123" t="s">
        <v>918</v>
      </c>
      <c r="B238" s="109" t="s">
        <v>915</v>
      </c>
      <c r="C238" s="109" t="n">
        <v>6701228</v>
      </c>
      <c r="D238" s="109"/>
      <c r="E238" s="109" t="s">
        <v>59</v>
      </c>
      <c r="F238" s="109" t="s">
        <v>88</v>
      </c>
      <c r="G238" s="110"/>
      <c r="H238" s="110" t="n">
        <v>7260</v>
      </c>
      <c r="I238" s="151"/>
      <c r="J238" s="519" t="n">
        <v>1</v>
      </c>
      <c r="K238" s="520" t="n">
        <v>1</v>
      </c>
      <c r="L238" s="520" t="n">
        <v>1</v>
      </c>
      <c r="M238" s="264" t="n">
        <v>1</v>
      </c>
      <c r="N238" s="264" t="n">
        <v>1</v>
      </c>
      <c r="O238" s="264" t="n">
        <v>1</v>
      </c>
      <c r="P238" s="264" t="n">
        <v>1</v>
      </c>
      <c r="Q238" s="264" t="n">
        <v>1</v>
      </c>
      <c r="R238" s="264" t="n">
        <v>1</v>
      </c>
      <c r="S238" s="264" t="n">
        <v>1</v>
      </c>
      <c r="T238" s="264" t="n">
        <v>1</v>
      </c>
      <c r="U238" s="264" t="n">
        <v>1</v>
      </c>
      <c r="V238" s="264" t="n">
        <v>1</v>
      </c>
      <c r="W238" s="521" t="n">
        <v>1</v>
      </c>
      <c r="X238" s="117"/>
      <c r="Y238" s="117"/>
      <c r="Z238" s="41"/>
      <c r="AA238" s="41" t="s">
        <v>919</v>
      </c>
      <c r="AB238" s="33"/>
    </row>
    <row r="239" s="131" customFormat="true" ht="13.7" hidden="false" customHeight="true" outlineLevel="1" collapsed="false">
      <c r="A239" s="123"/>
      <c r="B239" s="109"/>
      <c r="C239" s="109"/>
      <c r="D239" s="109"/>
      <c r="E239" s="109"/>
      <c r="F239" s="110"/>
      <c r="G239" s="110"/>
      <c r="H239" s="110"/>
      <c r="I239" s="151"/>
      <c r="J239" s="118"/>
      <c r="K239" s="115"/>
      <c r="L239" s="115"/>
      <c r="M239" s="115"/>
      <c r="N239" s="115"/>
      <c r="O239" s="115"/>
      <c r="P239" s="115"/>
      <c r="Q239" s="115"/>
      <c r="R239" s="137"/>
      <c r="S239" s="137"/>
      <c r="T239" s="137"/>
      <c r="U239" s="137"/>
      <c r="V239" s="137"/>
      <c r="W239" s="152"/>
      <c r="X239" s="117"/>
      <c r="Y239" s="117"/>
      <c r="Z239" s="305"/>
      <c r="AA239" s="41"/>
      <c r="AB239" s="42"/>
    </row>
    <row r="240" s="131" customFormat="true" ht="13.7" hidden="false" customHeight="true" outlineLevel="1" collapsed="false">
      <c r="A240" s="123" t="s">
        <v>920</v>
      </c>
      <c r="B240" s="109" t="s">
        <v>921</v>
      </c>
      <c r="C240" s="109" t="n">
        <v>6706201</v>
      </c>
      <c r="D240" s="109"/>
      <c r="E240" s="109" t="s">
        <v>70</v>
      </c>
      <c r="F240" s="109" t="s">
        <v>88</v>
      </c>
      <c r="G240" s="110"/>
      <c r="H240" s="110" t="n">
        <v>190</v>
      </c>
      <c r="I240" s="151"/>
      <c r="J240" s="276" t="n">
        <v>1</v>
      </c>
      <c r="K240" s="277" t="n">
        <v>1</v>
      </c>
      <c r="L240" s="277" t="n">
        <v>1</v>
      </c>
      <c r="M240" s="520" t="n">
        <v>1</v>
      </c>
      <c r="N240" s="520" t="n">
        <v>1</v>
      </c>
      <c r="O240" s="264" t="n">
        <v>1</v>
      </c>
      <c r="P240" s="264" t="n">
        <v>1</v>
      </c>
      <c r="Q240" s="264" t="n">
        <v>1</v>
      </c>
      <c r="R240" s="137"/>
      <c r="S240" s="137"/>
      <c r="T240" s="137"/>
      <c r="U240" s="137"/>
      <c r="V240" s="137"/>
      <c r="W240" s="152"/>
      <c r="X240" s="117"/>
      <c r="Y240" s="117"/>
      <c r="Z240" s="305"/>
      <c r="AA240" s="41"/>
      <c r="AB240" s="42"/>
    </row>
    <row r="241" s="131" customFormat="true" ht="13.7" hidden="false" customHeight="true" outlineLevel="1" collapsed="false">
      <c r="A241" s="123"/>
      <c r="B241" s="109"/>
      <c r="C241" s="109"/>
      <c r="D241" s="109"/>
      <c r="E241" s="109"/>
      <c r="F241" s="110"/>
      <c r="G241" s="110"/>
      <c r="H241" s="110"/>
      <c r="I241" s="151"/>
      <c r="J241" s="118"/>
      <c r="K241" s="115"/>
      <c r="L241" s="115"/>
      <c r="M241" s="115"/>
      <c r="N241" s="115"/>
      <c r="O241" s="115"/>
      <c r="P241" s="115"/>
      <c r="Q241" s="115"/>
      <c r="R241" s="137"/>
      <c r="S241" s="137"/>
      <c r="T241" s="137"/>
      <c r="U241" s="137"/>
      <c r="V241" s="137"/>
      <c r="W241" s="152"/>
      <c r="X241" s="117"/>
      <c r="Y241" s="117"/>
      <c r="Z241" s="305"/>
      <c r="AA241" s="117"/>
      <c r="AB241" s="42"/>
    </row>
    <row r="242" s="4" customFormat="true" ht="13.7" hidden="false" customHeight="true" outlineLevel="1" collapsed="false">
      <c r="A242" s="123" t="s">
        <v>922</v>
      </c>
      <c r="B242" s="109"/>
      <c r="C242" s="109"/>
      <c r="D242" s="109" t="s">
        <v>40</v>
      </c>
      <c r="E242" s="109" t="s">
        <v>40</v>
      </c>
      <c r="F242" s="110" t="s">
        <v>923</v>
      </c>
      <c r="G242" s="110"/>
      <c r="H242" s="110"/>
      <c r="I242" s="143"/>
      <c r="J242" s="276" t="n">
        <v>1</v>
      </c>
      <c r="K242" s="277" t="n">
        <v>1</v>
      </c>
      <c r="L242" s="277" t="n">
        <v>1</v>
      </c>
      <c r="M242" s="277" t="n">
        <v>1</v>
      </c>
      <c r="N242" s="277" t="n">
        <v>1</v>
      </c>
      <c r="O242" s="277" t="n">
        <v>1</v>
      </c>
      <c r="P242" s="277" t="n">
        <v>1</v>
      </c>
      <c r="Q242" s="277" t="n">
        <v>1</v>
      </c>
      <c r="R242" s="277" t="n">
        <v>1</v>
      </c>
      <c r="S242" s="277" t="n">
        <v>1</v>
      </c>
      <c r="T242" s="277" t="n">
        <v>1</v>
      </c>
      <c r="U242" s="277" t="n">
        <v>1</v>
      </c>
      <c r="V242" s="258"/>
      <c r="W242" s="259"/>
      <c r="X242" s="119"/>
      <c r="Y242" s="119"/>
      <c r="Z242" s="305"/>
      <c r="AA242" s="41" t="s">
        <v>924</v>
      </c>
      <c r="AB242" s="42"/>
    </row>
    <row r="243" s="131" customFormat="true" ht="13.7" hidden="false" customHeight="true" outlineLevel="1" collapsed="false">
      <c r="A243" s="133" t="s">
        <v>925</v>
      </c>
      <c r="B243" s="135"/>
      <c r="C243" s="135"/>
      <c r="D243" s="467"/>
      <c r="E243" s="135" t="s">
        <v>52</v>
      </c>
      <c r="F243" s="191" t="s">
        <v>55</v>
      </c>
      <c r="G243" s="191"/>
      <c r="H243" s="110" t="n">
        <v>130</v>
      </c>
      <c r="I243" s="151"/>
      <c r="J243" s="522" t="n">
        <v>1</v>
      </c>
      <c r="K243" s="523" t="n">
        <v>1</v>
      </c>
      <c r="L243" s="523" t="n">
        <v>1</v>
      </c>
      <c r="M243" s="523" t="n">
        <v>1</v>
      </c>
      <c r="N243" s="523" t="n">
        <v>1</v>
      </c>
      <c r="O243" s="523" t="n">
        <v>1</v>
      </c>
      <c r="P243" s="523" t="n">
        <v>1</v>
      </c>
      <c r="Q243" s="523" t="n">
        <v>1</v>
      </c>
      <c r="R243" s="523" t="n">
        <v>1</v>
      </c>
      <c r="S243" s="523" t="n">
        <v>1</v>
      </c>
      <c r="T243" s="523" t="n">
        <v>1</v>
      </c>
      <c r="U243" s="523" t="n">
        <v>1</v>
      </c>
      <c r="V243" s="137"/>
      <c r="W243" s="152"/>
      <c r="X243" s="117"/>
      <c r="Y243" s="117"/>
      <c r="Z243" s="524"/>
      <c r="AA243" s="117" t="s">
        <v>926</v>
      </c>
      <c r="AB243" s="42"/>
    </row>
    <row r="244" s="131" customFormat="true" ht="13.7" hidden="false" customHeight="true" outlineLevel="1" collapsed="false">
      <c r="A244" s="123" t="s">
        <v>927</v>
      </c>
      <c r="B244" s="109"/>
      <c r="C244" s="109"/>
      <c r="D244" s="177"/>
      <c r="E244" s="109" t="s">
        <v>52</v>
      </c>
      <c r="F244" s="110" t="s">
        <v>55</v>
      </c>
      <c r="G244" s="110"/>
      <c r="H244" s="110" t="n">
        <v>50</v>
      </c>
      <c r="I244" s="151"/>
      <c r="J244" s="276" t="n">
        <v>1</v>
      </c>
      <c r="K244" s="277" t="n">
        <v>1</v>
      </c>
      <c r="L244" s="277" t="n">
        <v>1</v>
      </c>
      <c r="M244" s="277" t="n">
        <v>1</v>
      </c>
      <c r="N244" s="277" t="n">
        <v>1</v>
      </c>
      <c r="O244" s="277" t="n">
        <v>1</v>
      </c>
      <c r="P244" s="277" t="n">
        <v>1</v>
      </c>
      <c r="Q244" s="277" t="n">
        <v>1</v>
      </c>
      <c r="R244" s="277" t="n">
        <v>1</v>
      </c>
      <c r="S244" s="277" t="n">
        <v>1</v>
      </c>
      <c r="T244" s="277" t="n">
        <v>1</v>
      </c>
      <c r="U244" s="277" t="n">
        <v>1</v>
      </c>
      <c r="V244" s="137"/>
      <c r="W244" s="152"/>
      <c r="X244" s="117"/>
      <c r="Y244" s="117"/>
      <c r="Z244" s="305"/>
      <c r="AA244" s="41"/>
      <c r="AB244" s="42"/>
    </row>
    <row r="245" s="131" customFormat="true" ht="13.7" hidden="false" customHeight="true" outlineLevel="1" collapsed="false">
      <c r="A245" s="123" t="s">
        <v>928</v>
      </c>
      <c r="B245" s="109" t="s">
        <v>847</v>
      </c>
      <c r="C245" s="109" t="n">
        <v>6706487</v>
      </c>
      <c r="D245" s="177"/>
      <c r="E245" s="109" t="s">
        <v>241</v>
      </c>
      <c r="F245" s="110" t="s">
        <v>929</v>
      </c>
      <c r="G245" s="110"/>
      <c r="H245" s="110"/>
      <c r="I245" s="151"/>
      <c r="J245" s="276" t="n">
        <v>1</v>
      </c>
      <c r="K245" s="277" t="n">
        <v>1</v>
      </c>
      <c r="L245" s="277" t="n">
        <v>1</v>
      </c>
      <c r="M245" s="520" t="n">
        <v>1</v>
      </c>
      <c r="N245" s="520" t="n">
        <v>1</v>
      </c>
      <c r="O245" s="264" t="n">
        <v>1</v>
      </c>
      <c r="P245" s="264" t="n">
        <v>1</v>
      </c>
      <c r="Q245" s="137"/>
      <c r="R245" s="137"/>
      <c r="S245" s="137"/>
      <c r="T245" s="137"/>
      <c r="U245" s="137"/>
      <c r="V245" s="137"/>
      <c r="W245" s="152"/>
      <c r="X245" s="117"/>
      <c r="Y245" s="117"/>
      <c r="Z245" s="305"/>
      <c r="AA245" s="41" t="s">
        <v>930</v>
      </c>
      <c r="AB245" s="175"/>
    </row>
    <row r="246" s="4" customFormat="true" ht="13.7" hidden="false" customHeight="true" outlineLevel="1" collapsed="false">
      <c r="A246" s="123"/>
      <c r="B246" s="109"/>
      <c r="C246" s="109"/>
      <c r="D246" s="177"/>
      <c r="E246" s="135"/>
      <c r="F246" s="110"/>
      <c r="G246" s="110"/>
      <c r="H246" s="110"/>
      <c r="I246" s="143"/>
      <c r="J246" s="118"/>
      <c r="K246" s="115"/>
      <c r="L246" s="115"/>
      <c r="M246" s="115"/>
      <c r="N246" s="115"/>
      <c r="O246" s="115"/>
      <c r="P246" s="115"/>
      <c r="Q246" s="115"/>
      <c r="R246" s="137"/>
      <c r="S246" s="137"/>
      <c r="T246" s="137"/>
      <c r="U246" s="137"/>
      <c r="V246" s="137"/>
      <c r="W246" s="152"/>
      <c r="X246" s="41"/>
      <c r="Y246" s="41"/>
      <c r="Z246" s="305"/>
      <c r="AA246" s="41"/>
      <c r="AB246" s="175"/>
    </row>
    <row r="247" customFormat="false" ht="13.7" hidden="false" customHeight="true" outlineLevel="1" collapsed="false">
      <c r="A247" s="120" t="s">
        <v>931</v>
      </c>
      <c r="B247" s="109" t="s">
        <v>932</v>
      </c>
      <c r="C247" s="109" t="n">
        <v>6703996</v>
      </c>
      <c r="D247" s="109" t="s">
        <v>933</v>
      </c>
      <c r="E247" s="109"/>
      <c r="F247" s="109" t="s">
        <v>507</v>
      </c>
      <c r="G247" s="110"/>
      <c r="H247" s="122" t="n">
        <v>450</v>
      </c>
      <c r="I247" s="174"/>
      <c r="J247" s="262"/>
      <c r="K247" s="258"/>
      <c r="L247" s="258"/>
      <c r="M247" s="264" t="n">
        <v>1</v>
      </c>
      <c r="N247" s="264" t="n">
        <v>1</v>
      </c>
      <c r="O247" s="264" t="n">
        <v>1</v>
      </c>
      <c r="P247" s="264" t="n">
        <v>1</v>
      </c>
      <c r="Q247" s="264" t="n">
        <v>1</v>
      </c>
      <c r="R247" s="264" t="n">
        <v>1</v>
      </c>
      <c r="S247" s="264" t="n">
        <v>1</v>
      </c>
      <c r="T247" s="264" t="n">
        <v>1</v>
      </c>
      <c r="U247" s="264" t="n">
        <v>1</v>
      </c>
      <c r="V247" s="137"/>
      <c r="W247" s="152"/>
      <c r="X247" s="119"/>
      <c r="Y247" s="119"/>
      <c r="Z247" s="41"/>
      <c r="AA247" s="409"/>
      <c r="AB247" s="175"/>
    </row>
    <row r="248" customFormat="false" ht="13.7" hidden="false" customHeight="true" outlineLevel="1" collapsed="false">
      <c r="A248" s="120" t="s">
        <v>934</v>
      </c>
      <c r="B248" s="109"/>
      <c r="C248" s="109"/>
      <c r="D248" s="109" t="s">
        <v>935</v>
      </c>
      <c r="E248" s="109"/>
      <c r="F248" s="109"/>
      <c r="G248" s="110"/>
      <c r="H248" s="122" t="n">
        <v>2000</v>
      </c>
      <c r="I248" s="174"/>
      <c r="J248" s="525"/>
      <c r="K248" s="453"/>
      <c r="L248" s="453"/>
      <c r="M248" s="264"/>
      <c r="N248" s="264"/>
      <c r="O248" s="264"/>
      <c r="P248" s="264"/>
      <c r="Q248" s="264"/>
      <c r="R248" s="264"/>
      <c r="S248" s="264"/>
      <c r="T248" s="264"/>
      <c r="U248" s="264"/>
      <c r="V248" s="405"/>
      <c r="W248" s="406"/>
      <c r="X248" s="119"/>
      <c r="Y248" s="119"/>
      <c r="Z248" s="41"/>
      <c r="AA248" s="409"/>
      <c r="AB248" s="42"/>
    </row>
    <row r="249" customFormat="false" ht="13.7" hidden="false" customHeight="true" outlineLevel="1" collapsed="false">
      <c r="A249" s="120" t="s">
        <v>936</v>
      </c>
      <c r="B249" s="109"/>
      <c r="C249" s="109"/>
      <c r="D249" s="109" t="s">
        <v>935</v>
      </c>
      <c r="E249" s="109" t="s">
        <v>937</v>
      </c>
      <c r="F249" s="109" t="s">
        <v>316</v>
      </c>
      <c r="G249" s="110"/>
      <c r="H249" s="122" t="n">
        <v>300</v>
      </c>
      <c r="I249" s="174"/>
      <c r="J249" s="525"/>
      <c r="K249" s="453"/>
      <c r="L249" s="453"/>
      <c r="M249" s="264"/>
      <c r="N249" s="264"/>
      <c r="O249" s="264"/>
      <c r="P249" s="264"/>
      <c r="Q249" s="264"/>
      <c r="R249" s="264"/>
      <c r="S249" s="264"/>
      <c r="T249" s="264"/>
      <c r="U249" s="264"/>
      <c r="V249" s="405"/>
      <c r="W249" s="406"/>
      <c r="X249" s="119"/>
      <c r="Y249" s="119"/>
      <c r="Z249" s="41"/>
      <c r="AA249" s="409"/>
      <c r="AB249" s="42"/>
    </row>
    <row r="250" customFormat="false" ht="13.7" hidden="false" customHeight="true" outlineLevel="1" collapsed="false">
      <c r="A250" s="120" t="s">
        <v>938</v>
      </c>
      <c r="B250" s="109" t="s">
        <v>939</v>
      </c>
      <c r="C250" s="109" t="n">
        <v>6706144</v>
      </c>
      <c r="D250" s="109" t="s">
        <v>940</v>
      </c>
      <c r="E250" s="109"/>
      <c r="F250" s="109"/>
      <c r="G250" s="110"/>
      <c r="H250" s="122" t="n">
        <v>300</v>
      </c>
      <c r="I250" s="174"/>
      <c r="J250" s="525"/>
      <c r="K250" s="453"/>
      <c r="L250" s="453"/>
      <c r="M250" s="264" t="n">
        <v>1</v>
      </c>
      <c r="N250" s="264" t="n">
        <v>1</v>
      </c>
      <c r="O250" s="264" t="n">
        <v>1</v>
      </c>
      <c r="P250" s="264" t="n">
        <v>1</v>
      </c>
      <c r="Q250" s="264" t="n">
        <v>1</v>
      </c>
      <c r="R250" s="264" t="n">
        <v>1</v>
      </c>
      <c r="S250" s="264" t="n">
        <v>1</v>
      </c>
      <c r="T250" s="264" t="n">
        <v>1</v>
      </c>
      <c r="U250" s="264" t="n">
        <v>1</v>
      </c>
      <c r="V250" s="405"/>
      <c r="W250" s="406"/>
      <c r="X250" s="119"/>
      <c r="Y250" s="119"/>
      <c r="Z250" s="41"/>
      <c r="AA250" s="409"/>
      <c r="AB250" s="42"/>
    </row>
    <row r="251" customFormat="false" ht="13.7" hidden="false" customHeight="true" outlineLevel="1" collapsed="false">
      <c r="A251" s="120" t="s">
        <v>941</v>
      </c>
      <c r="B251" s="109" t="s">
        <v>942</v>
      </c>
      <c r="C251" s="109" t="n">
        <v>6701180</v>
      </c>
      <c r="D251" s="109" t="s">
        <v>943</v>
      </c>
      <c r="E251" s="109"/>
      <c r="F251" s="109" t="s">
        <v>316</v>
      </c>
      <c r="G251" s="110"/>
      <c r="H251" s="122" t="n">
        <v>300</v>
      </c>
      <c r="I251" s="174"/>
      <c r="J251" s="313"/>
      <c r="K251" s="314"/>
      <c r="L251" s="314"/>
      <c r="M251" s="473" t="n">
        <v>1</v>
      </c>
      <c r="N251" s="473" t="n">
        <v>1</v>
      </c>
      <c r="O251" s="473" t="n">
        <v>1</v>
      </c>
      <c r="P251" s="473" t="n">
        <v>1</v>
      </c>
      <c r="Q251" s="473" t="n">
        <v>1</v>
      </c>
      <c r="R251" s="473" t="n">
        <v>1</v>
      </c>
      <c r="S251" s="473" t="n">
        <v>1</v>
      </c>
      <c r="T251" s="473" t="n">
        <v>1</v>
      </c>
      <c r="U251" s="473" t="n">
        <v>1</v>
      </c>
      <c r="V251" s="314"/>
      <c r="W251" s="315"/>
      <c r="X251" s="119"/>
      <c r="Y251" s="119"/>
      <c r="Z251" s="41"/>
      <c r="AA251" s="409"/>
      <c r="AB251" s="42"/>
    </row>
    <row r="252" s="96" customFormat="true" ht="13.7" hidden="false" customHeight="true" outlineLevel="0" collapsed="false">
      <c r="A252" s="394" t="s">
        <v>150</v>
      </c>
      <c r="B252" s="394"/>
      <c r="C252" s="394"/>
      <c r="D252" s="394"/>
      <c r="E252" s="394"/>
      <c r="F252" s="394"/>
      <c r="G252" s="485"/>
      <c r="H252" s="89" t="n">
        <f aca="false">SUM(H253:H259)</f>
        <v>1080</v>
      </c>
      <c r="I252" s="91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8"/>
      <c r="X252" s="119"/>
      <c r="Y252" s="119"/>
      <c r="Z252" s="41"/>
      <c r="AA252" s="41"/>
      <c r="AB252" s="175"/>
    </row>
    <row r="253" s="131" customFormat="true" ht="13.7" hidden="false" customHeight="true" outlineLevel="1" collapsed="false">
      <c r="A253" s="150" t="s">
        <v>944</v>
      </c>
      <c r="B253" s="135" t="s">
        <v>945</v>
      </c>
      <c r="C253" s="135" t="n">
        <v>6703282</v>
      </c>
      <c r="D253" s="135" t="s">
        <v>443</v>
      </c>
      <c r="E253" s="135" t="s">
        <v>443</v>
      </c>
      <c r="F253" s="135" t="s">
        <v>507</v>
      </c>
      <c r="G253" s="191"/>
      <c r="H253" s="122" t="n">
        <v>0</v>
      </c>
      <c r="I253" s="151"/>
      <c r="J253" s="526"/>
      <c r="K253" s="419"/>
      <c r="L253" s="419"/>
      <c r="M253" s="419"/>
      <c r="N253" s="419"/>
      <c r="O253" s="419"/>
      <c r="P253" s="419"/>
      <c r="Q253" s="419"/>
      <c r="R253" s="419"/>
      <c r="S253" s="419"/>
      <c r="T253" s="419"/>
      <c r="U253" s="419"/>
      <c r="V253" s="419"/>
      <c r="W253" s="420"/>
      <c r="X253" s="117"/>
      <c r="Y253" s="117" t="n">
        <v>15</v>
      </c>
      <c r="Z253" s="117"/>
      <c r="AA253" s="117"/>
      <c r="AB253" s="33"/>
    </row>
    <row r="254" s="131" customFormat="true" ht="13.7" hidden="false" customHeight="true" outlineLevel="1" collapsed="false">
      <c r="A254" s="123" t="s">
        <v>946</v>
      </c>
      <c r="B254" s="109" t="s">
        <v>947</v>
      </c>
      <c r="C254" s="109" t="n">
        <v>6705925</v>
      </c>
      <c r="D254" s="177"/>
      <c r="E254" s="109" t="s">
        <v>52</v>
      </c>
      <c r="F254" s="109" t="s">
        <v>55</v>
      </c>
      <c r="G254" s="110"/>
      <c r="H254" s="110" t="n">
        <v>10</v>
      </c>
      <c r="I254" s="151"/>
      <c r="J254" s="111" t="n">
        <v>1</v>
      </c>
      <c r="K254" s="112" t="n">
        <v>1</v>
      </c>
      <c r="L254" s="112" t="n">
        <v>1</v>
      </c>
      <c r="M254" s="112" t="n">
        <v>1</v>
      </c>
      <c r="N254" s="112" t="n">
        <v>1</v>
      </c>
      <c r="O254" s="112" t="n">
        <v>1</v>
      </c>
      <c r="P254" s="112" t="n">
        <v>1</v>
      </c>
      <c r="Q254" s="112" t="n">
        <v>1</v>
      </c>
      <c r="R254" s="112" t="n">
        <v>1</v>
      </c>
      <c r="S254" s="112" t="n">
        <v>1</v>
      </c>
      <c r="T254" s="112" t="n">
        <v>1</v>
      </c>
      <c r="U254" s="112" t="n">
        <v>1</v>
      </c>
      <c r="V254" s="115"/>
      <c r="W254" s="116"/>
      <c r="X254" s="117"/>
      <c r="Y254" s="117"/>
      <c r="Z254" s="41"/>
      <c r="AA254" s="41" t="s">
        <v>948</v>
      </c>
      <c r="AB254" s="33"/>
    </row>
    <row r="255" s="4" customFormat="true" ht="13.7" hidden="false" customHeight="true" outlineLevel="1" collapsed="false">
      <c r="A255" s="123" t="s">
        <v>949</v>
      </c>
      <c r="B255" s="109" t="s">
        <v>950</v>
      </c>
      <c r="C255" s="4" t="n">
        <v>6705744</v>
      </c>
      <c r="D255" s="177"/>
      <c r="E255" s="109" t="s">
        <v>59</v>
      </c>
      <c r="F255" s="109" t="s">
        <v>88</v>
      </c>
      <c r="G255" s="110" t="s">
        <v>175</v>
      </c>
      <c r="H255" s="110" t="n">
        <v>300</v>
      </c>
      <c r="I255" s="143" t="s">
        <v>176</v>
      </c>
      <c r="J255" s="282" t="n">
        <v>1</v>
      </c>
      <c r="K255" s="264" t="n">
        <v>1</v>
      </c>
      <c r="L255" s="264" t="n">
        <v>1</v>
      </c>
      <c r="M255" s="264" t="n">
        <v>1</v>
      </c>
      <c r="N255" s="264" t="n">
        <v>1</v>
      </c>
      <c r="O255" s="115"/>
      <c r="P255" s="115"/>
      <c r="Q255" s="115"/>
      <c r="R255" s="115"/>
      <c r="S255" s="115"/>
      <c r="T255" s="115"/>
      <c r="U255" s="115"/>
      <c r="V255" s="115"/>
      <c r="W255" s="116"/>
      <c r="X255" s="41"/>
      <c r="Y255" s="41"/>
      <c r="Z255" s="41"/>
      <c r="AA255" s="41"/>
      <c r="AB255" s="33"/>
    </row>
    <row r="256" s="131" customFormat="true" ht="13.7" hidden="false" customHeight="true" outlineLevel="1" collapsed="false">
      <c r="A256" s="123" t="s">
        <v>951</v>
      </c>
      <c r="B256" s="109" t="s">
        <v>952</v>
      </c>
      <c r="C256" s="109" t="n">
        <v>6705748</v>
      </c>
      <c r="D256" s="177"/>
      <c r="E256" s="109" t="s">
        <v>412</v>
      </c>
      <c r="F256" s="109" t="s">
        <v>55</v>
      </c>
      <c r="G256" s="110"/>
      <c r="H256" s="110" t="n">
        <v>770</v>
      </c>
      <c r="I256" s="151"/>
      <c r="J256" s="276" t="n">
        <v>1</v>
      </c>
      <c r="K256" s="277" t="n">
        <v>1</v>
      </c>
      <c r="L256" s="277" t="n">
        <v>1</v>
      </c>
      <c r="M256" s="520" t="n">
        <v>1</v>
      </c>
      <c r="N256" s="520" t="n">
        <v>1</v>
      </c>
      <c r="O256" s="520" t="n">
        <v>1</v>
      </c>
      <c r="P256" s="264" t="n">
        <v>1</v>
      </c>
      <c r="Q256" s="264" t="n">
        <v>1</v>
      </c>
      <c r="R256" s="264" t="n">
        <v>1</v>
      </c>
      <c r="S256" s="264" t="n">
        <v>1</v>
      </c>
      <c r="T256" s="264" t="n">
        <v>1</v>
      </c>
      <c r="U256" s="264" t="n">
        <v>1</v>
      </c>
      <c r="V256" s="115"/>
      <c r="W256" s="116"/>
      <c r="X256" s="117"/>
      <c r="Y256" s="117"/>
      <c r="Z256" s="41"/>
      <c r="AA256" s="117"/>
      <c r="AB256" s="33"/>
    </row>
    <row r="257" s="131" customFormat="true" ht="13.7" hidden="false" customHeight="true" outlineLevel="1" collapsed="false">
      <c r="A257" s="133" t="s">
        <v>953</v>
      </c>
      <c r="B257" s="135"/>
      <c r="C257" s="135"/>
      <c r="D257" s="467"/>
      <c r="E257" s="135" t="s">
        <v>937</v>
      </c>
      <c r="F257" s="135"/>
      <c r="G257" s="191"/>
      <c r="H257" s="110"/>
      <c r="I257" s="151"/>
      <c r="J257" s="118"/>
      <c r="K257" s="115"/>
      <c r="L257" s="115"/>
      <c r="M257" s="115"/>
      <c r="N257" s="115"/>
      <c r="O257" s="115"/>
      <c r="P257" s="137"/>
      <c r="Q257" s="137"/>
      <c r="R257" s="137"/>
      <c r="S257" s="137"/>
      <c r="T257" s="137"/>
      <c r="U257" s="137"/>
      <c r="V257" s="137"/>
      <c r="W257" s="152"/>
      <c r="X257" s="117"/>
      <c r="Y257" s="117"/>
      <c r="Z257" s="117"/>
      <c r="AA257" s="117" t="s">
        <v>954</v>
      </c>
      <c r="AB257" s="33"/>
    </row>
    <row r="258" customFormat="false" ht="13.7" hidden="false" customHeight="true" outlineLevel="1" collapsed="false">
      <c r="A258" s="123" t="s">
        <v>955</v>
      </c>
      <c r="B258" s="109" t="s">
        <v>932</v>
      </c>
      <c r="C258" s="109" t="n">
        <v>6703996</v>
      </c>
      <c r="D258" s="177"/>
      <c r="E258" s="109"/>
      <c r="F258" s="109" t="s">
        <v>507</v>
      </c>
      <c r="G258" s="110"/>
      <c r="H258" s="122"/>
      <c r="I258" s="452"/>
      <c r="J258" s="118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6"/>
      <c r="X258" s="119"/>
      <c r="Y258" s="119"/>
      <c r="Z258" s="41"/>
      <c r="AA258" s="409"/>
      <c r="AB258" s="130"/>
    </row>
    <row r="259" customFormat="false" ht="13.7" hidden="false" customHeight="true" outlineLevel="1" collapsed="false">
      <c r="A259" s="123" t="s">
        <v>956</v>
      </c>
      <c r="B259" s="109" t="s">
        <v>957</v>
      </c>
      <c r="C259" s="109" t="n">
        <v>6701181</v>
      </c>
      <c r="D259" s="177"/>
      <c r="E259" s="109"/>
      <c r="F259" s="109" t="s">
        <v>88</v>
      </c>
      <c r="G259" s="110"/>
      <c r="H259" s="110"/>
      <c r="I259" s="452"/>
      <c r="J259" s="205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1"/>
      <c r="X259" s="119"/>
      <c r="Y259" s="119"/>
      <c r="Z259" s="310"/>
      <c r="AA259" s="409"/>
      <c r="AB259" s="130"/>
    </row>
    <row r="260" s="96" customFormat="true" ht="13.7" hidden="false" customHeight="true" outlineLevel="0" collapsed="false">
      <c r="A260" s="394" t="s">
        <v>247</v>
      </c>
      <c r="B260" s="394"/>
      <c r="C260" s="394"/>
      <c r="D260" s="394"/>
      <c r="E260" s="394"/>
      <c r="F260" s="394"/>
      <c r="G260" s="89"/>
      <c r="H260" s="89" t="n">
        <f aca="false">SUM(H261:H272)</f>
        <v>2270</v>
      </c>
      <c r="I260" s="488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3"/>
      <c r="X260" s="119"/>
      <c r="Y260" s="119"/>
      <c r="Z260" s="310"/>
      <c r="AA260" s="527"/>
      <c r="AB260" s="130"/>
    </row>
    <row r="261" customFormat="false" ht="13.7" hidden="false" customHeight="true" outlineLevel="1" collapsed="false">
      <c r="A261" s="123" t="s">
        <v>958</v>
      </c>
      <c r="B261" s="109" t="s">
        <v>959</v>
      </c>
      <c r="C261" s="109" t="n">
        <v>6705181</v>
      </c>
      <c r="D261" s="109" t="s">
        <v>52</v>
      </c>
      <c r="E261" s="109" t="s">
        <v>52</v>
      </c>
      <c r="F261" s="108" t="s">
        <v>98</v>
      </c>
      <c r="G261" s="395"/>
      <c r="H261" s="110" t="n">
        <v>70</v>
      </c>
      <c r="I261" s="528"/>
      <c r="J261" s="115"/>
      <c r="K261" s="115"/>
      <c r="L261" s="115"/>
      <c r="M261" s="115"/>
      <c r="N261" s="114" t="n">
        <v>1</v>
      </c>
      <c r="O261" s="114" t="n">
        <v>1</v>
      </c>
      <c r="P261" s="114" t="n">
        <v>1</v>
      </c>
      <c r="Q261" s="114" t="n">
        <v>1</v>
      </c>
      <c r="R261" s="254"/>
      <c r="S261" s="254"/>
      <c r="T261" s="254"/>
      <c r="U261" s="254"/>
      <c r="V261" s="254"/>
      <c r="W261" s="255"/>
      <c r="X261" s="119"/>
      <c r="Y261" s="119"/>
      <c r="Z261" s="310"/>
      <c r="AA261" s="117"/>
      <c r="AB261" s="33"/>
    </row>
    <row r="262" s="4" customFormat="true" ht="13.7" hidden="false" customHeight="true" outlineLevel="1" collapsed="false">
      <c r="A262" s="123"/>
      <c r="B262" s="109"/>
      <c r="C262" s="109"/>
      <c r="D262" s="177"/>
      <c r="E262" s="109"/>
      <c r="F262" s="108"/>
      <c r="G262" s="110"/>
      <c r="H262" s="110"/>
      <c r="I262" s="498"/>
      <c r="J262" s="115"/>
      <c r="K262" s="115"/>
      <c r="L262" s="115"/>
      <c r="M262" s="115"/>
      <c r="N262" s="115"/>
      <c r="O262" s="115"/>
      <c r="P262" s="115"/>
      <c r="Q262" s="115"/>
      <c r="R262" s="254"/>
      <c r="S262" s="254"/>
      <c r="T262" s="254"/>
      <c r="U262" s="254"/>
      <c r="V262" s="254"/>
      <c r="W262" s="255"/>
      <c r="X262" s="41"/>
      <c r="Y262" s="41"/>
      <c r="Z262" s="310"/>
      <c r="AA262" s="41"/>
      <c r="AB262" s="33"/>
    </row>
    <row r="263" s="4" customFormat="true" ht="13.7" hidden="false" customHeight="true" outlineLevel="1" collapsed="false">
      <c r="A263" s="123" t="s">
        <v>960</v>
      </c>
      <c r="B263" s="109" t="s">
        <v>961</v>
      </c>
      <c r="C263" s="109" t="n">
        <v>6701248</v>
      </c>
      <c r="D263" s="177"/>
      <c r="E263" s="109" t="s">
        <v>412</v>
      </c>
      <c r="F263" s="109" t="s">
        <v>88</v>
      </c>
      <c r="G263" s="110"/>
      <c r="H263" s="110"/>
      <c r="I263" s="498"/>
      <c r="J263" s="115"/>
      <c r="K263" s="115"/>
      <c r="L263" s="115"/>
      <c r="M263" s="115"/>
      <c r="W263" s="255"/>
      <c r="X263" s="41"/>
      <c r="Y263" s="41"/>
      <c r="Z263" s="310"/>
      <c r="AA263" s="41"/>
      <c r="AB263" s="42" t="n">
        <v>229</v>
      </c>
    </row>
    <row r="264" s="4" customFormat="true" ht="13.7" hidden="false" customHeight="true" outlineLevel="1" collapsed="false">
      <c r="A264" s="123"/>
      <c r="B264" s="109"/>
      <c r="C264" s="109"/>
      <c r="D264" s="177"/>
      <c r="E264" s="109"/>
      <c r="F264" s="108"/>
      <c r="G264" s="110"/>
      <c r="H264" s="110"/>
      <c r="I264" s="498"/>
      <c r="J264" s="115"/>
      <c r="K264" s="115"/>
      <c r="L264" s="115"/>
      <c r="M264" s="115"/>
      <c r="N264" s="115"/>
      <c r="O264" s="115"/>
      <c r="P264" s="115"/>
      <c r="Q264" s="115"/>
      <c r="R264" s="254"/>
      <c r="S264" s="254"/>
      <c r="T264" s="254"/>
      <c r="U264" s="254"/>
      <c r="V264" s="254"/>
      <c r="W264" s="255"/>
      <c r="X264" s="41"/>
      <c r="Y264" s="41"/>
      <c r="Z264" s="310"/>
      <c r="AA264" s="41"/>
      <c r="AB264" s="33"/>
    </row>
    <row r="265" s="4" customFormat="true" ht="13.7" hidden="false" customHeight="true" outlineLevel="1" collapsed="false">
      <c r="A265" s="123" t="s">
        <v>962</v>
      </c>
      <c r="B265" s="109" t="s">
        <v>963</v>
      </c>
      <c r="C265" s="109" t="s">
        <v>963</v>
      </c>
      <c r="D265" s="177"/>
      <c r="E265" s="109" t="s">
        <v>349</v>
      </c>
      <c r="F265" s="108" t="s">
        <v>105</v>
      </c>
      <c r="G265" s="110"/>
      <c r="H265" s="110" t="n">
        <v>2100</v>
      </c>
      <c r="I265" s="498"/>
      <c r="J265" s="115"/>
      <c r="K265" s="115"/>
      <c r="L265" s="115"/>
      <c r="M265" s="115"/>
      <c r="N265" s="114" t="n">
        <v>1</v>
      </c>
      <c r="O265" s="114" t="n">
        <v>1</v>
      </c>
      <c r="P265" s="114" t="n">
        <v>1</v>
      </c>
      <c r="Q265" s="114" t="n">
        <v>1</v>
      </c>
      <c r="R265" s="114" t="n">
        <v>1</v>
      </c>
      <c r="S265" s="114" t="n">
        <v>1</v>
      </c>
      <c r="T265" s="114" t="n">
        <v>1</v>
      </c>
      <c r="U265" s="114" t="n">
        <v>1</v>
      </c>
      <c r="V265" s="114" t="n">
        <v>1</v>
      </c>
      <c r="W265" s="255"/>
      <c r="X265" s="41"/>
      <c r="Y265" s="41"/>
      <c r="Z265" s="310"/>
      <c r="AA265" s="41"/>
      <c r="AB265" s="130" t="n">
        <v>54</v>
      </c>
    </row>
    <row r="266" s="4" customFormat="true" ht="13.7" hidden="false" customHeight="true" outlineLevel="1" collapsed="false">
      <c r="A266" s="123"/>
      <c r="B266" s="109"/>
      <c r="C266" s="109"/>
      <c r="D266" s="177"/>
      <c r="E266" s="109"/>
      <c r="F266" s="108"/>
      <c r="G266" s="110"/>
      <c r="H266" s="110"/>
      <c r="I266" s="498"/>
      <c r="J266" s="115"/>
      <c r="K266" s="115"/>
      <c r="L266" s="115"/>
      <c r="M266" s="115"/>
      <c r="N266" s="115"/>
      <c r="O266" s="115"/>
      <c r="P266" s="115"/>
      <c r="Q266" s="115"/>
      <c r="R266" s="254"/>
      <c r="S266" s="254"/>
      <c r="T266" s="254"/>
      <c r="U266" s="254"/>
      <c r="V266" s="254"/>
      <c r="W266" s="255"/>
      <c r="X266" s="41"/>
      <c r="Y266" s="41"/>
      <c r="Z266" s="310"/>
      <c r="AA266" s="41"/>
      <c r="AB266" s="130"/>
    </row>
    <row r="267" s="4" customFormat="true" ht="13.7" hidden="false" customHeight="true" outlineLevel="1" collapsed="false">
      <c r="A267" s="123" t="s">
        <v>964</v>
      </c>
      <c r="B267" s="109" t="s">
        <v>965</v>
      </c>
      <c r="C267" s="109" t="n">
        <v>6701222</v>
      </c>
      <c r="D267" s="109" t="s">
        <v>124</v>
      </c>
      <c r="E267" s="109" t="s">
        <v>124</v>
      </c>
      <c r="F267" s="108" t="s">
        <v>98</v>
      </c>
      <c r="G267" s="110"/>
      <c r="H267" s="110" t="n">
        <v>50</v>
      </c>
      <c r="I267" s="498"/>
      <c r="J267" s="115"/>
      <c r="K267" s="115"/>
      <c r="L267" s="115"/>
      <c r="M267" s="115"/>
      <c r="N267" s="114" t="n">
        <v>1</v>
      </c>
      <c r="O267" s="114" t="n">
        <v>1</v>
      </c>
      <c r="P267" s="114" t="n">
        <v>1</v>
      </c>
      <c r="Q267" s="115"/>
      <c r="R267" s="115"/>
      <c r="S267" s="115"/>
      <c r="T267" s="115"/>
      <c r="U267" s="115"/>
      <c r="V267" s="115"/>
      <c r="W267" s="255"/>
      <c r="X267" s="41"/>
      <c r="Y267" s="41"/>
      <c r="Z267" s="310"/>
      <c r="AA267" s="41"/>
      <c r="AB267" s="33" t="n">
        <v>228</v>
      </c>
    </row>
    <row r="268" s="4" customFormat="true" ht="13.7" hidden="false" customHeight="true" outlineLevel="1" collapsed="false">
      <c r="A268" s="123"/>
      <c r="B268" s="109"/>
      <c r="C268" s="109"/>
      <c r="D268" s="109"/>
      <c r="E268" s="109"/>
      <c r="F268" s="108"/>
      <c r="G268" s="110"/>
      <c r="H268" s="110"/>
      <c r="I268" s="498"/>
      <c r="J268" s="115"/>
      <c r="K268" s="115"/>
      <c r="L268" s="115"/>
      <c r="M268" s="115"/>
      <c r="N268" s="115"/>
      <c r="O268" s="115"/>
      <c r="P268" s="115"/>
      <c r="Q268" s="115"/>
      <c r="R268" s="254"/>
      <c r="S268" s="254"/>
      <c r="T268" s="254"/>
      <c r="U268" s="254"/>
      <c r="V268" s="254"/>
      <c r="W268" s="255"/>
      <c r="X268" s="41"/>
      <c r="Y268" s="41"/>
      <c r="Z268" s="310"/>
      <c r="AA268" s="41"/>
      <c r="AB268" s="33"/>
    </row>
    <row r="269" s="4" customFormat="true" ht="13.7" hidden="false" customHeight="true" outlineLevel="1" collapsed="false">
      <c r="A269" s="123" t="s">
        <v>966</v>
      </c>
      <c r="B269" s="109"/>
      <c r="C269" s="109"/>
      <c r="D269" s="109"/>
      <c r="E269" s="109" t="s">
        <v>52</v>
      </c>
      <c r="F269" s="109" t="s">
        <v>55</v>
      </c>
      <c r="G269" s="110"/>
      <c r="H269" s="110" t="n">
        <v>50</v>
      </c>
      <c r="I269" s="498"/>
      <c r="J269" s="115"/>
      <c r="K269" s="115"/>
      <c r="L269" s="115"/>
      <c r="M269" s="115"/>
      <c r="N269" s="112" t="n">
        <v>1</v>
      </c>
      <c r="O269" s="112" t="n">
        <v>1</v>
      </c>
      <c r="P269" s="112" t="n">
        <v>1</v>
      </c>
      <c r="Q269" s="112" t="n">
        <v>1</v>
      </c>
      <c r="R269" s="254"/>
      <c r="S269" s="254"/>
      <c r="T269" s="254"/>
      <c r="U269" s="254"/>
      <c r="V269" s="254"/>
      <c r="W269" s="255"/>
      <c r="X269" s="41"/>
      <c r="Y269" s="41"/>
      <c r="Z269" s="310"/>
      <c r="AA269" s="41"/>
      <c r="AB269" s="42"/>
    </row>
    <row r="270" customFormat="false" ht="13.7" hidden="false" customHeight="true" outlineLevel="1" collapsed="false">
      <c r="A270" s="123"/>
      <c r="B270" s="109"/>
      <c r="C270" s="109"/>
      <c r="D270" s="177"/>
      <c r="E270" s="109"/>
      <c r="F270" s="108"/>
      <c r="G270" s="110"/>
      <c r="H270" s="110"/>
      <c r="I270" s="498"/>
      <c r="J270" s="529"/>
      <c r="K270" s="530"/>
      <c r="L270" s="530"/>
      <c r="M270" s="530"/>
      <c r="N270" s="530"/>
      <c r="O270" s="254"/>
      <c r="P270" s="254"/>
      <c r="Q270" s="254"/>
      <c r="R270" s="254"/>
      <c r="S270" s="254"/>
      <c r="T270" s="254"/>
      <c r="U270" s="254"/>
      <c r="V270" s="254"/>
      <c r="W270" s="255"/>
      <c r="X270" s="119"/>
      <c r="Y270" s="119"/>
      <c r="Z270" s="310"/>
      <c r="AA270" s="117"/>
      <c r="AB270" s="42"/>
    </row>
    <row r="271" customFormat="false" ht="13.7" hidden="false" customHeight="true" outlineLevel="1" collapsed="false">
      <c r="A271" s="123" t="s">
        <v>955</v>
      </c>
      <c r="B271" s="109" t="s">
        <v>932</v>
      </c>
      <c r="C271" s="109" t="n">
        <v>6703996</v>
      </c>
      <c r="D271" s="177"/>
      <c r="E271" s="109"/>
      <c r="F271" s="108"/>
      <c r="G271" s="110"/>
      <c r="H271" s="110"/>
      <c r="I271" s="498"/>
      <c r="J271" s="529"/>
      <c r="K271" s="530"/>
      <c r="L271" s="530"/>
      <c r="M271" s="530"/>
      <c r="N271" s="530"/>
      <c r="O271" s="254"/>
      <c r="P271" s="254"/>
      <c r="Q271" s="254"/>
      <c r="R271" s="254"/>
      <c r="S271" s="254"/>
      <c r="T271" s="254"/>
      <c r="U271" s="254"/>
      <c r="V271" s="254"/>
      <c r="W271" s="255"/>
      <c r="X271" s="119"/>
      <c r="Y271" s="119"/>
      <c r="Z271" s="310"/>
      <c r="AA271" s="117"/>
      <c r="AB271" s="33"/>
    </row>
    <row r="272" customFormat="false" ht="13.7" hidden="false" customHeight="true" outlineLevel="1" collapsed="false">
      <c r="A272" s="107" t="s">
        <v>956</v>
      </c>
      <c r="B272" s="108" t="s">
        <v>967</v>
      </c>
      <c r="C272" s="108" t="n">
        <v>6701182</v>
      </c>
      <c r="D272" s="354"/>
      <c r="E272" s="109"/>
      <c r="F272" s="108"/>
      <c r="G272" s="110"/>
      <c r="H272" s="110"/>
      <c r="I272" s="528"/>
      <c r="J272" s="254"/>
      <c r="K272" s="254"/>
      <c r="L272" s="254"/>
      <c r="M272" s="254"/>
      <c r="N272" s="254"/>
      <c r="O272" s="254"/>
      <c r="P272" s="254"/>
      <c r="Q272" s="254"/>
      <c r="R272" s="115"/>
      <c r="S272" s="115"/>
      <c r="T272" s="115"/>
      <c r="U272" s="115"/>
      <c r="V272" s="115"/>
      <c r="W272" s="116"/>
      <c r="X272" s="119"/>
      <c r="Y272" s="119"/>
      <c r="Z272" s="310"/>
      <c r="AA272" s="409"/>
      <c r="AB272" s="33"/>
    </row>
    <row r="273" s="96" customFormat="true" ht="13.7" hidden="false" customHeight="true" outlineLevel="0" collapsed="false">
      <c r="A273" s="394" t="s">
        <v>297</v>
      </c>
      <c r="B273" s="394"/>
      <c r="C273" s="394"/>
      <c r="D273" s="394"/>
      <c r="E273" s="394"/>
      <c r="F273" s="394"/>
      <c r="G273" s="89"/>
      <c r="H273" s="89" t="n">
        <f aca="false">SUM(H274:H278)</f>
        <v>300</v>
      </c>
      <c r="I273" s="488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3"/>
      <c r="X273" s="119"/>
      <c r="Y273" s="119"/>
      <c r="Z273" s="41"/>
      <c r="AA273" s="425"/>
      <c r="AB273" s="33"/>
    </row>
    <row r="274" s="4" customFormat="true" ht="13.7" hidden="false" customHeight="true" outlineLevel="1" collapsed="false">
      <c r="A274" s="123"/>
      <c r="B274" s="109"/>
      <c r="C274" s="109"/>
      <c r="D274" s="177"/>
      <c r="E274" s="108"/>
      <c r="F274" s="109"/>
      <c r="G274" s="110"/>
      <c r="H274" s="110"/>
      <c r="I274" s="132"/>
      <c r="J274" s="531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3"/>
      <c r="X274" s="119"/>
      <c r="Y274" s="119"/>
      <c r="Z274" s="41"/>
      <c r="AA274" s="409"/>
      <c r="AB274" s="33"/>
    </row>
    <row r="275" s="4" customFormat="true" ht="13.7" hidden="false" customHeight="true" outlineLevel="1" collapsed="false">
      <c r="A275" s="123" t="s">
        <v>968</v>
      </c>
      <c r="B275" s="109"/>
      <c r="C275" s="109"/>
      <c r="D275" s="177"/>
      <c r="E275" s="108" t="s">
        <v>251</v>
      </c>
      <c r="F275" s="109" t="s">
        <v>316</v>
      </c>
      <c r="G275" s="110"/>
      <c r="H275" s="110" t="n">
        <v>300</v>
      </c>
      <c r="I275" s="132"/>
      <c r="J275" s="112" t="n">
        <v>1</v>
      </c>
      <c r="K275" s="112" t="n">
        <v>1</v>
      </c>
      <c r="L275" s="112" t="n">
        <v>1</v>
      </c>
      <c r="M275" s="112" t="n">
        <v>1</v>
      </c>
      <c r="N275" s="114" t="n">
        <v>1</v>
      </c>
      <c r="O275" s="114" t="n">
        <v>1</v>
      </c>
      <c r="P275" s="114" t="n">
        <v>1</v>
      </c>
      <c r="Q275" s="114" t="n">
        <v>1</v>
      </c>
      <c r="R275" s="114" t="n">
        <v>1</v>
      </c>
      <c r="S275" s="114" t="n">
        <v>1</v>
      </c>
      <c r="T275" s="532"/>
      <c r="U275" s="532"/>
      <c r="V275" s="532"/>
      <c r="W275" s="533"/>
      <c r="X275" s="119"/>
      <c r="Y275" s="119"/>
      <c r="Z275" s="41"/>
      <c r="AA275" s="409"/>
      <c r="AB275" s="33"/>
    </row>
    <row r="276" s="4" customFormat="true" ht="13.7" hidden="false" customHeight="true" outlineLevel="1" collapsed="false">
      <c r="A276" s="123"/>
      <c r="B276" s="109"/>
      <c r="C276" s="109"/>
      <c r="D276" s="177"/>
      <c r="E276" s="108"/>
      <c r="F276" s="109"/>
      <c r="G276" s="110"/>
      <c r="H276" s="110"/>
      <c r="I276" s="132"/>
      <c r="J276" s="531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3"/>
      <c r="X276" s="119"/>
      <c r="Y276" s="119"/>
      <c r="Z276" s="41"/>
      <c r="AA276" s="409"/>
      <c r="AB276" s="33"/>
    </row>
    <row r="277" s="4" customFormat="true" ht="13.7" hidden="false" customHeight="true" outlineLevel="1" collapsed="false">
      <c r="A277" s="123" t="s">
        <v>955</v>
      </c>
      <c r="B277" s="109" t="s">
        <v>932</v>
      </c>
      <c r="C277" s="109" t="n">
        <v>6703996</v>
      </c>
      <c r="D277" s="177"/>
      <c r="E277" s="108"/>
      <c r="F277" s="109"/>
      <c r="G277" s="110"/>
      <c r="H277" s="110"/>
      <c r="I277" s="132"/>
      <c r="J277" s="531"/>
      <c r="K277" s="532"/>
      <c r="L277" s="532"/>
      <c r="M277" s="532"/>
      <c r="N277" s="532"/>
      <c r="O277" s="532"/>
      <c r="P277" s="532"/>
      <c r="Q277" s="532"/>
      <c r="R277" s="532"/>
      <c r="S277" s="532"/>
      <c r="T277" s="532"/>
      <c r="U277" s="532"/>
      <c r="V277" s="532"/>
      <c r="W277" s="533"/>
      <c r="X277" s="119"/>
      <c r="Y277" s="119"/>
      <c r="Z277" s="41"/>
      <c r="AA277" s="409"/>
      <c r="AB277" s="95"/>
    </row>
    <row r="278" customFormat="false" ht="13.7" hidden="false" customHeight="true" outlineLevel="1" collapsed="false">
      <c r="A278" s="107" t="s">
        <v>956</v>
      </c>
      <c r="B278" s="108" t="s">
        <v>969</v>
      </c>
      <c r="C278" s="108" t="n">
        <v>6701183</v>
      </c>
      <c r="D278" s="354"/>
      <c r="E278" s="108"/>
      <c r="F278" s="109"/>
      <c r="G278" s="110"/>
      <c r="H278" s="110"/>
      <c r="I278" s="143"/>
      <c r="J278" s="205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1"/>
      <c r="X278" s="119"/>
      <c r="Y278" s="119"/>
      <c r="Z278" s="41"/>
      <c r="AA278" s="409"/>
      <c r="AB278" s="33"/>
    </row>
    <row r="279" s="96" customFormat="true" ht="13.7" hidden="false" customHeight="true" outlineLevel="0" collapsed="false">
      <c r="A279" s="394" t="s">
        <v>334</v>
      </c>
      <c r="B279" s="394"/>
      <c r="C279" s="394"/>
      <c r="D279" s="394"/>
      <c r="E279" s="394"/>
      <c r="F279" s="394"/>
      <c r="G279" s="89"/>
      <c r="H279" s="89" t="n">
        <f aca="false">SUM(H280:H283)</f>
        <v>2100</v>
      </c>
      <c r="I279" s="488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3"/>
      <c r="X279" s="119"/>
      <c r="Y279" s="119"/>
      <c r="Z279" s="41"/>
      <c r="AA279" s="425"/>
      <c r="AB279" s="33"/>
    </row>
    <row r="280" s="4" customFormat="true" ht="13.7" hidden="false" customHeight="true" outlineLevel="1" collapsed="false">
      <c r="A280" s="123" t="s">
        <v>970</v>
      </c>
      <c r="B280" s="109"/>
      <c r="C280" s="109"/>
      <c r="D280" s="177"/>
      <c r="E280" s="109" t="s">
        <v>412</v>
      </c>
      <c r="F280" s="109" t="s">
        <v>55</v>
      </c>
      <c r="G280" s="110"/>
      <c r="H280" s="110" t="n">
        <v>100</v>
      </c>
      <c r="I280" s="143"/>
      <c r="J280" s="342"/>
      <c r="K280" s="343"/>
      <c r="L280" s="343"/>
      <c r="M280" s="343"/>
      <c r="N280" s="217"/>
      <c r="O280" s="217"/>
      <c r="P280" s="217"/>
      <c r="Q280" s="217"/>
      <c r="R280" s="112" t="n">
        <v>1</v>
      </c>
      <c r="S280" s="112" t="n">
        <v>1</v>
      </c>
      <c r="T280" s="112" t="n">
        <v>1</v>
      </c>
      <c r="U280" s="112" t="n">
        <v>1</v>
      </c>
      <c r="V280" s="112" t="n">
        <v>1</v>
      </c>
      <c r="W280" s="112" t="n">
        <v>1</v>
      </c>
      <c r="X280" s="41"/>
      <c r="Y280" s="41"/>
      <c r="Z280" s="41"/>
      <c r="AA280" s="41"/>
      <c r="AB280" s="33"/>
    </row>
    <row r="281" customFormat="false" ht="13.7" hidden="false" customHeight="true" outlineLevel="1" collapsed="false">
      <c r="A281" s="107" t="s">
        <v>971</v>
      </c>
      <c r="B281" s="108" t="s">
        <v>972</v>
      </c>
      <c r="C281" s="108" t="n">
        <v>6705731</v>
      </c>
      <c r="D281" s="354"/>
      <c r="E281" s="108" t="s">
        <v>269</v>
      </c>
      <c r="F281" s="108" t="s">
        <v>105</v>
      </c>
      <c r="G281" s="395" t="s">
        <v>175</v>
      </c>
      <c r="H281" s="110" t="n">
        <v>2000</v>
      </c>
      <c r="I281" s="452"/>
      <c r="J281" s="114" t="n">
        <v>1</v>
      </c>
      <c r="K281" s="114" t="n">
        <v>1</v>
      </c>
      <c r="L281" s="114" t="n">
        <v>1</v>
      </c>
      <c r="M281" s="114" t="n">
        <v>1</v>
      </c>
      <c r="N281" s="114" t="n">
        <v>1</v>
      </c>
      <c r="O281" s="114" t="n">
        <v>1</v>
      </c>
      <c r="P281" s="114" t="n">
        <v>1</v>
      </c>
      <c r="Q281" s="114" t="n">
        <v>1</v>
      </c>
      <c r="R281" s="114" t="n">
        <v>1</v>
      </c>
      <c r="S281" s="114" t="n">
        <v>1</v>
      </c>
      <c r="T281" s="114" t="n">
        <v>1</v>
      </c>
      <c r="U281" s="114" t="n">
        <v>1</v>
      </c>
      <c r="V281" s="114" t="n">
        <v>1</v>
      </c>
      <c r="W281" s="534" t="n">
        <v>1</v>
      </c>
      <c r="X281" s="119"/>
      <c r="Y281" s="119"/>
      <c r="Z281" s="41"/>
      <c r="AA281" s="307"/>
      <c r="AB281" s="33"/>
    </row>
    <row r="282" customFormat="false" ht="13.7" hidden="false" customHeight="true" outlineLevel="1" collapsed="false">
      <c r="A282" s="123" t="s">
        <v>955</v>
      </c>
      <c r="B282" s="109" t="s">
        <v>932</v>
      </c>
      <c r="C282" s="109" t="n">
        <v>6703996</v>
      </c>
      <c r="D282" s="177"/>
      <c r="E282" s="108"/>
      <c r="F282" s="109" t="s">
        <v>507</v>
      </c>
      <c r="G282" s="395"/>
      <c r="H282" s="122"/>
      <c r="I282" s="452"/>
      <c r="J282" s="118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6"/>
      <c r="X282" s="119"/>
      <c r="Y282" s="119"/>
      <c r="Z282" s="41"/>
      <c r="AA282" s="307"/>
      <c r="AB282" s="33"/>
    </row>
    <row r="283" customFormat="false" ht="13.7" hidden="false" customHeight="true" outlineLevel="1" collapsed="false">
      <c r="A283" s="125" t="s">
        <v>956</v>
      </c>
      <c r="B283" s="108" t="s">
        <v>973</v>
      </c>
      <c r="C283" s="108" t="n">
        <v>6701184</v>
      </c>
      <c r="D283" s="354"/>
      <c r="E283" s="108"/>
      <c r="F283" s="108" t="s">
        <v>88</v>
      </c>
      <c r="G283" s="395"/>
      <c r="H283" s="110"/>
      <c r="I283" s="452"/>
      <c r="J283" s="118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6"/>
      <c r="X283" s="119"/>
      <c r="Y283" s="119"/>
      <c r="Z283" s="41"/>
      <c r="AA283" s="307"/>
      <c r="AB283" s="33"/>
    </row>
    <row r="284" s="96" customFormat="true" ht="13.7" hidden="false" customHeight="true" outlineLevel="0" collapsed="false">
      <c r="A284" s="394" t="s">
        <v>401</v>
      </c>
      <c r="B284" s="394"/>
      <c r="C284" s="394"/>
      <c r="D284" s="394"/>
      <c r="E284" s="394"/>
      <c r="F284" s="394"/>
      <c r="G284" s="485"/>
      <c r="H284" s="89" t="n">
        <f aca="false">SUM(H285:H288)</f>
        <v>3790</v>
      </c>
      <c r="I284" s="206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3"/>
      <c r="X284" s="119"/>
      <c r="Y284" s="119"/>
      <c r="Z284" s="41"/>
      <c r="AA284" s="307"/>
      <c r="AB284" s="288"/>
    </row>
    <row r="285" customFormat="false" ht="13.7" hidden="false" customHeight="true" outlineLevel="1" collapsed="false">
      <c r="A285" s="398" t="s">
        <v>974</v>
      </c>
      <c r="B285" s="109" t="s">
        <v>975</v>
      </c>
      <c r="C285" s="109" t="n">
        <v>6703870</v>
      </c>
      <c r="D285" s="177"/>
      <c r="E285" s="108" t="s">
        <v>412</v>
      </c>
      <c r="F285" s="109" t="s">
        <v>976</v>
      </c>
      <c r="G285" s="395"/>
      <c r="H285" s="110" t="n">
        <v>1050</v>
      </c>
      <c r="I285" s="535"/>
      <c r="J285" s="115"/>
      <c r="K285" s="115"/>
      <c r="L285" s="115"/>
      <c r="M285" s="114" t="n">
        <v>1</v>
      </c>
      <c r="N285" s="114" t="n">
        <v>1</v>
      </c>
      <c r="O285" s="114" t="n">
        <v>1</v>
      </c>
      <c r="P285" s="114" t="n">
        <v>1</v>
      </c>
      <c r="Q285" s="114" t="n">
        <v>1</v>
      </c>
      <c r="R285" s="114" t="n">
        <v>1</v>
      </c>
      <c r="S285" s="115"/>
      <c r="T285" s="115"/>
      <c r="U285" s="115"/>
      <c r="V285" s="115"/>
      <c r="W285" s="116"/>
      <c r="X285" s="119"/>
      <c r="Y285" s="119" t="n">
        <v>0.9</v>
      </c>
      <c r="Z285" s="41"/>
      <c r="AA285" s="41" t="s">
        <v>977</v>
      </c>
      <c r="AB285" s="175"/>
    </row>
    <row r="286" customFormat="false" ht="13.7" hidden="false" customHeight="true" outlineLevel="1" collapsed="false">
      <c r="A286" s="398" t="s">
        <v>978</v>
      </c>
      <c r="B286" s="109" t="s">
        <v>979</v>
      </c>
      <c r="C286" s="109" t="n">
        <v>6701226</v>
      </c>
      <c r="D286" s="177"/>
      <c r="E286" s="108" t="s">
        <v>412</v>
      </c>
      <c r="F286" s="109" t="s">
        <v>444</v>
      </c>
      <c r="G286" s="395"/>
      <c r="H286" s="110" t="n">
        <f aca="false">2500</f>
        <v>2500</v>
      </c>
      <c r="I286" s="535"/>
      <c r="J286" s="111" t="n">
        <v>1</v>
      </c>
      <c r="K286" s="112" t="n">
        <v>1</v>
      </c>
      <c r="L286" s="112" t="n">
        <v>1</v>
      </c>
      <c r="M286" s="112" t="n">
        <v>1</v>
      </c>
      <c r="N286" s="112" t="n">
        <v>1</v>
      </c>
      <c r="O286" s="112" t="n">
        <v>1</v>
      </c>
      <c r="P286" s="113" t="n">
        <v>1</v>
      </c>
      <c r="Q286" s="113" t="n">
        <v>1</v>
      </c>
      <c r="R286" s="114" t="n">
        <v>1</v>
      </c>
      <c r="S286" s="114" t="n">
        <v>1</v>
      </c>
      <c r="T286" s="114" t="n">
        <v>1</v>
      </c>
      <c r="U286" s="114" t="n">
        <v>1</v>
      </c>
      <c r="V286" s="114" t="n">
        <v>1</v>
      </c>
      <c r="W286" s="114" t="n">
        <v>1</v>
      </c>
      <c r="X286" s="119"/>
      <c r="Y286" s="119"/>
      <c r="Z286" s="41"/>
      <c r="AA286" s="41" t="s">
        <v>980</v>
      </c>
      <c r="AB286" s="175"/>
    </row>
    <row r="287" customFormat="false" ht="13.7" hidden="false" customHeight="true" outlineLevel="1" collapsed="false">
      <c r="A287" s="107" t="s">
        <v>981</v>
      </c>
      <c r="B287" s="108" t="s">
        <v>982</v>
      </c>
      <c r="C287" s="108" t="n">
        <v>6701185</v>
      </c>
      <c r="D287" s="354"/>
      <c r="E287" s="109" t="s">
        <v>434</v>
      </c>
      <c r="F287" s="108" t="s">
        <v>413</v>
      </c>
      <c r="G287" s="395"/>
      <c r="H287" s="110"/>
      <c r="I287" s="535"/>
      <c r="J287" s="114" t="n">
        <v>1</v>
      </c>
      <c r="K287" s="114" t="n">
        <v>1</v>
      </c>
      <c r="L287" s="114" t="n">
        <v>1</v>
      </c>
      <c r="M287" s="114" t="n">
        <v>1</v>
      </c>
      <c r="N287" s="114" t="n">
        <v>1</v>
      </c>
      <c r="O287" s="114" t="n">
        <v>1</v>
      </c>
      <c r="P287" s="114" t="n">
        <v>1</v>
      </c>
      <c r="Q287" s="114" t="n">
        <v>1</v>
      </c>
      <c r="R287" s="114" t="n">
        <v>1</v>
      </c>
      <c r="S287" s="114" t="n">
        <v>1</v>
      </c>
      <c r="T287" s="114" t="n">
        <v>1</v>
      </c>
      <c r="U287" s="114" t="n">
        <v>1</v>
      </c>
      <c r="V287" s="114" t="n">
        <v>1</v>
      </c>
      <c r="W287" s="114" t="n">
        <v>1</v>
      </c>
      <c r="X287" s="119"/>
      <c r="Y287" s="119"/>
      <c r="Z287" s="41"/>
      <c r="AA287" s="41" t="s">
        <v>983</v>
      </c>
      <c r="AB287" s="175"/>
    </row>
    <row r="288" customFormat="false" ht="13.7" hidden="false" customHeight="true" outlineLevel="1" collapsed="false">
      <c r="A288" s="107" t="s">
        <v>984</v>
      </c>
      <c r="B288" s="108" t="s">
        <v>62</v>
      </c>
      <c r="C288" s="108" t="s">
        <v>62</v>
      </c>
      <c r="D288" s="354"/>
      <c r="E288" s="109" t="s">
        <v>985</v>
      </c>
      <c r="F288" s="108" t="s">
        <v>444</v>
      </c>
      <c r="G288" s="395"/>
      <c r="H288" s="110" t="n">
        <v>240</v>
      </c>
      <c r="I288" s="535"/>
      <c r="J288" s="111" t="n">
        <v>1</v>
      </c>
      <c r="K288" s="112" t="n">
        <v>1</v>
      </c>
      <c r="L288" s="112" t="n">
        <v>1</v>
      </c>
      <c r="M288" s="112" t="n">
        <v>1</v>
      </c>
      <c r="N288" s="112" t="n">
        <v>1</v>
      </c>
      <c r="O288" s="113" t="n">
        <v>1</v>
      </c>
      <c r="P288" s="113" t="n">
        <v>1</v>
      </c>
      <c r="Q288" s="114" t="n">
        <v>1</v>
      </c>
      <c r="R288" s="114" t="n">
        <v>1</v>
      </c>
      <c r="S288" s="114" t="n">
        <v>1</v>
      </c>
      <c r="T288" s="114" t="n">
        <v>1</v>
      </c>
      <c r="U288" s="114" t="n">
        <v>1</v>
      </c>
      <c r="V288" s="114" t="n">
        <v>1</v>
      </c>
      <c r="W288" s="534" t="n">
        <v>1</v>
      </c>
      <c r="X288" s="119"/>
      <c r="Y288" s="119"/>
      <c r="Z288" s="41"/>
      <c r="AA288" s="536" t="s">
        <v>986</v>
      </c>
      <c r="AB288" s="33"/>
    </row>
    <row r="289" s="96" customFormat="true" ht="13.7" hidden="false" customHeight="true" outlineLevel="0" collapsed="false">
      <c r="A289" s="394" t="s">
        <v>438</v>
      </c>
      <c r="B289" s="394"/>
      <c r="C289" s="394"/>
      <c r="D289" s="394"/>
      <c r="E289" s="394"/>
      <c r="F289" s="394"/>
      <c r="G289" s="485"/>
      <c r="H289" s="89" t="n">
        <f aca="false">SUM(H291)</f>
        <v>200</v>
      </c>
      <c r="I289" s="206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3"/>
      <c r="X289" s="119"/>
      <c r="Y289" s="119"/>
      <c r="Z289" s="41"/>
      <c r="AA289" s="307"/>
      <c r="AB289" s="33"/>
    </row>
    <row r="290" customFormat="false" ht="13.7" hidden="false" customHeight="true" outlineLevel="1" collapsed="false">
      <c r="A290" s="511" t="s">
        <v>981</v>
      </c>
      <c r="B290" s="108" t="s">
        <v>987</v>
      </c>
      <c r="C290" s="108" t="n">
        <v>6701186</v>
      </c>
      <c r="D290" s="354"/>
      <c r="E290" s="109" t="s">
        <v>434</v>
      </c>
      <c r="F290" s="108" t="s">
        <v>413</v>
      </c>
      <c r="G290" s="395"/>
      <c r="H290" s="122"/>
      <c r="I290" s="452"/>
      <c r="J290" s="103"/>
      <c r="K290" s="104"/>
      <c r="L290" s="104"/>
      <c r="M290" s="397" t="n">
        <v>1</v>
      </c>
      <c r="N290" s="397" t="n">
        <v>1</v>
      </c>
      <c r="O290" s="397" t="n">
        <v>1</v>
      </c>
      <c r="P290" s="397" t="n">
        <v>1</v>
      </c>
      <c r="Q290" s="397" t="n">
        <v>1</v>
      </c>
      <c r="R290" s="397" t="n">
        <v>1</v>
      </c>
      <c r="S290" s="397" t="n">
        <v>1</v>
      </c>
      <c r="T290" s="397" t="n">
        <v>1</v>
      </c>
      <c r="U290" s="104"/>
      <c r="V290" s="104"/>
      <c r="W290" s="105"/>
      <c r="X290" s="307"/>
      <c r="Y290" s="307"/>
      <c r="Z290" s="41"/>
      <c r="AA290" s="41" t="s">
        <v>988</v>
      </c>
      <c r="AB290" s="33"/>
    </row>
    <row r="291" customFormat="false" ht="13.7" hidden="false" customHeight="true" outlineLevel="1" collapsed="false">
      <c r="A291" s="511" t="s">
        <v>989</v>
      </c>
      <c r="B291" s="108" t="s">
        <v>489</v>
      </c>
      <c r="C291" s="108" t="n">
        <v>6705924</v>
      </c>
      <c r="D291" s="354"/>
      <c r="E291" s="109" t="s">
        <v>412</v>
      </c>
      <c r="F291" s="108" t="s">
        <v>55</v>
      </c>
      <c r="G291" s="395"/>
      <c r="H291" s="110" t="n">
        <v>200</v>
      </c>
      <c r="I291" s="452"/>
      <c r="J291" s="111" t="n">
        <v>1</v>
      </c>
      <c r="K291" s="112" t="n">
        <v>1</v>
      </c>
      <c r="L291" s="112" t="n">
        <v>1</v>
      </c>
      <c r="M291" s="112" t="n">
        <v>1</v>
      </c>
      <c r="N291" s="112" t="n">
        <v>1</v>
      </c>
      <c r="O291" s="112" t="n">
        <v>1</v>
      </c>
      <c r="P291" s="112" t="n">
        <v>1</v>
      </c>
      <c r="Q291" s="115"/>
      <c r="R291" s="115"/>
      <c r="S291" s="115"/>
      <c r="T291" s="115"/>
      <c r="U291" s="115"/>
      <c r="V291" s="537"/>
      <c r="W291" s="537"/>
      <c r="X291" s="307"/>
      <c r="Y291" s="307"/>
      <c r="Z291" s="41"/>
      <c r="AA291" s="41" t="s">
        <v>990</v>
      </c>
      <c r="AB291" s="33"/>
    </row>
    <row r="292" s="96" customFormat="true" ht="13.7" hidden="false" customHeight="true" outlineLevel="0" collapsed="false">
      <c r="A292" s="394" t="s">
        <v>562</v>
      </c>
      <c r="B292" s="394"/>
      <c r="C292" s="394"/>
      <c r="D292" s="394"/>
      <c r="E292" s="394"/>
      <c r="F292" s="394"/>
      <c r="G292" s="485"/>
      <c r="H292" s="89" t="n">
        <f aca="false">SUM(H293)</f>
        <v>0</v>
      </c>
      <c r="I292" s="206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3"/>
      <c r="X292" s="307"/>
      <c r="Y292" s="307"/>
      <c r="Z292" s="41"/>
      <c r="AA292" s="307"/>
      <c r="AB292" s="42"/>
    </row>
    <row r="293" customFormat="false" ht="13.7" hidden="false" customHeight="true" outlineLevel="1" collapsed="false">
      <c r="A293" s="107" t="s">
        <v>956</v>
      </c>
      <c r="B293" s="108" t="s">
        <v>991</v>
      </c>
      <c r="C293" s="108" t="n">
        <v>6701247</v>
      </c>
      <c r="D293" s="354"/>
      <c r="E293" s="109" t="s">
        <v>434</v>
      </c>
      <c r="F293" s="108" t="s">
        <v>413</v>
      </c>
      <c r="G293" s="395"/>
      <c r="H293" s="110"/>
      <c r="I293" s="451"/>
      <c r="J293" s="103"/>
      <c r="K293" s="104"/>
      <c r="L293" s="104"/>
      <c r="M293" s="397" t="n">
        <v>1</v>
      </c>
      <c r="N293" s="397" t="n">
        <v>1</v>
      </c>
      <c r="O293" s="397" t="n">
        <v>1</v>
      </c>
      <c r="P293" s="397" t="n">
        <v>1</v>
      </c>
      <c r="Q293" s="397" t="n">
        <v>1</v>
      </c>
      <c r="R293" s="397" t="n">
        <v>1</v>
      </c>
      <c r="S293" s="397" t="n">
        <v>1</v>
      </c>
      <c r="T293" s="397" t="n">
        <v>1</v>
      </c>
      <c r="U293" s="104"/>
      <c r="V293" s="104"/>
      <c r="W293" s="105"/>
      <c r="X293" s="307"/>
      <c r="Y293" s="307"/>
      <c r="Z293" s="41"/>
      <c r="AA293" s="41" t="s">
        <v>988</v>
      </c>
      <c r="AB293" s="175"/>
    </row>
    <row r="294" s="96" customFormat="true" ht="13.7" hidden="false" customHeight="true" outlineLevel="0" collapsed="false">
      <c r="A294" s="455" t="s">
        <v>992</v>
      </c>
      <c r="B294" s="455"/>
      <c r="C294" s="455"/>
      <c r="D294" s="455"/>
      <c r="E294" s="455"/>
      <c r="F294" s="455"/>
      <c r="G294" s="538"/>
      <c r="H294" s="539" t="n">
        <f aca="false">SUM(H297,H296)</f>
        <v>3500</v>
      </c>
      <c r="I294" s="540"/>
      <c r="J294" s="541"/>
      <c r="K294" s="541"/>
      <c r="L294" s="541"/>
      <c r="M294" s="541"/>
      <c r="N294" s="541"/>
      <c r="O294" s="541"/>
      <c r="P294" s="541"/>
      <c r="Q294" s="541"/>
      <c r="R294" s="541"/>
      <c r="S294" s="541"/>
      <c r="T294" s="541"/>
      <c r="U294" s="541"/>
      <c r="V294" s="541"/>
      <c r="W294" s="542"/>
      <c r="X294" s="307"/>
      <c r="Y294" s="307"/>
      <c r="Z294" s="41"/>
      <c r="AA294" s="307"/>
      <c r="AB294" s="175"/>
    </row>
    <row r="295" s="387" customFormat="true" ht="13.7" hidden="false" customHeight="true" outlineLevel="0" collapsed="false">
      <c r="A295" s="543" t="s">
        <v>993</v>
      </c>
      <c r="B295" s="543"/>
      <c r="C295" s="543"/>
      <c r="D295" s="543"/>
      <c r="E295" s="543"/>
      <c r="F295" s="543"/>
      <c r="G295" s="544" t="n">
        <v>0</v>
      </c>
      <c r="H295" s="545"/>
      <c r="I295" s="546"/>
      <c r="J295" s="547"/>
      <c r="K295" s="547"/>
      <c r="L295" s="547"/>
      <c r="M295" s="547"/>
      <c r="N295" s="547"/>
      <c r="O295" s="547"/>
      <c r="P295" s="547"/>
      <c r="Q295" s="547"/>
      <c r="R295" s="547"/>
      <c r="S295" s="547"/>
      <c r="T295" s="547"/>
      <c r="U295" s="547"/>
      <c r="V295" s="547"/>
      <c r="W295" s="548"/>
      <c r="X295" s="307"/>
      <c r="Y295" s="307"/>
      <c r="Z295" s="41"/>
      <c r="AA295" s="307"/>
      <c r="AB295" s="175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/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96"/>
      <c r="DU295" s="96"/>
      <c r="DV295" s="96"/>
      <c r="DW295" s="96"/>
      <c r="DX295" s="96"/>
      <c r="DY295" s="96"/>
      <c r="DZ295" s="96"/>
      <c r="EA295" s="96"/>
      <c r="EB295" s="96"/>
      <c r="EC295" s="96"/>
      <c r="ED295" s="96"/>
      <c r="EE295" s="96"/>
      <c r="EF295" s="96"/>
      <c r="EG295" s="96"/>
      <c r="EH295" s="96"/>
      <c r="EI295" s="96"/>
      <c r="EJ295" s="96"/>
      <c r="EK295" s="96"/>
      <c r="EL295" s="96"/>
      <c r="EM295" s="96"/>
      <c r="EN295" s="96"/>
      <c r="EO295" s="96"/>
      <c r="EP295" s="96"/>
      <c r="EQ295" s="96"/>
      <c r="ER295" s="96"/>
      <c r="ES295" s="96"/>
      <c r="ET295" s="96"/>
      <c r="EU295" s="96"/>
      <c r="EV295" s="96"/>
      <c r="EW295" s="96"/>
      <c r="EX295" s="96"/>
      <c r="EY295" s="96"/>
      <c r="EZ295" s="96"/>
      <c r="FA295" s="96"/>
      <c r="FB295" s="96"/>
      <c r="FC295" s="96"/>
      <c r="FD295" s="96"/>
      <c r="FE295" s="96"/>
      <c r="FF295" s="96"/>
      <c r="FG295" s="96"/>
      <c r="FH295" s="96"/>
      <c r="FI295" s="96"/>
      <c r="FJ295" s="96"/>
      <c r="FK295" s="96"/>
      <c r="FL295" s="96"/>
      <c r="FM295" s="96"/>
      <c r="FN295" s="96"/>
      <c r="FO295" s="96"/>
      <c r="FP295" s="96"/>
      <c r="FQ295" s="96"/>
      <c r="FR295" s="96"/>
      <c r="FS295" s="96"/>
      <c r="FT295" s="96"/>
      <c r="FU295" s="96"/>
      <c r="FV295" s="96"/>
      <c r="FW295" s="96"/>
      <c r="FX295" s="96"/>
      <c r="FY295" s="96"/>
      <c r="FZ295" s="96"/>
      <c r="GA295" s="96"/>
      <c r="GB295" s="96"/>
      <c r="GC295" s="96"/>
      <c r="GD295" s="96"/>
      <c r="GE295" s="96"/>
      <c r="GF295" s="96"/>
      <c r="GG295" s="96"/>
      <c r="GH295" s="96"/>
      <c r="GI295" s="96"/>
      <c r="GJ295" s="96"/>
      <c r="GK295" s="96"/>
      <c r="GL295" s="96"/>
      <c r="GM295" s="96"/>
      <c r="GN295" s="96"/>
      <c r="GO295" s="96"/>
      <c r="GP295" s="96"/>
      <c r="GQ295" s="96"/>
      <c r="GR295" s="96"/>
      <c r="GS295" s="96"/>
      <c r="GT295" s="96"/>
      <c r="GU295" s="96"/>
      <c r="GV295" s="96"/>
      <c r="GW295" s="96"/>
      <c r="GX295" s="96"/>
      <c r="GY295" s="96"/>
      <c r="GZ295" s="96"/>
      <c r="HA295" s="96"/>
      <c r="HB295" s="96"/>
      <c r="HC295" s="96"/>
      <c r="HD295" s="96"/>
      <c r="HE295" s="96"/>
      <c r="HF295" s="96"/>
      <c r="HG295" s="96"/>
      <c r="HH295" s="96"/>
      <c r="HI295" s="96"/>
      <c r="HJ295" s="96"/>
      <c r="HK295" s="96"/>
      <c r="HL295" s="96"/>
      <c r="HM295" s="96"/>
      <c r="HN295" s="96"/>
      <c r="HO295" s="96"/>
      <c r="HP295" s="96"/>
      <c r="HQ295" s="96"/>
      <c r="HR295" s="96"/>
      <c r="HS295" s="96"/>
      <c r="HT295" s="96"/>
      <c r="HU295" s="96"/>
      <c r="HV295" s="96"/>
      <c r="HW295" s="96"/>
      <c r="HX295" s="96"/>
      <c r="HY295" s="96"/>
      <c r="HZ295" s="96"/>
      <c r="IA295" s="96"/>
      <c r="IB295" s="96"/>
      <c r="IC295" s="96"/>
      <c r="ID295" s="96"/>
      <c r="IE295" s="96"/>
      <c r="IF295" s="96"/>
      <c r="IG295" s="96"/>
      <c r="IH295" s="96"/>
      <c r="II295" s="96"/>
      <c r="IJ295" s="96"/>
      <c r="IK295" s="96"/>
      <c r="IL295" s="96"/>
      <c r="IM295" s="96"/>
      <c r="IN295" s="96"/>
      <c r="IO295" s="96"/>
      <c r="IP295" s="96"/>
      <c r="IQ295" s="96"/>
      <c r="IR295" s="96"/>
      <c r="IS295" s="96"/>
      <c r="IT295" s="96"/>
      <c r="IU295" s="96"/>
      <c r="IV295" s="96"/>
      <c r="IW295" s="96"/>
      <c r="IX295" s="96"/>
      <c r="IY295" s="96"/>
      <c r="IZ295" s="96"/>
      <c r="JA295" s="96"/>
      <c r="JB295" s="96"/>
      <c r="JC295" s="96"/>
      <c r="JD295" s="96"/>
      <c r="JE295" s="96"/>
      <c r="JF295" s="96"/>
      <c r="JG295" s="96"/>
      <c r="JH295" s="96"/>
      <c r="JI295" s="96"/>
      <c r="JJ295" s="96"/>
      <c r="JK295" s="96"/>
      <c r="JL295" s="96"/>
      <c r="JM295" s="96"/>
      <c r="JN295" s="96"/>
      <c r="JO295" s="96"/>
      <c r="JP295" s="96"/>
      <c r="JQ295" s="96"/>
      <c r="JR295" s="96"/>
      <c r="JS295" s="96"/>
      <c r="JT295" s="96"/>
      <c r="JU295" s="96"/>
      <c r="JV295" s="96"/>
      <c r="JW295" s="96"/>
      <c r="JX295" s="96"/>
      <c r="JY295" s="96"/>
      <c r="JZ295" s="96"/>
      <c r="KA295" s="96"/>
      <c r="KB295" s="96"/>
      <c r="KC295" s="96"/>
      <c r="KD295" s="96"/>
      <c r="KE295" s="96"/>
      <c r="KF295" s="96"/>
      <c r="KG295" s="96"/>
    </row>
    <row r="296" customFormat="false" ht="13.7" hidden="false" customHeight="true" outlineLevel="1" collapsed="false">
      <c r="A296" s="120" t="s">
        <v>994</v>
      </c>
      <c r="B296" s="109" t="s">
        <v>995</v>
      </c>
      <c r="C296" s="109" t="n">
        <v>6703283</v>
      </c>
      <c r="D296" s="109" t="s">
        <v>443</v>
      </c>
      <c r="E296" s="109" t="s">
        <v>443</v>
      </c>
      <c r="F296" s="109" t="s">
        <v>996</v>
      </c>
      <c r="G296" s="110"/>
      <c r="H296" s="122" t="n">
        <v>0</v>
      </c>
      <c r="I296" s="169"/>
      <c r="J296" s="466" t="n">
        <v>1</v>
      </c>
      <c r="K296" s="397" t="n">
        <v>1</v>
      </c>
      <c r="L296" s="397" t="n">
        <v>1</v>
      </c>
      <c r="M296" s="397" t="n">
        <v>1</v>
      </c>
      <c r="N296" s="397" t="n">
        <v>1</v>
      </c>
      <c r="O296" s="397" t="n">
        <v>1</v>
      </c>
      <c r="P296" s="397" t="n">
        <v>1</v>
      </c>
      <c r="Q296" s="397" t="n">
        <v>1</v>
      </c>
      <c r="R296" s="397" t="n">
        <v>1</v>
      </c>
      <c r="S296" s="397" t="n">
        <v>1</v>
      </c>
      <c r="T296" s="397" t="n">
        <v>1</v>
      </c>
      <c r="U296" s="397" t="n">
        <v>1</v>
      </c>
      <c r="V296" s="397" t="n">
        <v>1</v>
      </c>
      <c r="W296" s="549" t="n">
        <v>1</v>
      </c>
      <c r="X296" s="307"/>
      <c r="Y296" s="307"/>
      <c r="Z296" s="41"/>
      <c r="AA296" s="307"/>
      <c r="AB296" s="33"/>
    </row>
    <row r="297" customFormat="false" ht="13.7" hidden="false" customHeight="true" outlineLevel="1" collapsed="false">
      <c r="A297" s="296" t="s">
        <v>997</v>
      </c>
      <c r="B297" s="550" t="s">
        <v>998</v>
      </c>
      <c r="C297" s="550" t="n">
        <v>6701257</v>
      </c>
      <c r="D297" s="551"/>
      <c r="E297" s="550" t="s">
        <v>70</v>
      </c>
      <c r="F297" s="550" t="s">
        <v>999</v>
      </c>
      <c r="G297" s="552"/>
      <c r="H297" s="552" t="n">
        <v>3500</v>
      </c>
      <c r="I297" s="169"/>
      <c r="J297" s="487" t="n">
        <v>1</v>
      </c>
      <c r="K297" s="410" t="n">
        <v>1</v>
      </c>
      <c r="L297" s="410" t="n">
        <v>1</v>
      </c>
      <c r="M297" s="410" t="n">
        <v>1</v>
      </c>
      <c r="N297" s="410" t="n">
        <v>1</v>
      </c>
      <c r="O297" s="410" t="n">
        <v>1</v>
      </c>
      <c r="P297" s="410" t="n">
        <v>1</v>
      </c>
      <c r="Q297" s="410" t="n">
        <v>1</v>
      </c>
      <c r="R297" s="410" t="n">
        <v>1</v>
      </c>
      <c r="S297" s="410" t="n">
        <v>1</v>
      </c>
      <c r="T297" s="410" t="n">
        <v>1</v>
      </c>
      <c r="U297" s="410" t="n">
        <v>1</v>
      </c>
      <c r="V297" s="410" t="n">
        <v>1</v>
      </c>
      <c r="W297" s="553" t="n">
        <v>1</v>
      </c>
      <c r="X297" s="41" t="s">
        <v>89</v>
      </c>
      <c r="Y297" s="41" t="n">
        <v>0.3</v>
      </c>
      <c r="Z297" s="41"/>
      <c r="AA297" s="41" t="s">
        <v>907</v>
      </c>
      <c r="AB297" s="33"/>
    </row>
    <row r="298" s="375" customFormat="true" ht="13.7" hidden="false" customHeight="true" outlineLevel="0" collapsed="false">
      <c r="A298" s="370" t="s">
        <v>1000</v>
      </c>
      <c r="B298" s="370"/>
      <c r="C298" s="370"/>
      <c r="D298" s="370"/>
      <c r="E298" s="370"/>
      <c r="F298" s="370"/>
      <c r="G298" s="371" t="n">
        <v>7300</v>
      </c>
      <c r="H298" s="371" t="n">
        <f aca="false">SUM(H299,H300,H309)</f>
        <v>4800</v>
      </c>
      <c r="I298" s="554"/>
      <c r="J298" s="555"/>
      <c r="K298" s="555"/>
      <c r="L298" s="555"/>
      <c r="M298" s="555"/>
      <c r="N298" s="555"/>
      <c r="O298" s="555"/>
      <c r="P298" s="555"/>
      <c r="Q298" s="555"/>
      <c r="R298" s="555"/>
      <c r="S298" s="555"/>
      <c r="T298" s="555"/>
      <c r="U298" s="555"/>
      <c r="V298" s="555"/>
      <c r="W298" s="556"/>
      <c r="X298" s="307"/>
      <c r="Y298" s="307"/>
      <c r="Z298" s="41"/>
      <c r="AA298" s="307"/>
      <c r="AB298" s="33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</row>
    <row r="299" s="375" customFormat="true" ht="13.7" hidden="false" customHeight="true" outlineLevel="0" collapsed="false">
      <c r="A299" s="557" t="s">
        <v>993</v>
      </c>
      <c r="B299" s="557"/>
      <c r="C299" s="557"/>
      <c r="D299" s="557"/>
      <c r="E299" s="557"/>
      <c r="F299" s="557"/>
      <c r="G299" s="377" t="n">
        <v>0</v>
      </c>
      <c r="H299" s="378"/>
      <c r="I299" s="558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  <c r="T299" s="559"/>
      <c r="U299" s="559"/>
      <c r="V299" s="559"/>
      <c r="W299" s="560"/>
      <c r="X299" s="307"/>
      <c r="Y299" s="307"/>
      <c r="Z299" s="41"/>
      <c r="AA299" s="307"/>
      <c r="AB299" s="95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</row>
    <row r="300" s="387" customFormat="true" ht="13.7" hidden="false" customHeight="true" outlineLevel="0" collapsed="false">
      <c r="A300" s="561" t="s">
        <v>1001</v>
      </c>
      <c r="B300" s="561"/>
      <c r="C300" s="561"/>
      <c r="D300" s="561"/>
      <c r="E300" s="561"/>
      <c r="F300" s="561"/>
      <c r="G300" s="562" t="n">
        <f aca="false">750+1500+450</f>
        <v>2700</v>
      </c>
      <c r="H300" s="562" t="n">
        <f aca="false">SUM(H301:H306)</f>
        <v>2700</v>
      </c>
      <c r="I300" s="476"/>
      <c r="J300" s="563"/>
      <c r="K300" s="563"/>
      <c r="L300" s="563"/>
      <c r="M300" s="563"/>
      <c r="N300" s="563"/>
      <c r="O300" s="563"/>
      <c r="P300" s="563"/>
      <c r="Q300" s="563"/>
      <c r="R300" s="563"/>
      <c r="S300" s="563"/>
      <c r="T300" s="563"/>
      <c r="U300" s="563"/>
      <c r="V300" s="563"/>
      <c r="W300" s="564"/>
      <c r="X300" s="307"/>
      <c r="Y300" s="307"/>
      <c r="Z300" s="41"/>
      <c r="AA300" s="307"/>
      <c r="AB300" s="33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/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96"/>
      <c r="DU300" s="96"/>
      <c r="DV300" s="96"/>
      <c r="DW300" s="96"/>
      <c r="DX300" s="96"/>
      <c r="DY300" s="96"/>
      <c r="DZ300" s="96"/>
      <c r="EA300" s="96"/>
      <c r="EB300" s="96"/>
      <c r="EC300" s="96"/>
      <c r="ED300" s="96"/>
      <c r="EE300" s="96"/>
      <c r="EF300" s="96"/>
      <c r="EG300" s="96"/>
      <c r="EH300" s="96"/>
      <c r="EI300" s="96"/>
      <c r="EJ300" s="96"/>
      <c r="EK300" s="96"/>
      <c r="EL300" s="96"/>
      <c r="EM300" s="96"/>
      <c r="EN300" s="96"/>
      <c r="EO300" s="96"/>
      <c r="EP300" s="96"/>
      <c r="EQ300" s="96"/>
      <c r="ER300" s="96"/>
      <c r="ES300" s="96"/>
      <c r="ET300" s="96"/>
      <c r="EU300" s="96"/>
      <c r="EV300" s="96"/>
      <c r="EW300" s="96"/>
      <c r="EX300" s="96"/>
      <c r="EY300" s="96"/>
      <c r="EZ300" s="96"/>
      <c r="FA300" s="96"/>
      <c r="FB300" s="96"/>
      <c r="FC300" s="96"/>
      <c r="FD300" s="96"/>
      <c r="FE300" s="96"/>
      <c r="FF300" s="96"/>
      <c r="FG300" s="96"/>
      <c r="FH300" s="96"/>
      <c r="FI300" s="96"/>
      <c r="FJ300" s="96"/>
      <c r="FK300" s="96"/>
      <c r="FL300" s="96"/>
      <c r="FM300" s="96"/>
      <c r="FN300" s="96"/>
      <c r="FO300" s="96"/>
      <c r="FP300" s="96"/>
      <c r="FQ300" s="96"/>
      <c r="FR300" s="96"/>
      <c r="FS300" s="96"/>
      <c r="FT300" s="96"/>
      <c r="FU300" s="96"/>
      <c r="FV300" s="96"/>
      <c r="FW300" s="96"/>
      <c r="FX300" s="96"/>
      <c r="FY300" s="96"/>
      <c r="FZ300" s="96"/>
      <c r="GA300" s="96"/>
      <c r="GB300" s="96"/>
      <c r="GC300" s="96"/>
      <c r="GD300" s="96"/>
      <c r="GE300" s="96"/>
      <c r="GF300" s="96"/>
      <c r="GG300" s="96"/>
      <c r="GH300" s="96"/>
      <c r="GI300" s="96"/>
      <c r="GJ300" s="96"/>
      <c r="GK300" s="96"/>
      <c r="GL300" s="96"/>
      <c r="GM300" s="96"/>
      <c r="GN300" s="96"/>
      <c r="GO300" s="96"/>
      <c r="GP300" s="96"/>
      <c r="GQ300" s="96"/>
      <c r="GR300" s="96"/>
      <c r="GS300" s="96"/>
      <c r="GT300" s="96"/>
      <c r="GU300" s="96"/>
      <c r="GV300" s="96"/>
      <c r="GW300" s="96"/>
      <c r="GX300" s="96"/>
      <c r="GY300" s="96"/>
      <c r="GZ300" s="96"/>
      <c r="HA300" s="96"/>
      <c r="HB300" s="96"/>
      <c r="HC300" s="96"/>
      <c r="HD300" s="96"/>
      <c r="HE300" s="96"/>
      <c r="HF300" s="96"/>
      <c r="HG300" s="96"/>
      <c r="HH300" s="96"/>
      <c r="HI300" s="96"/>
      <c r="HJ300" s="96"/>
      <c r="HK300" s="96"/>
      <c r="HL300" s="96"/>
      <c r="HM300" s="96"/>
      <c r="HN300" s="96"/>
      <c r="HO300" s="96"/>
      <c r="HP300" s="96"/>
      <c r="HQ300" s="96"/>
      <c r="HR300" s="96"/>
      <c r="HS300" s="96"/>
      <c r="HT300" s="96"/>
      <c r="HU300" s="96"/>
      <c r="HV300" s="96"/>
      <c r="HW300" s="96"/>
      <c r="HX300" s="96"/>
      <c r="HY300" s="96"/>
      <c r="HZ300" s="96"/>
      <c r="IA300" s="96"/>
      <c r="IB300" s="96"/>
      <c r="IC300" s="96"/>
      <c r="ID300" s="96"/>
      <c r="IE300" s="96"/>
      <c r="IF300" s="96"/>
      <c r="IG300" s="96"/>
      <c r="IH300" s="96"/>
      <c r="II300" s="96"/>
      <c r="IJ300" s="96"/>
      <c r="IK300" s="96"/>
      <c r="IL300" s="96"/>
      <c r="IM300" s="96"/>
      <c r="IN300" s="96"/>
      <c r="IO300" s="96"/>
      <c r="IP300" s="96"/>
      <c r="IQ300" s="96"/>
      <c r="IR300" s="96"/>
      <c r="IS300" s="96"/>
      <c r="IT300" s="96"/>
      <c r="IU300" s="96"/>
      <c r="IV300" s="96"/>
      <c r="IW300" s="96"/>
      <c r="IX300" s="96"/>
      <c r="IY300" s="96"/>
      <c r="IZ300" s="96"/>
      <c r="JA300" s="96"/>
      <c r="JB300" s="96"/>
      <c r="JC300" s="96"/>
      <c r="JD300" s="96"/>
      <c r="JE300" s="96"/>
      <c r="JF300" s="96"/>
      <c r="JG300" s="96"/>
      <c r="JH300" s="96"/>
      <c r="JI300" s="96"/>
      <c r="JJ300" s="96"/>
      <c r="JK300" s="96"/>
      <c r="JL300" s="96"/>
      <c r="JM300" s="96"/>
      <c r="JN300" s="96"/>
      <c r="JO300" s="96"/>
      <c r="JP300" s="96"/>
      <c r="JQ300" s="96"/>
      <c r="JR300" s="96"/>
      <c r="JS300" s="96"/>
      <c r="JT300" s="96"/>
      <c r="JU300" s="96"/>
      <c r="JV300" s="96"/>
      <c r="JW300" s="96"/>
      <c r="JX300" s="96"/>
      <c r="JY300" s="96"/>
      <c r="JZ300" s="96"/>
      <c r="KA300" s="96"/>
      <c r="KB300" s="96"/>
      <c r="KC300" s="96"/>
      <c r="KD300" s="96"/>
      <c r="KE300" s="96"/>
      <c r="KF300" s="96"/>
      <c r="KG300" s="96"/>
    </row>
    <row r="301" s="176" customFormat="true" ht="13.7" hidden="false" customHeight="true" outlineLevel="1" collapsed="false">
      <c r="A301" s="250" t="s">
        <v>1002</v>
      </c>
      <c r="B301" s="251" t="s">
        <v>1003</v>
      </c>
      <c r="C301" s="251" t="n">
        <v>6701252</v>
      </c>
      <c r="D301" s="263"/>
      <c r="E301" s="251" t="s">
        <v>1004</v>
      </c>
      <c r="F301" s="251"/>
      <c r="G301" s="252" t="n">
        <v>750</v>
      </c>
      <c r="H301" s="252" t="n">
        <v>750</v>
      </c>
      <c r="I301" s="102"/>
      <c r="J301" s="466" t="n">
        <v>1</v>
      </c>
      <c r="K301" s="397" t="n">
        <v>1</v>
      </c>
      <c r="L301" s="397" t="n">
        <v>1</v>
      </c>
      <c r="M301" s="397" t="n">
        <v>1</v>
      </c>
      <c r="N301" s="397" t="n">
        <v>1</v>
      </c>
      <c r="O301" s="397" t="n">
        <v>1</v>
      </c>
      <c r="P301" s="397" t="n">
        <v>1</v>
      </c>
      <c r="Q301" s="397" t="n">
        <v>1</v>
      </c>
      <c r="R301" s="397" t="n">
        <v>1</v>
      </c>
      <c r="S301" s="397" t="n">
        <v>1</v>
      </c>
      <c r="T301" s="397" t="n">
        <v>1</v>
      </c>
      <c r="U301" s="397" t="n">
        <v>1</v>
      </c>
      <c r="V301" s="104"/>
      <c r="W301" s="105"/>
      <c r="X301" s="307"/>
      <c r="Y301" s="307"/>
      <c r="Z301" s="41"/>
      <c r="AA301" s="307"/>
      <c r="AB301" s="42"/>
    </row>
    <row r="302" s="176" customFormat="true" ht="13.7" hidden="false" customHeight="true" outlineLevel="1" collapsed="false">
      <c r="A302" s="123" t="s">
        <v>1005</v>
      </c>
      <c r="B302" s="109" t="s">
        <v>1006</v>
      </c>
      <c r="C302" s="109" t="n">
        <v>6701255</v>
      </c>
      <c r="D302" s="177"/>
      <c r="E302" s="109" t="s">
        <v>1007</v>
      </c>
      <c r="F302" s="109"/>
      <c r="G302" s="110" t="n">
        <v>1500</v>
      </c>
      <c r="H302" s="110" t="n">
        <f aca="false">1500-140</f>
        <v>1360</v>
      </c>
      <c r="I302" s="102"/>
      <c r="J302" s="253"/>
      <c r="K302" s="254"/>
      <c r="L302" s="254"/>
      <c r="M302" s="353" t="n">
        <v>1</v>
      </c>
      <c r="N302" s="353" t="n">
        <v>1</v>
      </c>
      <c r="O302" s="353" t="n">
        <v>1</v>
      </c>
      <c r="P302" s="353" t="n">
        <v>1</v>
      </c>
      <c r="Q302" s="353" t="n">
        <v>1</v>
      </c>
      <c r="R302" s="353" t="n">
        <v>1</v>
      </c>
      <c r="S302" s="353" t="n">
        <v>1</v>
      </c>
      <c r="T302" s="353" t="n">
        <v>1</v>
      </c>
      <c r="U302" s="353" t="n">
        <v>1</v>
      </c>
      <c r="V302" s="254"/>
      <c r="W302" s="255"/>
      <c r="X302" s="307"/>
      <c r="Y302" s="307"/>
      <c r="Z302" s="41"/>
      <c r="AA302" s="307"/>
      <c r="AB302" s="321"/>
    </row>
    <row r="303" s="176" customFormat="true" ht="13.7" hidden="false" customHeight="true" outlineLevel="1" collapsed="false">
      <c r="A303" s="123" t="s">
        <v>1008</v>
      </c>
      <c r="B303" s="109" t="s">
        <v>62</v>
      </c>
      <c r="C303" s="109" t="s">
        <v>62</v>
      </c>
      <c r="D303" s="177"/>
      <c r="E303" s="109"/>
      <c r="F303" s="109"/>
      <c r="G303" s="110"/>
      <c r="H303" s="110"/>
      <c r="I303" s="102"/>
      <c r="J303" s="253"/>
      <c r="K303" s="254"/>
      <c r="L303" s="254"/>
      <c r="M303" s="353" t="n">
        <v>1</v>
      </c>
      <c r="N303" s="353" t="n">
        <v>1</v>
      </c>
      <c r="O303" s="353" t="n">
        <v>1</v>
      </c>
      <c r="P303" s="353" t="n">
        <v>1</v>
      </c>
      <c r="Q303" s="353" t="n">
        <v>1</v>
      </c>
      <c r="R303" s="353" t="n">
        <v>1</v>
      </c>
      <c r="S303" s="353" t="n">
        <v>1</v>
      </c>
      <c r="T303" s="353" t="n">
        <v>1</v>
      </c>
      <c r="U303" s="353" t="n">
        <v>1</v>
      </c>
      <c r="V303" s="254"/>
      <c r="W303" s="255"/>
      <c r="X303" s="307"/>
      <c r="Y303" s="307"/>
      <c r="Z303" s="41"/>
      <c r="AA303" s="307"/>
      <c r="AB303" s="321"/>
    </row>
    <row r="304" s="4" customFormat="true" ht="13.7" hidden="false" customHeight="true" outlineLevel="1" collapsed="false">
      <c r="A304" s="123" t="s">
        <v>1009</v>
      </c>
      <c r="B304" s="109" t="s">
        <v>1010</v>
      </c>
      <c r="C304" s="109" t="n">
        <v>6701254</v>
      </c>
      <c r="D304" s="177"/>
      <c r="E304" s="109" t="s">
        <v>1011</v>
      </c>
      <c r="F304" s="109"/>
      <c r="G304" s="110" t="s">
        <v>35</v>
      </c>
      <c r="H304" s="110"/>
      <c r="I304" s="132"/>
      <c r="J304" s="253"/>
      <c r="K304" s="254"/>
      <c r="L304" s="254"/>
      <c r="M304" s="254"/>
      <c r="N304" s="254"/>
      <c r="O304" s="254"/>
      <c r="P304" s="254"/>
      <c r="Q304" s="254"/>
      <c r="R304" s="254"/>
      <c r="S304" s="254"/>
      <c r="T304" s="254"/>
      <c r="U304" s="254"/>
      <c r="V304" s="254"/>
      <c r="W304" s="255"/>
      <c r="X304" s="41"/>
      <c r="Y304" s="41"/>
      <c r="Z304" s="41"/>
      <c r="AA304" s="41"/>
      <c r="AB304" s="329"/>
    </row>
    <row r="305" s="4" customFormat="true" ht="13.7" hidden="false" customHeight="true" outlineLevel="1" collapsed="false">
      <c r="A305" s="398" t="s">
        <v>1012</v>
      </c>
      <c r="B305" s="109" t="s">
        <v>62</v>
      </c>
      <c r="C305" s="109" t="s">
        <v>62</v>
      </c>
      <c r="D305" s="565"/>
      <c r="E305" s="215" t="s">
        <v>616</v>
      </c>
      <c r="F305" s="215" t="s">
        <v>174</v>
      </c>
      <c r="G305" s="566" t="s">
        <v>175</v>
      </c>
      <c r="H305" s="399" t="n">
        <v>140</v>
      </c>
      <c r="I305" s="132"/>
      <c r="J305" s="111" t="n">
        <v>1</v>
      </c>
      <c r="K305" s="113" t="n">
        <v>1</v>
      </c>
      <c r="L305" s="113" t="n">
        <v>1</v>
      </c>
      <c r="M305" s="113" t="n">
        <v>1</v>
      </c>
      <c r="N305" s="113" t="n">
        <v>1</v>
      </c>
      <c r="O305" s="113" t="n">
        <v>1</v>
      </c>
      <c r="P305" s="353" t="n">
        <v>1</v>
      </c>
      <c r="Q305" s="353" t="n">
        <v>1</v>
      </c>
      <c r="R305" s="353" t="n">
        <v>1</v>
      </c>
      <c r="S305" s="353" t="n">
        <v>1</v>
      </c>
      <c r="T305" s="353" t="n">
        <v>1</v>
      </c>
      <c r="U305" s="353" t="n">
        <v>1</v>
      </c>
      <c r="V305" s="254"/>
      <c r="W305" s="255"/>
      <c r="X305" s="41"/>
      <c r="Y305" s="41"/>
      <c r="Z305" s="41"/>
      <c r="AA305" s="41"/>
      <c r="AB305" s="329"/>
    </row>
    <row r="306" s="176" customFormat="true" ht="13.7" hidden="false" customHeight="true" outlineLevel="1" collapsed="false">
      <c r="A306" s="398" t="s">
        <v>1013</v>
      </c>
      <c r="B306" s="215" t="s">
        <v>1014</v>
      </c>
      <c r="C306" s="215" t="n">
        <v>6701256</v>
      </c>
      <c r="D306" s="565"/>
      <c r="E306" s="215" t="s">
        <v>1015</v>
      </c>
      <c r="F306" s="215"/>
      <c r="G306" s="399" t="n">
        <v>450</v>
      </c>
      <c r="H306" s="567" t="n">
        <v>450</v>
      </c>
      <c r="I306" s="129"/>
      <c r="J306" s="253"/>
      <c r="K306" s="254"/>
      <c r="L306" s="254"/>
      <c r="M306" s="254"/>
      <c r="N306" s="353" t="n">
        <v>1</v>
      </c>
      <c r="O306" s="353" t="n">
        <v>1</v>
      </c>
      <c r="P306" s="353" t="n">
        <v>1</v>
      </c>
      <c r="Q306" s="353" t="n">
        <v>1</v>
      </c>
      <c r="R306" s="353" t="n">
        <v>1</v>
      </c>
      <c r="S306" s="254"/>
      <c r="T306" s="254"/>
      <c r="U306" s="254"/>
      <c r="V306" s="254"/>
      <c r="W306" s="255"/>
      <c r="X306" s="307"/>
      <c r="Y306" s="307"/>
      <c r="Z306" s="41"/>
      <c r="AA306" s="41" t="s">
        <v>1016</v>
      </c>
      <c r="AB306" s="329"/>
    </row>
    <row r="307" s="4" customFormat="true" ht="13.7" hidden="false" customHeight="true" outlineLevel="1" collapsed="false">
      <c r="A307" s="398" t="s">
        <v>1017</v>
      </c>
      <c r="B307" s="215"/>
      <c r="C307" s="215"/>
      <c r="D307" s="565"/>
      <c r="E307" s="215" t="s">
        <v>349</v>
      </c>
      <c r="F307" s="215"/>
      <c r="G307" s="399"/>
      <c r="H307" s="399" t="n">
        <v>200</v>
      </c>
      <c r="I307" s="132"/>
      <c r="J307" s="253"/>
      <c r="K307" s="113" t="n">
        <v>1</v>
      </c>
      <c r="L307" s="113" t="n">
        <v>1</v>
      </c>
      <c r="M307" s="113" t="n">
        <v>1</v>
      </c>
      <c r="N307" s="353" t="n">
        <v>1</v>
      </c>
      <c r="O307" s="353" t="n">
        <v>1</v>
      </c>
      <c r="P307" s="353" t="n">
        <v>1</v>
      </c>
      <c r="Q307" s="353" t="n">
        <v>1</v>
      </c>
      <c r="R307" s="353" t="n">
        <v>1</v>
      </c>
      <c r="S307" s="254"/>
      <c r="T307" s="254"/>
      <c r="U307" s="254"/>
      <c r="V307" s="254"/>
      <c r="W307" s="255"/>
      <c r="X307" s="41"/>
      <c r="Y307" s="41"/>
      <c r="Z307" s="41"/>
      <c r="AA307" s="41" t="s">
        <v>1018</v>
      </c>
      <c r="AB307" s="329"/>
    </row>
    <row r="308" s="176" customFormat="true" ht="13.7" hidden="false" customHeight="true" outlineLevel="1" collapsed="false">
      <c r="A308" s="398" t="s">
        <v>1019</v>
      </c>
      <c r="B308" s="215"/>
      <c r="C308" s="215"/>
      <c r="D308" s="565"/>
      <c r="E308" s="215"/>
      <c r="F308" s="215"/>
      <c r="G308" s="399"/>
      <c r="H308" s="399" t="n">
        <v>250</v>
      </c>
      <c r="I308" s="568"/>
      <c r="J308" s="569"/>
      <c r="K308" s="501"/>
      <c r="L308" s="501"/>
      <c r="M308" s="501"/>
      <c r="N308" s="410" t="n">
        <v>1</v>
      </c>
      <c r="O308" s="410" t="n">
        <v>1</v>
      </c>
      <c r="P308" s="410" t="n">
        <v>1</v>
      </c>
      <c r="Q308" s="410" t="n">
        <v>1</v>
      </c>
      <c r="R308" s="410" t="n">
        <v>1</v>
      </c>
      <c r="S308" s="501"/>
      <c r="T308" s="501"/>
      <c r="U308" s="501"/>
      <c r="V308" s="501"/>
      <c r="W308" s="570"/>
      <c r="X308" s="307"/>
      <c r="Y308" s="307"/>
      <c r="Z308" s="41"/>
      <c r="AA308" s="41"/>
      <c r="AB308" s="33"/>
    </row>
    <row r="309" s="387" customFormat="true" ht="13.7" hidden="false" customHeight="true" outlineLevel="0" collapsed="false">
      <c r="A309" s="571" t="s">
        <v>1020</v>
      </c>
      <c r="B309" s="571"/>
      <c r="C309" s="571"/>
      <c r="D309" s="571"/>
      <c r="E309" s="571"/>
      <c r="F309" s="571"/>
      <c r="G309" s="474" t="n">
        <v>4600</v>
      </c>
      <c r="H309" s="474" t="n">
        <f aca="false">SUM(H310:H330)</f>
        <v>2100</v>
      </c>
      <c r="I309" s="476"/>
      <c r="J309" s="563"/>
      <c r="K309" s="563"/>
      <c r="L309" s="563"/>
      <c r="M309" s="563"/>
      <c r="N309" s="563"/>
      <c r="O309" s="563"/>
      <c r="P309" s="563"/>
      <c r="Q309" s="563"/>
      <c r="R309" s="563"/>
      <c r="S309" s="563"/>
      <c r="T309" s="563"/>
      <c r="U309" s="563"/>
      <c r="V309" s="563"/>
      <c r="W309" s="564"/>
      <c r="X309" s="307"/>
      <c r="Y309" s="307"/>
      <c r="Z309" s="41"/>
      <c r="AA309" s="41"/>
      <c r="AB309" s="33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6"/>
      <c r="CL309" s="96"/>
      <c r="CM309" s="96"/>
      <c r="CN309" s="96"/>
      <c r="CO309" s="96"/>
      <c r="CP309" s="96"/>
      <c r="CQ309" s="96"/>
      <c r="CR309" s="96"/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/>
      <c r="DD309" s="96"/>
      <c r="DE309" s="96"/>
      <c r="DF309" s="96"/>
      <c r="DG309" s="96"/>
      <c r="DH309" s="96"/>
      <c r="DI309" s="96"/>
      <c r="DJ309" s="96"/>
      <c r="DK309" s="96"/>
      <c r="DL309" s="96"/>
      <c r="DM309" s="96"/>
      <c r="DN309" s="96"/>
      <c r="DO309" s="96"/>
      <c r="DP309" s="96"/>
      <c r="DQ309" s="96"/>
      <c r="DR309" s="96"/>
      <c r="DS309" s="96"/>
      <c r="DT309" s="96"/>
      <c r="DU309" s="96"/>
      <c r="DV309" s="96"/>
      <c r="DW309" s="96"/>
      <c r="DX309" s="96"/>
      <c r="DY309" s="96"/>
      <c r="DZ309" s="96"/>
      <c r="EA309" s="96"/>
      <c r="EB309" s="96"/>
      <c r="EC309" s="96"/>
      <c r="ED309" s="96"/>
      <c r="EE309" s="96"/>
      <c r="EF309" s="96"/>
      <c r="EG309" s="96"/>
      <c r="EH309" s="96"/>
      <c r="EI309" s="96"/>
      <c r="EJ309" s="96"/>
      <c r="EK309" s="96"/>
      <c r="EL309" s="96"/>
      <c r="EM309" s="96"/>
      <c r="EN309" s="96"/>
      <c r="EO309" s="96"/>
      <c r="EP309" s="96"/>
      <c r="EQ309" s="96"/>
      <c r="ER309" s="96"/>
      <c r="ES309" s="96"/>
      <c r="ET309" s="96"/>
      <c r="EU309" s="96"/>
      <c r="EV309" s="96"/>
      <c r="EW309" s="96"/>
      <c r="EX309" s="96"/>
      <c r="EY309" s="96"/>
      <c r="EZ309" s="96"/>
      <c r="FA309" s="96"/>
      <c r="FB309" s="96"/>
      <c r="FC309" s="96"/>
      <c r="FD309" s="96"/>
      <c r="FE309" s="96"/>
      <c r="FF309" s="96"/>
      <c r="FG309" s="96"/>
      <c r="FH309" s="96"/>
      <c r="FI309" s="96"/>
      <c r="FJ309" s="96"/>
      <c r="FK309" s="96"/>
      <c r="FL309" s="96"/>
      <c r="FM309" s="96"/>
      <c r="FN309" s="96"/>
      <c r="FO309" s="96"/>
      <c r="FP309" s="96"/>
      <c r="FQ309" s="96"/>
      <c r="FR309" s="96"/>
      <c r="FS309" s="96"/>
      <c r="FT309" s="96"/>
      <c r="FU309" s="96"/>
      <c r="FV309" s="96"/>
      <c r="FW309" s="96"/>
      <c r="FX309" s="96"/>
      <c r="FY309" s="96"/>
      <c r="FZ309" s="96"/>
      <c r="GA309" s="96"/>
      <c r="GB309" s="96"/>
      <c r="GC309" s="96"/>
      <c r="GD309" s="96"/>
      <c r="GE309" s="96"/>
      <c r="GF309" s="96"/>
      <c r="GG309" s="96"/>
      <c r="GH309" s="96"/>
      <c r="GI309" s="96"/>
      <c r="GJ309" s="96"/>
      <c r="GK309" s="96"/>
      <c r="GL309" s="96"/>
      <c r="GM309" s="96"/>
      <c r="GN309" s="96"/>
      <c r="GO309" s="96"/>
      <c r="GP309" s="96"/>
      <c r="GQ309" s="96"/>
      <c r="GR309" s="96"/>
      <c r="GS309" s="96"/>
      <c r="GT309" s="96"/>
      <c r="GU309" s="96"/>
      <c r="GV309" s="96"/>
      <c r="GW309" s="96"/>
      <c r="GX309" s="96"/>
      <c r="GY309" s="96"/>
      <c r="GZ309" s="96"/>
      <c r="HA309" s="96"/>
      <c r="HB309" s="96"/>
      <c r="HC309" s="96"/>
      <c r="HD309" s="96"/>
      <c r="HE309" s="96"/>
      <c r="HF309" s="96"/>
      <c r="HG309" s="96"/>
      <c r="HH309" s="96"/>
      <c r="HI309" s="96"/>
      <c r="HJ309" s="96"/>
      <c r="HK309" s="96"/>
      <c r="HL309" s="96"/>
      <c r="HM309" s="96"/>
      <c r="HN309" s="96"/>
      <c r="HO309" s="96"/>
      <c r="HP309" s="96"/>
      <c r="HQ309" s="96"/>
      <c r="HR309" s="96"/>
      <c r="HS309" s="96"/>
      <c r="HT309" s="96"/>
      <c r="HU309" s="96"/>
      <c r="HV309" s="96"/>
      <c r="HW309" s="96"/>
      <c r="HX309" s="96"/>
      <c r="HY309" s="96"/>
      <c r="HZ309" s="96"/>
      <c r="IA309" s="96"/>
      <c r="IB309" s="96"/>
      <c r="IC309" s="96"/>
      <c r="ID309" s="96"/>
      <c r="IE309" s="96"/>
      <c r="IF309" s="96"/>
      <c r="IG309" s="96"/>
      <c r="IH309" s="96"/>
      <c r="II309" s="96"/>
      <c r="IJ309" s="96"/>
      <c r="IK309" s="96"/>
      <c r="IL309" s="96"/>
      <c r="IM309" s="96"/>
      <c r="IN309" s="96"/>
      <c r="IO309" s="96"/>
      <c r="IP309" s="96"/>
      <c r="IQ309" s="96"/>
      <c r="IR309" s="96"/>
      <c r="IS309" s="96"/>
      <c r="IT309" s="96"/>
      <c r="IU309" s="96"/>
      <c r="IV309" s="96"/>
      <c r="IW309" s="96"/>
      <c r="IX309" s="96"/>
      <c r="IY309" s="96"/>
      <c r="IZ309" s="96"/>
      <c r="JA309" s="96"/>
      <c r="JB309" s="96"/>
      <c r="JC309" s="96"/>
      <c r="JD309" s="96"/>
      <c r="JE309" s="96"/>
      <c r="JF309" s="96"/>
      <c r="JG309" s="96"/>
      <c r="JH309" s="96"/>
      <c r="JI309" s="96"/>
      <c r="JJ309" s="96"/>
      <c r="JK309" s="96"/>
      <c r="JL309" s="96"/>
      <c r="JM309" s="96"/>
      <c r="JN309" s="96"/>
      <c r="JO309" s="96"/>
      <c r="JP309" s="96"/>
      <c r="JQ309" s="96"/>
      <c r="JR309" s="96"/>
      <c r="JS309" s="96"/>
      <c r="JT309" s="96"/>
      <c r="JU309" s="96"/>
      <c r="JV309" s="96"/>
      <c r="JW309" s="96"/>
      <c r="JX309" s="96"/>
      <c r="JY309" s="96"/>
      <c r="JZ309" s="96"/>
      <c r="KA309" s="96"/>
      <c r="KB309" s="96"/>
      <c r="KC309" s="96"/>
      <c r="KD309" s="96"/>
      <c r="KE309" s="96"/>
      <c r="KF309" s="96"/>
      <c r="KG309" s="96"/>
    </row>
    <row r="310" s="4" customFormat="true" ht="13.7" hidden="false" customHeight="true" outlineLevel="1" collapsed="false">
      <c r="A310" s="572" t="s">
        <v>36</v>
      </c>
      <c r="B310" s="316"/>
      <c r="C310" s="316"/>
      <c r="D310" s="210"/>
      <c r="E310" s="316"/>
      <c r="F310" s="316"/>
      <c r="G310" s="316"/>
      <c r="H310" s="316"/>
      <c r="I310" s="573"/>
      <c r="J310" s="103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5"/>
      <c r="X310" s="30"/>
      <c r="Y310" s="30"/>
      <c r="Z310" s="41"/>
      <c r="AA310" s="41"/>
      <c r="AB310" s="33"/>
    </row>
    <row r="311" s="4" customFormat="true" ht="13.7" hidden="false" customHeight="true" outlineLevel="1" collapsed="false">
      <c r="A311" s="250" t="s">
        <v>1021</v>
      </c>
      <c r="B311" s="251"/>
      <c r="C311" s="251"/>
      <c r="D311" s="263"/>
      <c r="E311" s="251"/>
      <c r="F311" s="251" t="s">
        <v>71</v>
      </c>
      <c r="G311" s="251"/>
      <c r="H311" s="251" t="n">
        <v>500</v>
      </c>
      <c r="I311" s="498"/>
      <c r="J311" s="112" t="n">
        <v>1</v>
      </c>
      <c r="K311" s="112" t="n">
        <v>1</v>
      </c>
      <c r="L311" s="112" t="n">
        <v>1</v>
      </c>
      <c r="M311" s="520" t="n">
        <v>1</v>
      </c>
      <c r="N311" s="520" t="n">
        <v>1</v>
      </c>
      <c r="O311" s="264" t="n">
        <v>1</v>
      </c>
      <c r="P311" s="264" t="n">
        <v>1</v>
      </c>
      <c r="Q311" s="264" t="n">
        <v>1</v>
      </c>
      <c r="R311" s="264" t="n">
        <v>1</v>
      </c>
      <c r="S311" s="254"/>
      <c r="T311" s="254"/>
      <c r="U311" s="254"/>
      <c r="V311" s="254"/>
      <c r="W311" s="255"/>
      <c r="X311" s="30"/>
      <c r="Y311" s="30"/>
      <c r="Z311" s="41"/>
      <c r="AA311" s="170"/>
      <c r="AB311" s="42"/>
    </row>
    <row r="312" s="4" customFormat="true" ht="13.7" hidden="false" customHeight="true" outlineLevel="1" collapsed="false">
      <c r="A312" s="250" t="s">
        <v>1022</v>
      </c>
      <c r="B312" s="251" t="s">
        <v>1023</v>
      </c>
      <c r="C312" s="251" t="n">
        <v>6705734</v>
      </c>
      <c r="D312" s="251"/>
      <c r="E312" s="251" t="s">
        <v>302</v>
      </c>
      <c r="F312" s="251" t="s">
        <v>1024</v>
      </c>
      <c r="G312" s="251"/>
      <c r="H312" s="251" t="n">
        <v>600</v>
      </c>
      <c r="I312" s="498"/>
      <c r="J312" s="112" t="n">
        <v>1</v>
      </c>
      <c r="K312" s="112" t="n">
        <v>1</v>
      </c>
      <c r="L312" s="112" t="n">
        <v>1</v>
      </c>
      <c r="M312" s="520" t="n">
        <v>1</v>
      </c>
      <c r="N312" s="520" t="n">
        <v>1</v>
      </c>
      <c r="O312" s="264" t="n">
        <v>1</v>
      </c>
      <c r="P312" s="264" t="n">
        <v>1</v>
      </c>
      <c r="Q312" s="264" t="n">
        <v>1</v>
      </c>
      <c r="R312" s="264" t="n">
        <v>1</v>
      </c>
      <c r="S312" s="254"/>
      <c r="T312" s="254"/>
      <c r="U312" s="254"/>
      <c r="V312" s="254"/>
      <c r="W312" s="255"/>
      <c r="X312" s="30"/>
      <c r="Y312" s="333" t="s">
        <v>466</v>
      </c>
      <c r="Z312" s="41"/>
      <c r="AA312" s="170"/>
      <c r="AB312" s="42"/>
    </row>
    <row r="313" s="4" customFormat="true" ht="13.7" hidden="false" customHeight="true" outlineLevel="1" collapsed="false">
      <c r="A313" s="250" t="s">
        <v>1025</v>
      </c>
      <c r="B313" s="109" t="s">
        <v>1026</v>
      </c>
      <c r="C313" s="251" t="n">
        <v>6706600</v>
      </c>
      <c r="D313" s="251"/>
      <c r="E313" s="251" t="s">
        <v>1027</v>
      </c>
      <c r="F313" s="251" t="s">
        <v>71</v>
      </c>
      <c r="G313" s="251"/>
      <c r="H313" s="251" t="n">
        <v>100</v>
      </c>
      <c r="I313" s="498"/>
      <c r="J313" s="353"/>
      <c r="K313" s="353"/>
      <c r="L313" s="353"/>
      <c r="M313" s="353"/>
      <c r="N313" s="254"/>
      <c r="O313" s="254"/>
      <c r="P313" s="254"/>
      <c r="Q313" s="254"/>
      <c r="R313" s="254"/>
      <c r="S313" s="254"/>
      <c r="T313" s="254"/>
      <c r="U313" s="254"/>
      <c r="V313" s="254"/>
      <c r="W313" s="255"/>
      <c r="X313" s="30"/>
      <c r="Y313" s="30"/>
      <c r="Z313" s="41"/>
      <c r="AA313" s="170"/>
      <c r="AB313" s="42"/>
    </row>
    <row r="314" s="4" customFormat="true" ht="13.7" hidden="false" customHeight="true" outlineLevel="1" collapsed="false">
      <c r="A314" s="574" t="s">
        <v>150</v>
      </c>
      <c r="B314" s="109"/>
      <c r="C314" s="109"/>
      <c r="D314" s="177"/>
      <c r="E314" s="109"/>
      <c r="F314" s="109"/>
      <c r="G314" s="251"/>
      <c r="H314" s="251"/>
      <c r="I314" s="498"/>
      <c r="J314" s="253"/>
      <c r="K314" s="254"/>
      <c r="L314" s="254"/>
      <c r="M314" s="254"/>
      <c r="N314" s="254"/>
      <c r="O314" s="254"/>
      <c r="P314" s="254"/>
      <c r="Q314" s="254"/>
      <c r="R314" s="254"/>
      <c r="S314" s="254"/>
      <c r="T314" s="254"/>
      <c r="U314" s="254"/>
      <c r="V314" s="254"/>
      <c r="W314" s="255"/>
      <c r="X314" s="30"/>
      <c r="Y314" s="30"/>
      <c r="Z314" s="41"/>
      <c r="AA314" s="170"/>
      <c r="AB314" s="42"/>
    </row>
    <row r="315" s="4" customFormat="true" ht="13.7" hidden="false" customHeight="true" outlineLevel="1" collapsed="false">
      <c r="A315" s="123" t="s">
        <v>1028</v>
      </c>
      <c r="B315" s="109"/>
      <c r="C315" s="109"/>
      <c r="D315" s="177"/>
      <c r="E315" s="109" t="s">
        <v>634</v>
      </c>
      <c r="F315" s="109" t="s">
        <v>174</v>
      </c>
      <c r="G315" s="251"/>
      <c r="H315" s="251" t="n">
        <v>40</v>
      </c>
      <c r="I315" s="498"/>
      <c r="J315" s="353" t="n">
        <v>1</v>
      </c>
      <c r="K315" s="353" t="n">
        <v>1</v>
      </c>
      <c r="L315" s="353" t="n">
        <v>1</v>
      </c>
      <c r="M315" s="353" t="n">
        <v>1</v>
      </c>
      <c r="N315" s="353" t="n">
        <v>1</v>
      </c>
      <c r="O315" s="353" t="n">
        <v>1</v>
      </c>
      <c r="P315" s="254"/>
      <c r="Q315" s="254"/>
      <c r="R315" s="254"/>
      <c r="S315" s="254"/>
      <c r="T315" s="254"/>
      <c r="U315" s="254"/>
      <c r="V315" s="254"/>
      <c r="W315" s="255"/>
      <c r="X315" s="30"/>
      <c r="Y315" s="30"/>
      <c r="Z315" s="41"/>
      <c r="AA315" s="170"/>
      <c r="AB315" s="42"/>
    </row>
    <row r="316" s="4" customFormat="true" ht="13.7" hidden="false" customHeight="true" outlineLevel="1" collapsed="false">
      <c r="A316" s="123" t="s">
        <v>1029</v>
      </c>
      <c r="B316" s="109"/>
      <c r="C316" s="109"/>
      <c r="D316" s="177"/>
      <c r="E316" s="109" t="s">
        <v>634</v>
      </c>
      <c r="F316" s="109" t="s">
        <v>174</v>
      </c>
      <c r="G316" s="251"/>
      <c r="H316" s="251" t="n">
        <v>70</v>
      </c>
      <c r="I316" s="498"/>
      <c r="J316" s="112" t="n">
        <v>1</v>
      </c>
      <c r="K316" s="112" t="n">
        <v>1</v>
      </c>
      <c r="L316" s="112" t="n">
        <v>1</v>
      </c>
      <c r="M316" s="520" t="n">
        <v>1</v>
      </c>
      <c r="N316" s="520" t="n">
        <v>1</v>
      </c>
      <c r="O316" s="264" t="n">
        <v>1</v>
      </c>
      <c r="P316" s="264" t="n">
        <v>1</v>
      </c>
      <c r="Q316" s="264" t="n">
        <v>1</v>
      </c>
      <c r="R316" s="264" t="n">
        <v>1</v>
      </c>
      <c r="S316" s="254"/>
      <c r="T316" s="254"/>
      <c r="U316" s="254"/>
      <c r="V316" s="254"/>
      <c r="W316" s="255"/>
      <c r="X316" s="30"/>
      <c r="Y316" s="30"/>
      <c r="Z316" s="41"/>
      <c r="AA316" s="170"/>
      <c r="AB316" s="42"/>
    </row>
    <row r="317" s="4" customFormat="true" ht="13.7" hidden="false" customHeight="true" outlineLevel="1" collapsed="false">
      <c r="A317" s="574" t="s">
        <v>247</v>
      </c>
      <c r="B317" s="109"/>
      <c r="C317" s="109"/>
      <c r="D317" s="177"/>
      <c r="E317" s="109"/>
      <c r="F317" s="109"/>
      <c r="G317" s="251"/>
      <c r="H317" s="251"/>
      <c r="I317" s="498"/>
      <c r="J317" s="253"/>
      <c r="K317" s="254"/>
      <c r="L317" s="254"/>
      <c r="M317" s="254"/>
      <c r="N317" s="254"/>
      <c r="O317" s="254"/>
      <c r="P317" s="254"/>
      <c r="Q317" s="254"/>
      <c r="R317" s="254"/>
      <c r="S317" s="254"/>
      <c r="T317" s="254"/>
      <c r="U317" s="254"/>
      <c r="V317" s="254"/>
      <c r="W317" s="255"/>
      <c r="X317" s="30"/>
      <c r="Y317" s="30"/>
      <c r="Z317" s="41"/>
      <c r="AA317" s="170"/>
      <c r="AB317" s="42"/>
    </row>
    <row r="318" s="4" customFormat="true" ht="13.7" hidden="false" customHeight="true" outlineLevel="1" collapsed="false">
      <c r="A318" s="123"/>
      <c r="B318" s="109"/>
      <c r="C318" s="109"/>
      <c r="D318" s="177"/>
      <c r="E318" s="109"/>
      <c r="F318" s="109"/>
      <c r="G318" s="251"/>
      <c r="H318" s="251"/>
      <c r="I318" s="498"/>
      <c r="J318" s="253"/>
      <c r="K318" s="254"/>
      <c r="L318" s="254"/>
      <c r="M318" s="254"/>
      <c r="N318" s="254"/>
      <c r="O318" s="254"/>
      <c r="P318" s="254"/>
      <c r="Q318" s="254"/>
      <c r="R318" s="254"/>
      <c r="S318" s="254"/>
      <c r="T318" s="254"/>
      <c r="U318" s="254"/>
      <c r="V318" s="254"/>
      <c r="W318" s="255"/>
      <c r="X318" s="30"/>
      <c r="Y318" s="30"/>
      <c r="Z318" s="41"/>
      <c r="AA318" s="170"/>
      <c r="AB318" s="42"/>
    </row>
    <row r="319" s="4" customFormat="true" ht="13.7" hidden="false" customHeight="true" outlineLevel="1" collapsed="false">
      <c r="A319" s="574" t="s">
        <v>297</v>
      </c>
      <c r="B319" s="109"/>
      <c r="C319" s="109"/>
      <c r="D319" s="177"/>
      <c r="E319" s="109"/>
      <c r="F319" s="109"/>
      <c r="G319" s="251"/>
      <c r="H319" s="251"/>
      <c r="I319" s="498"/>
      <c r="J319" s="253"/>
      <c r="K319" s="254"/>
      <c r="L319" s="254"/>
      <c r="M319" s="254"/>
      <c r="N319" s="254"/>
      <c r="O319" s="254"/>
      <c r="P319" s="254"/>
      <c r="Q319" s="254"/>
      <c r="R319" s="254"/>
      <c r="S319" s="254"/>
      <c r="T319" s="254"/>
      <c r="U319" s="254"/>
      <c r="V319" s="254"/>
      <c r="W319" s="255"/>
      <c r="X319" s="30"/>
      <c r="Y319" s="30"/>
      <c r="Z319" s="41"/>
      <c r="AA319" s="170"/>
      <c r="AB319" s="42"/>
    </row>
    <row r="320" s="4" customFormat="true" ht="13.7" hidden="false" customHeight="true" outlineLevel="1" collapsed="false">
      <c r="A320" s="123"/>
      <c r="B320" s="109"/>
      <c r="C320" s="109"/>
      <c r="D320" s="177"/>
      <c r="E320" s="109"/>
      <c r="F320" s="109"/>
      <c r="G320" s="251"/>
      <c r="H320" s="251"/>
      <c r="I320" s="498"/>
      <c r="J320" s="253"/>
      <c r="K320" s="254"/>
      <c r="L320" s="254"/>
      <c r="M320" s="254"/>
      <c r="N320" s="254"/>
      <c r="O320" s="254"/>
      <c r="P320" s="254"/>
      <c r="Q320" s="254"/>
      <c r="R320" s="254"/>
      <c r="S320" s="254"/>
      <c r="T320" s="254"/>
      <c r="U320" s="254"/>
      <c r="V320" s="254"/>
      <c r="W320" s="255"/>
      <c r="X320" s="30"/>
      <c r="Y320" s="30"/>
      <c r="Z320" s="41"/>
      <c r="AA320" s="170"/>
      <c r="AB320" s="42"/>
    </row>
    <row r="321" s="4" customFormat="true" ht="13.7" hidden="false" customHeight="true" outlineLevel="1" collapsed="false">
      <c r="A321" s="574" t="s">
        <v>334</v>
      </c>
      <c r="B321" s="109"/>
      <c r="C321" s="109"/>
      <c r="D321" s="177"/>
      <c r="E321" s="109"/>
      <c r="F321" s="109"/>
      <c r="G321" s="251"/>
      <c r="H321" s="251"/>
      <c r="I321" s="498"/>
      <c r="J321" s="253"/>
      <c r="K321" s="254"/>
      <c r="L321" s="254"/>
      <c r="M321" s="254"/>
      <c r="N321" s="254"/>
      <c r="O321" s="254"/>
      <c r="P321" s="254"/>
      <c r="Q321" s="254"/>
      <c r="R321" s="254"/>
      <c r="S321" s="254"/>
      <c r="T321" s="254"/>
      <c r="U321" s="254"/>
      <c r="V321" s="254"/>
      <c r="W321" s="255"/>
      <c r="X321" s="30"/>
      <c r="Y321" s="30"/>
      <c r="Z321" s="41"/>
      <c r="AA321" s="170"/>
      <c r="AB321" s="234"/>
    </row>
    <row r="322" s="131" customFormat="true" ht="13.7" hidden="false" customHeight="true" outlineLevel="1" collapsed="false">
      <c r="A322" s="133" t="s">
        <v>1030</v>
      </c>
      <c r="B322" s="135"/>
      <c r="C322" s="135"/>
      <c r="D322" s="135"/>
      <c r="E322" s="135"/>
      <c r="F322" s="135"/>
      <c r="G322" s="575"/>
      <c r="H322" s="575"/>
      <c r="I322" s="576"/>
      <c r="J322" s="421"/>
      <c r="K322" s="418"/>
      <c r="L322" s="418"/>
      <c r="M322" s="418"/>
      <c r="N322" s="137"/>
      <c r="O322" s="137"/>
      <c r="P322" s="137"/>
      <c r="Q322" s="137"/>
      <c r="R322" s="418"/>
      <c r="S322" s="418"/>
      <c r="T322" s="418"/>
      <c r="U322" s="418"/>
      <c r="V322" s="418"/>
      <c r="W322" s="506"/>
      <c r="X322" s="333"/>
      <c r="Y322" s="333"/>
      <c r="Z322" s="117"/>
      <c r="AA322" s="577"/>
      <c r="AB322" s="130"/>
    </row>
    <row r="323" s="4" customFormat="true" ht="13.7" hidden="false" customHeight="true" outlineLevel="1" collapsed="false">
      <c r="A323" s="123" t="s">
        <v>1031</v>
      </c>
      <c r="B323" s="109" t="s">
        <v>1032</v>
      </c>
      <c r="C323" s="109" t="n">
        <v>6705936</v>
      </c>
      <c r="D323" s="177"/>
      <c r="E323" s="109" t="s">
        <v>48</v>
      </c>
      <c r="F323" s="109" t="s">
        <v>55</v>
      </c>
      <c r="G323" s="251"/>
      <c r="H323" s="251" t="n">
        <v>50</v>
      </c>
      <c r="I323" s="498"/>
      <c r="J323" s="253"/>
      <c r="K323" s="254"/>
      <c r="L323" s="254"/>
      <c r="M323" s="254"/>
      <c r="N323" s="254"/>
      <c r="O323" s="254"/>
      <c r="P323" s="254"/>
      <c r="Q323" s="254"/>
      <c r="R323" s="418"/>
      <c r="S323" s="418"/>
      <c r="T323" s="418"/>
      <c r="U323" s="418"/>
      <c r="V323" s="418"/>
      <c r="W323" s="506"/>
      <c r="X323" s="30"/>
      <c r="Y323" s="30"/>
      <c r="Z323" s="41"/>
      <c r="AA323" s="170"/>
      <c r="AB323" s="42"/>
    </row>
    <row r="324" s="131" customFormat="true" ht="13.7" hidden="false" customHeight="true" outlineLevel="1" collapsed="false">
      <c r="A324" s="133" t="s">
        <v>1033</v>
      </c>
      <c r="B324" s="575" t="s">
        <v>1034</v>
      </c>
      <c r="C324" s="575" t="n">
        <v>6704221</v>
      </c>
      <c r="D324" s="467"/>
      <c r="E324" s="135" t="s">
        <v>1035</v>
      </c>
      <c r="F324" s="135" t="s">
        <v>55</v>
      </c>
      <c r="G324" s="575"/>
      <c r="H324" s="575"/>
      <c r="I324" s="576"/>
      <c r="J324" s="421"/>
      <c r="K324" s="418"/>
      <c r="L324" s="418"/>
      <c r="M324" s="418"/>
      <c r="N324" s="418"/>
      <c r="O324" s="418"/>
      <c r="P324" s="418"/>
      <c r="Q324" s="418"/>
      <c r="R324" s="418"/>
      <c r="S324" s="418"/>
      <c r="T324" s="418"/>
      <c r="U324" s="418"/>
      <c r="V324" s="418"/>
      <c r="W324" s="506"/>
      <c r="X324" s="333"/>
      <c r="Y324" s="333"/>
      <c r="Z324" s="117"/>
      <c r="AA324" s="577"/>
      <c r="AB324" s="42"/>
    </row>
    <row r="325" s="4" customFormat="true" ht="13.7" hidden="false" customHeight="true" outlineLevel="1" collapsed="false">
      <c r="A325" s="574" t="s">
        <v>401</v>
      </c>
      <c r="B325" s="109"/>
      <c r="C325" s="109"/>
      <c r="D325" s="177"/>
      <c r="E325" s="109"/>
      <c r="F325" s="109"/>
      <c r="G325" s="251"/>
      <c r="H325" s="251"/>
      <c r="I325" s="498"/>
      <c r="J325" s="253"/>
      <c r="K325" s="254"/>
      <c r="L325" s="254"/>
      <c r="M325" s="254"/>
      <c r="N325" s="254"/>
      <c r="O325" s="254"/>
      <c r="P325" s="254"/>
      <c r="Q325" s="254"/>
      <c r="R325" s="254"/>
      <c r="S325" s="254"/>
      <c r="T325" s="254"/>
      <c r="U325" s="254"/>
      <c r="V325" s="254"/>
      <c r="W325" s="255"/>
      <c r="X325" s="30"/>
      <c r="Y325" s="30"/>
      <c r="Z325" s="41"/>
      <c r="AA325" s="170"/>
      <c r="AB325" s="42"/>
    </row>
    <row r="326" s="4" customFormat="true" ht="13.7" hidden="false" customHeight="true" outlineLevel="1" collapsed="false">
      <c r="A326" s="123" t="s">
        <v>1036</v>
      </c>
      <c r="B326" s="109" t="s">
        <v>1037</v>
      </c>
      <c r="C326" s="109" t="n">
        <v>6703192</v>
      </c>
      <c r="D326" s="177"/>
      <c r="E326" s="109" t="s">
        <v>48</v>
      </c>
      <c r="F326" s="109" t="s">
        <v>55</v>
      </c>
      <c r="G326" s="251"/>
      <c r="H326" s="251" t="n">
        <v>50</v>
      </c>
      <c r="I326" s="498"/>
      <c r="J326" s="112" t="n">
        <v>1</v>
      </c>
      <c r="K326" s="112" t="n">
        <v>1</v>
      </c>
      <c r="L326" s="112" t="n">
        <v>1</v>
      </c>
      <c r="M326" s="112" t="n">
        <v>1</v>
      </c>
      <c r="N326" s="112" t="n">
        <v>1</v>
      </c>
      <c r="O326" s="112" t="n">
        <v>1</v>
      </c>
      <c r="P326" s="112" t="n">
        <v>1</v>
      </c>
      <c r="Q326" s="112" t="n">
        <v>1</v>
      </c>
      <c r="R326" s="112" t="n">
        <v>1</v>
      </c>
      <c r="S326" s="112" t="n">
        <v>1</v>
      </c>
      <c r="T326" s="254"/>
      <c r="U326" s="254"/>
      <c r="V326" s="254"/>
      <c r="W326" s="255"/>
      <c r="X326" s="30"/>
      <c r="Y326" s="106"/>
      <c r="Z326" s="41"/>
      <c r="AA326" s="170"/>
      <c r="AB326" s="42"/>
    </row>
    <row r="327" s="4" customFormat="true" ht="13.7" hidden="false" customHeight="true" outlineLevel="1" collapsed="false">
      <c r="A327" s="123" t="s">
        <v>1038</v>
      </c>
      <c r="B327" s="109" t="s">
        <v>1039</v>
      </c>
      <c r="C327" s="109" t="n">
        <v>6705620</v>
      </c>
      <c r="D327" s="177"/>
      <c r="E327" s="109" t="s">
        <v>1040</v>
      </c>
      <c r="F327" s="109" t="s">
        <v>444</v>
      </c>
      <c r="G327" s="251"/>
      <c r="H327" s="251" t="n">
        <v>540</v>
      </c>
      <c r="I327" s="498"/>
      <c r="J327" s="111" t="n">
        <v>1</v>
      </c>
      <c r="K327" s="112" t="n">
        <v>1</v>
      </c>
      <c r="L327" s="113" t="n">
        <v>1</v>
      </c>
      <c r="M327" s="113" t="n">
        <v>1</v>
      </c>
      <c r="N327" s="353" t="n">
        <v>1</v>
      </c>
      <c r="O327" s="353" t="n">
        <v>1</v>
      </c>
      <c r="P327" s="353" t="n">
        <v>1</v>
      </c>
      <c r="Q327" s="353" t="n">
        <v>1</v>
      </c>
      <c r="R327" s="353" t="n">
        <v>1</v>
      </c>
      <c r="S327" s="353" t="n">
        <v>1</v>
      </c>
      <c r="T327" s="353" t="n">
        <v>1</v>
      </c>
      <c r="U327" s="353" t="n">
        <v>1</v>
      </c>
      <c r="V327" s="254"/>
      <c r="W327" s="255"/>
      <c r="X327" s="30"/>
      <c r="Y327" s="30"/>
      <c r="Z327" s="41"/>
      <c r="AA327" s="170"/>
      <c r="AB327" s="42"/>
    </row>
    <row r="328" s="4" customFormat="true" ht="13.7" hidden="false" customHeight="true" outlineLevel="1" collapsed="false">
      <c r="A328" s="123" t="s">
        <v>1041</v>
      </c>
      <c r="B328" s="109"/>
      <c r="C328" s="109"/>
      <c r="D328" s="177"/>
      <c r="E328" s="109" t="s">
        <v>48</v>
      </c>
      <c r="F328" s="109" t="s">
        <v>55</v>
      </c>
      <c r="G328" s="251"/>
      <c r="H328" s="251" t="n">
        <v>50</v>
      </c>
      <c r="I328" s="498"/>
      <c r="J328" s="253"/>
      <c r="K328" s="254"/>
      <c r="L328" s="254"/>
      <c r="M328" s="254"/>
      <c r="N328" s="115"/>
      <c r="O328" s="112" t="n">
        <v>1</v>
      </c>
      <c r="P328" s="112" t="n">
        <v>1</v>
      </c>
      <c r="Q328" s="112" t="n">
        <v>1</v>
      </c>
      <c r="R328" s="112" t="n">
        <v>1</v>
      </c>
      <c r="S328" s="112" t="n">
        <v>1</v>
      </c>
      <c r="T328" s="112" t="n">
        <v>1</v>
      </c>
      <c r="U328" s="112" t="n">
        <v>1</v>
      </c>
      <c r="V328" s="254"/>
      <c r="W328" s="255"/>
      <c r="X328" s="30"/>
      <c r="Y328" s="30"/>
      <c r="Z328" s="41"/>
      <c r="AA328" s="170" t="s">
        <v>1042</v>
      </c>
      <c r="AB328" s="42"/>
    </row>
    <row r="329" s="4" customFormat="true" ht="13.7" hidden="false" customHeight="true" outlineLevel="1" collapsed="false">
      <c r="A329" s="574" t="s">
        <v>438</v>
      </c>
      <c r="B329" s="109"/>
      <c r="C329" s="109"/>
      <c r="D329" s="177"/>
      <c r="E329" s="109"/>
      <c r="F329" s="109"/>
      <c r="G329" s="251"/>
      <c r="H329" s="251"/>
      <c r="I329" s="498"/>
      <c r="J329" s="253"/>
      <c r="K329" s="254"/>
      <c r="L329" s="254"/>
      <c r="M329" s="254"/>
      <c r="N329" s="254"/>
      <c r="O329" s="254"/>
      <c r="P329" s="254"/>
      <c r="Q329" s="254"/>
      <c r="R329" s="254"/>
      <c r="S329" s="254"/>
      <c r="T329" s="254"/>
      <c r="U329" s="254"/>
      <c r="V329" s="254"/>
      <c r="W329" s="255"/>
      <c r="X329" s="30"/>
      <c r="Y329" s="30"/>
      <c r="Z329" s="41"/>
      <c r="AA329" s="170"/>
      <c r="AB329" s="42"/>
    </row>
    <row r="330" s="4" customFormat="true" ht="13.7" hidden="false" customHeight="true" outlineLevel="1" collapsed="false">
      <c r="A330" s="312" t="s">
        <v>1043</v>
      </c>
      <c r="B330" s="198" t="s">
        <v>1044</v>
      </c>
      <c r="C330" s="198" t="n">
        <v>6704336</v>
      </c>
      <c r="D330" s="199"/>
      <c r="E330" s="198" t="s">
        <v>1040</v>
      </c>
      <c r="F330" s="198" t="s">
        <v>55</v>
      </c>
      <c r="G330" s="578"/>
      <c r="H330" s="578" t="n">
        <v>100</v>
      </c>
      <c r="I330" s="579"/>
      <c r="J330" s="580" t="n">
        <v>1</v>
      </c>
      <c r="K330" s="581" t="n">
        <v>1</v>
      </c>
      <c r="L330" s="581" t="n">
        <v>1</v>
      </c>
      <c r="M330" s="581" t="n">
        <v>1</v>
      </c>
      <c r="N330" s="581" t="n">
        <v>1</v>
      </c>
      <c r="O330" s="581" t="n">
        <v>1</v>
      </c>
      <c r="P330" s="581" t="n">
        <v>1</v>
      </c>
      <c r="Q330" s="581" t="n">
        <v>1</v>
      </c>
      <c r="R330" s="581" t="n">
        <v>1</v>
      </c>
      <c r="S330" s="581" t="n">
        <v>1</v>
      </c>
      <c r="T330" s="581" t="n">
        <v>1</v>
      </c>
      <c r="U330" s="581" t="n">
        <v>1</v>
      </c>
      <c r="V330" s="501"/>
      <c r="W330" s="570"/>
      <c r="X330" s="30"/>
      <c r="Y330" s="30"/>
      <c r="Z330" s="41"/>
      <c r="AA330" s="170"/>
      <c r="AB330" s="42"/>
    </row>
    <row r="331" customFormat="false" ht="13.7" hidden="false" customHeight="true" outlineLevel="0" collapsed="false">
      <c r="C331" s="4"/>
      <c r="D331" s="431"/>
      <c r="G331" s="3"/>
      <c r="H331" s="3"/>
      <c r="AB331" s="130"/>
    </row>
    <row r="332" customFormat="false" ht="13.7" hidden="false" customHeight="true" outlineLevel="0" collapsed="false">
      <c r="A332" s="2"/>
      <c r="G332" s="3"/>
      <c r="H332" s="3"/>
      <c r="J332" s="112"/>
      <c r="K332" s="1" t="s">
        <v>1045</v>
      </c>
      <c r="AA332" s="176"/>
      <c r="AB332" s="130"/>
    </row>
    <row r="333" customFormat="false" ht="13.7" hidden="false" customHeight="true" outlineLevel="0" collapsed="false">
      <c r="A333" s="582"/>
      <c r="G333" s="3"/>
      <c r="H333" s="3"/>
      <c r="J333" s="520"/>
      <c r="K333" s="1" t="s">
        <v>1046</v>
      </c>
      <c r="AA333" s="176"/>
      <c r="AB333" s="130"/>
    </row>
    <row r="334" customFormat="false" ht="13.7" hidden="false" customHeight="true" outlineLevel="0" collapsed="false">
      <c r="C334" s="4"/>
      <c r="D334" s="431"/>
      <c r="G334" s="3"/>
      <c r="H334" s="3"/>
      <c r="J334" s="583"/>
      <c r="K334" s="1" t="s">
        <v>1047</v>
      </c>
      <c r="AB334" s="130"/>
    </row>
    <row r="335" customFormat="false" ht="13.7" hidden="false" customHeight="true" outlineLevel="0" collapsed="false">
      <c r="D335" s="115"/>
      <c r="G335" s="3"/>
      <c r="H335" s="3"/>
      <c r="AB335" s="130"/>
    </row>
    <row r="336" customFormat="false" ht="13.7" hidden="false" customHeight="true" outlineLevel="0" collapsed="false">
      <c r="G336" s="3"/>
      <c r="H336" s="3"/>
      <c r="AB336" s="321"/>
    </row>
    <row r="337" customFormat="false" ht="13.7" hidden="false" customHeight="true" outlineLevel="0" collapsed="false">
      <c r="A337" s="2"/>
      <c r="G337" s="3"/>
      <c r="H337" s="3"/>
      <c r="AB337" s="321"/>
    </row>
    <row r="338" customFormat="false" ht="13.7" hidden="false" customHeight="true" outlineLevel="0" collapsed="false">
      <c r="A338" s="582"/>
      <c r="C338" s="4"/>
      <c r="D338" s="431"/>
      <c r="G338" s="3"/>
      <c r="H338" s="584"/>
      <c r="AB338" s="321"/>
    </row>
    <row r="339" customFormat="false" ht="13.7" hidden="false" customHeight="true" outlineLevel="0" collapsed="false">
      <c r="G339" s="3"/>
      <c r="H339" s="3"/>
      <c r="AB339" s="321"/>
    </row>
    <row r="340" customFormat="false" ht="13.7" hidden="false" customHeight="true" outlineLevel="0" collapsed="false">
      <c r="G340" s="3"/>
      <c r="H340" s="3"/>
      <c r="AB340" s="321"/>
    </row>
    <row r="341" customFormat="false" ht="13.7" hidden="false" customHeight="true" outlineLevel="0" collapsed="false">
      <c r="G341" s="3"/>
      <c r="H341" s="3"/>
      <c r="AB341" s="321"/>
    </row>
    <row r="342" customFormat="false" ht="13.7" hidden="false" customHeight="true" outlineLevel="0" collapsed="false">
      <c r="G342" s="3"/>
      <c r="H342" s="3"/>
      <c r="AB342" s="321"/>
    </row>
    <row r="343" customFormat="false" ht="13.7" hidden="false" customHeight="true" outlineLevel="0" collapsed="false">
      <c r="G343" s="3"/>
      <c r="H343" s="3"/>
      <c r="AB343" s="321"/>
    </row>
    <row r="344" customFormat="false" ht="13.7" hidden="false" customHeight="true" outlineLevel="0" collapsed="false">
      <c r="G344" s="3"/>
      <c r="H344" s="3"/>
      <c r="AB344" s="33"/>
    </row>
    <row r="345" customFormat="false" ht="13.7" hidden="false" customHeight="true" outlineLevel="0" collapsed="false">
      <c r="G345" s="3"/>
      <c r="H345" s="3"/>
      <c r="AB345" s="33"/>
    </row>
    <row r="346" customFormat="false" ht="13.7" hidden="false" customHeight="true" outlineLevel="0" collapsed="false">
      <c r="G346" s="3"/>
      <c r="H346" s="3"/>
      <c r="AB346" s="33"/>
    </row>
    <row r="347" customFormat="false" ht="13.7" hidden="false" customHeight="true" outlineLevel="0" collapsed="false">
      <c r="G347" s="3"/>
      <c r="H347" s="3"/>
      <c r="AB347" s="175"/>
    </row>
    <row r="348" customFormat="false" ht="13.7" hidden="false" customHeight="true" outlineLevel="0" collapsed="false">
      <c r="G348" s="3"/>
      <c r="H348" s="3"/>
      <c r="AB348" s="175"/>
    </row>
    <row r="349" customFormat="false" ht="13.7" hidden="false" customHeight="true" outlineLevel="0" collapsed="false">
      <c r="G349" s="3"/>
      <c r="H349" s="3"/>
      <c r="AB349" s="175"/>
    </row>
    <row r="350" customFormat="false" ht="13.7" hidden="false" customHeight="true" outlineLevel="0" collapsed="false">
      <c r="G350" s="3"/>
      <c r="H350" s="3"/>
      <c r="AB350" s="33"/>
    </row>
    <row r="351" customFormat="false" ht="13.7" hidden="false" customHeight="true" outlineLevel="0" collapsed="false">
      <c r="G351" s="3"/>
      <c r="H351" s="3"/>
      <c r="AB351" s="33"/>
    </row>
    <row r="352" customFormat="false" ht="13.7" hidden="false" customHeight="true" outlineLevel="0" collapsed="false">
      <c r="G352" s="3"/>
      <c r="H352" s="3"/>
      <c r="AB352" s="33"/>
    </row>
    <row r="353" customFormat="false" ht="13.7" hidden="false" customHeight="true" outlineLevel="0" collapsed="false">
      <c r="G353" s="3"/>
      <c r="H353" s="3"/>
      <c r="AB353" s="33"/>
    </row>
    <row r="354" customFormat="false" ht="13.7" hidden="false" customHeight="true" outlineLevel="0" collapsed="false">
      <c r="G354" s="3"/>
      <c r="H354" s="3"/>
      <c r="AB354" s="42"/>
    </row>
    <row r="355" customFormat="false" ht="13.7" hidden="false" customHeight="true" outlineLevel="0" collapsed="false">
      <c r="G355" s="3"/>
      <c r="H355" s="3"/>
      <c r="AB355" s="42"/>
    </row>
    <row r="356" customFormat="false" ht="13.7" hidden="false" customHeight="true" outlineLevel="0" collapsed="false">
      <c r="AB356" s="42"/>
    </row>
    <row r="357" customFormat="false" ht="13.7" hidden="false" customHeight="true" outlineLevel="0" collapsed="false">
      <c r="AB357" s="42"/>
    </row>
    <row r="358" customFormat="false" ht="13.7" hidden="false" customHeight="true" outlineLevel="0" collapsed="false">
      <c r="AB358" s="42"/>
    </row>
    <row r="359" customFormat="false" ht="13.7" hidden="false" customHeight="true" outlineLevel="0" collapsed="false">
      <c r="AB359" s="42"/>
    </row>
    <row r="360" customFormat="false" ht="13.7" hidden="false" customHeight="true" outlineLevel="0" collapsed="false">
      <c r="AB360" s="42"/>
    </row>
    <row r="361" customFormat="false" ht="13.7" hidden="false" customHeight="true" outlineLevel="0" collapsed="false">
      <c r="AB361" s="42"/>
    </row>
    <row r="362" customFormat="false" ht="13.7" hidden="false" customHeight="true" outlineLevel="0" collapsed="false">
      <c r="AB362" s="42"/>
    </row>
    <row r="363" customFormat="false" ht="13.7" hidden="false" customHeight="true" outlineLevel="0" collapsed="false">
      <c r="AB363" s="42"/>
    </row>
    <row r="364" customFormat="false" ht="13.7" hidden="false" customHeight="true" outlineLevel="0" collapsed="false">
      <c r="AB364" s="42"/>
    </row>
    <row r="365" customFormat="false" ht="13.7" hidden="false" customHeight="true" outlineLevel="0" collapsed="false">
      <c r="AB365" s="42"/>
    </row>
    <row r="366" customFormat="false" ht="13.7" hidden="false" customHeight="true" outlineLevel="0" collapsed="false">
      <c r="AB366" s="42"/>
    </row>
    <row r="367" customFormat="false" ht="13.7" hidden="false" customHeight="true" outlineLevel="0" collapsed="false">
      <c r="AB367" s="42"/>
    </row>
    <row r="368" customFormat="false" ht="13.7" hidden="false" customHeight="true" outlineLevel="0" collapsed="false">
      <c r="AB368" s="42"/>
    </row>
    <row r="369" customFormat="false" ht="13.7" hidden="false" customHeight="true" outlineLevel="0" collapsed="false">
      <c r="AB369" s="42"/>
    </row>
    <row r="370" customFormat="false" ht="13.7" hidden="false" customHeight="true" outlineLevel="0" collapsed="false">
      <c r="AB370" s="42"/>
    </row>
    <row r="371" customFormat="false" ht="13.7" hidden="false" customHeight="true" outlineLevel="0" collapsed="false">
      <c r="AB371" s="42"/>
    </row>
    <row r="372" customFormat="false" ht="13.7" hidden="false" customHeight="true" outlineLevel="0" collapsed="false">
      <c r="AB372" s="42"/>
    </row>
    <row r="373" customFormat="false" ht="13.7" hidden="false" customHeight="true" outlineLevel="0" collapsed="false">
      <c r="AB373" s="42"/>
    </row>
    <row r="374" customFormat="false" ht="13.7" hidden="false" customHeight="true" outlineLevel="0" collapsed="false">
      <c r="AB374" s="42"/>
    </row>
    <row r="375" customFormat="false" ht="13.7" hidden="false" customHeight="true" outlineLevel="0" collapsed="false">
      <c r="AB375" s="42"/>
    </row>
    <row r="376" customFormat="false" ht="13.7" hidden="false" customHeight="true" outlineLevel="0" collapsed="false">
      <c r="AB376" s="42"/>
    </row>
    <row r="377" customFormat="false" ht="13.7" hidden="false" customHeight="true" outlineLevel="0" collapsed="false">
      <c r="AB377" s="42"/>
    </row>
    <row r="378" customFormat="false" ht="13.7" hidden="false" customHeight="true" outlineLevel="0" collapsed="false">
      <c r="AB378" s="42"/>
    </row>
    <row r="379" customFormat="false" ht="13.7" hidden="false" customHeight="true" outlineLevel="0" collapsed="false">
      <c r="AB379" s="42"/>
    </row>
    <row r="380" customFormat="false" ht="13.7" hidden="false" customHeight="true" outlineLevel="0" collapsed="false">
      <c r="AB380" s="42"/>
    </row>
    <row r="381" customFormat="false" ht="13.7" hidden="false" customHeight="true" outlineLevel="0" collapsed="false">
      <c r="AB381" s="42"/>
    </row>
    <row r="382" customFormat="false" ht="13.7" hidden="false" customHeight="true" outlineLevel="0" collapsed="false">
      <c r="AB382" s="42"/>
    </row>
    <row r="383" customFormat="false" ht="13.7" hidden="false" customHeight="true" outlineLevel="0" collapsed="false">
      <c r="AB383" s="42"/>
    </row>
    <row r="384" customFormat="false" ht="13.7" hidden="false" customHeight="true" outlineLevel="0" collapsed="false">
      <c r="AB384" s="42"/>
    </row>
    <row r="385" customFormat="false" ht="13.7" hidden="false" customHeight="true" outlineLevel="0" collapsed="false">
      <c r="Z385" s="41"/>
      <c r="AB385" s="33"/>
    </row>
    <row r="386" customFormat="false" ht="13.7" hidden="false" customHeight="true" outlineLevel="0" collapsed="false">
      <c r="Z386" s="41"/>
      <c r="AB386" s="33"/>
    </row>
    <row r="387" customFormat="false" ht="13.7" hidden="false" customHeight="true" outlineLevel="0" collapsed="false">
      <c r="Z387" s="41"/>
      <c r="AB387" s="33"/>
    </row>
    <row r="388" customFormat="false" ht="13.7" hidden="false" customHeight="true" outlineLevel="0" collapsed="false">
      <c r="Z388" s="41"/>
      <c r="AB388" s="33"/>
    </row>
    <row r="389" customFormat="false" ht="13.7" hidden="false" customHeight="true" outlineLevel="0" collapsed="false">
      <c r="Z389" s="361"/>
      <c r="AB389" s="33"/>
    </row>
    <row r="390" customFormat="false" ht="13.7" hidden="false" customHeight="true" outlineLevel="0" collapsed="false">
      <c r="Z390" s="585"/>
      <c r="AB390" s="95"/>
    </row>
    <row r="391" customFormat="false" ht="13.7" hidden="false" customHeight="true" outlineLevel="0" collapsed="false">
      <c r="AB391" s="33"/>
    </row>
    <row r="392" customFormat="false" ht="13.7" hidden="false" customHeight="true" outlineLevel="0" collapsed="false">
      <c r="AB392" s="33"/>
    </row>
    <row r="393" customFormat="false" ht="13.7" hidden="false" customHeight="true" outlineLevel="0" collapsed="false">
      <c r="AB393" s="33"/>
    </row>
    <row r="394" customFormat="false" ht="13.7" hidden="false" customHeight="true" outlineLevel="0" collapsed="false">
      <c r="AB394" s="33"/>
    </row>
    <row r="395" customFormat="false" ht="13.7" hidden="false" customHeight="true" outlineLevel="0" collapsed="false">
      <c r="AB395" s="33"/>
    </row>
    <row r="396" customFormat="false" ht="13.7" hidden="false" customHeight="true" outlineLevel="0" collapsed="false">
      <c r="AB396" s="33"/>
    </row>
    <row r="397" customFormat="false" ht="13.7" hidden="false" customHeight="true" outlineLevel="0" collapsed="false">
      <c r="AB397" s="33"/>
    </row>
    <row r="398" customFormat="false" ht="13.7" hidden="false" customHeight="true" outlineLevel="0" collapsed="false">
      <c r="AB398" s="33"/>
    </row>
    <row r="399" customFormat="false" ht="13.7" hidden="false" customHeight="true" outlineLevel="0" collapsed="false">
      <c r="AB399" s="33"/>
    </row>
    <row r="400" customFormat="false" ht="13.7" hidden="false" customHeight="true" outlineLevel="0" collapsed="false">
      <c r="AB400" s="363"/>
    </row>
    <row r="401" customFormat="false" ht="13.7" hidden="false" customHeight="true" outlineLevel="0" collapsed="false">
      <c r="AB401" s="4"/>
    </row>
  </sheetData>
  <mergeCells count="45">
    <mergeCell ref="A3:F3"/>
    <mergeCell ref="A4:F4"/>
    <mergeCell ref="A5:F5"/>
    <mergeCell ref="A6:F6"/>
    <mergeCell ref="A7:F7"/>
    <mergeCell ref="A25:F25"/>
    <mergeCell ref="A40:F40"/>
    <mergeCell ref="A51:F51"/>
    <mergeCell ref="A59:F59"/>
    <mergeCell ref="A71:F71"/>
    <mergeCell ref="A80:F80"/>
    <mergeCell ref="A87:F87"/>
    <mergeCell ref="A95:F95"/>
    <mergeCell ref="A96:F96"/>
    <mergeCell ref="A132:F132"/>
    <mergeCell ref="A137:F137"/>
    <mergeCell ref="A138:F138"/>
    <mergeCell ref="A139:F139"/>
    <mergeCell ref="A157:F157"/>
    <mergeCell ref="A162:F162"/>
    <mergeCell ref="A168:F168"/>
    <mergeCell ref="A169:F169"/>
    <mergeCell ref="A170:F170"/>
    <mergeCell ref="A176:F176"/>
    <mergeCell ref="A182:F182"/>
    <mergeCell ref="A194:F194"/>
    <mergeCell ref="A203:F203"/>
    <mergeCell ref="A215:F215"/>
    <mergeCell ref="A220:F220"/>
    <mergeCell ref="A223:F223"/>
    <mergeCell ref="A227:F227"/>
    <mergeCell ref="A228:F228"/>
    <mergeCell ref="A252:F252"/>
    <mergeCell ref="A260:F260"/>
    <mergeCell ref="A273:F273"/>
    <mergeCell ref="A279:F279"/>
    <mergeCell ref="A284:F284"/>
    <mergeCell ref="A289:F289"/>
    <mergeCell ref="A292:F292"/>
    <mergeCell ref="A294:F294"/>
    <mergeCell ref="A295:F295"/>
    <mergeCell ref="A298:F298"/>
    <mergeCell ref="A299:F299"/>
    <mergeCell ref="A300:F300"/>
    <mergeCell ref="A309:F309"/>
  </mergeCells>
  <hyperlinks>
    <hyperlink ref="AA164" r:id="rId1" display="RS pitkällä. 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&amp;LKAUPUNKIYMPÄRISTÖN TOIMIALA
Maankäyttö ja kaupunkirakenne&amp;CINVESTOINTIOHJELMA 2021&amp;R&amp;P(&amp;N)
&amp;D</oddHeader>
    <oddFooter>&amp;LS=suunnittelu, m=maarakennus, p=päällystys, k=kiveys, t=taitorakenne, v=viimeistely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063DCBE37F24C418240B1FC8DE0F949" ma:contentTypeVersion="2" ma:contentTypeDescription="Luo uusi asiakirja." ma:contentTypeScope="" ma:versionID="57a0f226adc07ed0afe57b82eba8ad1b">
  <xsd:schema xmlns:xsd="http://www.w3.org/2001/XMLSchema" xmlns:xs="http://www.w3.org/2001/XMLSchema" xmlns:p="http://schemas.microsoft.com/office/2006/metadata/properties" xmlns:ns2="947d2316-5107-459d-9262-25f341538719" targetNamespace="http://schemas.microsoft.com/office/2006/metadata/properties" ma:root="true" ma:fieldsID="534b0514874e8e5d111bf1e0b69973a7" ns2:_="">
    <xsd:import namespace="947d2316-5107-459d-9262-25f3415387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d2316-5107-459d-9262-25f341538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17FDCE-CA8B-447B-96F9-A5D8AFE758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BF528F-199B-4CA5-8047-9FB02F805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d2316-5107-459d-9262-25f3415387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0F386F-0145-4B0E-AD8D-574175E9FC8A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947d2316-5107-459d-9262-25f341538719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</TotalTime>
  <Application>LibreOffice/7.5.0.3$MacOSX_X86_64 LibreOffice_project/c21113d003cd3efa8c53188764377a8272d9d6de</Application>
  <AppVersion>15.0000</AppVersion>
  <Company>Helsingin Kaupunki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2017-10-07T07:46:54Z</dcterms:created>
  <dc:creator>Karttunen Jarkko</dc:creator>
  <dc:description/>
  <dc:language>en-US</dc:language>
  <cp:lastModifiedBy/>
  <dcterms:modified xsi:type="dcterms:W3CDTF">2023-03-24T10:04:03Z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0x010100C063DCBE37F24C418240B1FC8DE0F949</vt:lpwstr>
  </property>
  <property fmtid="{D5CDD505-2E9C-101B-9397-08002B2CF9AE}" pid="3" name="MSIP_Label_f35e945f-875f-47b7-87fa-10b3524d17f5_ActionId">
    <vt:lpwstr>53687c30-378b-403b-b5eb-83a944bc57df</vt:lpwstr>
  </property>
  <property fmtid="{D5CDD505-2E9C-101B-9397-08002B2CF9AE}" pid="4" name="MSIP_Label_f35e945f-875f-47b7-87fa-10b3524d17f5_ContentBits">
    <vt:lpwstr>0</vt:lpwstr>
  </property>
  <property fmtid="{D5CDD505-2E9C-101B-9397-08002B2CF9AE}" pid="5" name="MSIP_Label_f35e945f-875f-47b7-87fa-10b3524d17f5_Enabled">
    <vt:lpwstr>true</vt:lpwstr>
  </property>
  <property fmtid="{D5CDD505-2E9C-101B-9397-08002B2CF9AE}" pid="6" name="MSIP_Label_f35e945f-875f-47b7-87fa-10b3524d17f5_Method">
    <vt:lpwstr>Standard</vt:lpwstr>
  </property>
  <property fmtid="{D5CDD505-2E9C-101B-9397-08002B2CF9AE}" pid="7" name="MSIP_Label_f35e945f-875f-47b7-87fa-10b3524d17f5_Name">
    <vt:lpwstr>Julkinen (harkinnanvaraisesti)</vt:lpwstr>
  </property>
  <property fmtid="{D5CDD505-2E9C-101B-9397-08002B2CF9AE}" pid="8" name="MSIP_Label_f35e945f-875f-47b7-87fa-10b3524d17f5_SetDate">
    <vt:lpwstr>2022-11-10T13:10:50Z</vt:lpwstr>
  </property>
  <property fmtid="{D5CDD505-2E9C-101B-9397-08002B2CF9AE}" pid="9" name="MSIP_Label_f35e945f-875f-47b7-87fa-10b3524d17f5_SiteId">
    <vt:lpwstr>3feb6bc1-d722-4726-966c-5b58b64df752</vt:lpwstr>
  </property>
</Properties>
</file>