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SKINEN SP3" sheetId="1" state="visible" r:id="rId2"/>
    <sheet name="POHJOINEN SP4" sheetId="2" state="visible" r:id="rId3"/>
    <sheet name="KOILLINEN SP5" sheetId="3" state="visible" r:id="rId4"/>
  </sheets>
  <definedNames>
    <definedName function="false" hidden="false" localSheetId="0" name="_xlnm.Print_Titles" vbProcedure="false">'KESKINEN SP3'!$10:$12</definedName>
    <definedName function="false" hidden="false" localSheetId="2" name="_xlnm.Print_Titles" vbProcedure="false">'KOILLINEN SP5'!$9:$11</definedName>
    <definedName function="false" hidden="false" localSheetId="1" name="_xlnm.Print_Titles" vbProcedure="false">'POHJOINEN SP4'!$11:$13</definedName>
    <definedName function="false" hidden="false" name="TUlostusalueSP1" vbProcedure="false">#REF!</definedName>
    <definedName function="false" hidden="false" name="_xlnm.Print_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<sst xmlns="http://schemas.openxmlformats.org/spreadsheetml/2006/main" count="1416" uniqueCount="548">
  <si>
    <t xml:space="preserve">INVESTOINTIOHJELMA 2022 - 2031</t>
  </si>
  <si>
    <t xml:space="preserve">PÄÄLUOKKA</t>
  </si>
  <si>
    <t xml:space="preserve">LUOKKA</t>
  </si>
  <si>
    <t xml:space="preserve">päivitetty</t>
  </si>
  <si>
    <t xml:space="preserve">LUONNOS </t>
  </si>
  <si>
    <t xml:space="preserve">ALALUOKKA</t>
  </si>
  <si>
    <t xml:space="preserve">SUURPIIRI</t>
  </si>
  <si>
    <t xml:space="preserve">KAUPUNGINOSAN NIMI</t>
  </si>
  <si>
    <t xml:space="preserve">8 03 KADUT, LIIKENNEVÄYLÄT</t>
  </si>
  <si>
    <t xml:space="preserve">RYHMÄ</t>
  </si>
  <si>
    <t xml:space="preserve">RYHMÄÄN KUULUVAT HANKKEET/PROJEKTIT</t>
  </si>
  <si>
    <t xml:space="preserve">KESKINEN SUURPIIRI</t>
  </si>
  <si>
    <t xml:space="preserve">Kategoria</t>
  </si>
  <si>
    <t xml:space="preserve">Vaikutus</t>
  </si>
  <si>
    <t xml:space="preserve">Vaikuts</t>
  </si>
  <si>
    <t xml:space="preserve">Suorite-</t>
  </si>
  <si>
    <t xml:space="preserve">Yksikkö-</t>
  </si>
  <si>
    <t xml:space="preserve">Kustannus-</t>
  </si>
  <si>
    <t xml:space="preserve">Työvaihe</t>
  </si>
  <si>
    <t xml:space="preserve"> Valm.</t>
  </si>
  <si>
    <t xml:space="preserve">Tot.</t>
  </si>
  <si>
    <t xml:space="preserve"> Tot.</t>
  </si>
  <si>
    <t xml:space="preserve">Tot</t>
  </si>
  <si>
    <t xml:space="preserve">TAE</t>
  </si>
  <si>
    <t xml:space="preserve">TSE</t>
  </si>
  <si>
    <t xml:space="preserve">  TSE</t>
  </si>
  <si>
    <t xml:space="preserve">     Alustava investointiohjelma 2026-2032</t>
  </si>
  <si>
    <t xml:space="preserve">HUOM</t>
  </si>
  <si>
    <t xml:space="preserve">asuntotuotan.</t>
  </si>
  <si>
    <t xml:space="preserve">kem.</t>
  </si>
  <si>
    <t xml:space="preserve">määrä</t>
  </si>
  <si>
    <t xml:space="preserve">kustannus</t>
  </si>
  <si>
    <t xml:space="preserve">ennuste</t>
  </si>
  <si>
    <t xml:space="preserve">HKR / PW</t>
  </si>
  <si>
    <t xml:space="preserve">Kyllä / Ei</t>
  </si>
  <si>
    <t xml:space="preserve">m2</t>
  </si>
  <si>
    <t xml:space="preserve">€ / m2</t>
  </si>
  <si>
    <t xml:space="preserve">1000 €</t>
  </si>
  <si>
    <t xml:space="preserve">(M+K+P+V)</t>
  </si>
  <si>
    <t xml:space="preserve">%</t>
  </si>
  <si>
    <t xml:space="preserve">HANKENUMERO</t>
  </si>
  <si>
    <t xml:space="preserve">8 03 01 01 UUDISRAKENTAMINEN</t>
  </si>
  <si>
    <t xml:space="preserve">TAE&amp;TSE raamit</t>
  </si>
  <si>
    <t xml:space="preserve">Ylityspaine</t>
  </si>
  <si>
    <t xml:space="preserve">10. SÖRNÄINEN</t>
  </si>
  <si>
    <t xml:space="preserve">11. KALLIO</t>
  </si>
  <si>
    <t xml:space="preserve">Siltasaarenkatu (Toinen linja - Kolmas linja)</t>
  </si>
  <si>
    <t xml:space="preserve">K1</t>
  </si>
  <si>
    <t xml:space="preserve">K</t>
  </si>
  <si>
    <t xml:space="preserve">m p k v</t>
  </si>
  <si>
    <t xml:space="preserve">. 23 0,3 milj. Kivityös 24 0,5 milj.  TARKISTA VARAUS 24?</t>
  </si>
  <si>
    <t xml:space="preserve">Hakaniemi rinnakkaishankkeet</t>
  </si>
  <si>
    <t xml:space="preserve">K5.1</t>
  </si>
  <si>
    <t xml:space="preserve">s</t>
  </si>
  <si>
    <t xml:space="preserve">Hakaniementori + (Länsipää Miina Sillanpään katu)</t>
  </si>
  <si>
    <t xml:space="preserve">E</t>
  </si>
  <si>
    <t xml:space="preserve">x</t>
  </si>
  <si>
    <t xml:space="preserve">Suunnittelun aloitus vasta 25 ja toteutus 26+27</t>
  </si>
  <si>
    <t xml:space="preserve">Siltasaarenkatu (Hakaniemenr - Hämeent)</t>
  </si>
  <si>
    <t xml:space="preserve">Signe Branderin terassi (itä+länsi) + kuja</t>
  </si>
  <si>
    <t xml:space="preserve">Näkinkulku (pinta)</t>
  </si>
  <si>
    <t xml:space="preserve">John Stenbergin ranta (esirakentamisesta paalu)</t>
  </si>
  <si>
    <t xml:space="preserve">Tarve 2,0</t>
  </si>
  <si>
    <t xml:space="preserve">Sörnäisten rantatie ja rantapromenadi</t>
  </si>
  <si>
    <t xml:space="preserve">Merihaan täydennysrakentaminen</t>
  </si>
  <si>
    <t xml:space="preserve">?</t>
  </si>
  <si>
    <t xml:space="preserve">12. ALPPIHARJU</t>
  </si>
  <si>
    <t xml:space="preserve">Helsinginkuja </t>
  </si>
  <si>
    <t xml:space="preserve">Rakentaminen vasta 24</t>
  </si>
  <si>
    <t xml:space="preserve">Savonkadun alue (Pasilan projektialue)</t>
  </si>
  <si>
    <t xml:space="preserve">Hangonkatu</t>
  </si>
  <si>
    <t xml:space="preserve">17. PASILA</t>
  </si>
  <si>
    <t xml:space="preserve">Itä-Pasilan Mäkelänkadun reuna</t>
  </si>
  <si>
    <t xml:space="preserve">21. HERMANNI</t>
  </si>
  <si>
    <t xml:space="preserve">22. VALLILA</t>
  </si>
  <si>
    <t xml:space="preserve">Teollisuuskadun akseli (kaavarunko 2021)</t>
  </si>
  <si>
    <t xml:space="preserve">Vallilan toimitila-alueen kehittäminen (esim Kuortaneenkatu)</t>
  </si>
  <si>
    <t xml:space="preserve">Kangasalantie (Hattulantie 2 hankkeen johdosta)</t>
  </si>
  <si>
    <t xml:space="preserve">23. TOUKOLA</t>
  </si>
  <si>
    <t xml:space="preserve">24. KUMPULA</t>
  </si>
  <si>
    <t xml:space="preserve">25. KÄPYLÄ</t>
  </si>
  <si>
    <t xml:space="preserve">Pohjolan aukio</t>
  </si>
  <si>
    <t xml:space="preserve">K4</t>
  </si>
  <si>
    <t xml:space="preserve">Mäkeläkatu/Koskelantien alue (Kela)</t>
  </si>
  <si>
    <t xml:space="preserve">26. KOSKELA</t>
  </si>
  <si>
    <t xml:space="preserve">Koskelan sairaalan ja pesuloiden alue (AM)</t>
  </si>
  <si>
    <t xml:space="preserve">Kunnalliskodintie</t>
  </si>
  <si>
    <t xml:space="preserve">Koskelantie (Käpyläntie - Kunnalliskodintie)</t>
  </si>
  <si>
    <t xml:space="preserve">Käpyläntie</t>
  </si>
  <si>
    <t xml:space="preserve">Koskelanakseli</t>
  </si>
  <si>
    <t xml:space="preserve">Paviljonkikuja</t>
  </si>
  <si>
    <t xml:space="preserve">Kappelinpiha</t>
  </si>
  <si>
    <t xml:space="preserve">Antti Korpin tie </t>
  </si>
  <si>
    <t xml:space="preserve">Koskelankulku (Hospitaalinpuisto)</t>
  </si>
  <si>
    <t xml:space="preserve">Kappelinkulku (Hospitaalinpuisto)</t>
  </si>
  <si>
    <t xml:space="preserve">Hospitaalinkulku (Hospitaalinpuisto)</t>
  </si>
  <si>
    <t xml:space="preserve">Raitit, Paviljonkikuja - Kappelinkulku (Hospitaalinpuisto)</t>
  </si>
  <si>
    <t xml:space="preserve">27. VANHAKAUPUNKI</t>
  </si>
  <si>
    <t xml:space="preserve">VARAUKSET</t>
  </si>
  <si>
    <t xml:space="preserve">Tulevat AM-ohjelman hankkeet</t>
  </si>
  <si>
    <t xml:space="preserve">Muut nimeämättömät kohteet</t>
  </si>
  <si>
    <t xml:space="preserve">Takuuajan hoito ja korjaukset</t>
  </si>
  <si>
    <t xml:space="preserve">Keskeneräisten katujen hoito</t>
  </si>
  <si>
    <t xml:space="preserve">KATUJEN PERUSKORJAUKSET</t>
  </si>
  <si>
    <t xml:space="preserve">10. Sörnäinen</t>
  </si>
  <si>
    <t xml:space="preserve">Vaasanpolku ja Pengerpolku (Vaasanpuistikko)</t>
  </si>
  <si>
    <t xml:space="preserve">K5.3</t>
  </si>
  <si>
    <t xml:space="preserve">11. Kallio</t>
  </si>
  <si>
    <t xml:space="preserve">Pitkänsillanranta</t>
  </si>
  <si>
    <t xml:space="preserve">12. Alppiharju</t>
  </si>
  <si>
    <t xml:space="preserve">Josafatinkatu (länsipään aukio)</t>
  </si>
  <si>
    <t xml:space="preserve">Alppilanaukio (Kuuskulma)</t>
  </si>
  <si>
    <t xml:space="preserve">17. Pasila</t>
  </si>
  <si>
    <t xml:space="preserve">Itä-Pasila</t>
  </si>
  <si>
    <t xml:space="preserve">Opastinsilta, länsiosa (Alsu)</t>
  </si>
  <si>
    <t xml:space="preserve">Itä-Pasilan katujen peruskorjaus, (kansivauriot ja istutukset Alsu)</t>
  </si>
  <si>
    <t xml:space="preserve">- Junailijanaukio</t>
  </si>
  <si>
    <t xml:space="preserve">- Jarrumiehenkatu</t>
  </si>
  <si>
    <t xml:space="preserve">- Junailijankuja</t>
  </si>
  <si>
    <t xml:space="preserve">- Kasöörinkatu</t>
  </si>
  <si>
    <t xml:space="preserve">- Kellosilta</t>
  </si>
  <si>
    <t xml:space="preserve">- Kirjurinkatu</t>
  </si>
  <si>
    <t xml:space="preserve">- Opastinsilta (länsiosa)</t>
  </si>
  <si>
    <t xml:space="preserve">- Pakkamestarinkatu</t>
  </si>
  <si>
    <t xml:space="preserve">- Radanrakentajantie</t>
  </si>
  <si>
    <t xml:space="preserve">- Resiinakuja</t>
  </si>
  <si>
    <t xml:space="preserve">- Sähköttäjänkatu</t>
  </si>
  <si>
    <t xml:space="preserve">- Topparikuja</t>
  </si>
  <si>
    <t xml:space="preserve">- Veturitori</t>
  </si>
  <si>
    <t xml:space="preserve">- Vislauskuja</t>
  </si>
  <si>
    <t xml:space="preserve">Rahakamarintori (Alsu)</t>
  </si>
  <si>
    <t xml:space="preserve">Uudet ajankohta</t>
  </si>
  <si>
    <t xml:space="preserve">Palkkatilantori (Alsu)</t>
  </si>
  <si>
    <t xml:space="preserve">Aikaistus vuodelle 24, jolloin suunnittelu 23?</t>
  </si>
  <si>
    <t xml:space="preserve">Leanportti (Alsu)</t>
  </si>
  <si>
    <t xml:space="preserve">21. Hermanni</t>
  </si>
  <si>
    <t xml:space="preserve">22 Vallila</t>
  </si>
  <si>
    <t xml:space="preserve">Rautalammintie (tukimuurin peruskorjaus)</t>
  </si>
  <si>
    <t xml:space="preserve">K2</t>
  </si>
  <si>
    <t xml:space="preserve">Pysäköintilaitos etc.</t>
  </si>
  <si>
    <t xml:space="preserve">23. Toukola</t>
  </si>
  <si>
    <t xml:space="preserve">24. Kumpula</t>
  </si>
  <si>
    <t xml:space="preserve">25. Käpylä</t>
  </si>
  <si>
    <t xml:space="preserve">Panuntie (Käpylän aseman esteettömyys)</t>
  </si>
  <si>
    <t xml:space="preserve">26. Koskela</t>
  </si>
  <si>
    <t xml:space="preserve">27. Vanhakaupunki</t>
  </si>
  <si>
    <t xml:space="preserve">Pienet peruskorjaustyöt</t>
  </si>
  <si>
    <t xml:space="preserve">Katupuiden korvausistutukset</t>
  </si>
  <si>
    <t xml:space="preserve">K3</t>
  </si>
  <si>
    <t xml:space="preserve">K5 -ylätaso</t>
  </si>
  <si>
    <t xml:space="preserve">kategoroimattomat laitettu tänne</t>
  </si>
  <si>
    <t xml:space="preserve">K5.2</t>
  </si>
  <si>
    <t xml:space="preserve">K5.4</t>
  </si>
  <si>
    <t xml:space="preserve">K5.5</t>
  </si>
  <si>
    <t xml:space="preserve">Main</t>
  </si>
  <si>
    <t xml:space="preserve">Class</t>
  </si>
  <si>
    <t xml:space="preserve">Sublcass</t>
  </si>
  <si>
    <t xml:space="preserve">Main district</t>
  </si>
  <si>
    <t xml:space="preserve">Part of city</t>
  </si>
  <si>
    <t xml:space="preserve">Group</t>
  </si>
  <si>
    <t xml:space="preserve">Group project</t>
  </si>
  <si>
    <t xml:space="preserve">POHJOINEN SUURPIIRI</t>
  </si>
  <si>
    <t xml:space="preserve">28. OULUNKYLÄ</t>
  </si>
  <si>
    <t xml:space="preserve">Oulunkylän keskusta</t>
  </si>
  <si>
    <t xml:space="preserve">Oulunkyläntien uusiminen</t>
  </si>
  <si>
    <t xml:space="preserve">ktyl valmistuu on valmis.</t>
  </si>
  <si>
    <t xml:space="preserve">Veräjälaakson RJ pysäkki</t>
  </si>
  <si>
    <t xml:space="preserve">Paturintie (kaavamuutos)</t>
  </si>
  <si>
    <t xml:space="preserve">Risupadontien kaava-alue, ak 12240 (AM)</t>
  </si>
  <si>
    <t xml:space="preserve">Kivipadontie</t>
  </si>
  <si>
    <t xml:space="preserve">Kivipadontie (Maapadontie-Käskynhal. Rist.)</t>
  </si>
  <si>
    <t xml:space="preserve">Plotinrinne</t>
  </si>
  <si>
    <t xml:space="preserve">Pirjontien ja Pirkkolantien alue</t>
  </si>
  <si>
    <t xml:space="preserve">Maunulantie (Pirkkolantie - Maunulanpolku)</t>
  </si>
  <si>
    <t xml:space="preserve">28225/4 tontin luovutus 21</t>
  </si>
  <si>
    <t xml:space="preserve">Pirjontien aukio</t>
  </si>
  <si>
    <t xml:space="preserve">m p k </t>
  </si>
  <si>
    <t xml:space="preserve">Lehtotien töyssyt</t>
  </si>
  <si>
    <t xml:space="preserve">Metsäpurontie (v Koivikkotie - Pirkkolantie)</t>
  </si>
  <si>
    <t xml:space="preserve">Metsäpurontie (v Pakilantie-Rajametsäntie)</t>
  </si>
  <si>
    <t xml:space="preserve">Allianssin osuus valmis heinäkuussa 21, sen jälkeen Staran urakka</t>
  </si>
  <si>
    <t xml:space="preserve">Lampuotilantie (Lampuotilanpuisto - Maunulantie)</t>
  </si>
  <si>
    <t xml:space="preserve">Lampuotilantie (itäpään kääntöpaikka ja raitti)</t>
  </si>
  <si>
    <t xml:space="preserve">Lampuotilantien jatke PUISTO</t>
  </si>
  <si>
    <t xml:space="preserve">Viimeistelyt</t>
  </si>
  <si>
    <t xml:space="preserve">Käskynhaltijantien alue (AM/Raidejokeri)</t>
  </si>
  <si>
    <t xml:space="preserve">Teininaukio (Käskynhaltijant/Norrtäljentien) H9_4</t>
  </si>
  <si>
    <t xml:space="preserve">Maapadontie, jatke</t>
  </si>
  <si>
    <t xml:space="preserve">p k v</t>
  </si>
  <si>
    <t xml:space="preserve">Kisällintie</t>
  </si>
  <si>
    <t xml:space="preserve">Kisällinkuja (länsipään aukio)</t>
  </si>
  <si>
    <t xml:space="preserve">Kivalterinkuja (ja aukio)</t>
  </si>
  <si>
    <t xml:space="preserve">tarkistettava tilanne talotyömaan osalta</t>
  </si>
  <si>
    <t xml:space="preserve">Kivalterintie (itäpää, Mestarintie-Kivalterinpolku)</t>
  </si>
  <si>
    <t xml:space="preserve">Kivalterinpolku</t>
  </si>
  <si>
    <t xml:space="preserve">Teininrinne</t>
  </si>
  <si>
    <t xml:space="preserve">k v</t>
  </si>
  <si>
    <t xml:space="preserve">Teinintie (sis. Kinkeripolku)</t>
  </si>
  <si>
    <t xml:space="preserve">Koulu ja päiväkoti avataan elokuussa 2023. varmistettava koulun työmaan toimivuus.</t>
  </si>
  <si>
    <t xml:space="preserve">Mestarintie (pohjoispää, liittymäjärjestelyt)</t>
  </si>
  <si>
    <t xml:space="preserve">Maaherrantien alue (AM/Raidejokeri)</t>
  </si>
  <si>
    <t xml:space="preserve">Larin Kyöstin tien alue</t>
  </si>
  <si>
    <t xml:space="preserve">baana samassa Verson kohta</t>
  </si>
  <si>
    <t xml:space="preserve">- Jokiniementie</t>
  </si>
  <si>
    <t xml:space="preserve">Käpylänasema - Käskynhaltijantie</t>
  </si>
  <si>
    <t xml:space="preserve">Aidaspolku (ak 12201)</t>
  </si>
  <si>
    <t xml:space="preserve">34. PAKILA</t>
  </si>
  <si>
    <t xml:space="preserve">Pakilan rantatie, LP-alue ja hidasteet</t>
  </si>
  <si>
    <t xml:space="preserve">Pakilan Bagge palvelurakennun liikennejärjestelyt </t>
  </si>
  <si>
    <t xml:space="preserve">Rakentamattomat sorakadut</t>
  </si>
  <si>
    <t xml:space="preserve">Pakinkuja</t>
  </si>
  <si>
    <t xml:space="preserve">35. TUOMARINKYLÄ</t>
  </si>
  <si>
    <t xml:space="preserve">Tuomarinkylänkartano, ak 12072</t>
  </si>
  <si>
    <t xml:space="preserve">Kavaleffintie</t>
  </si>
  <si>
    <t xml:space="preserve">Tuomarinkyläntie</t>
  </si>
  <si>
    <t xml:space="preserve">Strandmanninkuja</t>
  </si>
  <si>
    <t xml:space="preserve">Sihteerintie</t>
  </si>
  <si>
    <t xml:space="preserve">Sihteerinpolku</t>
  </si>
  <si>
    <t xml:space="preserve">Lainkaarentie</t>
  </si>
  <si>
    <t xml:space="preserve">Lainlukijantie</t>
  </si>
  <si>
    <t xml:space="preserve">Lautamiehenpolku</t>
  </si>
  <si>
    <t xml:space="preserve">Laamannintie (+ Vantaanjoen tulvasuojaus)</t>
  </si>
  <si>
    <t xml:space="preserve">28. Oulukylä</t>
  </si>
  <si>
    <t xml:space="preserve">Saunabaarin edusta ja Männikkötie</t>
  </si>
  <si>
    <t xml:space="preserve">34. Pakila</t>
  </si>
  <si>
    <t xml:space="preserve">Kyläkunnantien ja Urakkatien portaat (alsu)</t>
  </si>
  <si>
    <t xml:space="preserve">35. Tuomarinkylä</t>
  </si>
  <si>
    <t xml:space="preserve">Muut peruskorjattavat kadut</t>
  </si>
  <si>
    <t xml:space="preserve">-Tuomarinkylän sorateiden parannus</t>
  </si>
  <si>
    <t xml:space="preserve">INVESTOINTIOHJELMA 2023 - 2032</t>
  </si>
  <si>
    <t xml:space="preserve">KOILLINEN SUURPIIRI</t>
  </si>
  <si>
    <t xml:space="preserve">K1-K5</t>
  </si>
  <si>
    <t xml:space="preserve">36. VIIKKI</t>
  </si>
  <si>
    <t xml:space="preserve">Viikin RJ:n ja Viiman täydennysrakentaminen</t>
  </si>
  <si>
    <t xml:space="preserve">Mendelinkuja</t>
  </si>
  <si>
    <t xml:space="preserve">Hakalanniementie</t>
  </si>
  <si>
    <t xml:space="preserve">Hierrinkuja</t>
  </si>
  <si>
    <t xml:space="preserve">Viima ratikka</t>
  </si>
  <si>
    <t xml:space="preserve">Kolvikuja</t>
  </si>
  <si>
    <t xml:space="preserve">Pipettikuja</t>
  </si>
  <si>
    <t xml:space="preserve">Viikintien pemheikkö, Fingrid</t>
  </si>
  <si>
    <t xml:space="preserve">Ei toteudu POIS TAE24</t>
  </si>
  <si>
    <t xml:space="preserve">Viikinmäen Kallion asuntokatu </t>
  </si>
  <si>
    <t xml:space="preserve">Liittyy tähän fingrid kuljetukseen</t>
  </si>
  <si>
    <t xml:space="preserve">VIIMA hankkeen liittyvät Viikki (kts myös Malmi)</t>
  </si>
  <si>
    <t xml:space="preserve">Pihlajistonkallio</t>
  </si>
  <si>
    <t xml:space="preserve">K5.1.</t>
  </si>
  <si>
    <t xml:space="preserve">Maakaarenkuja</t>
  </si>
  <si>
    <t xml:space="preserve">Viikinmäen alue</t>
  </si>
  <si>
    <t xml:space="preserve">Harjannetie</t>
  </si>
  <si>
    <t xml:space="preserve">Rikissankuja</t>
  </si>
  <si>
    <t xml:space="preserve">Henrik Lättiläisen katu</t>
  </si>
  <si>
    <t xml:space="preserve">Ristiretkeläistenkatu</t>
  </si>
  <si>
    <t xml:space="preserve">Sigtunankuja</t>
  </si>
  <si>
    <t xml:space="preserve">Bysantintori</t>
  </si>
  <si>
    <t xml:space="preserve">Bysantinkuja(+portaat)</t>
  </si>
  <si>
    <t xml:space="preserve">Valdemarintori</t>
  </si>
  <si>
    <t xml:space="preserve">Valdemarinkuja</t>
  </si>
  <si>
    <t xml:space="preserve">Aleksanteri Nevskin katu</t>
  </si>
  <si>
    <t xml:space="preserve">Viikinranta</t>
  </si>
  <si>
    <t xml:space="preserve">Kaava 2:n kadut</t>
  </si>
  <si>
    <t xml:space="preserve">Jokisuuntie</t>
  </si>
  <si>
    <t xml:space="preserve">Jokisuunkuja</t>
  </si>
  <si>
    <t xml:space="preserve">Jokisuunpolku</t>
  </si>
  <si>
    <t xml:space="preserve">Säynäslahdentie</t>
  </si>
  <si>
    <t xml:space="preserve">Säynäskuja</t>
  </si>
  <si>
    <t xml:space="preserve">Säynäspolku</t>
  </si>
  <si>
    <t xml:space="preserve">Hernepellonkuja</t>
  </si>
  <si>
    <t xml:space="preserve">Hernepellonpolku</t>
  </si>
  <si>
    <t xml:space="preserve">Viiman edellyttämät maankäytönmuutokset</t>
  </si>
  <si>
    <t xml:space="preserve">37. PUKINMÄKI</t>
  </si>
  <si>
    <t xml:space="preserve">Pukinmäenaukio, Eskolankaari /-tie</t>
  </si>
  <si>
    <t xml:space="preserve">Asemak. 12706: Pukinmäki, Säterinportti 3, Säterintie 7 ja 9 Madetojankuja 1 ja Karhusuontie 12</t>
  </si>
  <si>
    <t xml:space="preserve">Pukimäenranta asemakaava alue</t>
  </si>
  <si>
    <t xml:space="preserve">Asemakaava voimassa 6/25. Myös siltoja ja melusuojausta. Johtosiirtoja (viemäriverkosto)</t>
  </si>
  <si>
    <t xml:space="preserve">Savelanpolku (pyöräilijäpatsas-aukio)</t>
  </si>
  <si>
    <t xml:space="preserve">Sinivuorentie</t>
  </si>
  <si>
    <t xml:space="preserve">Sinivuorenpolku</t>
  </si>
  <si>
    <t xml:space="preserve">Sinimetsänpolku</t>
  </si>
  <si>
    <t xml:space="preserve">Närekuja</t>
  </si>
  <si>
    <t xml:space="preserve">Lustokuja</t>
  </si>
  <si>
    <t xml:space="preserve">Jokipellontie</t>
  </si>
  <si>
    <t xml:space="preserve">Kehäkukantie</t>
  </si>
  <si>
    <t xml:space="preserve">Kehäkukanpolku</t>
  </si>
  <si>
    <t xml:space="preserve">38. MALMI</t>
  </si>
  <si>
    <t xml:space="preserve">Pihlajamäen ostoskeskus, ak 12318 (AM)</t>
  </si>
  <si>
    <t xml:space="preserve">Meripihkatie</t>
  </si>
  <si>
    <t xml:space="preserve">Moreenitie</t>
  </si>
  <si>
    <t xml:space="preserve">Vierinkivenpolku</t>
  </si>
  <si>
    <t xml:space="preserve">39. TAPANINKYLÄ</t>
  </si>
  <si>
    <t xml:space="preserve">Vainiotie (HSY:n vesihuollon saneeraus)</t>
  </si>
  <si>
    <t xml:space="preserve">Viertolantie</t>
  </si>
  <si>
    <t xml:space="preserve">Kanervatien alue, ak 11954 (AM)</t>
  </si>
  <si>
    <t xml:space="preserve">Nukarintie</t>
  </si>
  <si>
    <t xml:space="preserve">Ripetie</t>
  </si>
  <si>
    <t xml:space="preserve">Takalanrinne, Takalankuja</t>
  </si>
  <si>
    <t xml:space="preserve">Maatullinpuiston eteläosa, ak 12191 (AM)</t>
  </si>
  <si>
    <t xml:space="preserve">Rintamasotilaantie (Takalantie - VU)</t>
  </si>
  <si>
    <t xml:space="preserve">Rahkatie</t>
  </si>
  <si>
    <t xml:space="preserve">Takalantie</t>
  </si>
  <si>
    <t xml:space="preserve">Lähdeniityntie</t>
  </si>
  <si>
    <t xml:space="preserve">Fallkullan kiila (AM)</t>
  </si>
  <si>
    <t xml:space="preserve">Jokipoikasenkaari</t>
  </si>
  <si>
    <t xml:space="preserve">Jokipoikasentie</t>
  </si>
  <si>
    <t xml:space="preserve">Joutsentie (Tasankotie - Joutsenraitti)</t>
  </si>
  <si>
    <t xml:space="preserve">Jäkäläpolku (LP)</t>
  </si>
  <si>
    <t xml:space="preserve">Jäkälätie (v Jäkäläpolku - Joutsentie)</t>
  </si>
  <si>
    <t xml:space="preserve">Sammaltori</t>
  </si>
  <si>
    <t xml:space="preserve">Smoltinkaari</t>
  </si>
  <si>
    <t xml:space="preserve">Smoltinkuja</t>
  </si>
  <si>
    <t xml:space="preserve">Smoltinkulku</t>
  </si>
  <si>
    <t xml:space="preserve">Suurmetsäntie (v Tapulikaupungint - Malminkaari)</t>
  </si>
  <si>
    <t xml:space="preserve">Tasankotie</t>
  </si>
  <si>
    <t xml:space="preserve">Tapaninkylä / muut kadut</t>
  </si>
  <si>
    <t xml:space="preserve">Sammalpolku (Lpk Jäkälän uudisrak)</t>
  </si>
  <si>
    <t xml:space="preserve">Talohanke alkaa 6/24 valmistuu 10/25</t>
  </si>
  <si>
    <t xml:space="preserve">Hiidenportti</t>
  </si>
  <si>
    <t xml:space="preserve">Hiidenportin LP</t>
  </si>
  <si>
    <t xml:space="preserve">Vuokrattu ekopisteeksi rinki oy</t>
  </si>
  <si>
    <t xml:space="preserve">Halmetie</t>
  </si>
  <si>
    <t xml:space="preserve">Nukarinkuja</t>
  </si>
  <si>
    <t xml:space="preserve">Ripekuja</t>
  </si>
  <si>
    <t xml:space="preserve">Impivaarantie</t>
  </si>
  <si>
    <t xml:space="preserve">Rajapolku</t>
  </si>
  <si>
    <t xml:space="preserve">Rasmuksentie</t>
  </si>
  <si>
    <t xml:space="preserve">Rasmuksenkuja</t>
  </si>
  <si>
    <t xml:space="preserve">Rasmuksenpolku</t>
  </si>
  <si>
    <t xml:space="preserve">Immolankuja</t>
  </si>
  <si>
    <t xml:space="preserve">Kastanjatie</t>
  </si>
  <si>
    <t xml:space="preserve">Vanha Yrttimaantie</t>
  </si>
  <si>
    <t xml:space="preserve">Leivosentie (jatke?)</t>
  </si>
  <si>
    <t xml:space="preserve">K5</t>
  </si>
  <si>
    <t xml:space="preserve">Leivosenkuja (jatke?)</t>
  </si>
  <si>
    <t xml:space="preserve">Kyntelikuja (jatke?)</t>
  </si>
  <si>
    <t xml:space="preserve">Muut rakentamattomat sorakadut (27 kpl)</t>
  </si>
  <si>
    <t xml:space="preserve">Kertojantie</t>
  </si>
  <si>
    <t xml:space="preserve">Saunatie</t>
  </si>
  <si>
    <t xml:space="preserve">Tuomaankuja</t>
  </si>
  <si>
    <t xml:space="preserve">Kuulijantie</t>
  </si>
  <si>
    <t xml:space="preserve">Simeonintie</t>
  </si>
  <si>
    <t xml:space="preserve">Päivölänkuja</t>
  </si>
  <si>
    <t xml:space="preserve">Kuulijankuja</t>
  </si>
  <si>
    <t xml:space="preserve">Vihtakuja</t>
  </si>
  <si>
    <t xml:space="preserve">Saunakuja</t>
  </si>
  <si>
    <t xml:space="preserve">Tiilentekijänpolku pp-yhteys</t>
  </si>
  <si>
    <t xml:space="preserve">Aapontien pohjoispää</t>
  </si>
  <si>
    <t xml:space="preserve">Aaponpolku</t>
  </si>
  <si>
    <t xml:space="preserve">Liiketien pohjoispää</t>
  </si>
  <si>
    <t xml:space="preserve">Terveystie</t>
  </si>
  <si>
    <t xml:space="preserve">Saniaispolku</t>
  </si>
  <si>
    <t xml:space="preserve">Siimakuja</t>
  </si>
  <si>
    <t xml:space="preserve">Onkikuja</t>
  </si>
  <si>
    <t xml:space="preserve">Varpustie</t>
  </si>
  <si>
    <t xml:space="preserve">Haapapolku</t>
  </si>
  <si>
    <t xml:space="preserve">Jokikuja</t>
  </si>
  <si>
    <t xml:space="preserve">Pamppulankuja</t>
  </si>
  <si>
    <t xml:space="preserve">Marjatie</t>
  </si>
  <si>
    <t xml:space="preserve">Vahtitie</t>
  </si>
  <si>
    <t xml:space="preserve">Marjastajankuja</t>
  </si>
  <si>
    <t xml:space="preserve">Käpylinnunkuja</t>
  </si>
  <si>
    <t xml:space="preserve">Miekkapolku</t>
  </si>
  <si>
    <t xml:space="preserve">Kalpakuja</t>
  </si>
  <si>
    <t xml:space="preserve">40. SUUTARILA</t>
  </si>
  <si>
    <t xml:space="preserve"> </t>
  </si>
  <si>
    <t xml:space="preserve">Henrik Forsiuksentie (jalkakäytävä)</t>
  </si>
  <si>
    <t xml:space="preserve">Talohanke aktivoitunut 21 loppuvuosi</t>
  </si>
  <si>
    <t xml:space="preserve">Päiväpalauksenpolku HSY:n hanke (tason korotus)</t>
  </si>
  <si>
    <t xml:space="preserve">Taivaankansi </t>
  </si>
  <si>
    <t xml:space="preserve">Tapulikaupungin koillisosa, ak 12133 (AM)</t>
  </si>
  <si>
    <t xml:space="preserve">Hatuntekijänkuja</t>
  </si>
  <si>
    <t xml:space="preserve">Hattupolku</t>
  </si>
  <si>
    <t xml:space="preserve">Siltalanpuiston kaava-alue, ak 12243 (AM)</t>
  </si>
  <si>
    <t xml:space="preserve">v</t>
  </si>
  <si>
    <t xml:space="preserve">Peltohiirenkuja</t>
  </si>
  <si>
    <t xml:space="preserve">Peltokylänkuja</t>
  </si>
  <si>
    <t xml:space="preserve">Peltokylänraitti (Peltohiirenkj - Pläsinpellonkj)</t>
  </si>
  <si>
    <t xml:space="preserve">Peltokyläntie pysäkki ja suojatie</t>
  </si>
  <si>
    <t xml:space="preserve">Pertunkuja</t>
  </si>
  <si>
    <t xml:space="preserve">Pertunpellonraitti (Pertunpellontiestä pohj.)</t>
  </si>
  <si>
    <t xml:space="preserve">Pertunpellontie (Pertunpellonraitista länteen)</t>
  </si>
  <si>
    <t xml:space="preserve">Pertunsuora</t>
  </si>
  <si>
    <t xml:space="preserve">Pläsinpellonkuja</t>
  </si>
  <si>
    <t xml:space="preserve">Siltakylänkuja (it. jatke)</t>
  </si>
  <si>
    <t xml:space="preserve">Siltakylänpolku</t>
  </si>
  <si>
    <t xml:space="preserve">Siltalanpolku</t>
  </si>
  <si>
    <t xml:space="preserve">Siltalanpuistonpolku</t>
  </si>
  <si>
    <t xml:space="preserve">Suutarilan rantapuisto (AM)</t>
  </si>
  <si>
    <t xml:space="preserve">Kiertotähdenkuja</t>
  </si>
  <si>
    <t xml:space="preserve">AM-ohjelman kadut</t>
  </si>
  <si>
    <t xml:space="preserve">Kirkonkyläntie (Peltokyläntie-Keravanjoki)</t>
  </si>
  <si>
    <t xml:space="preserve">Suutarilan pohj. teollisuusalue, ak 11460</t>
  </si>
  <si>
    <t xml:space="preserve">Valokaari </t>
  </si>
  <si>
    <t xml:space="preserve">Suutarilantien liikennejärjestelyihin liittyvät</t>
  </si>
  <si>
    <t xml:space="preserve">Soinintie</t>
  </si>
  <si>
    <t xml:space="preserve">Vallesmanninkuja</t>
  </si>
  <si>
    <t xml:space="preserve">Suutarila / Muut kadut</t>
  </si>
  <si>
    <t xml:space="preserve">Uranuksentie</t>
  </si>
  <si>
    <t xml:space="preserve">Saturnuksentie</t>
  </si>
  <si>
    <t xml:space="preserve">Merkuriuksentien länsipää</t>
  </si>
  <si>
    <t xml:space="preserve">Merkuriuksentie</t>
  </si>
  <si>
    <t xml:space="preserve">Jupiterintie</t>
  </si>
  <si>
    <t xml:space="preserve">Marsintie</t>
  </si>
  <si>
    <t xml:space="preserve">Meteorikuja</t>
  </si>
  <si>
    <t xml:space="preserve">Pikkaraiskuja,-polku ja -tie</t>
  </si>
  <si>
    <t xml:space="preserve">Plutonkuja</t>
  </si>
  <si>
    <t xml:space="preserve">Riimukuja</t>
  </si>
  <si>
    <t xml:space="preserve">Uudisraivaajantie</t>
  </si>
  <si>
    <t xml:space="preserve">Uudisraivaajankuja</t>
  </si>
  <si>
    <t xml:space="preserve">Uudisraivaajanpolku</t>
  </si>
  <si>
    <t xml:space="preserve">Vanha Suutarinkyläntie</t>
  </si>
  <si>
    <t xml:space="preserve">Valjastie</t>
  </si>
  <si>
    <t xml:space="preserve">Muut rakentamattomat sorakadut (31 kpl)</t>
  </si>
  <si>
    <t xml:space="preserve">Yläkaskenkuja</t>
  </si>
  <si>
    <t xml:space="preserve">Vaskipellontie</t>
  </si>
  <si>
    <t xml:space="preserve">Riimusauvantie, vanha</t>
  </si>
  <si>
    <t xml:space="preserve">Kesantotie</t>
  </si>
  <si>
    <t xml:space="preserve">Vemmelkuja</t>
  </si>
  <si>
    <t xml:space="preserve">Norotie</t>
  </si>
  <si>
    <t xml:space="preserve">Iiriskuja</t>
  </si>
  <si>
    <t xml:space="preserve">Silatie</t>
  </si>
  <si>
    <t xml:space="preserve">Ohjaskuja</t>
  </si>
  <si>
    <t xml:space="preserve">Kiesitie</t>
  </si>
  <si>
    <t xml:space="preserve">Pikkaraiskuja</t>
  </si>
  <si>
    <t xml:space="preserve">Vaskikaivonpolku</t>
  </si>
  <si>
    <t xml:space="preserve">Vaskipellonkuja</t>
  </si>
  <si>
    <t xml:space="preserve">Härkävaljakonkuja</t>
  </si>
  <si>
    <t xml:space="preserve">Vankkurikuja</t>
  </si>
  <si>
    <t xml:space="preserve">Iespolku</t>
  </si>
  <si>
    <t xml:space="preserve">Ränkikuja</t>
  </si>
  <si>
    <t xml:space="preserve">Vaskipellonpolku</t>
  </si>
  <si>
    <t xml:space="preserve">Pikkaraispolku</t>
  </si>
  <si>
    <t xml:space="preserve">Kesantokuja</t>
  </si>
  <si>
    <t xml:space="preserve">Luokkipolku</t>
  </si>
  <si>
    <t xml:space="preserve">Arttolankuja</t>
  </si>
  <si>
    <t xml:space="preserve">Jalaspolku</t>
  </si>
  <si>
    <t xml:space="preserve">Halvarilanpolku</t>
  </si>
  <si>
    <t xml:space="preserve">Soininkuja</t>
  </si>
  <si>
    <t xml:space="preserve">Norokuja</t>
  </si>
  <si>
    <t xml:space="preserve">Kaplaskuja</t>
  </si>
  <si>
    <t xml:space="preserve">41. SUURMETSÄ</t>
  </si>
  <si>
    <t xml:space="preserve">Alppikylän alue, ak 11370 (AM)</t>
  </si>
  <si>
    <t xml:space="preserve">Tattariharjuntien viherkaista</t>
  </si>
  <si>
    <t xml:space="preserve">Reppukatu</t>
  </si>
  <si>
    <t xml:space="preserve">Alppikylänkatu</t>
  </si>
  <si>
    <t xml:space="preserve">Alppikylänkuja</t>
  </si>
  <si>
    <t xml:space="preserve">Telttakuja</t>
  </si>
  <si>
    <t xml:space="preserve">Reppukuja</t>
  </si>
  <si>
    <t xml:space="preserve">Peiponkatu</t>
  </si>
  <si>
    <t xml:space="preserve">Kyytimiehenkatu</t>
  </si>
  <si>
    <t xml:space="preserve">Haukkakatu</t>
  </si>
  <si>
    <t xml:space="preserve">Haukkakuja</t>
  </si>
  <si>
    <t xml:space="preserve">Kyytimiehenkuja</t>
  </si>
  <si>
    <t xml:space="preserve">Tattarikatu</t>
  </si>
  <si>
    <t xml:space="preserve">Säkkikatu</t>
  </si>
  <si>
    <t xml:space="preserve">Pitsinvirkkaajankatu</t>
  </si>
  <si>
    <t xml:space="preserve">Hevosmiehenkatu</t>
  </si>
  <si>
    <t xml:space="preserve">Nyyttipuisto</t>
  </si>
  <si>
    <t xml:space="preserve">Purilaskuja</t>
  </si>
  <si>
    <t xml:space="preserve">Laukkukuja</t>
  </si>
  <si>
    <t xml:space="preserve">Hevosmiehenkuja</t>
  </si>
  <si>
    <t xml:space="preserve">Suurmetsäntie 6 liittymät (Lidl)</t>
  </si>
  <si>
    <t xml:space="preserve">Jakomäen keskiosa (AM)</t>
  </si>
  <si>
    <t xml:space="preserve">Huokotie ja Huokopuisto</t>
  </si>
  <si>
    <t xml:space="preserve">Huokopolku</t>
  </si>
  <si>
    <t xml:space="preserve">Jakomäenaukio</t>
  </si>
  <si>
    <t xml:space="preserve">Jakomäenkuja</t>
  </si>
  <si>
    <t xml:space="preserve">Jakomäenpolku</t>
  </si>
  <si>
    <t xml:space="preserve">Somerikkopolku</t>
  </si>
  <si>
    <t xml:space="preserve">Kankarepolku</t>
  </si>
  <si>
    <t xml:space="preserve">Orkotie</t>
  </si>
  <si>
    <t xml:space="preserve">Kennäspolku</t>
  </si>
  <si>
    <t xml:space="preserve">VL, VP ja VU alueiden raitit ja huoltotiet</t>
  </si>
  <si>
    <t xml:space="preserve">Mustanniementie</t>
  </si>
  <si>
    <t xml:space="preserve">Mustanniemenrinne</t>
  </si>
  <si>
    <t xml:space="preserve">Mustanhalssinkuja</t>
  </si>
  <si>
    <t xml:space="preserve">Peltojyräntie</t>
  </si>
  <si>
    <t xml:space="preserve">Peltojyränkuja</t>
  </si>
  <si>
    <t xml:space="preserve">Jyvätie</t>
  </si>
  <si>
    <t xml:space="preserve">Aurapolku</t>
  </si>
  <si>
    <t xml:space="preserve">Päiväperhontie</t>
  </si>
  <si>
    <t xml:space="preserve">Puunkaatajantie (länsi- ja itäpää)</t>
  </si>
  <si>
    <t xml:space="preserve">Sahatie</t>
  </si>
  <si>
    <t xml:space="preserve">Kassaratie</t>
  </si>
  <si>
    <t xml:space="preserve">Kirveskuja</t>
  </si>
  <si>
    <t xml:space="preserve">Puunkaatajanpolku</t>
  </si>
  <si>
    <t xml:space="preserve">Aurinkomäentie</t>
  </si>
  <si>
    <t xml:space="preserve">Aurinkomäenkuja</t>
  </si>
  <si>
    <t xml:space="preserve">Kehräkuja</t>
  </si>
  <si>
    <t xml:space="preserve">Korentotie</t>
  </si>
  <si>
    <t xml:space="preserve">Korentopolku</t>
  </si>
  <si>
    <t xml:space="preserve">Rukoushuoneentie</t>
  </si>
  <si>
    <t xml:space="preserve">Korkeamäentie</t>
  </si>
  <si>
    <t xml:space="preserve">Alviontie</t>
  </si>
  <si>
    <t xml:space="preserve">Kiitäjäntie (pohj.pää)</t>
  </si>
  <si>
    <t xml:space="preserve">Porttirinne</t>
  </si>
  <si>
    <t xml:space="preserve">Porttirinteenpolku</t>
  </si>
  <si>
    <t xml:space="preserve">Kiitäjänkuja</t>
  </si>
  <si>
    <t xml:space="preserve">Muut rakentamattomat sorakadut (35 kpl)</t>
  </si>
  <si>
    <t xml:space="preserve">Iivarintie</t>
  </si>
  <si>
    <t xml:space="preserve">Koudanpolku</t>
  </si>
  <si>
    <t xml:space="preserve">Jaanantie</t>
  </si>
  <si>
    <t xml:space="preserve">Hapero</t>
  </si>
  <si>
    <t xml:space="preserve">Suuntimokuja</t>
  </si>
  <si>
    <t xml:space="preserve">Vihtorinkuja</t>
  </si>
  <si>
    <t xml:space="preserve">Korpitie</t>
  </si>
  <si>
    <t xml:space="preserve">Mustanmäenkuja</t>
  </si>
  <si>
    <t xml:space="preserve">Karrinkuja</t>
  </si>
  <si>
    <t xml:space="preserve">Sääskikuja</t>
  </si>
  <si>
    <t xml:space="preserve">Ampiaiskuja</t>
  </si>
  <si>
    <t xml:space="preserve">Tukkipolku</t>
  </si>
  <si>
    <t xml:space="preserve">Parvipolku</t>
  </si>
  <si>
    <t xml:space="preserve">Sakerintie</t>
  </si>
  <si>
    <t xml:space="preserve">Tukkikuja</t>
  </si>
  <si>
    <t xml:space="preserve">Simakuja</t>
  </si>
  <si>
    <t xml:space="preserve">Mesikukankuja</t>
  </si>
  <si>
    <t xml:space="preserve">Lentokuja</t>
  </si>
  <si>
    <t xml:space="preserve">Kyyhkyspolku</t>
  </si>
  <si>
    <t xml:space="preserve">Linkokuja</t>
  </si>
  <si>
    <t xml:space="preserve">Jaanankuja</t>
  </si>
  <si>
    <t xml:space="preserve">Fastbölentie</t>
  </si>
  <si>
    <t xml:space="preserve">asfaltoitu?</t>
  </si>
  <si>
    <t xml:space="preserve">Puupolku</t>
  </si>
  <si>
    <t xml:space="preserve">Pesäkuja</t>
  </si>
  <si>
    <t xml:space="preserve">Jyrinäkuja</t>
  </si>
  <si>
    <t xml:space="preserve">Päiväperhonpolku</t>
  </si>
  <si>
    <t xml:space="preserve">Mesipuu</t>
  </si>
  <si>
    <t xml:space="preserve">Kyyhkyskuja</t>
  </si>
  <si>
    <t xml:space="preserve">Kiitäjäntie (Pohj. pää)</t>
  </si>
  <si>
    <t xml:space="preserve">Sirkkalanrinne</t>
  </si>
  <si>
    <t xml:space="preserve">Mielikinpolku</t>
  </si>
  <si>
    <t xml:space="preserve">Puikkopolku</t>
  </si>
  <si>
    <t xml:space="preserve">Alvionkuja</t>
  </si>
  <si>
    <t xml:space="preserve">36. Viikki</t>
  </si>
  <si>
    <t xml:space="preserve">37. Malmi</t>
  </si>
  <si>
    <t xml:space="preserve">Pihlajistontie 3 alikulku hulevesiongelma</t>
  </si>
  <si>
    <t xml:space="preserve">tarkista asuntotuotanto?</t>
  </si>
  <si>
    <t xml:space="preserve">38. Pukinmäki</t>
  </si>
  <si>
    <t xml:space="preserve">39. Tapaninkylä</t>
  </si>
  <si>
    <t xml:space="preserve">40. Suutarila</t>
  </si>
  <si>
    <t xml:space="preserve">Vaskihuhdantie</t>
  </si>
  <si>
    <t xml:space="preserve">41. Suurmetsä</t>
  </si>
  <si>
    <t xml:space="preserve">Puistolantori</t>
  </si>
  <si>
    <t xml:space="preserve">Mätäspolku</t>
  </si>
  <si>
    <t xml:space="preserve">Maatullinkj (Henrik Forsiuksen t - Kämnerink)</t>
  </si>
  <si>
    <t xml:space="preserve">m+p+k+v</t>
  </si>
  <si>
    <t xml:space="preserve">Tattariharjun teollisuusalueen kadut (Alsu)</t>
  </si>
  <si>
    <t xml:space="preserve">Tattarisuon teollisuusalueen kadut (Alsu)</t>
  </si>
  <si>
    <t xml:space="preserve">Muut peruskorjaushankkeet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</si>
</sst>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mm/dd/yyyy"/>
    <numFmt numFmtId="167" formatCode="#,##0_);\(#,##0\)"/>
    <numFmt numFmtId="168" formatCode="0%"/>
    <numFmt numFmtId="169" formatCode="General"/>
  </numFmts>
  <fonts count="6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 val="true"/>
      <sz val="12"/>
      <color rgb="FF7F7F7F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2"/>
      <name val="Arial"/>
      <family val="2"/>
      <charset val="1"/>
    </font>
    <font>
      <sz val="6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Arial MT"/>
      <family val="2"/>
      <charset val="1"/>
    </font>
    <font>
      <sz val="12"/>
      <name val="Arial MT"/>
      <family val="2"/>
      <charset val="1"/>
    </font>
    <font>
      <i val="true"/>
      <u val="double"/>
      <sz val="12"/>
      <name val="Arial"/>
      <family val="2"/>
      <charset val="1"/>
    </font>
    <font>
      <b val="true"/>
      <i val="true"/>
      <sz val="12"/>
      <name val="Arial MT"/>
      <family val="0"/>
      <charset val="1"/>
    </font>
    <font>
      <i val="true"/>
      <sz val="12"/>
      <name val="Arial MT"/>
      <family val="0"/>
      <charset val="1"/>
    </font>
    <font>
      <sz val="12"/>
      <name val="Arial MT"/>
      <family val="0"/>
      <charset val="1"/>
    </font>
    <font>
      <i val="true"/>
      <sz val="12"/>
      <name val="Arial MT"/>
      <family val="2"/>
      <charset val="1"/>
    </font>
    <font>
      <i val="true"/>
      <sz val="12"/>
      <name val="Arial"/>
      <family val="2"/>
      <charset val="1"/>
    </font>
    <font>
      <i val="true"/>
      <sz val="11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u val="double"/>
      <sz val="12"/>
      <name val="Arial"/>
      <family val="2"/>
      <charset val="1"/>
    </font>
    <font>
      <i val="true"/>
      <sz val="12"/>
      <color rgb="FFFF0000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i val="true"/>
      <sz val="12"/>
      <color rgb="FF5B9BD5"/>
      <name val="Arial"/>
      <family val="2"/>
      <charset val="1"/>
    </font>
    <font>
      <sz val="11"/>
      <color rgb="FFC00000"/>
      <name val="Calibri"/>
      <family val="2"/>
      <charset val="1"/>
    </font>
    <font>
      <sz val="12"/>
      <color rgb="FF00B050"/>
      <name val="Arial"/>
      <family val="2"/>
      <charset val="1"/>
    </font>
    <font>
      <sz val="10"/>
      <color rgb="FFFF0000"/>
      <name val="Arial"/>
      <family val="2"/>
      <charset val="1"/>
    </font>
    <font>
      <u val="doubl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u val="double"/>
      <sz val="12"/>
      <color rgb="FFFF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ED7D31"/>
      <name val="Calibri"/>
      <family val="2"/>
      <charset val="1"/>
    </font>
    <font>
      <u val="single"/>
      <sz val="11"/>
      <color rgb="FFC00000"/>
      <name val="Calibri"/>
      <family val="2"/>
      <charset val="1"/>
    </font>
    <font>
      <i val="true"/>
      <u val="single"/>
      <sz val="12"/>
      <name val="Arial"/>
      <family val="2"/>
      <charset val="1"/>
    </font>
    <font>
      <i val="true"/>
      <u val="single"/>
      <sz val="12"/>
      <name val="Arial MT"/>
      <family val="2"/>
      <charset val="1"/>
    </font>
    <font>
      <i val="true"/>
      <u val="double"/>
      <sz val="12"/>
      <color rgb="FF5B9BD5"/>
      <name val="Arial"/>
      <family val="2"/>
      <charset val="1"/>
    </font>
    <font>
      <b val="true"/>
      <u val="single"/>
      <sz val="12"/>
      <name val="Arial MT"/>
      <family val="2"/>
      <charset val="1"/>
    </font>
    <font>
      <u val="single"/>
      <sz val="10"/>
      <name val="Arial"/>
      <family val="2"/>
      <charset val="1"/>
    </font>
    <font>
      <sz val="12"/>
      <color rgb="FFC00000"/>
      <name val="Arial"/>
      <family val="2"/>
      <charset val="1"/>
    </font>
    <font>
      <sz val="10"/>
      <color rgb="FFC0000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2"/>
      <color rgb="FF44546A"/>
      <name val="Arial"/>
      <family val="2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9C9C9"/>
        <bgColor rgb="FFA9D18E"/>
      </patternFill>
    </fill>
    <fill>
      <patternFill patternType="solid">
        <fgColor rgb="FFA9D18E"/>
        <bgColor rgb="FFC9C9C9"/>
      </patternFill>
    </fill>
    <fill>
      <patternFill patternType="solid">
        <fgColor rgb="FFF8CBAD"/>
        <bgColor rgb="FFFFCCCC"/>
      </patternFill>
    </fill>
    <fill>
      <patternFill patternType="solid">
        <fgColor rgb="FFFBE5D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FFFF"/>
        <bgColor rgb="FFEDEDED"/>
      </patternFill>
    </fill>
    <fill>
      <patternFill patternType="solid">
        <fgColor rgb="FFFFCCCC"/>
        <bgColor rgb="FFF8CBAD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DEEBF7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thin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26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4" borderId="0" xfId="26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13" fillId="4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3" fillId="4" borderId="0" xfId="26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3" fillId="0" borderId="0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0" xfId="26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7" fillId="4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6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7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8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27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7" fillId="8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7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21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6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27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7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2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3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4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5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2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3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3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6" xfId="26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9" borderId="7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9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0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1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2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3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0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1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0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4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1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0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5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6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6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7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8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19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20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9" borderId="18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21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2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2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2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25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0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1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2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3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4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9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13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32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34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23" fillId="9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5" fillId="10" borderId="3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7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6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6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6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27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7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8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6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24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9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29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3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4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0" borderId="2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0" borderId="4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0" borderId="4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9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0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9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0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0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9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9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9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9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1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1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4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4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1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0" borderId="4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0" borderId="2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2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3" fillId="4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4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41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7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4" fillId="10" borderId="3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34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5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5" fillId="1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5" fillId="1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5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11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4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34" fillId="1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0" borderId="3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36" fillId="12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36" fillId="12" borderId="4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36" fillId="12" borderId="32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36" fillId="12" borderId="37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8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27" fillId="0" borderId="5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7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1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10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1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7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9" fillId="1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13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5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7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54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8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8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8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54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32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32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1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9" borderId="29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0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30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1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6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0" fillId="10" borderId="46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7" fillId="1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7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7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1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1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29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9" fillId="9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1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1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4" fillId="1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4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9" borderId="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13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7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8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9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1" fillId="0" borderId="29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7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8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9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32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6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9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2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6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2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7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4" borderId="49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10" borderId="3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7" fillId="1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5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36" fillId="12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36" fillId="12" borderId="4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36" fillId="12" borderId="32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36" fillId="12" borderId="37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32" fillId="9" borderId="8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32" fillId="0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11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4" fillId="10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32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7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4" fillId="8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4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10" borderId="3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7" fillId="9" borderId="1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7" fillId="0" borderId="5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1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3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19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2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9" fillId="0" borderId="0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3" fillId="0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3" fillId="0" borderId="0" xfId="26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0" xfId="2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0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7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1" fillId="0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0" xfId="2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9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1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9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9" borderId="14" xfId="26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9" borderId="51" xfId="2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2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0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0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2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0" fillId="0" borderId="1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3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56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9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1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8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0" fillId="0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8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9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9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9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9" fillId="0" borderId="29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9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9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8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5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5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5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2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2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5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5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3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2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53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9" borderId="5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2" fillId="10" borderId="3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7" fillId="0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0" fillId="10" borderId="3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0" fillId="10" borderId="3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34" fillId="0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34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4" fillId="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7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8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9" fillId="9" borderId="20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9" fillId="9" borderId="5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5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1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1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5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10" borderId="5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1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10" borderId="5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1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1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1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1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5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5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8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5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6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5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1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2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6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9" fillId="4" borderId="0" xfId="26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3" fillId="4" borderId="0" xfId="26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13" fillId="0" borderId="0" xfId="26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27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44" xfId="2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1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46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30" fillId="0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5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9" borderId="30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30" fillId="0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4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5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9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0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1" fillId="9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0" fillId="9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20" fillId="9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1" fillId="9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1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1" fillId="9" borderId="29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51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1" fillId="9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5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2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6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6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5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4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9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9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9" borderId="5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1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11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11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6" fillId="12" borderId="3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34" fillId="0" borderId="2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4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4" fillId="10" borderId="2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9" borderId="3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8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3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3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3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3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3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53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53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3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3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1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8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6" borderId="5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1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7" borderId="3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3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10" borderId="3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10" borderId="37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10" borderId="2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10" borderId="3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10" borderId="3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10" borderId="32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3" fillId="0" borderId="38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0" borderId="32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23" fillId="0" borderId="56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2" fillId="10" borderId="3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7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2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32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6" fillId="8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6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6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6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6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6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6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56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56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6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6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3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8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4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54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2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1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7" borderId="53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54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54" xfId="2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0" borderId="54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2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4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8" borderId="53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53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8" borderId="4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9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3" fillId="0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9" borderId="3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6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3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5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32" fillId="0" borderId="6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4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3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4" borderId="32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4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58" fillId="12" borderId="2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58" fillId="12" borderId="39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58" fillId="12" borderId="32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58" fillId="12" borderId="37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0" borderId="8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37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2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36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39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3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45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2" fillId="0" borderId="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0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26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26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0" xfId="26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30" fillId="0" borderId="0" xfId="26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0" borderId="0" xfId="26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0" xfId="26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0" borderId="0" xfId="26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äärittämätön" xfId="20"/>
    <cellStyle name="Normaali 2" xfId="21"/>
    <cellStyle name="Normaali 3" xfId="22"/>
    <cellStyle name="Normaali_TAE02pohj" xfId="23"/>
    <cellStyle name="Normaali_TAE02pohj 4" xfId="24"/>
    <cellStyle name="Normaali_tae2004itä1" xfId="25"/>
    <cellStyle name="Normaali_tae2004länsi1" xfId="26"/>
    <cellStyle name="Normaali_tae2004Pohj1" xfId="27"/>
    <cellStyle name="Selittävä teksti 2" xfId="28"/>
    <cellStyle name="Excel Built-in RowLevel_0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9C9C9"/>
      <rgbColor rgb="FF7F7F7F"/>
      <rgbColor rgb="FF5B9BD5"/>
      <rgbColor rgb="FF993366"/>
      <rgbColor rgb="FFEDEDED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BE5D6"/>
      <rgbColor rgb="FFA9D18E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ED7D31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98"/>
  <sheetViews>
    <sheetView showFormulas="false" showGridLines="fals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K14" activeCellId="0" sqref="K14"/>
    </sheetView>
  </sheetViews>
  <sheetFormatPr defaultColWidth="9.2890625" defaultRowHeight="15.85" zeroHeight="false" outlineLevelRow="0" outlineLevelCol="0"/>
  <cols>
    <col collapsed="false" customWidth="true" hidden="false" outlineLevel="0" max="1" min="1" style="1" width="64.57"/>
    <col collapsed="false" customWidth="true" hidden="false" outlineLevel="0" max="2" min="2" style="1" width="12.71"/>
    <col collapsed="false" customWidth="true" hidden="false" outlineLevel="0" max="3" min="3" style="1" width="15.85"/>
    <col collapsed="false" customWidth="true" hidden="false" outlineLevel="0" max="4" min="4" style="1" width="12.71"/>
    <col collapsed="false" customWidth="true" hidden="false" outlineLevel="0" max="5" min="5" style="1" width="10.85"/>
    <col collapsed="false" customWidth="true" hidden="false" outlineLevel="0" max="6" min="6" style="1" width="12.71"/>
    <col collapsed="false" customWidth="true" hidden="false" outlineLevel="0" max="7" min="7" style="1" width="23"/>
    <col collapsed="false" customWidth="true" hidden="false" outlineLevel="0" max="8" min="8" style="1" width="12.71"/>
    <col collapsed="false" customWidth="true" hidden="false" outlineLevel="0" max="9" min="9" style="1" width="12.15"/>
    <col collapsed="false" customWidth="true" hidden="false" outlineLevel="0" max="19" min="10" style="1" width="7.71"/>
    <col collapsed="false" customWidth="true" hidden="false" outlineLevel="0" max="20" min="20" style="2" width="12.86"/>
    <col collapsed="false" customWidth="true" hidden="false" outlineLevel="0" max="21" min="21" style="1" width="6.71"/>
    <col collapsed="false" customWidth="true" hidden="false" outlineLevel="0" max="22" min="22" style="1" width="9.71"/>
    <col collapsed="false" customWidth="true" hidden="false" outlineLevel="0" max="23" min="23" style="1" width="11.85"/>
    <col collapsed="false" customWidth="true" hidden="false" outlineLevel="0" max="29" min="24" style="1" width="9.71"/>
    <col collapsed="false" customWidth="true" hidden="false" outlineLevel="0" max="30" min="30" style="1" width="23.14"/>
    <col collapsed="false" customWidth="true" hidden="false" outlineLevel="0" max="31" min="31" style="3" width="15.71"/>
    <col collapsed="false" customWidth="false" hidden="false" outlineLevel="0" max="16384" min="32" style="1" width="9.29"/>
  </cols>
  <sheetData>
    <row r="1" customFormat="false" ht="15.85" hidden="false" customHeight="true" outlineLevel="0" collapsed="false">
      <c r="A1" s="4"/>
      <c r="B1" s="5"/>
      <c r="C1" s="5"/>
      <c r="D1" s="5"/>
      <c r="E1" s="6"/>
      <c r="F1" s="6"/>
      <c r="G1" s="6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7"/>
      <c r="T1" s="8"/>
      <c r="U1" s="9"/>
      <c r="V1" s="10"/>
      <c r="W1" s="1" t="s">
        <v>1</v>
      </c>
      <c r="X1" s="11"/>
      <c r="Y1" s="11"/>
      <c r="Z1" s="11"/>
      <c r="AA1" s="11"/>
      <c r="AB1" s="11"/>
    </row>
    <row r="2" customFormat="false" ht="15.85" hidden="false" customHeight="true" outlineLevel="0" collapsed="false">
      <c r="A2" s="4"/>
      <c r="B2" s="5"/>
      <c r="C2" s="5"/>
      <c r="D2" s="5"/>
      <c r="E2" s="6"/>
      <c r="F2" s="6"/>
      <c r="G2" s="6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3"/>
      <c r="U2" s="5"/>
      <c r="V2" s="14"/>
      <c r="W2" s="15" t="s">
        <v>2</v>
      </c>
      <c r="X2" s="5"/>
      <c r="Y2" s="5"/>
      <c r="Z2" s="5"/>
      <c r="AA2" s="5"/>
      <c r="AB2" s="5"/>
    </row>
    <row r="3" customFormat="false" ht="15.85" hidden="false" customHeight="true" outlineLevel="0" collapsed="false">
      <c r="A3" s="4"/>
      <c r="B3" s="5"/>
      <c r="C3" s="5"/>
      <c r="D3" s="5"/>
      <c r="E3" s="6"/>
      <c r="F3" s="16" t="s">
        <v>3</v>
      </c>
      <c r="G3" s="17" t="n">
        <v>44641</v>
      </c>
      <c r="H3" s="18" t="s">
        <v>4</v>
      </c>
      <c r="I3" s="19"/>
      <c r="J3" s="19"/>
      <c r="K3" s="5"/>
      <c r="L3" s="5"/>
      <c r="M3" s="5"/>
      <c r="N3" s="5"/>
      <c r="O3" s="5"/>
      <c r="P3" s="5"/>
      <c r="Q3" s="5"/>
      <c r="R3" s="5"/>
      <c r="S3" s="5"/>
      <c r="T3" s="20"/>
      <c r="U3" s="5"/>
      <c r="V3" s="21"/>
      <c r="W3" s="22" t="s">
        <v>5</v>
      </c>
      <c r="X3" s="23"/>
      <c r="Y3" s="23"/>
      <c r="Z3" s="23"/>
      <c r="AA3" s="23"/>
      <c r="AB3" s="23"/>
      <c r="AC3" s="24"/>
      <c r="AE3" s="25"/>
    </row>
    <row r="4" customFormat="false" ht="15.85" hidden="false" customHeight="true" outlineLevel="0" collapsed="false">
      <c r="A4" s="4"/>
      <c r="B4" s="5"/>
      <c r="C4" s="5"/>
      <c r="D4" s="5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3"/>
      <c r="U4" s="5"/>
      <c r="V4" s="26"/>
      <c r="W4" s="22" t="s">
        <v>6</v>
      </c>
      <c r="X4" s="4"/>
      <c r="Y4" s="4"/>
      <c r="Z4" s="4"/>
      <c r="AA4" s="4"/>
      <c r="AB4" s="4"/>
      <c r="AC4" s="4"/>
      <c r="AE4" s="27"/>
    </row>
    <row r="5" s="32" customFormat="true" ht="15.85" hidden="false" customHeight="true" outlineLevel="0" collapsed="false">
      <c r="A5" s="28"/>
      <c r="B5" s="29"/>
      <c r="C5" s="29"/>
      <c r="D5" s="29"/>
      <c r="E5" s="6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3"/>
      <c r="U5" s="5"/>
      <c r="V5" s="30"/>
      <c r="W5" s="31" t="s">
        <v>7</v>
      </c>
      <c r="X5" s="5"/>
      <c r="Y5" s="5"/>
      <c r="Z5" s="5"/>
      <c r="AA5" s="5"/>
      <c r="AB5" s="5"/>
      <c r="AC5" s="5"/>
      <c r="AE5" s="27"/>
    </row>
    <row r="6" s="32" customFormat="true" ht="15.85" hidden="false" customHeight="true" outlineLevel="0" collapsed="false">
      <c r="A6" s="33" t="s">
        <v>8</v>
      </c>
      <c r="B6" s="5"/>
      <c r="C6" s="5"/>
      <c r="D6" s="5"/>
      <c r="E6" s="6"/>
      <c r="F6" s="6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3"/>
      <c r="U6" s="5"/>
      <c r="V6" s="34"/>
      <c r="W6" s="35" t="s">
        <v>9</v>
      </c>
      <c r="X6" s="5"/>
      <c r="Y6" s="36"/>
      <c r="Z6" s="37"/>
      <c r="AA6" s="5"/>
      <c r="AB6" s="5"/>
      <c r="AC6" s="5"/>
      <c r="AE6" s="25"/>
    </row>
    <row r="7" customFormat="false" ht="15.85" hidden="false" customHeight="tru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38"/>
      <c r="L7" s="38"/>
      <c r="M7" s="38"/>
      <c r="N7" s="38"/>
      <c r="O7" s="38"/>
      <c r="P7" s="38"/>
      <c r="Q7" s="38"/>
      <c r="R7" s="38"/>
      <c r="S7" s="38"/>
      <c r="T7" s="39"/>
      <c r="U7" s="38"/>
      <c r="V7" s="40"/>
      <c r="W7" s="22" t="s">
        <v>10</v>
      </c>
      <c r="X7" s="38"/>
      <c r="Y7" s="11"/>
      <c r="Z7" s="37"/>
      <c r="AA7" s="4"/>
      <c r="AB7" s="38"/>
      <c r="AC7" s="24"/>
      <c r="AE7" s="27"/>
    </row>
    <row r="8" customFormat="false" ht="15.85" hidden="false" customHeight="true" outlineLevel="0" collapsed="false">
      <c r="A8" s="41"/>
      <c r="B8" s="42"/>
      <c r="C8" s="42"/>
      <c r="D8" s="42"/>
      <c r="E8" s="24"/>
      <c r="F8" s="41"/>
      <c r="H8" s="41" t="s">
        <v>11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43"/>
      <c r="U8" s="24"/>
      <c r="V8" s="24"/>
      <c r="W8" s="24"/>
      <c r="X8" s="24"/>
      <c r="Y8" s="44"/>
      <c r="Z8" s="37"/>
      <c r="AA8" s="45"/>
      <c r="AB8" s="24"/>
      <c r="AC8" s="24"/>
      <c r="AE8" s="27"/>
    </row>
    <row r="9" customFormat="false" ht="15.85" hidden="false" customHeight="tru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46"/>
      <c r="U9" s="47"/>
      <c r="V9" s="24"/>
      <c r="W9" s="44"/>
      <c r="X9" s="44"/>
      <c r="Y9" s="48"/>
      <c r="Z9" s="37"/>
      <c r="AA9" s="45"/>
      <c r="AB9" s="44"/>
      <c r="AC9" s="44"/>
      <c r="AE9" s="27"/>
    </row>
    <row r="10" s="48" customFormat="true" ht="15.85" hidden="false" customHeight="true" outlineLevel="0" collapsed="false">
      <c r="A10" s="49"/>
      <c r="B10" s="50" t="s">
        <v>12</v>
      </c>
      <c r="C10" s="50" t="s">
        <v>13</v>
      </c>
      <c r="D10" s="50" t="s">
        <v>14</v>
      </c>
      <c r="E10" s="51" t="s">
        <v>15</v>
      </c>
      <c r="F10" s="51" t="s">
        <v>16</v>
      </c>
      <c r="G10" s="51" t="s">
        <v>17</v>
      </c>
      <c r="H10" s="52" t="s">
        <v>18</v>
      </c>
      <c r="I10" s="53" t="s">
        <v>19</v>
      </c>
      <c r="J10" s="54" t="s">
        <v>20</v>
      </c>
      <c r="K10" s="55" t="s">
        <v>20</v>
      </c>
      <c r="L10" s="55" t="s">
        <v>20</v>
      </c>
      <c r="M10" s="52" t="s">
        <v>20</v>
      </c>
      <c r="N10" s="56" t="s">
        <v>21</v>
      </c>
      <c r="O10" s="54" t="s">
        <v>20</v>
      </c>
      <c r="P10" s="55" t="s">
        <v>20</v>
      </c>
      <c r="Q10" s="55" t="s">
        <v>20</v>
      </c>
      <c r="R10" s="55" t="s">
        <v>20</v>
      </c>
      <c r="S10" s="52" t="s">
        <v>22</v>
      </c>
      <c r="T10" s="53" t="s">
        <v>23</v>
      </c>
      <c r="U10" s="57" t="s">
        <v>24</v>
      </c>
      <c r="V10" s="58" t="s">
        <v>25</v>
      </c>
      <c r="W10" s="59" t="s">
        <v>26</v>
      </c>
      <c r="X10" s="59"/>
      <c r="Y10" s="59"/>
      <c r="Z10" s="59"/>
      <c r="AA10" s="59"/>
      <c r="AB10" s="59"/>
      <c r="AC10" s="59"/>
      <c r="AD10" s="50" t="s">
        <v>27</v>
      </c>
      <c r="AE10" s="60"/>
    </row>
    <row r="11" s="48" customFormat="true" ht="15.85" hidden="false" customHeight="true" outlineLevel="0" collapsed="false">
      <c r="A11" s="61"/>
      <c r="B11" s="62"/>
      <c r="C11" s="63" t="s">
        <v>28</v>
      </c>
      <c r="D11" s="63" t="s">
        <v>29</v>
      </c>
      <c r="E11" s="64" t="s">
        <v>30</v>
      </c>
      <c r="F11" s="64" t="s">
        <v>31</v>
      </c>
      <c r="G11" s="64" t="s">
        <v>32</v>
      </c>
      <c r="H11" s="65" t="n">
        <v>2023</v>
      </c>
      <c r="I11" s="66" t="n">
        <v>2022</v>
      </c>
      <c r="J11" s="67" t="n">
        <v>2023</v>
      </c>
      <c r="K11" s="68" t="n">
        <v>2024</v>
      </c>
      <c r="L11" s="68" t="n">
        <v>2025</v>
      </c>
      <c r="M11" s="65" t="n">
        <v>2026</v>
      </c>
      <c r="N11" s="68" t="n">
        <v>2027</v>
      </c>
      <c r="O11" s="67" t="n">
        <v>2028</v>
      </c>
      <c r="P11" s="68" t="n">
        <v>2029</v>
      </c>
      <c r="Q11" s="68" t="n">
        <v>2030</v>
      </c>
      <c r="R11" s="68" t="n">
        <v>2031</v>
      </c>
      <c r="S11" s="65" t="n">
        <v>2032</v>
      </c>
      <c r="T11" s="66" t="n">
        <v>2023</v>
      </c>
      <c r="U11" s="69" t="n">
        <v>2024</v>
      </c>
      <c r="V11" s="70" t="n">
        <v>2025</v>
      </c>
      <c r="W11" s="69" t="n">
        <v>2026</v>
      </c>
      <c r="X11" s="71" t="n">
        <v>2027</v>
      </c>
      <c r="Y11" s="72" t="n">
        <v>2028</v>
      </c>
      <c r="Z11" s="71" t="n">
        <v>2029</v>
      </c>
      <c r="AA11" s="71" t="n">
        <v>2030</v>
      </c>
      <c r="AB11" s="71" t="n">
        <v>2031</v>
      </c>
      <c r="AC11" s="70" t="n">
        <v>2032</v>
      </c>
      <c r="AD11" s="63"/>
      <c r="AE11" s="73" t="s">
        <v>33</v>
      </c>
    </row>
    <row r="12" s="48" customFormat="true" ht="15.85" hidden="false" customHeight="true" outlineLevel="0" collapsed="false">
      <c r="A12" s="74"/>
      <c r="B12" s="75"/>
      <c r="C12" s="76" t="s">
        <v>34</v>
      </c>
      <c r="D12" s="75"/>
      <c r="E12" s="77" t="s">
        <v>35</v>
      </c>
      <c r="F12" s="77" t="s">
        <v>36</v>
      </c>
      <c r="G12" s="77" t="s">
        <v>37</v>
      </c>
      <c r="H12" s="78" t="s">
        <v>38</v>
      </c>
      <c r="I12" s="79" t="s">
        <v>39</v>
      </c>
      <c r="J12" s="77" t="s">
        <v>39</v>
      </c>
      <c r="K12" s="77" t="s">
        <v>39</v>
      </c>
      <c r="L12" s="77" t="s">
        <v>39</v>
      </c>
      <c r="M12" s="77" t="s">
        <v>39</v>
      </c>
      <c r="N12" s="77" t="s">
        <v>39</v>
      </c>
      <c r="O12" s="77" t="s">
        <v>39</v>
      </c>
      <c r="P12" s="77" t="s">
        <v>39</v>
      </c>
      <c r="Q12" s="77" t="s">
        <v>39</v>
      </c>
      <c r="R12" s="77" t="s">
        <v>39</v>
      </c>
      <c r="S12" s="77" t="s">
        <v>39</v>
      </c>
      <c r="T12" s="80" t="s">
        <v>37</v>
      </c>
      <c r="U12" s="77" t="s">
        <v>37</v>
      </c>
      <c r="V12" s="77" t="s">
        <v>37</v>
      </c>
      <c r="W12" s="77" t="s">
        <v>37</v>
      </c>
      <c r="X12" s="77" t="s">
        <v>37</v>
      </c>
      <c r="Y12" s="77" t="s">
        <v>37</v>
      </c>
      <c r="Z12" s="77" t="s">
        <v>37</v>
      </c>
      <c r="AA12" s="77" t="s">
        <v>37</v>
      </c>
      <c r="AB12" s="77" t="s">
        <v>37</v>
      </c>
      <c r="AC12" s="81" t="s">
        <v>37</v>
      </c>
      <c r="AD12" s="82"/>
      <c r="AE12" s="83" t="s">
        <v>40</v>
      </c>
    </row>
    <row r="13" s="48" customFormat="true" ht="15.85" hidden="false" customHeight="true" outlineLevel="0" collapsed="false">
      <c r="A13" s="84"/>
      <c r="B13" s="85"/>
      <c r="C13" s="85"/>
      <c r="D13" s="85"/>
      <c r="E13" s="85"/>
      <c r="F13" s="85"/>
      <c r="G13" s="85"/>
      <c r="H13" s="86"/>
      <c r="I13" s="87"/>
      <c r="J13" s="88"/>
      <c r="K13" s="88"/>
      <c r="L13" s="89"/>
      <c r="M13" s="89"/>
      <c r="N13" s="90"/>
      <c r="O13" s="90"/>
      <c r="P13" s="90"/>
      <c r="Q13" s="90"/>
      <c r="R13" s="90"/>
      <c r="S13" s="89"/>
      <c r="T13" s="91"/>
      <c r="U13" s="92"/>
      <c r="V13" s="93"/>
      <c r="W13" s="93"/>
      <c r="X13" s="93"/>
      <c r="Y13" s="93"/>
      <c r="Z13" s="93"/>
      <c r="AA13" s="93"/>
      <c r="AB13" s="93"/>
      <c r="AC13" s="94"/>
      <c r="AD13" s="95"/>
      <c r="AE13" s="96"/>
    </row>
    <row r="14" customFormat="false" ht="15.85" hidden="false" customHeight="true" outlineLevel="0" collapsed="false">
      <c r="A14" s="97" t="s">
        <v>41</v>
      </c>
      <c r="B14" s="98"/>
      <c r="C14" s="98"/>
      <c r="D14" s="98"/>
      <c r="E14" s="99"/>
      <c r="F14" s="99"/>
      <c r="G14" s="100" t="n">
        <f aca="false">G21</f>
        <v>4500</v>
      </c>
      <c r="H14" s="101"/>
      <c r="I14" s="102"/>
      <c r="J14" s="103"/>
      <c r="K14" s="103"/>
      <c r="L14" s="104"/>
      <c r="M14" s="105"/>
      <c r="N14" s="106"/>
      <c r="O14" s="106"/>
      <c r="P14" s="106"/>
      <c r="Q14" s="106"/>
      <c r="R14" s="106"/>
      <c r="S14" s="107"/>
      <c r="T14" s="108" t="n">
        <f aca="false">T21</f>
        <v>1710</v>
      </c>
      <c r="U14" s="109" t="n">
        <f aca="false">U21</f>
        <v>2290</v>
      </c>
      <c r="V14" s="110" t="n">
        <f aca="false">V21</f>
        <v>2160</v>
      </c>
      <c r="W14" s="110" t="n">
        <f aca="false">W21</f>
        <v>4020</v>
      </c>
      <c r="X14" s="110" t="n">
        <f aca="false">X21</f>
        <v>3390</v>
      </c>
      <c r="Y14" s="110" t="n">
        <f aca="false">Y21</f>
        <v>4090</v>
      </c>
      <c r="Z14" s="110" t="n">
        <f aca="false">Z21</f>
        <v>2440</v>
      </c>
      <c r="AA14" s="110" t="n">
        <f aca="false">AA21</f>
        <v>1990</v>
      </c>
      <c r="AB14" s="110" t="n">
        <f aca="false">AB21</f>
        <v>2090</v>
      </c>
      <c r="AC14" s="111" t="n">
        <f aca="false">AC21</f>
        <v>2390</v>
      </c>
      <c r="AD14" s="112"/>
      <c r="AE14" s="96"/>
    </row>
    <row r="15" s="127" customFormat="true" ht="15.85" hidden="false" customHeight="true" outlineLevel="0" collapsed="false">
      <c r="A15" s="113"/>
      <c r="B15" s="114"/>
      <c r="C15" s="114"/>
      <c r="D15" s="114"/>
      <c r="E15" s="115"/>
      <c r="F15" s="116"/>
      <c r="G15" s="115"/>
      <c r="H15" s="117"/>
      <c r="I15" s="118"/>
      <c r="J15" s="114"/>
      <c r="K15" s="114"/>
      <c r="L15" s="114"/>
      <c r="M15" s="119"/>
      <c r="N15" s="120"/>
      <c r="O15" s="120"/>
      <c r="P15" s="120"/>
      <c r="Q15" s="120"/>
      <c r="R15" s="120"/>
      <c r="S15" s="121"/>
      <c r="T15" s="122"/>
      <c r="U15" s="123"/>
      <c r="V15" s="124"/>
      <c r="W15" s="124"/>
      <c r="X15" s="124"/>
      <c r="Y15" s="124"/>
      <c r="Z15" s="124"/>
      <c r="AA15" s="124"/>
      <c r="AB15" s="124"/>
      <c r="AC15" s="125"/>
      <c r="AD15" s="126"/>
      <c r="AE15" s="96"/>
    </row>
    <row r="16" customFormat="false" ht="15.85" hidden="false" customHeight="true" outlineLevel="0" collapsed="false">
      <c r="A16" s="97"/>
      <c r="B16" s="128"/>
      <c r="C16" s="128"/>
      <c r="D16" s="128"/>
      <c r="E16" s="129"/>
      <c r="F16" s="129"/>
      <c r="G16" s="100" t="n">
        <f aca="false">G87</f>
        <v>9100</v>
      </c>
      <c r="H16" s="130"/>
      <c r="I16" s="131"/>
      <c r="J16" s="132"/>
      <c r="K16" s="132"/>
      <c r="L16" s="106"/>
      <c r="M16" s="133"/>
      <c r="N16" s="106"/>
      <c r="O16" s="106"/>
      <c r="P16" s="106"/>
      <c r="Q16" s="106"/>
      <c r="R16" s="106"/>
      <c r="S16" s="134"/>
      <c r="T16" s="135" t="n">
        <f aca="false">T87</f>
        <v>1160</v>
      </c>
      <c r="U16" s="136" t="n">
        <f aca="false">U87</f>
        <v>810</v>
      </c>
      <c r="V16" s="100" t="n">
        <f aca="false">V87</f>
        <v>1050</v>
      </c>
      <c r="W16" s="100" t="n">
        <f aca="false">W87</f>
        <v>150</v>
      </c>
      <c r="X16" s="100" t="n">
        <f aca="false">X87</f>
        <v>250</v>
      </c>
      <c r="Y16" s="100" t="n">
        <f aca="false">Y87</f>
        <v>1050</v>
      </c>
      <c r="Z16" s="100" t="n">
        <f aca="false">Z87</f>
        <v>150</v>
      </c>
      <c r="AA16" s="100" t="n">
        <f aca="false">AA87</f>
        <v>600</v>
      </c>
      <c r="AB16" s="100" t="n">
        <f aca="false">AB87</f>
        <v>830</v>
      </c>
      <c r="AC16" s="137" t="n">
        <f aca="false">AC87</f>
        <v>730</v>
      </c>
      <c r="AD16" s="138"/>
      <c r="AE16" s="96"/>
    </row>
    <row r="17" customFormat="false" ht="15.85" hidden="false" customHeight="true" outlineLevel="0" collapsed="false">
      <c r="A17" s="139"/>
      <c r="B17" s="140"/>
      <c r="C17" s="140"/>
      <c r="D17" s="140"/>
      <c r="E17" s="141"/>
      <c r="F17" s="141"/>
      <c r="G17" s="142"/>
      <c r="H17" s="143"/>
      <c r="I17" s="144"/>
      <c r="J17" s="145"/>
      <c r="K17" s="145"/>
      <c r="L17" s="146"/>
      <c r="M17" s="147"/>
      <c r="N17" s="146"/>
      <c r="O17" s="146"/>
      <c r="P17" s="146"/>
      <c r="Q17" s="146"/>
      <c r="R17" s="146"/>
      <c r="S17" s="148"/>
      <c r="T17" s="149"/>
      <c r="U17" s="150"/>
      <c r="V17" s="151"/>
      <c r="W17" s="151"/>
      <c r="X17" s="151"/>
      <c r="Y17" s="151"/>
      <c r="Z17" s="151"/>
      <c r="AA17" s="151"/>
      <c r="AB17" s="151"/>
      <c r="AC17" s="152"/>
      <c r="AD17" s="153"/>
      <c r="AE17" s="96"/>
    </row>
    <row r="18" s="164" customFormat="true" ht="15.85" hidden="false" customHeight="true" outlineLevel="0" collapsed="false">
      <c r="A18" s="154"/>
      <c r="B18" s="155"/>
      <c r="C18" s="155"/>
      <c r="D18" s="155"/>
      <c r="E18" s="156"/>
      <c r="F18" s="155"/>
      <c r="G18" s="156" t="n">
        <f aca="false">SUM(G14:G17)</f>
        <v>13600</v>
      </c>
      <c r="H18" s="157"/>
      <c r="I18" s="158"/>
      <c r="J18" s="155"/>
      <c r="K18" s="155"/>
      <c r="L18" s="155"/>
      <c r="M18" s="156"/>
      <c r="N18" s="159"/>
      <c r="O18" s="159"/>
      <c r="P18" s="159"/>
      <c r="Q18" s="159"/>
      <c r="R18" s="159"/>
      <c r="S18" s="156"/>
      <c r="T18" s="160" t="n">
        <f aca="false">SUM(T14:T17)</f>
        <v>2870</v>
      </c>
      <c r="U18" s="161" t="n">
        <f aca="false">SUM(U14:U17)</f>
        <v>3100</v>
      </c>
      <c r="V18" s="159" t="n">
        <f aca="false">SUM(V14:V17)</f>
        <v>3210</v>
      </c>
      <c r="W18" s="159" t="n">
        <f aca="false">SUM(W14:W17)</f>
        <v>4170</v>
      </c>
      <c r="X18" s="159" t="n">
        <f aca="false">SUM(X14:X17)</f>
        <v>3640</v>
      </c>
      <c r="Y18" s="159" t="n">
        <f aca="false">SUM(Y14:Y17)</f>
        <v>5140</v>
      </c>
      <c r="Z18" s="159" t="n">
        <f aca="false">SUM(Z14:Z17)</f>
        <v>2590</v>
      </c>
      <c r="AA18" s="159" t="n">
        <f aca="false">SUM(AA14:AA17)</f>
        <v>2590</v>
      </c>
      <c r="AB18" s="159" t="n">
        <f aca="false">SUM(AB14:AB17)</f>
        <v>2920</v>
      </c>
      <c r="AC18" s="162" t="n">
        <f aca="false">SUM(AC14:AC17)</f>
        <v>3120</v>
      </c>
      <c r="AD18" s="161"/>
      <c r="AE18" s="163"/>
    </row>
    <row r="19" customFormat="false" ht="15.85" hidden="false" customHeight="true" outlineLevel="0" collapsed="false">
      <c r="A19" s="165"/>
      <c r="B19" s="166"/>
      <c r="C19" s="166"/>
      <c r="D19" s="166"/>
      <c r="E19" s="166"/>
      <c r="F19" s="166"/>
      <c r="G19" s="166"/>
      <c r="H19" s="167"/>
      <c r="I19" s="168"/>
      <c r="J19" s="169"/>
      <c r="K19" s="169"/>
      <c r="L19" s="170"/>
      <c r="M19" s="171"/>
      <c r="N19" s="170"/>
      <c r="O19" s="170"/>
      <c r="P19" s="170"/>
      <c r="Q19" s="170"/>
      <c r="R19" s="170"/>
      <c r="S19" s="172"/>
      <c r="T19" s="173"/>
      <c r="U19" s="174"/>
      <c r="V19" s="175"/>
      <c r="W19" s="175"/>
      <c r="X19" s="175"/>
      <c r="Y19" s="175"/>
      <c r="Z19" s="175"/>
      <c r="AA19" s="175"/>
      <c r="AB19" s="175"/>
      <c r="AC19" s="176"/>
      <c r="AD19" s="177"/>
      <c r="AE19" s="96"/>
    </row>
    <row r="20" customFormat="false" ht="15.85" hidden="false" customHeight="true" outlineLevel="0" collapsed="false">
      <c r="A20" s="178"/>
      <c r="B20" s="179"/>
      <c r="C20" s="179"/>
      <c r="D20" s="179"/>
      <c r="E20" s="179"/>
      <c r="F20" s="179"/>
      <c r="G20" s="179"/>
      <c r="H20" s="179"/>
      <c r="I20" s="180"/>
      <c r="J20" s="181"/>
      <c r="K20" s="145"/>
      <c r="L20" s="145"/>
      <c r="M20" s="145"/>
      <c r="N20" s="182"/>
      <c r="O20" s="182"/>
      <c r="P20" s="182"/>
      <c r="Q20" s="182"/>
      <c r="R20" s="182"/>
      <c r="S20" s="145"/>
      <c r="T20" s="91"/>
      <c r="U20" s="183"/>
      <c r="V20" s="184"/>
      <c r="W20" s="185"/>
      <c r="X20" s="185"/>
      <c r="Y20" s="185"/>
      <c r="Z20" s="185"/>
      <c r="AA20" s="185"/>
      <c r="AB20" s="185"/>
      <c r="AC20" s="86"/>
      <c r="AD20" s="186"/>
      <c r="AE20" s="96"/>
    </row>
    <row r="21" customFormat="false" ht="15.85" hidden="false" customHeight="true" outlineLevel="0" collapsed="false">
      <c r="A21" s="187" t="s">
        <v>11</v>
      </c>
      <c r="B21" s="188"/>
      <c r="C21" s="188"/>
      <c r="D21" s="188"/>
      <c r="E21" s="189" t="n">
        <f aca="false">E45+E48+E50+E55+E57+E63+E78+E81</f>
        <v>71898</v>
      </c>
      <c r="F21" s="190"/>
      <c r="G21" s="189" t="n">
        <f aca="false">G27+G45+G48+G50+G55+G57+G63+G78+G81</f>
        <v>4500</v>
      </c>
      <c r="H21" s="190"/>
      <c r="I21" s="191"/>
      <c r="J21" s="192"/>
      <c r="K21" s="193"/>
      <c r="L21" s="193"/>
      <c r="M21" s="193"/>
      <c r="N21" s="193"/>
      <c r="O21" s="193"/>
      <c r="P21" s="193"/>
      <c r="Q21" s="193"/>
      <c r="R21" s="193"/>
      <c r="S21" s="193"/>
      <c r="T21" s="108" t="n">
        <f aca="false">T27+T45+T48+T50+T55+T57+T63+T78+T81+T59+T25</f>
        <v>1710</v>
      </c>
      <c r="U21" s="194" t="n">
        <f aca="false">U27+U45+U48+U50+U55+U57+U63+U78+U81+U59+U25</f>
        <v>2290</v>
      </c>
      <c r="V21" s="195" t="n">
        <f aca="false">V27+V45+V48+V50+V55+V57+V63+V78+V81+V59+V25</f>
        <v>2160</v>
      </c>
      <c r="W21" s="195" t="n">
        <f aca="false">W27+W45+W48+W50+W55+W57+W63+W78+W81+W59+W25</f>
        <v>4020</v>
      </c>
      <c r="X21" s="195" t="n">
        <f aca="false">X27+X45+X48+X50+X55+X57+X63+X78+X81+X59+X25</f>
        <v>3390</v>
      </c>
      <c r="Y21" s="195" t="n">
        <f aca="false">Y27+Y45+Y48+Y50+Y55+Y57+Y63+Y78+Y81+Y59+Y25</f>
        <v>4090</v>
      </c>
      <c r="Z21" s="195" t="n">
        <f aca="false">Z27+Z45+Z48+Z50+Z55+Z57+Z63+Z78+Z81+Z59+Z25</f>
        <v>2440</v>
      </c>
      <c r="AA21" s="195" t="n">
        <f aca="false">AA27+AA45+AA48+AA50+AA55+AA57+AA63+AA78+AA81+AA59+AA25</f>
        <v>1990</v>
      </c>
      <c r="AB21" s="195" t="n">
        <f aca="false">AB27+AB45+AB48+AB50+AB55+AB57+AB63+AB78+AB81+AB59+AB25</f>
        <v>2090</v>
      </c>
      <c r="AC21" s="111" t="n">
        <f aca="false">AC27+AC45+AC48+AC50+AC55+AC57+AC63+AC78+AC81+AC59+AC25</f>
        <v>2390</v>
      </c>
      <c r="AD21" s="196"/>
      <c r="AE21" s="96"/>
    </row>
    <row r="22" customFormat="false" ht="15.85" hidden="false" customHeight="true" outlineLevel="0" collapsed="false">
      <c r="A22" s="197" t="s">
        <v>42</v>
      </c>
      <c r="B22" s="198"/>
      <c r="C22" s="198"/>
      <c r="D22" s="198"/>
      <c r="E22" s="199"/>
      <c r="F22" s="199"/>
      <c r="G22" s="199"/>
      <c r="H22" s="199"/>
      <c r="I22" s="200"/>
      <c r="J22" s="201"/>
      <c r="K22" s="202"/>
      <c r="L22" s="202"/>
      <c r="M22" s="202"/>
      <c r="N22" s="202"/>
      <c r="O22" s="202"/>
      <c r="P22" s="202"/>
      <c r="Q22" s="202"/>
      <c r="R22" s="202"/>
      <c r="S22" s="202"/>
      <c r="T22" s="203" t="n">
        <v>2100</v>
      </c>
      <c r="U22" s="204" t="n">
        <v>1000</v>
      </c>
      <c r="V22" s="205" t="n">
        <v>500</v>
      </c>
      <c r="W22" s="205" t="n">
        <v>1000</v>
      </c>
      <c r="X22" s="205" t="n">
        <v>2800</v>
      </c>
      <c r="Y22" s="205" t="n">
        <v>3000</v>
      </c>
      <c r="Z22" s="205" t="n">
        <v>3000</v>
      </c>
      <c r="AA22" s="205" t="n">
        <v>3000</v>
      </c>
      <c r="AB22" s="205" t="n">
        <v>3000</v>
      </c>
      <c r="AC22" s="206" t="n">
        <v>3000</v>
      </c>
      <c r="AD22" s="207"/>
      <c r="AE22" s="208"/>
    </row>
    <row r="23" customFormat="false" ht="15.85" hidden="false" customHeight="true" outlineLevel="0" collapsed="false">
      <c r="A23" s="209" t="s">
        <v>43</v>
      </c>
      <c r="B23" s="198"/>
      <c r="C23" s="198"/>
      <c r="D23" s="198"/>
      <c r="E23" s="199"/>
      <c r="F23" s="199"/>
      <c r="G23" s="199"/>
      <c r="H23" s="199"/>
      <c r="I23" s="200"/>
      <c r="J23" s="201"/>
      <c r="K23" s="202"/>
      <c r="L23" s="202"/>
      <c r="M23" s="202"/>
      <c r="N23" s="202"/>
      <c r="O23" s="202"/>
      <c r="P23" s="202"/>
      <c r="Q23" s="202"/>
      <c r="R23" s="202"/>
      <c r="S23" s="202"/>
      <c r="T23" s="210" t="n">
        <f aca="false">T22-T21</f>
        <v>390</v>
      </c>
      <c r="U23" s="211" t="n">
        <f aca="false">U22-U21</f>
        <v>-1290</v>
      </c>
      <c r="V23" s="212" t="n">
        <f aca="false">V22-V21</f>
        <v>-1660</v>
      </c>
      <c r="W23" s="212" t="n">
        <f aca="false">W22-W21</f>
        <v>-3020</v>
      </c>
      <c r="X23" s="212" t="n">
        <f aca="false">X22-X21</f>
        <v>-590</v>
      </c>
      <c r="Y23" s="212" t="n">
        <f aca="false">Y22-Y21</f>
        <v>-1090</v>
      </c>
      <c r="Z23" s="212" t="n">
        <f aca="false">Z22-Z21</f>
        <v>560</v>
      </c>
      <c r="AA23" s="212" t="n">
        <f aca="false">AA22-AA21</f>
        <v>1010</v>
      </c>
      <c r="AB23" s="212" t="n">
        <f aca="false">AB22-AB21</f>
        <v>910</v>
      </c>
      <c r="AC23" s="213" t="n">
        <f aca="false">AC22-AC21</f>
        <v>610</v>
      </c>
      <c r="AD23" s="207"/>
      <c r="AE23" s="208"/>
    </row>
    <row r="24" customFormat="false" ht="15.85" hidden="false" customHeight="true" outlineLevel="0" collapsed="false">
      <c r="A24" s="113"/>
      <c r="B24" s="214"/>
      <c r="C24" s="214"/>
      <c r="D24" s="214"/>
      <c r="E24" s="215"/>
      <c r="F24" s="215"/>
      <c r="G24" s="215"/>
      <c r="H24" s="215"/>
      <c r="I24" s="216"/>
      <c r="J24" s="217"/>
      <c r="K24" s="218"/>
      <c r="L24" s="218"/>
      <c r="M24" s="218"/>
      <c r="N24" s="218"/>
      <c r="O24" s="218"/>
      <c r="P24" s="218"/>
      <c r="Q24" s="218"/>
      <c r="R24" s="218"/>
      <c r="S24" s="218"/>
      <c r="T24" s="219"/>
      <c r="U24" s="220"/>
      <c r="V24" s="221"/>
      <c r="W24" s="222"/>
      <c r="X24" s="222"/>
      <c r="Y24" s="222"/>
      <c r="Z24" s="222"/>
      <c r="AA24" s="222"/>
      <c r="AB24" s="222"/>
      <c r="AC24" s="223"/>
      <c r="AD24" s="224"/>
      <c r="AE24" s="208"/>
    </row>
    <row r="25" customFormat="false" ht="15.85" hidden="false" customHeight="true" outlineLevel="0" collapsed="false">
      <c r="A25" s="225" t="s">
        <v>44</v>
      </c>
      <c r="B25" s="214"/>
      <c r="C25" s="214"/>
      <c r="D25" s="214"/>
      <c r="E25" s="215"/>
      <c r="F25" s="215"/>
      <c r="G25" s="215"/>
      <c r="H25" s="215"/>
      <c r="I25" s="216"/>
      <c r="J25" s="217"/>
      <c r="K25" s="218"/>
      <c r="L25" s="218"/>
      <c r="M25" s="218"/>
      <c r="N25" s="218"/>
      <c r="O25" s="218"/>
      <c r="P25" s="218"/>
      <c r="Q25" s="218"/>
      <c r="R25" s="218"/>
      <c r="S25" s="218"/>
      <c r="T25" s="122" t="n">
        <f aca="false">ROUND(J25*$G25,-1)</f>
        <v>0</v>
      </c>
      <c r="U25" s="226" t="n">
        <f aca="false">ROUND(K25*$G25,-1)</f>
        <v>0</v>
      </c>
      <c r="V25" s="227" t="n">
        <f aca="false">ROUND(L25*$G25,-1)</f>
        <v>0</v>
      </c>
      <c r="W25" s="227" t="n">
        <f aca="false">ROUND(M25*$G25,-1)</f>
        <v>0</v>
      </c>
      <c r="X25" s="227" t="n">
        <f aca="false">ROUND(N25*$G25,-1)</f>
        <v>0</v>
      </c>
      <c r="Y25" s="227" t="n">
        <f aca="false">ROUND(O25*$G25,-1)</f>
        <v>0</v>
      </c>
      <c r="Z25" s="227" t="n">
        <f aca="false">ROUND(P25*$G25,-1)</f>
        <v>0</v>
      </c>
      <c r="AA25" s="227" t="n">
        <f aca="false">ROUND(Q25*$G25,-1)</f>
        <v>0</v>
      </c>
      <c r="AB25" s="227" t="n">
        <f aca="false">ROUND(R25*$G25,-1)</f>
        <v>0</v>
      </c>
      <c r="AC25" s="143" t="n">
        <f aca="false">ROUND(S25*$G25,-1)</f>
        <v>0</v>
      </c>
      <c r="AD25" s="228"/>
      <c r="AE25" s="229"/>
    </row>
    <row r="26" customFormat="false" ht="15.85" hidden="false" customHeight="true" outlineLevel="0" collapsed="false">
      <c r="A26" s="230"/>
      <c r="B26" s="214"/>
      <c r="C26" s="214"/>
      <c r="D26" s="214"/>
      <c r="E26" s="215"/>
      <c r="F26" s="215"/>
      <c r="G26" s="215"/>
      <c r="H26" s="215"/>
      <c r="I26" s="216"/>
      <c r="J26" s="217"/>
      <c r="K26" s="218"/>
      <c r="L26" s="218"/>
      <c r="M26" s="218"/>
      <c r="N26" s="218"/>
      <c r="O26" s="218"/>
      <c r="P26" s="218"/>
      <c r="Q26" s="218"/>
      <c r="R26" s="218"/>
      <c r="S26" s="218"/>
      <c r="T26" s="231"/>
      <c r="U26" s="226"/>
      <c r="V26" s="227"/>
      <c r="W26" s="227"/>
      <c r="X26" s="227"/>
      <c r="Y26" s="227"/>
      <c r="Z26" s="227"/>
      <c r="AA26" s="227"/>
      <c r="AB26" s="227"/>
      <c r="AC26" s="143"/>
      <c r="AD26" s="228"/>
      <c r="AE26" s="96"/>
    </row>
    <row r="27" customFormat="false" ht="15.85" hidden="false" customHeight="true" outlineLevel="0" collapsed="false">
      <c r="A27" s="225" t="s">
        <v>45</v>
      </c>
      <c r="B27" s="214"/>
      <c r="C27" s="214"/>
      <c r="D27" s="214"/>
      <c r="E27" s="232" t="n">
        <f aca="false">SUM(E44:E44)</f>
        <v>0</v>
      </c>
      <c r="F27" s="215"/>
      <c r="G27" s="215" t="n">
        <f aca="false">SUM(G44:G44)</f>
        <v>0</v>
      </c>
      <c r="H27" s="215"/>
      <c r="I27" s="216"/>
      <c r="J27" s="217"/>
      <c r="K27" s="218"/>
      <c r="L27" s="218"/>
      <c r="M27" s="218"/>
      <c r="N27" s="218"/>
      <c r="O27" s="218"/>
      <c r="P27" s="218"/>
      <c r="Q27" s="218"/>
      <c r="R27" s="218"/>
      <c r="S27" s="218"/>
      <c r="T27" s="108" t="n">
        <f aca="false">SUM(T28:T44)</f>
        <v>940</v>
      </c>
      <c r="U27" s="194" t="n">
        <f aca="false">SUM(U28:U44)</f>
        <v>1320</v>
      </c>
      <c r="V27" s="110" t="n">
        <f aca="false">SUM(V28:V44)</f>
        <v>1070</v>
      </c>
      <c r="W27" s="110" t="n">
        <f aca="false">SUM(W28:W44)</f>
        <v>3130</v>
      </c>
      <c r="X27" s="110" t="n">
        <f aca="false">SUM(X28:X44)</f>
        <v>3200</v>
      </c>
      <c r="Y27" s="110" t="n">
        <f aca="false">SUM(Y28:Y44)</f>
        <v>1050</v>
      </c>
      <c r="Z27" s="110" t="n">
        <f aca="false">SUM(Z28:Z44)</f>
        <v>1050</v>
      </c>
      <c r="AA27" s="110" t="n">
        <f aca="false">SUM(AA28:AA44)</f>
        <v>0</v>
      </c>
      <c r="AB27" s="110" t="n">
        <f aca="false">SUM(AB28:AB44)</f>
        <v>0</v>
      </c>
      <c r="AC27" s="111" t="n">
        <f aca="false">SUM(AC28:AC44)</f>
        <v>300</v>
      </c>
      <c r="AD27" s="233"/>
      <c r="AE27" s="229"/>
    </row>
    <row r="28" customFormat="false" ht="15.85" hidden="false" customHeight="true" outlineLevel="0" collapsed="false">
      <c r="A28" s="234" t="s">
        <v>46</v>
      </c>
      <c r="B28" s="214" t="s">
        <v>47</v>
      </c>
      <c r="C28" s="214" t="s">
        <v>48</v>
      </c>
      <c r="D28" s="214"/>
      <c r="E28" s="179" t="n">
        <v>2170</v>
      </c>
      <c r="F28" s="179" t="n">
        <v>350</v>
      </c>
      <c r="G28" s="179" t="n">
        <v>1000</v>
      </c>
      <c r="H28" s="179" t="s">
        <v>49</v>
      </c>
      <c r="I28" s="235"/>
      <c r="J28" s="236" t="n">
        <v>0.5</v>
      </c>
      <c r="K28" s="237" t="n">
        <v>0.5</v>
      </c>
      <c r="L28" s="238"/>
      <c r="M28" s="237"/>
      <c r="N28" s="237"/>
      <c r="O28" s="238"/>
      <c r="P28" s="237"/>
      <c r="Q28" s="237"/>
      <c r="R28" s="237"/>
      <c r="S28" s="145"/>
      <c r="T28" s="122" t="n">
        <f aca="false">ROUND(J28*$G28,-1)</f>
        <v>500</v>
      </c>
      <c r="U28" s="226" t="n">
        <f aca="false">ROUND(K28*$G28,-1)</f>
        <v>500</v>
      </c>
      <c r="V28" s="227" t="n">
        <f aca="false">ROUND(L28*$G28,-1)</f>
        <v>0</v>
      </c>
      <c r="W28" s="227" t="n">
        <f aca="false">ROUND(M28*$G28,-1)</f>
        <v>0</v>
      </c>
      <c r="X28" s="227" t="n">
        <f aca="false">ROUND(N28*$G28,-1)</f>
        <v>0</v>
      </c>
      <c r="Y28" s="227" t="n">
        <f aca="false">ROUND(O28*$G28,-1)</f>
        <v>0</v>
      </c>
      <c r="Z28" s="227" t="n">
        <f aca="false">ROUND(P28*$G28,-1)</f>
        <v>0</v>
      </c>
      <c r="AA28" s="227" t="n">
        <f aca="false">ROUND(Q28*$G28,-1)</f>
        <v>0</v>
      </c>
      <c r="AB28" s="227" t="n">
        <f aca="false">ROUND(R28*$G28,-1)</f>
        <v>0</v>
      </c>
      <c r="AC28" s="143" t="n">
        <f aca="false">ROUND(S28*$G28,-1)</f>
        <v>0</v>
      </c>
      <c r="AD28" s="239" t="s">
        <v>50</v>
      </c>
      <c r="AE28" s="96" t="n">
        <v>2637</v>
      </c>
    </row>
    <row r="29" customFormat="false" ht="15.85" hidden="false" customHeight="true" outlineLevel="0" collapsed="false">
      <c r="A29" s="234"/>
      <c r="B29" s="214"/>
      <c r="C29" s="198"/>
      <c r="D29" s="198"/>
      <c r="E29" s="179"/>
      <c r="F29" s="179"/>
      <c r="G29" s="179"/>
      <c r="H29" s="179"/>
      <c r="I29" s="235"/>
      <c r="J29" s="236"/>
      <c r="K29" s="237"/>
      <c r="L29" s="238"/>
      <c r="M29" s="237"/>
      <c r="N29" s="237"/>
      <c r="O29" s="238"/>
      <c r="P29" s="237"/>
      <c r="Q29" s="237"/>
      <c r="R29" s="237"/>
      <c r="S29" s="145"/>
      <c r="T29" s="122"/>
      <c r="U29" s="240"/>
      <c r="V29" s="175"/>
      <c r="W29" s="175"/>
      <c r="X29" s="175"/>
      <c r="Y29" s="175"/>
      <c r="Z29" s="175"/>
      <c r="AA29" s="175"/>
      <c r="AB29" s="175"/>
      <c r="AC29" s="176"/>
      <c r="AD29" s="241"/>
      <c r="AE29" s="96"/>
    </row>
    <row r="30" customFormat="false" ht="15.85" hidden="false" customHeight="true" outlineLevel="0" collapsed="false">
      <c r="A30" s="242" t="s">
        <v>51</v>
      </c>
      <c r="B30" s="214" t="s">
        <v>52</v>
      </c>
      <c r="C30" s="198"/>
      <c r="D30" s="198"/>
      <c r="E30" s="243"/>
      <c r="F30" s="179"/>
      <c r="G30" s="244" t="n">
        <v>400</v>
      </c>
      <c r="H30" s="179" t="s">
        <v>53</v>
      </c>
      <c r="I30" s="245" t="s">
        <v>53</v>
      </c>
      <c r="J30" s="181" t="n">
        <v>0.5</v>
      </c>
      <c r="K30" s="145" t="n">
        <v>0.5</v>
      </c>
      <c r="L30" s="145"/>
      <c r="M30" s="145"/>
      <c r="N30" s="145"/>
      <c r="O30" s="145"/>
      <c r="P30" s="145"/>
      <c r="Q30" s="145"/>
      <c r="R30" s="145"/>
      <c r="S30" s="246"/>
      <c r="T30" s="122" t="n">
        <f aca="false">ROUND(J30*$G30,-1)</f>
        <v>200</v>
      </c>
      <c r="U30" s="226" t="n">
        <f aca="false">ROUND(K30*$G30,-1)</f>
        <v>200</v>
      </c>
      <c r="V30" s="247" t="n">
        <f aca="false">ROUND(L30*$G30,-1)</f>
        <v>0</v>
      </c>
      <c r="W30" s="247" t="n">
        <f aca="false">ROUND(M30*$G30,-1)</f>
        <v>0</v>
      </c>
      <c r="X30" s="247" t="n">
        <f aca="false">ROUND(N30*$G30,-1)</f>
        <v>0</v>
      </c>
      <c r="Y30" s="247" t="n">
        <f aca="false">ROUND(O30*$G30,-1)</f>
        <v>0</v>
      </c>
      <c r="Z30" s="247" t="n">
        <f aca="false">ROUND(P30*$G30,-1)</f>
        <v>0</v>
      </c>
      <c r="AA30" s="247" t="n">
        <f aca="false">ROUND(Q30*$G30,-1)</f>
        <v>0</v>
      </c>
      <c r="AB30" s="247" t="n">
        <f aca="false">ROUND(R30*$G30,-1)</f>
        <v>0</v>
      </c>
      <c r="AC30" s="248" t="n">
        <f aca="false">ROUND(S30*$G30,-1)</f>
        <v>0</v>
      </c>
      <c r="AD30" s="228"/>
      <c r="AE30" s="96"/>
    </row>
    <row r="31" customFormat="false" ht="15.85" hidden="false" customHeight="true" outlineLevel="0" collapsed="false">
      <c r="A31" s="249" t="s">
        <v>54</v>
      </c>
      <c r="B31" s="214" t="s">
        <v>52</v>
      </c>
      <c r="C31" s="214" t="s">
        <v>55</v>
      </c>
      <c r="D31" s="198"/>
      <c r="E31" s="250"/>
      <c r="F31" s="251" t="s">
        <v>56</v>
      </c>
      <c r="G31" s="243" t="n">
        <v>3000</v>
      </c>
      <c r="H31" s="179"/>
      <c r="I31" s="235"/>
      <c r="J31" s="181"/>
      <c r="K31" s="145"/>
      <c r="L31" s="145" t="n">
        <v>0.1</v>
      </c>
      <c r="M31" s="145" t="n">
        <v>0.6</v>
      </c>
      <c r="N31" s="145" t="n">
        <v>0.3</v>
      </c>
      <c r="O31" s="145"/>
      <c r="P31" s="145"/>
      <c r="Q31" s="145"/>
      <c r="R31" s="145"/>
      <c r="S31" s="145"/>
      <c r="T31" s="122" t="n">
        <f aca="false">ROUND(J31*$G31,-1)</f>
        <v>0</v>
      </c>
      <c r="U31" s="226" t="n">
        <f aca="false">ROUND(K31*$G31,-1)</f>
        <v>0</v>
      </c>
      <c r="V31" s="227" t="n">
        <f aca="false">ROUND(L31*$G31,-1)</f>
        <v>300</v>
      </c>
      <c r="W31" s="227" t="n">
        <f aca="false">ROUND(M31*$G31,-1)</f>
        <v>1800</v>
      </c>
      <c r="X31" s="227" t="n">
        <f aca="false">ROUND(N31*$G31,-1)</f>
        <v>900</v>
      </c>
      <c r="Y31" s="227" t="n">
        <f aca="false">ROUND(O31*$G31,-1)</f>
        <v>0</v>
      </c>
      <c r="Z31" s="227" t="n">
        <f aca="false">ROUND(P31*$G31,-1)</f>
        <v>0</v>
      </c>
      <c r="AA31" s="227" t="n">
        <f aca="false">ROUND(Q31*$G31,-1)</f>
        <v>0</v>
      </c>
      <c r="AB31" s="227" t="n">
        <f aca="false">ROUND(R31*$G31,-1)</f>
        <v>0</v>
      </c>
      <c r="AC31" s="143" t="n">
        <f aca="false">ROUND(S31*$G31,-1)</f>
        <v>0</v>
      </c>
      <c r="AD31" s="241" t="s">
        <v>57</v>
      </c>
      <c r="AE31" s="96" t="n">
        <v>191</v>
      </c>
    </row>
    <row r="32" customFormat="false" ht="15.85" hidden="false" customHeight="true" outlineLevel="0" collapsed="false">
      <c r="A32" s="249" t="s">
        <v>58</v>
      </c>
      <c r="B32" s="214" t="s">
        <v>52</v>
      </c>
      <c r="C32" s="214" t="s">
        <v>48</v>
      </c>
      <c r="D32" s="198"/>
      <c r="E32" s="252"/>
      <c r="F32" s="179"/>
      <c r="G32" s="179" t="n">
        <v>500</v>
      </c>
      <c r="H32" s="179"/>
      <c r="I32" s="235"/>
      <c r="J32" s="181"/>
      <c r="K32" s="145" t="n">
        <v>1</v>
      </c>
      <c r="L32" s="237"/>
      <c r="M32" s="145"/>
      <c r="N32" s="145"/>
      <c r="O32" s="145"/>
      <c r="P32" s="145"/>
      <c r="Q32" s="145"/>
      <c r="R32" s="145"/>
      <c r="S32" s="145"/>
      <c r="T32" s="122" t="n">
        <f aca="false">ROUND(J32*$G32,-1)</f>
        <v>0</v>
      </c>
      <c r="U32" s="226" t="n">
        <f aca="false">ROUND(K32*$G32,-1)</f>
        <v>500</v>
      </c>
      <c r="V32" s="227" t="n">
        <f aca="false">ROUND(L32*$G32,-1)</f>
        <v>0</v>
      </c>
      <c r="W32" s="227" t="n">
        <f aca="false">ROUND(M32*$G32,-1)</f>
        <v>0</v>
      </c>
      <c r="X32" s="227" t="n">
        <f aca="false">ROUND(N32*$G32,-1)</f>
        <v>0</v>
      </c>
      <c r="Y32" s="227" t="n">
        <f aca="false">ROUND(O32*$G32,-1)</f>
        <v>0</v>
      </c>
      <c r="Z32" s="227" t="n">
        <f aca="false">ROUND(P32*$G32,-1)</f>
        <v>0</v>
      </c>
      <c r="AA32" s="227" t="n">
        <f aca="false">ROUND(Q32*$G32,-1)</f>
        <v>0</v>
      </c>
      <c r="AB32" s="227" t="n">
        <f aca="false">ROUND(R32*$G32,-1)</f>
        <v>0</v>
      </c>
      <c r="AC32" s="143" t="n">
        <f aca="false">ROUND(S32*$G32,-1)</f>
        <v>0</v>
      </c>
      <c r="AD32" s="253"/>
      <c r="AE32" s="96" t="n">
        <v>839</v>
      </c>
    </row>
    <row r="33" customFormat="false" ht="15.85" hidden="false" customHeight="true" outlineLevel="0" collapsed="false">
      <c r="A33" s="254" t="s">
        <v>59</v>
      </c>
      <c r="B33" s="214" t="s">
        <v>52</v>
      </c>
      <c r="C33" s="214" t="s">
        <v>48</v>
      </c>
      <c r="D33" s="198"/>
      <c r="E33" s="227"/>
      <c r="F33" s="227"/>
      <c r="G33" s="251" t="n">
        <v>3500</v>
      </c>
      <c r="H33" s="179"/>
      <c r="I33" s="235"/>
      <c r="J33" s="181"/>
      <c r="K33" s="145"/>
      <c r="L33" s="237"/>
      <c r="M33" s="145"/>
      <c r="N33" s="145" t="n">
        <v>0.4</v>
      </c>
      <c r="O33" s="145" t="n">
        <v>0.3</v>
      </c>
      <c r="P33" s="145" t="n">
        <v>0.3</v>
      </c>
      <c r="Q33" s="145"/>
      <c r="R33" s="145"/>
      <c r="S33" s="246"/>
      <c r="T33" s="122" t="n">
        <f aca="false">ROUND(J33*$G33,-1)</f>
        <v>0</v>
      </c>
      <c r="U33" s="226" t="n">
        <f aca="false">ROUND(K33*$G33,-1)</f>
        <v>0</v>
      </c>
      <c r="V33" s="227" t="n">
        <f aca="false">ROUND(L33*$G33,-1)</f>
        <v>0</v>
      </c>
      <c r="W33" s="227" t="n">
        <f aca="false">ROUND(M33*$G33,-1)</f>
        <v>0</v>
      </c>
      <c r="X33" s="227" t="n">
        <f aca="false">ROUND(N33*$G33,-1)</f>
        <v>1400</v>
      </c>
      <c r="Y33" s="227" t="n">
        <f aca="false">ROUND(O33*$G33,-1)</f>
        <v>1050</v>
      </c>
      <c r="Z33" s="227" t="n">
        <f aca="false">ROUND(P33*$G33,-1)</f>
        <v>1050</v>
      </c>
      <c r="AA33" s="227" t="n">
        <f aca="false">ROUND(Q33*$G33,-1)</f>
        <v>0</v>
      </c>
      <c r="AB33" s="227" t="n">
        <f aca="false">ROUND(R33*$G33,-1)</f>
        <v>0</v>
      </c>
      <c r="AC33" s="143" t="n">
        <f aca="false">ROUND(S33*$G33,-1)</f>
        <v>0</v>
      </c>
      <c r="AD33" s="241"/>
      <c r="AE33" s="96" t="n">
        <v>3174</v>
      </c>
    </row>
    <row r="34" customFormat="false" ht="15.85" hidden="false" customHeight="true" outlineLevel="0" collapsed="false">
      <c r="A34" s="254" t="s">
        <v>60</v>
      </c>
      <c r="B34" s="214" t="s">
        <v>52</v>
      </c>
      <c r="C34" s="214" t="s">
        <v>48</v>
      </c>
      <c r="D34" s="198"/>
      <c r="E34" s="227"/>
      <c r="F34" s="227" t="s">
        <v>56</v>
      </c>
      <c r="G34" s="251" t="n">
        <v>300</v>
      </c>
      <c r="H34" s="179"/>
      <c r="I34" s="235"/>
      <c r="J34" s="181"/>
      <c r="K34" s="145"/>
      <c r="L34" s="145"/>
      <c r="M34" s="145"/>
      <c r="N34" s="145" t="n">
        <v>1</v>
      </c>
      <c r="O34" s="255"/>
      <c r="P34" s="145"/>
      <c r="Q34" s="145"/>
      <c r="R34" s="145"/>
      <c r="S34" s="246"/>
      <c r="T34" s="122" t="n">
        <f aca="false">ROUND(J34*$G34,-1)</f>
        <v>0</v>
      </c>
      <c r="U34" s="226" t="n">
        <f aca="false">ROUND(K34*$G34,-1)</f>
        <v>0</v>
      </c>
      <c r="V34" s="227" t="n">
        <f aca="false">ROUND(L34*$G34,-1)</f>
        <v>0</v>
      </c>
      <c r="W34" s="227" t="n">
        <f aca="false">ROUND(M34*$G34,-1)</f>
        <v>0</v>
      </c>
      <c r="X34" s="227" t="n">
        <f aca="false">ROUND(N34*$G34,-1)</f>
        <v>300</v>
      </c>
      <c r="Y34" s="227" t="n">
        <f aca="false">ROUND(O34*$G34,-1)</f>
        <v>0</v>
      </c>
      <c r="Z34" s="227" t="n">
        <f aca="false">ROUND(P34*$G34,-1)</f>
        <v>0</v>
      </c>
      <c r="AA34" s="227" t="n">
        <f aca="false">ROUND(Q34*$G34,-1)</f>
        <v>0</v>
      </c>
      <c r="AB34" s="227" t="n">
        <f aca="false">ROUND(R34*$G34,-1)</f>
        <v>0</v>
      </c>
      <c r="AC34" s="143" t="n">
        <f aca="false">ROUND(S34*$G34,-1)</f>
        <v>0</v>
      </c>
      <c r="AD34" s="241"/>
      <c r="AE34" s="208" t="n">
        <v>3132</v>
      </c>
    </row>
    <row r="35" customFormat="false" ht="15.85" hidden="false" customHeight="true" outlineLevel="0" collapsed="false">
      <c r="A35" s="249" t="s">
        <v>61</v>
      </c>
      <c r="B35" s="214" t="s">
        <v>52</v>
      </c>
      <c r="C35" s="214" t="s">
        <v>48</v>
      </c>
      <c r="D35" s="198"/>
      <c r="E35" s="227"/>
      <c r="F35" s="227" t="s">
        <v>56</v>
      </c>
      <c r="G35" s="251" t="n">
        <v>1500</v>
      </c>
      <c r="H35" s="179"/>
      <c r="I35" s="235"/>
      <c r="J35" s="181"/>
      <c r="K35" s="145"/>
      <c r="L35" s="145" t="n">
        <v>0.5</v>
      </c>
      <c r="M35" s="145" t="n">
        <v>0.5</v>
      </c>
      <c r="N35" s="145"/>
      <c r="O35" s="255"/>
      <c r="P35" s="145"/>
      <c r="Q35" s="145"/>
      <c r="R35" s="145"/>
      <c r="S35" s="246"/>
      <c r="T35" s="122" t="n">
        <f aca="false">ROUND(J35*$G35,-1)</f>
        <v>0</v>
      </c>
      <c r="U35" s="256" t="n">
        <f aca="false">ROUND(K35*$G35,-1)</f>
        <v>0</v>
      </c>
      <c r="V35" s="227" t="n">
        <f aca="false">ROUND(L35*$G35,-1)</f>
        <v>750</v>
      </c>
      <c r="W35" s="227" t="n">
        <f aca="false">ROUND(M35*$G35,-1)</f>
        <v>750</v>
      </c>
      <c r="X35" s="227" t="n">
        <f aca="false">ROUND(N35*$G35,-1)</f>
        <v>0</v>
      </c>
      <c r="Y35" s="227" t="n">
        <f aca="false">ROUND(O35*$G35,-1)</f>
        <v>0</v>
      </c>
      <c r="Z35" s="227" t="n">
        <v>0</v>
      </c>
      <c r="AA35" s="227" t="n">
        <f aca="false">ROUND(Q35*$G35,-1)</f>
        <v>0</v>
      </c>
      <c r="AB35" s="227" t="n">
        <f aca="false">ROUND(R35*$G35,-1)</f>
        <v>0</v>
      </c>
      <c r="AC35" s="143" t="n">
        <f aca="false">ROUND(S35*$G35,-1)</f>
        <v>0</v>
      </c>
      <c r="AD35" s="241" t="s">
        <v>62</v>
      </c>
      <c r="AE35" s="208" t="n">
        <v>1976</v>
      </c>
    </row>
    <row r="36" customFormat="false" ht="15.85" hidden="false" customHeight="true" outlineLevel="0" collapsed="false">
      <c r="A36" s="250"/>
      <c r="B36" s="214"/>
      <c r="C36" s="214"/>
      <c r="D36" s="198"/>
      <c r="E36" s="227"/>
      <c r="F36" s="227"/>
      <c r="G36" s="251"/>
      <c r="H36" s="179"/>
      <c r="I36" s="235"/>
      <c r="J36" s="181"/>
      <c r="K36" s="145"/>
      <c r="L36" s="145"/>
      <c r="M36" s="145"/>
      <c r="N36" s="145"/>
      <c r="O36" s="255"/>
      <c r="P36" s="145"/>
      <c r="Q36" s="145"/>
      <c r="R36" s="145"/>
      <c r="S36" s="246"/>
      <c r="T36" s="122"/>
      <c r="U36" s="226"/>
      <c r="V36" s="227"/>
      <c r="W36" s="227"/>
      <c r="X36" s="227"/>
      <c r="Y36" s="227"/>
      <c r="Z36" s="227"/>
      <c r="AA36" s="227"/>
      <c r="AB36" s="227"/>
      <c r="AC36" s="143"/>
      <c r="AD36" s="241"/>
      <c r="AE36" s="208"/>
    </row>
    <row r="37" customFormat="false" ht="15.85" hidden="false" customHeight="true" outlineLevel="0" collapsed="false">
      <c r="A37" s="250" t="s">
        <v>63</v>
      </c>
      <c r="B37" s="214" t="s">
        <v>52</v>
      </c>
      <c r="C37" s="214" t="s">
        <v>48</v>
      </c>
      <c r="D37" s="198"/>
      <c r="E37" s="227"/>
      <c r="F37" s="227"/>
      <c r="G37" s="251" t="n">
        <v>3000</v>
      </c>
      <c r="H37" s="179"/>
      <c r="I37" s="235"/>
      <c r="J37" s="181"/>
      <c r="K37" s="145"/>
      <c r="L37" s="145"/>
      <c r="M37" s="145"/>
      <c r="N37" s="145"/>
      <c r="O37" s="255"/>
      <c r="P37" s="145"/>
      <c r="Q37" s="145"/>
      <c r="R37" s="145"/>
      <c r="S37" s="246" t="n">
        <v>0.1</v>
      </c>
      <c r="T37" s="122" t="n">
        <f aca="false">ROUND(J37*$G37,-1)</f>
        <v>0</v>
      </c>
      <c r="U37" s="226" t="n">
        <f aca="false">ROUND(K37*$G37,-1)</f>
        <v>0</v>
      </c>
      <c r="V37" s="227" t="n">
        <f aca="false">ROUND(L37*$G37,-1)</f>
        <v>0</v>
      </c>
      <c r="W37" s="227" t="n">
        <f aca="false">ROUND(M37*$G37,-1)</f>
        <v>0</v>
      </c>
      <c r="X37" s="227" t="n">
        <f aca="false">ROUND(N37*$G37,-1)</f>
        <v>0</v>
      </c>
      <c r="Y37" s="227" t="n">
        <f aca="false">ROUND(O37*$G37,-1)</f>
        <v>0</v>
      </c>
      <c r="Z37" s="227" t="n">
        <f aca="false">ROUND(P37*$G37,-1)</f>
        <v>0</v>
      </c>
      <c r="AA37" s="227" t="n">
        <f aca="false">ROUND(Q37*$G37,-1)</f>
        <v>0</v>
      </c>
      <c r="AB37" s="227" t="n">
        <f aca="false">ROUND(R37*$G37,-1)</f>
        <v>0</v>
      </c>
      <c r="AC37" s="143" t="n">
        <f aca="false">ROUND(S37*$G37,-1)</f>
        <v>300</v>
      </c>
      <c r="AD37" s="241"/>
      <c r="AE37" s="208" t="n">
        <v>1978</v>
      </c>
    </row>
    <row r="38" s="271" customFormat="true" ht="15.85" hidden="false" customHeight="true" outlineLevel="0" collapsed="false">
      <c r="A38" s="257" t="s">
        <v>64</v>
      </c>
      <c r="B38" s="258" t="s">
        <v>52</v>
      </c>
      <c r="C38" s="259"/>
      <c r="D38" s="198"/>
      <c r="E38" s="260"/>
      <c r="F38" s="260"/>
      <c r="G38" s="261" t="n">
        <v>1000</v>
      </c>
      <c r="H38" s="262"/>
      <c r="I38" s="263"/>
      <c r="J38" s="264"/>
      <c r="K38" s="265"/>
      <c r="L38" s="265"/>
      <c r="M38" s="265" t="n">
        <v>0.5</v>
      </c>
      <c r="N38" s="265" t="n">
        <v>0.5</v>
      </c>
      <c r="O38" s="265"/>
      <c r="P38" s="265"/>
      <c r="Q38" s="265"/>
      <c r="R38" s="265"/>
      <c r="S38" s="266"/>
      <c r="T38" s="267" t="n">
        <f aca="false">ROUND(J38*$G38,-1)</f>
        <v>0</v>
      </c>
      <c r="U38" s="268" t="n">
        <f aca="false">ROUND(K38*$G38,-1)</f>
        <v>0</v>
      </c>
      <c r="V38" s="260" t="n">
        <f aca="false">ROUND(L38*$G38,-1)</f>
        <v>0</v>
      </c>
      <c r="W38" s="260" t="n">
        <f aca="false">ROUND(M38*$G38,-1)</f>
        <v>500</v>
      </c>
      <c r="X38" s="260" t="n">
        <f aca="false">ROUND(N38*$G38,-1)</f>
        <v>500</v>
      </c>
      <c r="Y38" s="260" t="n">
        <f aca="false">ROUND(O38*$G38,-1)</f>
        <v>0</v>
      </c>
      <c r="Z38" s="260"/>
      <c r="AA38" s="260" t="n">
        <f aca="false">ROUND(Q38*$G38,-1)</f>
        <v>0</v>
      </c>
      <c r="AB38" s="260" t="n">
        <f aca="false">ROUND(R38*$G38,-1)</f>
        <v>0</v>
      </c>
      <c r="AC38" s="269"/>
      <c r="AD38" s="228"/>
      <c r="AE38" s="270" t="s">
        <v>65</v>
      </c>
    </row>
    <row r="39" customFormat="false" ht="15.85" hidden="false" customHeight="true" outlineLevel="0" collapsed="false">
      <c r="A39" s="250"/>
      <c r="B39" s="214"/>
      <c r="C39" s="214"/>
      <c r="D39" s="198"/>
      <c r="E39" s="227"/>
      <c r="F39" s="227"/>
      <c r="G39" s="251"/>
      <c r="H39" s="179"/>
      <c r="I39" s="235"/>
      <c r="J39" s="181"/>
      <c r="K39" s="145"/>
      <c r="L39" s="145"/>
      <c r="M39" s="145"/>
      <c r="N39" s="255"/>
      <c r="O39" s="255"/>
      <c r="P39" s="255"/>
      <c r="Q39" s="255"/>
      <c r="R39" s="255"/>
      <c r="S39" s="246"/>
      <c r="T39" s="122"/>
      <c r="U39" s="226"/>
      <c r="V39" s="227"/>
      <c r="W39" s="227"/>
      <c r="X39" s="227"/>
      <c r="Y39" s="227"/>
      <c r="Z39" s="227"/>
      <c r="AA39" s="227"/>
      <c r="AB39" s="227"/>
      <c r="AC39" s="143"/>
      <c r="AD39" s="241"/>
      <c r="AE39" s="208"/>
    </row>
    <row r="40" customFormat="false" ht="15.85" hidden="false" customHeight="true" outlineLevel="0" collapsed="false">
      <c r="A40" s="272" t="s">
        <v>66</v>
      </c>
      <c r="B40" s="179"/>
      <c r="C40" s="214"/>
      <c r="D40" s="198"/>
      <c r="E40" s="262"/>
      <c r="F40" s="259"/>
      <c r="G40" s="262"/>
      <c r="H40" s="215"/>
      <c r="I40" s="216"/>
      <c r="J40" s="238"/>
      <c r="K40" s="273"/>
      <c r="L40" s="273"/>
      <c r="M40" s="273"/>
      <c r="N40" s="273"/>
      <c r="O40" s="273"/>
      <c r="P40" s="274"/>
      <c r="Q40" s="274"/>
      <c r="R40" s="274"/>
      <c r="S40" s="246"/>
      <c r="T40" s="275"/>
      <c r="U40" s="226" t="n">
        <f aca="false">ROUND(K40*$G40,-1)</f>
        <v>0</v>
      </c>
      <c r="V40" s="227" t="n">
        <f aca="false">ROUND(L40*$G40,-1)</f>
        <v>0</v>
      </c>
      <c r="W40" s="227" t="n">
        <f aca="false">ROUND(M40*$G40,-1)</f>
        <v>0</v>
      </c>
      <c r="X40" s="227" t="n">
        <f aca="false">ROUND(N40*$G40,-1)</f>
        <v>0</v>
      </c>
      <c r="Y40" s="227" t="n">
        <f aca="false">ROUND(O40*$G40,-1)</f>
        <v>0</v>
      </c>
      <c r="Z40" s="227" t="n">
        <f aca="false">ROUND(P40*$G40,-1)</f>
        <v>0</v>
      </c>
      <c r="AA40" s="227" t="n">
        <f aca="false">ROUND(Q40*$G40,-1)</f>
        <v>0</v>
      </c>
      <c r="AB40" s="227" t="n">
        <f aca="false">ROUND(R40*$G40,-1)</f>
        <v>0</v>
      </c>
      <c r="AC40" s="143" t="n">
        <f aca="false">ROUND(S40*$G40,-1)</f>
        <v>0</v>
      </c>
      <c r="AD40" s="241"/>
      <c r="AE40" s="208"/>
    </row>
    <row r="41" customFormat="false" ht="15.85" hidden="false" customHeight="true" outlineLevel="0" collapsed="false">
      <c r="A41" s="276" t="s">
        <v>67</v>
      </c>
      <c r="B41" s="214" t="s">
        <v>47</v>
      </c>
      <c r="C41" s="214" t="s">
        <v>48</v>
      </c>
      <c r="D41" s="277"/>
      <c r="E41" s="214"/>
      <c r="F41" s="214"/>
      <c r="G41" s="179" t="n">
        <v>400</v>
      </c>
      <c r="H41" s="214" t="s">
        <v>49</v>
      </c>
      <c r="I41" s="278" t="n">
        <v>0.1</v>
      </c>
      <c r="J41" s="238" t="n">
        <v>0.6</v>
      </c>
      <c r="K41" s="273" t="n">
        <v>0.3</v>
      </c>
      <c r="L41" s="273"/>
      <c r="M41" s="273"/>
      <c r="N41" s="273"/>
      <c r="O41" s="273"/>
      <c r="P41" s="274"/>
      <c r="Q41" s="274"/>
      <c r="R41" s="274"/>
      <c r="S41" s="246"/>
      <c r="T41" s="122" t="n">
        <f aca="false">ROUND(J41*$G41,-1)</f>
        <v>240</v>
      </c>
      <c r="U41" s="226" t="n">
        <f aca="false">ROUND(K41*$G41,-1)</f>
        <v>120</v>
      </c>
      <c r="V41" s="227" t="n">
        <f aca="false">ROUND(L41*$G41,-1)</f>
        <v>0</v>
      </c>
      <c r="W41" s="227" t="n">
        <f aca="false">ROUND(M41*$G41,-1)</f>
        <v>0</v>
      </c>
      <c r="X41" s="227" t="n">
        <f aca="false">ROUND(N41*$G41,-1)</f>
        <v>0</v>
      </c>
      <c r="Y41" s="227" t="n">
        <f aca="false">ROUND(O41*$G41,-1)</f>
        <v>0</v>
      </c>
      <c r="Z41" s="227" t="n">
        <f aca="false">ROUND(P41*$G41,-1)</f>
        <v>0</v>
      </c>
      <c r="AA41" s="227" t="n">
        <f aca="false">ROUND(Q41*$G41,-1)</f>
        <v>0</v>
      </c>
      <c r="AB41" s="227" t="n">
        <f aca="false">ROUND(R41*$G41,-1)</f>
        <v>0</v>
      </c>
      <c r="AC41" s="143" t="n">
        <f aca="false">ROUND(S41*$G41,-1)</f>
        <v>0</v>
      </c>
      <c r="AD41" s="241" t="s">
        <v>68</v>
      </c>
      <c r="AE41" s="208" t="n">
        <v>2713</v>
      </c>
    </row>
    <row r="42" customFormat="false" ht="15.85" hidden="false" customHeight="true" outlineLevel="0" collapsed="false">
      <c r="A42" s="279" t="s">
        <v>69</v>
      </c>
      <c r="B42" s="214"/>
      <c r="C42" s="214"/>
      <c r="D42" s="198"/>
      <c r="E42" s="259"/>
      <c r="F42" s="214"/>
      <c r="G42" s="179"/>
      <c r="H42" s="214"/>
      <c r="I42" s="278"/>
      <c r="J42" s="238"/>
      <c r="K42" s="273"/>
      <c r="L42" s="273"/>
      <c r="M42" s="273"/>
      <c r="N42" s="273"/>
      <c r="O42" s="273"/>
      <c r="P42" s="274"/>
      <c r="Q42" s="274"/>
      <c r="R42" s="274"/>
      <c r="S42" s="246"/>
      <c r="T42" s="122" t="n">
        <f aca="false">ROUND(J42*$G42,-1)</f>
        <v>0</v>
      </c>
      <c r="U42" s="226" t="n">
        <f aca="false">ROUND(K42*$G42,-1)</f>
        <v>0</v>
      </c>
      <c r="V42" s="227" t="n">
        <f aca="false">ROUND(L42*$G42,-1)</f>
        <v>0</v>
      </c>
      <c r="W42" s="227" t="n">
        <f aca="false">ROUND(M42*$G42,-1)</f>
        <v>0</v>
      </c>
      <c r="X42" s="227" t="n">
        <f aca="false">ROUND(N42*$G42,-1)</f>
        <v>0</v>
      </c>
      <c r="Y42" s="227" t="n">
        <f aca="false">ROUND(O42*$G42,-1)</f>
        <v>0</v>
      </c>
      <c r="Z42" s="227" t="n">
        <f aca="false">ROUND(P42*$G42,-1)</f>
        <v>0</v>
      </c>
      <c r="AA42" s="227" t="n">
        <f aca="false">ROUND(Q42*$G42,-1)</f>
        <v>0</v>
      </c>
      <c r="AB42" s="227" t="n">
        <f aca="false">ROUND(R42*$G42,-1)</f>
        <v>0</v>
      </c>
      <c r="AC42" s="143" t="n">
        <f aca="false">ROUND(S42*$G42,-1)</f>
        <v>0</v>
      </c>
      <c r="AD42" s="241"/>
      <c r="AE42" s="96" t="s">
        <v>65</v>
      </c>
    </row>
    <row r="43" customFormat="false" ht="15.85" hidden="false" customHeight="true" outlineLevel="0" collapsed="false">
      <c r="A43" s="279" t="s">
        <v>70</v>
      </c>
      <c r="B43" s="280" t="s">
        <v>52</v>
      </c>
      <c r="C43" s="214"/>
      <c r="D43" s="198"/>
      <c r="E43" s="259"/>
      <c r="F43" s="214"/>
      <c r="G43" s="179" t="n">
        <v>200</v>
      </c>
      <c r="H43" s="214"/>
      <c r="I43" s="278"/>
      <c r="J43" s="238"/>
      <c r="K43" s="273"/>
      <c r="L43" s="273" t="n">
        <v>0.1</v>
      </c>
      <c r="M43" s="273" t="n">
        <v>0.4</v>
      </c>
      <c r="N43" s="273" t="n">
        <v>0.5</v>
      </c>
      <c r="O43" s="273"/>
      <c r="P43" s="274"/>
      <c r="Q43" s="274"/>
      <c r="R43" s="274"/>
      <c r="S43" s="246"/>
      <c r="T43" s="122" t="n">
        <f aca="false">ROUND(J43*$G43,-1)</f>
        <v>0</v>
      </c>
      <c r="U43" s="226" t="n">
        <f aca="false">ROUND(K43*$G43,-1)</f>
        <v>0</v>
      </c>
      <c r="V43" s="227" t="n">
        <f aca="false">ROUND(L43*$G43,-1)</f>
        <v>20</v>
      </c>
      <c r="W43" s="227" t="n">
        <f aca="false">ROUND(M43*$G43,-1)</f>
        <v>80</v>
      </c>
      <c r="X43" s="227" t="n">
        <f aca="false">ROUND(N43*$G43,-1)</f>
        <v>100</v>
      </c>
      <c r="Y43" s="227" t="n">
        <f aca="false">ROUND(O43*$G43,-1)</f>
        <v>0</v>
      </c>
      <c r="Z43" s="227" t="n">
        <f aca="false">ROUND(P43*$G43,-1)</f>
        <v>0</v>
      </c>
      <c r="AA43" s="227" t="n">
        <f aca="false">ROUND(Q43*$G43,-1)</f>
        <v>0</v>
      </c>
      <c r="AB43" s="227" t="n">
        <f aca="false">ROUND(R43*$G43,-1)</f>
        <v>0</v>
      </c>
      <c r="AC43" s="143" t="n">
        <f aca="false">ROUND(S43*$G43,-1)</f>
        <v>0</v>
      </c>
      <c r="AD43" s="241"/>
      <c r="AE43" s="208" t="s">
        <v>65</v>
      </c>
    </row>
    <row r="44" customFormat="false" ht="15.85" hidden="false" customHeight="true" outlineLevel="0" collapsed="false">
      <c r="A44" s="281"/>
      <c r="B44" s="214"/>
      <c r="C44" s="214"/>
      <c r="D44" s="214"/>
      <c r="E44" s="214"/>
      <c r="F44" s="214"/>
      <c r="G44" s="214"/>
      <c r="H44" s="215"/>
      <c r="I44" s="235"/>
      <c r="J44" s="282"/>
      <c r="K44" s="274"/>
      <c r="L44" s="274"/>
      <c r="M44" s="274"/>
      <c r="N44" s="274"/>
      <c r="O44" s="274"/>
      <c r="P44" s="274"/>
      <c r="Q44" s="274"/>
      <c r="R44" s="274"/>
      <c r="S44" s="274"/>
      <c r="T44" s="122"/>
      <c r="U44" s="283"/>
      <c r="V44" s="284"/>
      <c r="W44" s="227"/>
      <c r="X44" s="227"/>
      <c r="Y44" s="227"/>
      <c r="Z44" s="227"/>
      <c r="AA44" s="227"/>
      <c r="AB44" s="227"/>
      <c r="AC44" s="285"/>
      <c r="AD44" s="224"/>
      <c r="AE44" s="208"/>
    </row>
    <row r="45" customFormat="false" ht="15.85" hidden="false" customHeight="true" outlineLevel="0" collapsed="false">
      <c r="A45" s="286" t="s">
        <v>71</v>
      </c>
      <c r="B45" s="214"/>
      <c r="C45" s="214"/>
      <c r="D45" s="214"/>
      <c r="E45" s="232" t="n">
        <f aca="false">SUM(E47:E47)</f>
        <v>0</v>
      </c>
      <c r="F45" s="215"/>
      <c r="G45" s="232" t="n">
        <f aca="false">SUM(G47:G47)</f>
        <v>0</v>
      </c>
      <c r="H45" s="214"/>
      <c r="I45" s="235"/>
      <c r="J45" s="282"/>
      <c r="K45" s="274"/>
      <c r="L45" s="287"/>
      <c r="M45" s="288"/>
      <c r="N45" s="288"/>
      <c r="O45" s="288"/>
      <c r="P45" s="288"/>
      <c r="Q45" s="288"/>
      <c r="R45" s="288"/>
      <c r="S45" s="288"/>
      <c r="T45" s="289" t="n">
        <f aca="false">SUM(T47:T47)</f>
        <v>0</v>
      </c>
      <c r="U45" s="290" t="n">
        <f aca="false">SUM(U47:U47)</f>
        <v>0</v>
      </c>
      <c r="V45" s="189" t="n">
        <f aca="false">SUM(V47:V47)</f>
        <v>0</v>
      </c>
      <c r="W45" s="291" t="n">
        <f aca="false">SUM(W47:W47)</f>
        <v>0</v>
      </c>
      <c r="X45" s="291" t="n">
        <f aca="false">SUM(X47:X47)</f>
        <v>0</v>
      </c>
      <c r="Y45" s="291" t="n">
        <f aca="false">SUM(Y47:Y47)</f>
        <v>0</v>
      </c>
      <c r="Z45" s="291" t="n">
        <f aca="false">SUM(Z47:Z47)</f>
        <v>0</v>
      </c>
      <c r="AA45" s="291" t="n">
        <f aca="false">SUM(AA47:AA47)</f>
        <v>0</v>
      </c>
      <c r="AB45" s="291" t="n">
        <f aca="false">SUM(AB47:AB47)</f>
        <v>0</v>
      </c>
      <c r="AC45" s="292" t="n">
        <f aca="false">SUM(AC47:AC47)</f>
        <v>0</v>
      </c>
      <c r="AD45" s="233"/>
      <c r="AE45" s="208"/>
    </row>
    <row r="46" customFormat="false" ht="15.85" hidden="false" customHeight="true" outlineLevel="0" collapsed="false">
      <c r="A46" s="293" t="s">
        <v>72</v>
      </c>
      <c r="B46" s="214"/>
      <c r="C46" s="214"/>
      <c r="D46" s="214"/>
      <c r="E46" s="214"/>
      <c r="F46" s="214"/>
      <c r="G46" s="214" t="n">
        <v>1000</v>
      </c>
      <c r="H46" s="214"/>
      <c r="I46" s="235"/>
      <c r="J46" s="282"/>
      <c r="K46" s="294"/>
      <c r="L46" s="295"/>
      <c r="M46" s="296"/>
      <c r="N46" s="296"/>
      <c r="O46" s="296"/>
      <c r="P46" s="296"/>
      <c r="Q46" s="296" t="n">
        <v>0.1</v>
      </c>
      <c r="R46" s="296" t="n">
        <v>0.4</v>
      </c>
      <c r="S46" s="296" t="n">
        <v>0.5</v>
      </c>
      <c r="T46" s="297"/>
      <c r="U46" s="226"/>
      <c r="V46" s="175"/>
      <c r="W46" s="175"/>
      <c r="X46" s="175"/>
      <c r="Y46" s="175"/>
      <c r="Z46" s="175"/>
      <c r="AA46" s="175"/>
      <c r="AB46" s="175"/>
      <c r="AC46" s="176"/>
      <c r="AD46" s="298"/>
      <c r="AE46" s="208" t="s">
        <v>65</v>
      </c>
    </row>
    <row r="47" customFormat="false" ht="15.85" hidden="false" customHeight="true" outlineLevel="0" collapsed="false">
      <c r="A47" s="234"/>
      <c r="B47" s="214"/>
      <c r="C47" s="214"/>
      <c r="D47" s="214"/>
      <c r="E47" s="179"/>
      <c r="F47" s="179"/>
      <c r="G47" s="179"/>
      <c r="H47" s="179"/>
      <c r="I47" s="235"/>
      <c r="J47" s="181"/>
      <c r="K47" s="237"/>
      <c r="L47" s="181"/>
      <c r="M47" s="145"/>
      <c r="N47" s="145"/>
      <c r="O47" s="145"/>
      <c r="P47" s="145"/>
      <c r="Q47" s="145"/>
      <c r="R47" s="145"/>
      <c r="S47" s="145"/>
      <c r="T47" s="122"/>
      <c r="U47" s="226"/>
      <c r="V47" s="175"/>
      <c r="W47" s="175"/>
      <c r="X47" s="175"/>
      <c r="Y47" s="175"/>
      <c r="Z47" s="175"/>
      <c r="AA47" s="175"/>
      <c r="AB47" s="175"/>
      <c r="AC47" s="176"/>
      <c r="AD47" s="186"/>
      <c r="AE47" s="208"/>
    </row>
    <row r="48" customFormat="false" ht="15.85" hidden="false" customHeight="true" outlineLevel="0" collapsed="false">
      <c r="A48" s="286" t="s">
        <v>73</v>
      </c>
      <c r="B48" s="214"/>
      <c r="C48" s="214"/>
      <c r="D48" s="214"/>
      <c r="E48" s="299" t="n">
        <f aca="false">SUM(E49:E49)</f>
        <v>0</v>
      </c>
      <c r="F48" s="299"/>
      <c r="G48" s="299" t="n">
        <f aca="false">SUM(G49:G49)</f>
        <v>0</v>
      </c>
      <c r="H48" s="179"/>
      <c r="I48" s="235"/>
      <c r="J48" s="181"/>
      <c r="K48" s="145"/>
      <c r="L48" s="145"/>
      <c r="M48" s="145"/>
      <c r="N48" s="145"/>
      <c r="O48" s="145"/>
      <c r="P48" s="145"/>
      <c r="Q48" s="145"/>
      <c r="R48" s="145"/>
      <c r="S48" s="145"/>
      <c r="T48" s="231" t="n">
        <f aca="false">SUM(T49:T49)</f>
        <v>0</v>
      </c>
      <c r="U48" s="300" t="n">
        <f aca="false">SUM(U49:U49)</f>
        <v>0</v>
      </c>
      <c r="V48" s="189" t="n">
        <f aca="false">SUM(V49:V49)</f>
        <v>0</v>
      </c>
      <c r="W48" s="189" t="n">
        <f aca="false">SUM(W49:W49)</f>
        <v>0</v>
      </c>
      <c r="X48" s="189" t="n">
        <f aca="false">SUM(X49:X49)</f>
        <v>0</v>
      </c>
      <c r="Y48" s="189" t="n">
        <f aca="false">SUM(Y49:Y49)</f>
        <v>0</v>
      </c>
      <c r="Z48" s="189" t="n">
        <f aca="false">SUM(Z49:Z49)</f>
        <v>0</v>
      </c>
      <c r="AA48" s="189" t="n">
        <f aca="false">SUM(AA49:AA49)</f>
        <v>0</v>
      </c>
      <c r="AB48" s="189" t="n">
        <f aca="false">SUM(AB49:AB49)</f>
        <v>0</v>
      </c>
      <c r="AC48" s="292" t="n">
        <f aca="false">SUM(AC49:AC49)</f>
        <v>0</v>
      </c>
      <c r="AD48" s="233"/>
      <c r="AE48" s="208"/>
    </row>
    <row r="49" customFormat="false" ht="15.85" hidden="false" customHeight="true" outlineLevel="0" collapsed="false">
      <c r="A49" s="234"/>
      <c r="B49" s="214"/>
      <c r="C49" s="214"/>
      <c r="D49" s="214"/>
      <c r="E49" s="179"/>
      <c r="F49" s="179"/>
      <c r="G49" s="179"/>
      <c r="H49" s="179"/>
      <c r="I49" s="235"/>
      <c r="J49" s="181"/>
      <c r="K49" s="145"/>
      <c r="L49" s="145"/>
      <c r="M49" s="145"/>
      <c r="N49" s="145"/>
      <c r="O49" s="145"/>
      <c r="P49" s="145"/>
      <c r="Q49" s="145"/>
      <c r="R49" s="145"/>
      <c r="S49" s="145"/>
      <c r="T49" s="122"/>
      <c r="U49" s="226"/>
      <c r="V49" s="227"/>
      <c r="W49" s="227"/>
      <c r="X49" s="227"/>
      <c r="Y49" s="227"/>
      <c r="Z49" s="227"/>
      <c r="AA49" s="227"/>
      <c r="AB49" s="227"/>
      <c r="AC49" s="143"/>
      <c r="AD49" s="186"/>
      <c r="AE49" s="208"/>
    </row>
    <row r="50" customFormat="false" ht="15.85" hidden="false" customHeight="true" outlineLevel="0" collapsed="false">
      <c r="A50" s="286" t="s">
        <v>74</v>
      </c>
      <c r="B50" s="214"/>
      <c r="C50" s="214"/>
      <c r="D50" s="214"/>
      <c r="E50" s="299" t="n">
        <f aca="false">SUM(E54:E54)</f>
        <v>0</v>
      </c>
      <c r="F50" s="299"/>
      <c r="G50" s="247" t="n">
        <f aca="false">SUM(G51:G52)</f>
        <v>1500</v>
      </c>
      <c r="H50" s="299"/>
      <c r="I50" s="245"/>
      <c r="J50" s="301"/>
      <c r="K50" s="302"/>
      <c r="L50" s="302"/>
      <c r="M50" s="302"/>
      <c r="N50" s="302"/>
      <c r="O50" s="302"/>
      <c r="P50" s="302"/>
      <c r="Q50" s="302"/>
      <c r="R50" s="302"/>
      <c r="S50" s="302"/>
      <c r="T50" s="108" t="n">
        <f aca="false">SUM(T51:T54)</f>
        <v>70</v>
      </c>
      <c r="U50" s="194" t="n">
        <f aca="false">SUM(U51:U54)</f>
        <v>280</v>
      </c>
      <c r="V50" s="110" t="n">
        <f aca="false">SUM(V51:V54)</f>
        <v>350</v>
      </c>
      <c r="W50" s="110" t="n">
        <f aca="false">SUM(W51:W54)</f>
        <v>0</v>
      </c>
      <c r="X50" s="110" t="n">
        <f aca="false">SUM(X51:X54)</f>
        <v>0</v>
      </c>
      <c r="Y50" s="110" t="n">
        <f aca="false">SUM(Y51:Y54)</f>
        <v>0</v>
      </c>
      <c r="Z50" s="110" t="n">
        <f aca="false">SUM(Z51:Z54)</f>
        <v>0</v>
      </c>
      <c r="AA50" s="110" t="n">
        <f aca="false">SUM(AA51:AA54)</f>
        <v>0</v>
      </c>
      <c r="AB50" s="110" t="n">
        <f aca="false">SUM(AB51:AB54)</f>
        <v>500</v>
      </c>
      <c r="AC50" s="111" t="n">
        <f aca="false">SUM(AC51:AC54)</f>
        <v>500</v>
      </c>
      <c r="AD50" s="233"/>
      <c r="AE50" s="208"/>
    </row>
    <row r="51" customFormat="false" ht="15.85" hidden="false" customHeight="true" outlineLevel="0" collapsed="false">
      <c r="A51" s="234" t="s">
        <v>75</v>
      </c>
      <c r="B51" s="214" t="s">
        <v>52</v>
      </c>
      <c r="C51" s="214" t="s">
        <v>48</v>
      </c>
      <c r="D51" s="214"/>
      <c r="E51" s="299"/>
      <c r="F51" s="299"/>
      <c r="G51" s="243" t="n">
        <v>1000</v>
      </c>
      <c r="H51" s="299"/>
      <c r="I51" s="245"/>
      <c r="J51" s="301"/>
      <c r="K51" s="302"/>
      <c r="L51" s="302"/>
      <c r="M51" s="302"/>
      <c r="N51" s="302"/>
      <c r="O51" s="302"/>
      <c r="P51" s="302"/>
      <c r="Q51" s="302"/>
      <c r="R51" s="145" t="n">
        <v>0.5</v>
      </c>
      <c r="S51" s="145" t="n">
        <v>0.5</v>
      </c>
      <c r="T51" s="122" t="n">
        <f aca="false">ROUND(J51*$G51,-1)</f>
        <v>0</v>
      </c>
      <c r="U51" s="226" t="n">
        <f aca="false">ROUND(K51*$G51,-1)</f>
        <v>0</v>
      </c>
      <c r="V51" s="227" t="n">
        <f aca="false">ROUND(L51*$G51,-1)</f>
        <v>0</v>
      </c>
      <c r="W51" s="227" t="n">
        <f aca="false">ROUND(M51*$G51,-1)</f>
        <v>0</v>
      </c>
      <c r="X51" s="227" t="n">
        <f aca="false">ROUND(N51*$G51,-1)</f>
        <v>0</v>
      </c>
      <c r="Y51" s="227" t="n">
        <f aca="false">ROUND(O51*$G51,-1)</f>
        <v>0</v>
      </c>
      <c r="Z51" s="227" t="n">
        <f aca="false">ROUND(P51*$G51,-1)</f>
        <v>0</v>
      </c>
      <c r="AA51" s="227" t="n">
        <f aca="false">ROUND(Q51*$G51,-1)</f>
        <v>0</v>
      </c>
      <c r="AB51" s="227" t="n">
        <f aca="false">ROUND(R51*$G51,-1)</f>
        <v>500</v>
      </c>
      <c r="AC51" s="143" t="n">
        <f aca="false">ROUND(S51*$G51,-1)</f>
        <v>500</v>
      </c>
      <c r="AD51" s="233"/>
      <c r="AE51" s="208" t="n">
        <v>3223</v>
      </c>
    </row>
    <row r="52" customFormat="false" ht="15.85" hidden="false" customHeight="true" outlineLevel="0" collapsed="false">
      <c r="A52" s="234" t="s">
        <v>76</v>
      </c>
      <c r="B52" s="214" t="s">
        <v>52</v>
      </c>
      <c r="C52" s="214"/>
      <c r="D52" s="214"/>
      <c r="E52" s="299"/>
      <c r="F52" s="299"/>
      <c r="G52" s="243" t="n">
        <v>500</v>
      </c>
      <c r="H52" s="179"/>
      <c r="I52" s="235"/>
      <c r="J52" s="181" t="n">
        <v>0.1</v>
      </c>
      <c r="K52" s="145" t="n">
        <v>0.4</v>
      </c>
      <c r="L52" s="145" t="n">
        <v>0.5</v>
      </c>
      <c r="M52" s="302"/>
      <c r="N52" s="302"/>
      <c r="O52" s="302"/>
      <c r="P52" s="302"/>
      <c r="Q52" s="302"/>
      <c r="R52" s="302"/>
      <c r="S52" s="302"/>
      <c r="T52" s="122" t="n">
        <f aca="false">ROUND(J52*$G52,-1)</f>
        <v>50</v>
      </c>
      <c r="U52" s="226" t="n">
        <f aca="false">ROUND(K52*$G52,-1)</f>
        <v>200</v>
      </c>
      <c r="V52" s="227" t="n">
        <f aca="false">ROUND(L52*$G52,-1)</f>
        <v>250</v>
      </c>
      <c r="W52" s="227" t="n">
        <f aca="false">ROUND(M52*$G52,-1)</f>
        <v>0</v>
      </c>
      <c r="X52" s="227" t="n">
        <f aca="false">ROUND(N52*$G52,-1)</f>
        <v>0</v>
      </c>
      <c r="Y52" s="227" t="n">
        <f aca="false">ROUND(O52*$G52,-1)</f>
        <v>0</v>
      </c>
      <c r="Z52" s="227" t="n">
        <f aca="false">ROUND(P52*$G52,-1)</f>
        <v>0</v>
      </c>
      <c r="AA52" s="227" t="n">
        <f aca="false">ROUND(Q52*$G52,-1)</f>
        <v>0</v>
      </c>
      <c r="AB52" s="227" t="n">
        <f aca="false">ROUND(R52*$G52,-1)</f>
        <v>0</v>
      </c>
      <c r="AC52" s="143" t="n">
        <f aca="false">ROUND(S52*$G52,-1)</f>
        <v>0</v>
      </c>
      <c r="AD52" s="233"/>
      <c r="AE52" s="208" t="s">
        <v>65</v>
      </c>
    </row>
    <row r="53" customFormat="false" ht="15.85" hidden="false" customHeight="true" outlineLevel="0" collapsed="false">
      <c r="A53" s="234" t="s">
        <v>77</v>
      </c>
      <c r="B53" s="214" t="s">
        <v>52</v>
      </c>
      <c r="C53" s="214"/>
      <c r="D53" s="214"/>
      <c r="E53" s="299"/>
      <c r="F53" s="299"/>
      <c r="G53" s="243" t="n">
        <v>200</v>
      </c>
      <c r="H53" s="179"/>
      <c r="I53" s="235"/>
      <c r="J53" s="181" t="n">
        <v>0.1</v>
      </c>
      <c r="K53" s="145" t="n">
        <v>0.4</v>
      </c>
      <c r="L53" s="145" t="n">
        <v>0.5</v>
      </c>
      <c r="M53" s="302"/>
      <c r="N53" s="302"/>
      <c r="O53" s="302"/>
      <c r="P53" s="302"/>
      <c r="Q53" s="302"/>
      <c r="R53" s="302"/>
      <c r="S53" s="302"/>
      <c r="T53" s="122" t="n">
        <f aca="false">ROUND(J53*$G53,-1)</f>
        <v>20</v>
      </c>
      <c r="U53" s="226" t="n">
        <f aca="false">ROUND(K53*$G53,-1)</f>
        <v>80</v>
      </c>
      <c r="V53" s="227" t="n">
        <f aca="false">ROUND(L53*$G53,-1)</f>
        <v>100</v>
      </c>
      <c r="W53" s="227" t="n">
        <f aca="false">ROUND(M53*$G53,-1)</f>
        <v>0</v>
      </c>
      <c r="X53" s="227" t="n">
        <f aca="false">ROUND(N53*$G53,-1)</f>
        <v>0</v>
      </c>
      <c r="Y53" s="227" t="n">
        <f aca="false">ROUND(O53*$G53,-1)</f>
        <v>0</v>
      </c>
      <c r="Z53" s="227" t="n">
        <f aca="false">ROUND(P53*$G53,-1)</f>
        <v>0</v>
      </c>
      <c r="AA53" s="227" t="n">
        <f aca="false">ROUND(Q53*$G53,-1)</f>
        <v>0</v>
      </c>
      <c r="AB53" s="227" t="n">
        <f aca="false">ROUND(R53*$G53,-1)</f>
        <v>0</v>
      </c>
      <c r="AC53" s="143" t="n">
        <f aca="false">ROUND(S53*$G53,-1)</f>
        <v>0</v>
      </c>
      <c r="AD53" s="233"/>
      <c r="AE53" s="208" t="s">
        <v>65</v>
      </c>
    </row>
    <row r="54" customFormat="false" ht="15.85" hidden="false" customHeight="true" outlineLevel="0" collapsed="false">
      <c r="A54" s="234"/>
      <c r="B54" s="214"/>
      <c r="C54" s="214"/>
      <c r="D54" s="214"/>
      <c r="E54" s="179"/>
      <c r="F54" s="179"/>
      <c r="G54" s="243"/>
      <c r="H54" s="179"/>
      <c r="I54" s="235"/>
      <c r="J54" s="181"/>
      <c r="K54" s="145"/>
      <c r="L54" s="145"/>
      <c r="M54" s="145"/>
      <c r="N54" s="145"/>
      <c r="O54" s="145"/>
      <c r="P54" s="145"/>
      <c r="Q54" s="145"/>
      <c r="R54" s="145"/>
      <c r="S54" s="145"/>
      <c r="T54" s="122"/>
      <c r="U54" s="226"/>
      <c r="V54" s="227"/>
      <c r="W54" s="227"/>
      <c r="X54" s="227"/>
      <c r="Y54" s="227"/>
      <c r="Z54" s="227"/>
      <c r="AA54" s="227"/>
      <c r="AB54" s="227"/>
      <c r="AC54" s="143"/>
      <c r="AD54" s="186"/>
      <c r="AE54" s="208"/>
    </row>
    <row r="55" customFormat="false" ht="15.85" hidden="false" customHeight="true" outlineLevel="0" collapsed="false">
      <c r="A55" s="286" t="s">
        <v>78</v>
      </c>
      <c r="B55" s="214"/>
      <c r="C55" s="214"/>
      <c r="D55" s="214"/>
      <c r="E55" s="299" t="n">
        <f aca="false">SUM(E56:E56)</f>
        <v>0</v>
      </c>
      <c r="F55" s="299"/>
      <c r="G55" s="247" t="n">
        <f aca="false">SUM(G56:G56)</f>
        <v>0</v>
      </c>
      <c r="H55" s="251"/>
      <c r="I55" s="235"/>
      <c r="J55" s="181"/>
      <c r="K55" s="145"/>
      <c r="L55" s="145"/>
      <c r="M55" s="145"/>
      <c r="N55" s="145"/>
      <c r="O55" s="145"/>
      <c r="P55" s="145"/>
      <c r="Q55" s="145"/>
      <c r="R55" s="145"/>
      <c r="S55" s="145"/>
      <c r="T55" s="108" t="n">
        <f aca="false">SUM(T56:T56)</f>
        <v>0</v>
      </c>
      <c r="U55" s="194" t="n">
        <f aca="false">SUM(U56:U56)</f>
        <v>0</v>
      </c>
      <c r="V55" s="110" t="n">
        <f aca="false">SUM(V56:V56)</f>
        <v>0</v>
      </c>
      <c r="W55" s="110" t="n">
        <f aca="false">SUM(W56:W56)</f>
        <v>0</v>
      </c>
      <c r="X55" s="110" t="n">
        <f aca="false">SUM(X56:X56)</f>
        <v>0</v>
      </c>
      <c r="Y55" s="110" t="n">
        <f aca="false">SUM(Y56:Y56)</f>
        <v>0</v>
      </c>
      <c r="Z55" s="110" t="n">
        <f aca="false">SUM(Z56:Z56)</f>
        <v>0</v>
      </c>
      <c r="AA55" s="110" t="n">
        <f aca="false">SUM(AA56:AA56)</f>
        <v>0</v>
      </c>
      <c r="AB55" s="110" t="n">
        <f aca="false">SUM(AB56:AB56)</f>
        <v>0</v>
      </c>
      <c r="AC55" s="111" t="n">
        <f aca="false">SUM(AC56:AC56)</f>
        <v>0</v>
      </c>
      <c r="AD55" s="233"/>
      <c r="AE55" s="208"/>
    </row>
    <row r="56" customFormat="false" ht="15.85" hidden="false" customHeight="true" outlineLevel="0" collapsed="false">
      <c r="A56" s="234"/>
      <c r="B56" s="214"/>
      <c r="C56" s="214"/>
      <c r="D56" s="214"/>
      <c r="E56" s="179"/>
      <c r="F56" s="179"/>
      <c r="G56" s="252"/>
      <c r="H56" s="179"/>
      <c r="I56" s="235"/>
      <c r="J56" s="181"/>
      <c r="K56" s="145"/>
      <c r="L56" s="145"/>
      <c r="M56" s="145"/>
      <c r="N56" s="145"/>
      <c r="O56" s="145"/>
      <c r="P56" s="145"/>
      <c r="Q56" s="145"/>
      <c r="R56" s="145"/>
      <c r="S56" s="145"/>
      <c r="T56" s="122"/>
      <c r="U56" s="226"/>
      <c r="V56" s="227"/>
      <c r="W56" s="227"/>
      <c r="X56" s="227"/>
      <c r="Y56" s="227"/>
      <c r="Z56" s="227"/>
      <c r="AA56" s="227"/>
      <c r="AB56" s="227"/>
      <c r="AC56" s="143"/>
      <c r="AD56" s="186"/>
      <c r="AE56" s="208"/>
    </row>
    <row r="57" customFormat="false" ht="15.85" hidden="false" customHeight="true" outlineLevel="0" collapsed="false">
      <c r="A57" s="286" t="s">
        <v>79</v>
      </c>
      <c r="B57" s="214"/>
      <c r="C57" s="214"/>
      <c r="D57" s="214"/>
      <c r="E57" s="299" t="n">
        <f aca="false">SUM(E58:E62)</f>
        <v>0</v>
      </c>
      <c r="F57" s="299"/>
      <c r="G57" s="299" t="n">
        <f aca="false">SUM(G58:G62)</f>
        <v>1100</v>
      </c>
      <c r="H57" s="179"/>
      <c r="I57" s="235"/>
      <c r="J57" s="181"/>
      <c r="K57" s="145"/>
      <c r="L57" s="145"/>
      <c r="M57" s="145"/>
      <c r="N57" s="145"/>
      <c r="O57" s="145"/>
      <c r="P57" s="145"/>
      <c r="Q57" s="145"/>
      <c r="R57" s="145"/>
      <c r="S57" s="145"/>
      <c r="T57" s="108" t="n">
        <f aca="false">SUM(T58:T58)</f>
        <v>0</v>
      </c>
      <c r="U57" s="194" t="n">
        <f aca="false">SUM(U58:U58)</f>
        <v>0</v>
      </c>
      <c r="V57" s="110" t="n">
        <f aca="false">SUM(V58:V58)</f>
        <v>0</v>
      </c>
      <c r="W57" s="110" t="n">
        <f aca="false">SUM(W58:W58)</f>
        <v>0</v>
      </c>
      <c r="X57" s="110" t="n">
        <f aca="false">SUM(X58:X58)</f>
        <v>0</v>
      </c>
      <c r="Y57" s="110" t="n">
        <f aca="false">SUM(Y58:Y58)</f>
        <v>0</v>
      </c>
      <c r="Z57" s="110" t="n">
        <f aca="false">SUM(Z58:Z58)</f>
        <v>0</v>
      </c>
      <c r="AA57" s="110" t="n">
        <f aca="false">SUM(AA58:AA58)</f>
        <v>0</v>
      </c>
      <c r="AB57" s="110" t="n">
        <f aca="false">SUM(AB58:AB58)</f>
        <v>0</v>
      </c>
      <c r="AC57" s="111" t="n">
        <f aca="false">SUM(AC58:AC58)</f>
        <v>0</v>
      </c>
      <c r="AD57" s="233"/>
      <c r="AE57" s="208"/>
    </row>
    <row r="58" customFormat="false" ht="15.85" hidden="false" customHeight="true" outlineLevel="0" collapsed="false">
      <c r="A58" s="234"/>
      <c r="B58" s="214"/>
      <c r="C58" s="214"/>
      <c r="D58" s="214"/>
      <c r="E58" s="179"/>
      <c r="F58" s="179"/>
      <c r="G58" s="179"/>
      <c r="H58" s="179"/>
      <c r="I58" s="235"/>
      <c r="J58" s="181"/>
      <c r="K58" s="145"/>
      <c r="L58" s="145"/>
      <c r="M58" s="145"/>
      <c r="N58" s="145"/>
      <c r="O58" s="145"/>
      <c r="P58" s="145"/>
      <c r="Q58" s="145"/>
      <c r="R58" s="145"/>
      <c r="S58" s="145"/>
      <c r="T58" s="122"/>
      <c r="U58" s="226"/>
      <c r="V58" s="227"/>
      <c r="W58" s="227"/>
      <c r="X58" s="227"/>
      <c r="Y58" s="227"/>
      <c r="Z58" s="227"/>
      <c r="AA58" s="227"/>
      <c r="AB58" s="227"/>
      <c r="AC58" s="143"/>
      <c r="AD58" s="186"/>
      <c r="AE58" s="229"/>
    </row>
    <row r="59" customFormat="false" ht="15.85" hidden="false" customHeight="true" outlineLevel="0" collapsed="false">
      <c r="A59" s="286" t="s">
        <v>80</v>
      </c>
      <c r="B59" s="214"/>
      <c r="C59" s="214"/>
      <c r="D59" s="214"/>
      <c r="E59" s="299" t="n">
        <v>0</v>
      </c>
      <c r="F59" s="299" t="n">
        <v>0</v>
      </c>
      <c r="G59" s="299" t="n">
        <v>0</v>
      </c>
      <c r="H59" s="179"/>
      <c r="I59" s="235"/>
      <c r="J59" s="181"/>
      <c r="K59" s="145"/>
      <c r="L59" s="145"/>
      <c r="M59" s="145"/>
      <c r="N59" s="145"/>
      <c r="O59" s="145"/>
      <c r="P59" s="145"/>
      <c r="Q59" s="145"/>
      <c r="R59" s="145"/>
      <c r="S59" s="145"/>
      <c r="T59" s="108" t="n">
        <f aca="false">SUM(T60:T61)</f>
        <v>0</v>
      </c>
      <c r="U59" s="194" t="n">
        <f aca="false">SUM(U60:U61)</f>
        <v>0</v>
      </c>
      <c r="V59" s="110" t="n">
        <f aca="false">SUM(V60:V61)</f>
        <v>50</v>
      </c>
      <c r="W59" s="110" t="n">
        <f aca="false">SUM(W60:W61)</f>
        <v>200</v>
      </c>
      <c r="X59" s="110" t="n">
        <f aca="false">SUM(X60:X61)</f>
        <v>0</v>
      </c>
      <c r="Y59" s="110" t="n">
        <f aca="false">SUM(Y60:Y61)</f>
        <v>850</v>
      </c>
      <c r="Z59" s="110" t="n">
        <f aca="false">SUM(Z60:Z61)</f>
        <v>0</v>
      </c>
      <c r="AA59" s="110" t="n">
        <f aca="false">SUM(AA60:AA61)</f>
        <v>0</v>
      </c>
      <c r="AB59" s="110" t="n">
        <f aca="false">SUM(AB60:AB61)</f>
        <v>0</v>
      </c>
      <c r="AC59" s="111" t="n">
        <f aca="false">SUM(AC60:AC61)</f>
        <v>0</v>
      </c>
      <c r="AD59" s="233"/>
      <c r="AE59" s="229"/>
    </row>
    <row r="60" customFormat="false" ht="15.85" hidden="false" customHeight="true" outlineLevel="0" collapsed="false">
      <c r="A60" s="234" t="s">
        <v>81</v>
      </c>
      <c r="B60" s="214" t="s">
        <v>82</v>
      </c>
      <c r="C60" s="214" t="s">
        <v>55</v>
      </c>
      <c r="D60" s="214"/>
      <c r="E60" s="179"/>
      <c r="F60" s="179"/>
      <c r="G60" s="179" t="n">
        <v>600</v>
      </c>
      <c r="H60" s="179"/>
      <c r="I60" s="235"/>
      <c r="J60" s="181"/>
      <c r="K60" s="145"/>
      <c r="L60" s="145"/>
      <c r="M60" s="145"/>
      <c r="N60" s="145"/>
      <c r="O60" s="145" t="n">
        <v>1</v>
      </c>
      <c r="P60" s="145"/>
      <c r="Q60" s="145"/>
      <c r="R60" s="145"/>
      <c r="S60" s="145"/>
      <c r="T60" s="122" t="n">
        <f aca="false">ROUND(J60*$G60,-1)</f>
        <v>0</v>
      </c>
      <c r="U60" s="226" t="n">
        <f aca="false">ROUND(K60*$G60,-1)</f>
        <v>0</v>
      </c>
      <c r="V60" s="227" t="n">
        <f aca="false">ROUND(L60*$G60,-1)</f>
        <v>0</v>
      </c>
      <c r="W60" s="227" t="n">
        <f aca="false">ROUND(M60*$G60,-1)</f>
        <v>0</v>
      </c>
      <c r="X60" s="227" t="n">
        <f aca="false">ROUND(N60*$G60,-1)</f>
        <v>0</v>
      </c>
      <c r="Y60" s="227" t="n">
        <f aca="false">ROUND(O60*$G60,-1)</f>
        <v>600</v>
      </c>
      <c r="Z60" s="227" t="n">
        <f aca="false">ROUND(P60*$G60,-1)</f>
        <v>0</v>
      </c>
      <c r="AA60" s="227" t="n">
        <f aca="false">ROUND(Q60*$G60,-1)</f>
        <v>0</v>
      </c>
      <c r="AB60" s="227" t="n">
        <f aca="false">ROUND(R60*$G60,-1)</f>
        <v>0</v>
      </c>
      <c r="AC60" s="143" t="n">
        <f aca="false">ROUND(S60*$G60,-1)</f>
        <v>0</v>
      </c>
      <c r="AD60" s="186"/>
      <c r="AE60" s="229" t="n">
        <v>1458</v>
      </c>
    </row>
    <row r="61" customFormat="false" ht="15.85" hidden="false" customHeight="true" outlineLevel="0" collapsed="false">
      <c r="A61" s="234" t="s">
        <v>83</v>
      </c>
      <c r="B61" s="214" t="s">
        <v>52</v>
      </c>
      <c r="C61" s="214"/>
      <c r="D61" s="214"/>
      <c r="E61" s="179"/>
      <c r="F61" s="179"/>
      <c r="G61" s="179" t="n">
        <v>500</v>
      </c>
      <c r="H61" s="179"/>
      <c r="I61" s="235"/>
      <c r="J61" s="181"/>
      <c r="K61" s="145"/>
      <c r="L61" s="145" t="n">
        <v>0.1</v>
      </c>
      <c r="M61" s="145" t="n">
        <v>0.4</v>
      </c>
      <c r="N61" s="145"/>
      <c r="O61" s="145" t="n">
        <v>0.5</v>
      </c>
      <c r="P61" s="145"/>
      <c r="Q61" s="145"/>
      <c r="R61" s="145"/>
      <c r="S61" s="145"/>
      <c r="T61" s="122" t="n">
        <f aca="false">ROUND(J61*$G61,-1)</f>
        <v>0</v>
      </c>
      <c r="U61" s="226" t="n">
        <f aca="false">ROUND(K61*$G61,-1)</f>
        <v>0</v>
      </c>
      <c r="V61" s="227" t="n">
        <f aca="false">ROUND(L61*$G61,-1)</f>
        <v>50</v>
      </c>
      <c r="W61" s="227" t="n">
        <f aca="false">ROUND(M61*$G61,-1)</f>
        <v>200</v>
      </c>
      <c r="X61" s="227" t="n">
        <f aca="false">ROUND(N61*$G61,-1)</f>
        <v>0</v>
      </c>
      <c r="Y61" s="227" t="n">
        <f aca="false">ROUND(O61*$G61,-1)</f>
        <v>250</v>
      </c>
      <c r="Z61" s="227" t="n">
        <f aca="false">ROUND(P61*$G61,-1)</f>
        <v>0</v>
      </c>
      <c r="AA61" s="227" t="n">
        <f aca="false">ROUND(Q61*$G61,-1)</f>
        <v>0</v>
      </c>
      <c r="AB61" s="227" t="n">
        <f aca="false">ROUND(R61*$G61,-1)</f>
        <v>0</v>
      </c>
      <c r="AC61" s="143" t="n">
        <f aca="false">ROUND(S61*$G61,-1)</f>
        <v>0</v>
      </c>
      <c r="AD61" s="186"/>
      <c r="AE61" s="229" t="s">
        <v>65</v>
      </c>
    </row>
    <row r="62" customFormat="false" ht="15.85" hidden="false" customHeight="true" outlineLevel="0" collapsed="false">
      <c r="A62" s="234"/>
      <c r="B62" s="214"/>
      <c r="C62" s="214"/>
      <c r="D62" s="214"/>
      <c r="E62" s="179"/>
      <c r="F62" s="179"/>
      <c r="G62" s="179"/>
      <c r="H62" s="179"/>
      <c r="I62" s="235"/>
      <c r="J62" s="181"/>
      <c r="K62" s="145"/>
      <c r="L62" s="145"/>
      <c r="M62" s="145"/>
      <c r="N62" s="145"/>
      <c r="O62" s="145"/>
      <c r="P62" s="145"/>
      <c r="Q62" s="145"/>
      <c r="R62" s="145"/>
      <c r="S62" s="145"/>
      <c r="T62" s="122"/>
      <c r="U62" s="226"/>
      <c r="V62" s="227"/>
      <c r="W62" s="227"/>
      <c r="X62" s="227"/>
      <c r="Y62" s="227"/>
      <c r="Z62" s="227"/>
      <c r="AA62" s="227"/>
      <c r="AB62" s="227"/>
      <c r="AC62" s="143"/>
      <c r="AD62" s="186"/>
      <c r="AE62" s="229"/>
    </row>
    <row r="63" customFormat="false" ht="15.85" hidden="false" customHeight="true" outlineLevel="0" collapsed="false">
      <c r="A63" s="286" t="s">
        <v>84</v>
      </c>
      <c r="B63" s="214"/>
      <c r="C63" s="214"/>
      <c r="D63" s="214"/>
      <c r="E63" s="299" t="n">
        <f aca="false">SUM(E64:E77)</f>
        <v>71898</v>
      </c>
      <c r="F63" s="299"/>
      <c r="G63" s="299" t="n">
        <f aca="false">SUM(G64:G77)</f>
        <v>0</v>
      </c>
      <c r="H63" s="179"/>
      <c r="I63" s="235"/>
      <c r="J63" s="181"/>
      <c r="K63" s="145"/>
      <c r="L63" s="237"/>
      <c r="M63" s="145"/>
      <c r="N63" s="145"/>
      <c r="O63" s="145"/>
      <c r="P63" s="145"/>
      <c r="Q63" s="145"/>
      <c r="R63" s="145"/>
      <c r="S63" s="145"/>
      <c r="T63" s="108" t="n">
        <f aca="false">SUM(T64:T77)</f>
        <v>500</v>
      </c>
      <c r="U63" s="194" t="n">
        <f aca="false">SUM(U64:U77)</f>
        <v>500</v>
      </c>
      <c r="V63" s="110" t="n">
        <f aca="false">SUM(V64:V77)</f>
        <v>500</v>
      </c>
      <c r="W63" s="110" t="n">
        <f aca="false">SUM(W64:W77)</f>
        <v>500</v>
      </c>
      <c r="X63" s="110" t="n">
        <f aca="false">SUM(X64:X77)</f>
        <v>0</v>
      </c>
      <c r="Y63" s="110" t="n">
        <f aca="false">SUM(Y64:Y77)</f>
        <v>0</v>
      </c>
      <c r="Z63" s="110" t="n">
        <f aca="false">SUM(Z64:Z77)</f>
        <v>0</v>
      </c>
      <c r="AA63" s="110" t="n">
        <f aca="false">SUM(AA64:AA77)</f>
        <v>0</v>
      </c>
      <c r="AB63" s="110" t="n">
        <f aca="false">SUM(AB64:AB77)</f>
        <v>0</v>
      </c>
      <c r="AC63" s="111" t="n">
        <f aca="false">SUM(AC64:AC77)</f>
        <v>0</v>
      </c>
      <c r="AD63" s="233"/>
      <c r="AE63" s="229"/>
    </row>
    <row r="64" customFormat="false" ht="15.85" hidden="false" customHeight="true" outlineLevel="0" collapsed="false">
      <c r="A64" s="234"/>
      <c r="B64" s="214"/>
      <c r="C64" s="214"/>
      <c r="D64" s="214"/>
      <c r="E64" s="179"/>
      <c r="F64" s="179"/>
      <c r="G64" s="179"/>
      <c r="H64" s="179"/>
      <c r="I64" s="235"/>
      <c r="J64" s="181"/>
      <c r="K64" s="145"/>
      <c r="L64" s="237"/>
      <c r="M64" s="237"/>
      <c r="N64" s="145"/>
      <c r="O64" s="145"/>
      <c r="P64" s="145"/>
      <c r="Q64" s="145"/>
      <c r="R64" s="145"/>
      <c r="S64" s="145"/>
      <c r="T64" s="122"/>
      <c r="U64" s="226"/>
      <c r="V64" s="227"/>
      <c r="W64" s="227"/>
      <c r="X64" s="227"/>
      <c r="Y64" s="227"/>
      <c r="Z64" s="227"/>
      <c r="AA64" s="227"/>
      <c r="AB64" s="227"/>
      <c r="AC64" s="143"/>
      <c r="AD64" s="186"/>
      <c r="AE64" s="229"/>
    </row>
    <row r="65" customFormat="false" ht="15.85" hidden="false" customHeight="true" outlineLevel="0" collapsed="false">
      <c r="A65" s="303" t="s">
        <v>85</v>
      </c>
      <c r="B65" s="214" t="s">
        <v>52</v>
      </c>
      <c r="C65" s="214"/>
      <c r="D65" s="214"/>
      <c r="E65" s="179"/>
      <c r="F65" s="179"/>
      <c r="G65" s="179"/>
      <c r="H65" s="179" t="s">
        <v>49</v>
      </c>
      <c r="I65" s="235"/>
      <c r="J65" s="181"/>
      <c r="K65" s="145"/>
      <c r="L65" s="237"/>
      <c r="M65" s="237"/>
      <c r="N65" s="145"/>
      <c r="O65" s="145"/>
      <c r="P65" s="145"/>
      <c r="Q65" s="145"/>
      <c r="R65" s="145"/>
      <c r="S65" s="145"/>
      <c r="T65" s="122" t="n">
        <v>500</v>
      </c>
      <c r="U65" s="226" t="n">
        <v>500</v>
      </c>
      <c r="V65" s="227" t="n">
        <v>500</v>
      </c>
      <c r="W65" s="227" t="n">
        <v>500</v>
      </c>
      <c r="X65" s="227" t="n">
        <f aca="false">ROUND(N65*$G65,-1)</f>
        <v>0</v>
      </c>
      <c r="Y65" s="227" t="n">
        <f aca="false">ROUND(O65*$G65,-1)</f>
        <v>0</v>
      </c>
      <c r="Z65" s="227" t="n">
        <f aca="false">ROUND(P65*$G65,-1)</f>
        <v>0</v>
      </c>
      <c r="AA65" s="227" t="n">
        <f aca="false">ROUND(Q65*$G65,-1)</f>
        <v>0</v>
      </c>
      <c r="AB65" s="227" t="n">
        <f aca="false">ROUND(R65*$G65,-1)</f>
        <v>0</v>
      </c>
      <c r="AC65" s="143" t="n">
        <f aca="false">ROUND(S65*$G65,-1)</f>
        <v>0</v>
      </c>
      <c r="AD65" s="186"/>
      <c r="AE65" s="229" t="n">
        <v>1163</v>
      </c>
    </row>
    <row r="66" customFormat="false" ht="15.85" hidden="false" customHeight="true" outlineLevel="0" collapsed="false">
      <c r="A66" s="304" t="s">
        <v>86</v>
      </c>
      <c r="B66" s="214" t="s">
        <v>52</v>
      </c>
      <c r="C66" s="214" t="s">
        <v>48</v>
      </c>
      <c r="D66" s="214"/>
      <c r="E66" s="179" t="n">
        <v>11750</v>
      </c>
      <c r="F66" s="179"/>
      <c r="G66" s="179"/>
      <c r="H66" s="143"/>
      <c r="I66" s="235"/>
      <c r="J66" s="181"/>
      <c r="K66" s="145"/>
      <c r="L66" s="145"/>
      <c r="M66" s="145"/>
      <c r="N66" s="145"/>
      <c r="O66" s="246"/>
      <c r="P66" s="246"/>
      <c r="Q66" s="246"/>
      <c r="R66" s="246"/>
      <c r="S66" s="246"/>
      <c r="T66" s="122" t="n">
        <f aca="false">ROUND(J66*$G66,-1)</f>
        <v>0</v>
      </c>
      <c r="U66" s="226" t="n">
        <f aca="false">ROUND(K66*$G66,-1)</f>
        <v>0</v>
      </c>
      <c r="V66" s="227" t="n">
        <f aca="false">ROUND(L66*$G66,-1)</f>
        <v>0</v>
      </c>
      <c r="W66" s="227" t="n">
        <f aca="false">ROUND(M66*$G66,-1)</f>
        <v>0</v>
      </c>
      <c r="X66" s="227" t="n">
        <f aca="false">ROUND(N66*$G66,-1)</f>
        <v>0</v>
      </c>
      <c r="Y66" s="227" t="n">
        <f aca="false">ROUND(O66*$G66,-1)</f>
        <v>0</v>
      </c>
      <c r="Z66" s="227" t="n">
        <f aca="false">ROUND(P66*$G66,-1)</f>
        <v>0</v>
      </c>
      <c r="AA66" s="227" t="n">
        <f aca="false">ROUND(Q66*$G66,-1)</f>
        <v>0</v>
      </c>
      <c r="AB66" s="227" t="n">
        <f aca="false">ROUND(R66*$G66,-1)</f>
        <v>0</v>
      </c>
      <c r="AC66" s="143" t="n">
        <f aca="false">ROUND(S66*$G66,-1)</f>
        <v>0</v>
      </c>
      <c r="AD66" s="305"/>
      <c r="AE66" s="229" t="n">
        <v>1164</v>
      </c>
    </row>
    <row r="67" customFormat="false" ht="15.85" hidden="false" customHeight="true" outlineLevel="0" collapsed="false">
      <c r="A67" s="304" t="s">
        <v>87</v>
      </c>
      <c r="B67" s="214" t="s">
        <v>52</v>
      </c>
      <c r="C67" s="214" t="s">
        <v>48</v>
      </c>
      <c r="D67" s="214"/>
      <c r="E67" s="179" t="n">
        <v>29450</v>
      </c>
      <c r="F67" s="179"/>
      <c r="G67" s="179"/>
      <c r="H67" s="143"/>
      <c r="I67" s="235"/>
      <c r="J67" s="181"/>
      <c r="K67" s="145"/>
      <c r="L67" s="145"/>
      <c r="M67" s="145"/>
      <c r="N67" s="145"/>
      <c r="O67" s="246"/>
      <c r="P67" s="246"/>
      <c r="Q67" s="246"/>
      <c r="R67" s="246"/>
      <c r="S67" s="246"/>
      <c r="T67" s="122" t="n">
        <f aca="false">ROUND(J67*$G67,-1)</f>
        <v>0</v>
      </c>
      <c r="U67" s="226" t="n">
        <f aca="false">ROUND(K67*$G67,-1)</f>
        <v>0</v>
      </c>
      <c r="V67" s="227" t="n">
        <f aca="false">ROUND(L67*$G67,-1)</f>
        <v>0</v>
      </c>
      <c r="W67" s="227" t="n">
        <f aca="false">ROUND(M67*$G67,-1)</f>
        <v>0</v>
      </c>
      <c r="X67" s="227" t="n">
        <f aca="false">ROUND(N67*$G67,-1)</f>
        <v>0</v>
      </c>
      <c r="Y67" s="227" t="n">
        <f aca="false">ROUND(O67*$G67,-1)</f>
        <v>0</v>
      </c>
      <c r="Z67" s="227" t="n">
        <f aca="false">ROUND(P67*$G67,-1)</f>
        <v>0</v>
      </c>
      <c r="AA67" s="227" t="n">
        <f aca="false">ROUND(Q67*$G67,-1)</f>
        <v>0</v>
      </c>
      <c r="AB67" s="227" t="n">
        <f aca="false">ROUND(R67*$G67,-1)</f>
        <v>0</v>
      </c>
      <c r="AC67" s="143" t="n">
        <f aca="false">ROUND(S67*$G67,-1)</f>
        <v>0</v>
      </c>
      <c r="AD67" s="305"/>
      <c r="AE67" s="229" t="n">
        <v>1459</v>
      </c>
    </row>
    <row r="68" customFormat="false" ht="15.85" hidden="false" customHeight="true" outlineLevel="0" collapsed="false">
      <c r="A68" s="304" t="s">
        <v>88</v>
      </c>
      <c r="B68" s="214" t="s">
        <v>52</v>
      </c>
      <c r="C68" s="214" t="s">
        <v>48</v>
      </c>
      <c r="D68" s="214"/>
      <c r="E68" s="179" t="n">
        <v>19870</v>
      </c>
      <c r="F68" s="179"/>
      <c r="G68" s="179"/>
      <c r="H68" s="143"/>
      <c r="I68" s="235"/>
      <c r="J68" s="181"/>
      <c r="K68" s="145"/>
      <c r="L68" s="145"/>
      <c r="M68" s="145"/>
      <c r="N68" s="145"/>
      <c r="O68" s="246"/>
      <c r="P68" s="246"/>
      <c r="Q68" s="246"/>
      <c r="R68" s="246"/>
      <c r="S68" s="246"/>
      <c r="T68" s="122" t="n">
        <f aca="false">ROUND(J68*$G68,-1)</f>
        <v>0</v>
      </c>
      <c r="U68" s="226" t="n">
        <f aca="false">ROUND(K68*$G68,-1)</f>
        <v>0</v>
      </c>
      <c r="V68" s="227" t="n">
        <f aca="false">ROUND(L68*$G68,-1)</f>
        <v>0</v>
      </c>
      <c r="W68" s="227" t="n">
        <f aca="false">ROUND(M68*$G68,-1)</f>
        <v>0</v>
      </c>
      <c r="X68" s="227" t="n">
        <f aca="false">ROUND(N68*$G68,-1)</f>
        <v>0</v>
      </c>
      <c r="Y68" s="227" t="n">
        <f aca="false">ROUND(O68*$G68,-1)</f>
        <v>0</v>
      </c>
      <c r="Z68" s="227" t="n">
        <f aca="false">ROUND(P68*$G68,-1)</f>
        <v>0</v>
      </c>
      <c r="AA68" s="227" t="n">
        <f aca="false">ROUND(Q68*$G68,-1)</f>
        <v>0</v>
      </c>
      <c r="AB68" s="227" t="n">
        <f aca="false">ROUND(R68*$G68,-1)</f>
        <v>0</v>
      </c>
      <c r="AC68" s="143" t="n">
        <f aca="false">ROUND(S68*$G68,-1)</f>
        <v>0</v>
      </c>
      <c r="AD68" s="305"/>
      <c r="AE68" s="96" t="n">
        <v>554</v>
      </c>
    </row>
    <row r="69" customFormat="false" ht="15.85" hidden="false" customHeight="true" outlineLevel="0" collapsed="false">
      <c r="A69" s="304" t="s">
        <v>89</v>
      </c>
      <c r="B69" s="214" t="s">
        <v>52</v>
      </c>
      <c r="C69" s="214" t="s">
        <v>48</v>
      </c>
      <c r="D69" s="214"/>
      <c r="E69" s="179" t="n">
        <v>4048</v>
      </c>
      <c r="F69" s="179"/>
      <c r="G69" s="179"/>
      <c r="H69" s="143"/>
      <c r="I69" s="235"/>
      <c r="J69" s="181"/>
      <c r="K69" s="145"/>
      <c r="L69" s="145"/>
      <c r="M69" s="145"/>
      <c r="N69" s="145"/>
      <c r="O69" s="145"/>
      <c r="P69" s="246"/>
      <c r="Q69" s="246"/>
      <c r="R69" s="246"/>
      <c r="S69" s="246"/>
      <c r="T69" s="122" t="n">
        <f aca="false">ROUND(J69*$G69,-1)</f>
        <v>0</v>
      </c>
      <c r="U69" s="226" t="n">
        <f aca="false">ROUND(K69*$G69,-1)</f>
        <v>0</v>
      </c>
      <c r="V69" s="227" t="n">
        <f aca="false">ROUND(L69*$G69,-1)</f>
        <v>0</v>
      </c>
      <c r="W69" s="227" t="n">
        <f aca="false">ROUND(M69*$G69,-1)</f>
        <v>0</v>
      </c>
      <c r="X69" s="227" t="n">
        <f aca="false">ROUND(N69*$G69,-1)</f>
        <v>0</v>
      </c>
      <c r="Y69" s="227" t="n">
        <f aca="false">ROUND(O69*$G69,-1)</f>
        <v>0</v>
      </c>
      <c r="Z69" s="227" t="n">
        <f aca="false">ROUND(P69*$G69,-1)</f>
        <v>0</v>
      </c>
      <c r="AA69" s="227" t="n">
        <f aca="false">ROUND(Q69*$G69,-1)</f>
        <v>0</v>
      </c>
      <c r="AB69" s="227" t="n">
        <f aca="false">ROUND(R69*$G69,-1)</f>
        <v>0</v>
      </c>
      <c r="AC69" s="143" t="n">
        <f aca="false">ROUND(S69*$G69,-1)</f>
        <v>0</v>
      </c>
      <c r="AD69" s="305"/>
      <c r="AE69" s="208" t="n">
        <v>1165</v>
      </c>
    </row>
    <row r="70" customFormat="false" ht="15.85" hidden="false" customHeight="true" outlineLevel="0" collapsed="false">
      <c r="A70" s="304" t="s">
        <v>90</v>
      </c>
      <c r="B70" s="214" t="s">
        <v>52</v>
      </c>
      <c r="C70" s="214" t="s">
        <v>48</v>
      </c>
      <c r="D70" s="214"/>
      <c r="E70" s="179" t="n">
        <v>3927</v>
      </c>
      <c r="F70" s="179"/>
      <c r="G70" s="179"/>
      <c r="H70" s="143"/>
      <c r="I70" s="235"/>
      <c r="J70" s="181"/>
      <c r="K70" s="145"/>
      <c r="L70" s="145"/>
      <c r="M70" s="145"/>
      <c r="N70" s="145"/>
      <c r="O70" s="145"/>
      <c r="P70" s="246"/>
      <c r="Q70" s="246"/>
      <c r="R70" s="246"/>
      <c r="S70" s="246"/>
      <c r="T70" s="122" t="n">
        <f aca="false">ROUND(J70*$G70,-1)</f>
        <v>0</v>
      </c>
      <c r="U70" s="226" t="n">
        <f aca="false">ROUND(K70*$G70,-1)</f>
        <v>0</v>
      </c>
      <c r="V70" s="227" t="n">
        <f aca="false">ROUND(L70*$G70,-1)</f>
        <v>0</v>
      </c>
      <c r="W70" s="227" t="n">
        <f aca="false">ROUND(M70*$G70,-1)</f>
        <v>0</v>
      </c>
      <c r="X70" s="227" t="n">
        <f aca="false">ROUND(N70*$G70,-1)</f>
        <v>0</v>
      </c>
      <c r="Y70" s="227" t="n">
        <f aca="false">ROUND(O70*$G70,-1)</f>
        <v>0</v>
      </c>
      <c r="Z70" s="227" t="n">
        <f aca="false">ROUND(P70*$G70,-1)</f>
        <v>0</v>
      </c>
      <c r="AA70" s="227" t="n">
        <f aca="false">ROUND(Q70*$G70,-1)</f>
        <v>0</v>
      </c>
      <c r="AB70" s="227" t="n">
        <f aca="false">ROUND(R70*$G70,-1)</f>
        <v>0</v>
      </c>
      <c r="AC70" s="143" t="n">
        <f aca="false">ROUND(S70*$G70,-1)</f>
        <v>0</v>
      </c>
      <c r="AD70" s="305"/>
      <c r="AE70" s="208" t="n">
        <v>1166</v>
      </c>
    </row>
    <row r="71" customFormat="false" ht="15.85" hidden="false" customHeight="true" outlineLevel="0" collapsed="false">
      <c r="A71" s="304" t="s">
        <v>91</v>
      </c>
      <c r="B71" s="214" t="s">
        <v>52</v>
      </c>
      <c r="C71" s="214" t="s">
        <v>48</v>
      </c>
      <c r="D71" s="214"/>
      <c r="E71" s="179" t="n">
        <v>306</v>
      </c>
      <c r="F71" s="179"/>
      <c r="G71" s="179"/>
      <c r="H71" s="143"/>
      <c r="I71" s="235"/>
      <c r="J71" s="181"/>
      <c r="K71" s="145"/>
      <c r="L71" s="145"/>
      <c r="M71" s="145"/>
      <c r="N71" s="145"/>
      <c r="O71" s="145"/>
      <c r="P71" s="246"/>
      <c r="Q71" s="246"/>
      <c r="R71" s="246"/>
      <c r="S71" s="246"/>
      <c r="T71" s="122" t="n">
        <f aca="false">ROUND(J71*$G71,-1)</f>
        <v>0</v>
      </c>
      <c r="U71" s="226" t="n">
        <f aca="false">ROUND(K71*$G71,-1)</f>
        <v>0</v>
      </c>
      <c r="V71" s="227" t="n">
        <f aca="false">ROUND(L71*$G71,-1)</f>
        <v>0</v>
      </c>
      <c r="W71" s="227" t="n">
        <f aca="false">ROUND(M71*$G71,-1)</f>
        <v>0</v>
      </c>
      <c r="X71" s="227" t="n">
        <f aca="false">ROUND(N71*$G71,-1)</f>
        <v>0</v>
      </c>
      <c r="Y71" s="227" t="n">
        <f aca="false">ROUND(O71*$G71,-1)</f>
        <v>0</v>
      </c>
      <c r="Z71" s="227" t="n">
        <f aca="false">ROUND(P71*$G71,-1)</f>
        <v>0</v>
      </c>
      <c r="AA71" s="227" t="n">
        <f aca="false">ROUND(Q71*$G71,-1)</f>
        <v>0</v>
      </c>
      <c r="AB71" s="227" t="n">
        <f aca="false">ROUND(R71*$G71,-1)</f>
        <v>0</v>
      </c>
      <c r="AC71" s="143" t="n">
        <f aca="false">ROUND(S71*$G71,-1)</f>
        <v>0</v>
      </c>
      <c r="AD71" s="305"/>
      <c r="AE71" s="208" t="n">
        <v>1167</v>
      </c>
    </row>
    <row r="72" customFormat="false" ht="15.85" hidden="false" customHeight="true" outlineLevel="0" collapsed="false">
      <c r="A72" s="304" t="s">
        <v>92</v>
      </c>
      <c r="B72" s="214" t="s">
        <v>52</v>
      </c>
      <c r="C72" s="214" t="s">
        <v>48</v>
      </c>
      <c r="D72" s="214"/>
      <c r="E72" s="179"/>
      <c r="F72" s="179"/>
      <c r="G72" s="179"/>
      <c r="H72" s="143"/>
      <c r="I72" s="235"/>
      <c r="J72" s="181"/>
      <c r="K72" s="145"/>
      <c r="L72" s="145"/>
      <c r="M72" s="145"/>
      <c r="N72" s="145"/>
      <c r="O72" s="145"/>
      <c r="P72" s="246"/>
      <c r="Q72" s="246"/>
      <c r="R72" s="246"/>
      <c r="S72" s="246"/>
      <c r="T72" s="122" t="n">
        <f aca="false">ROUND(J72*$G72,-1)</f>
        <v>0</v>
      </c>
      <c r="U72" s="226" t="n">
        <f aca="false">ROUND(K72*$G72,-1)</f>
        <v>0</v>
      </c>
      <c r="V72" s="227"/>
      <c r="W72" s="227" t="n">
        <f aca="false">ROUND(M72*$G72,-1)</f>
        <v>0</v>
      </c>
      <c r="X72" s="227" t="n">
        <f aca="false">ROUND(N72*$G72,-1)</f>
        <v>0</v>
      </c>
      <c r="Y72" s="227" t="n">
        <f aca="false">ROUND(O72*$G72,-1)</f>
        <v>0</v>
      </c>
      <c r="Z72" s="227" t="n">
        <f aca="false">ROUND(P72*$G72,-1)</f>
        <v>0</v>
      </c>
      <c r="AA72" s="227" t="n">
        <f aca="false">ROUND(Q72*$G72,-1)</f>
        <v>0</v>
      </c>
      <c r="AB72" s="227" t="n">
        <f aca="false">ROUND(R72*$G72,-1)</f>
        <v>0</v>
      </c>
      <c r="AC72" s="143" t="n">
        <f aca="false">ROUND(S72*$G72,-1)</f>
        <v>0</v>
      </c>
      <c r="AD72" s="305"/>
      <c r="AE72" s="208" t="n">
        <v>2075</v>
      </c>
    </row>
    <row r="73" customFormat="false" ht="15.85" hidden="false" customHeight="true" outlineLevel="0" collapsed="false">
      <c r="A73" s="304" t="s">
        <v>93</v>
      </c>
      <c r="B73" s="214" t="s">
        <v>52</v>
      </c>
      <c r="C73" s="214" t="s">
        <v>48</v>
      </c>
      <c r="D73" s="214"/>
      <c r="E73" s="179" t="n">
        <v>550</v>
      </c>
      <c r="F73" s="179"/>
      <c r="G73" s="179"/>
      <c r="H73" s="143"/>
      <c r="I73" s="235"/>
      <c r="J73" s="181"/>
      <c r="K73" s="145"/>
      <c r="L73" s="145"/>
      <c r="M73" s="145"/>
      <c r="N73" s="145"/>
      <c r="O73" s="145"/>
      <c r="P73" s="246"/>
      <c r="Q73" s="246"/>
      <c r="R73" s="246"/>
      <c r="S73" s="246"/>
      <c r="T73" s="122" t="n">
        <f aca="false">ROUND(J73*$G73,-1)</f>
        <v>0</v>
      </c>
      <c r="U73" s="226" t="n">
        <f aca="false">ROUND(K73*$G73,-1)</f>
        <v>0</v>
      </c>
      <c r="V73" s="227" t="n">
        <f aca="false">ROUND(L73*$G73,-1)</f>
        <v>0</v>
      </c>
      <c r="W73" s="227" t="n">
        <f aca="false">ROUND(M73*$G73,-1)</f>
        <v>0</v>
      </c>
      <c r="X73" s="227" t="n">
        <f aca="false">ROUND(N73*$G73,-1)</f>
        <v>0</v>
      </c>
      <c r="Y73" s="227" t="n">
        <f aca="false">ROUND(O73*$G73,-1)</f>
        <v>0</v>
      </c>
      <c r="Z73" s="227" t="n">
        <f aca="false">ROUND(P73*$G73,-1)</f>
        <v>0</v>
      </c>
      <c r="AA73" s="227" t="n">
        <f aca="false">ROUND(Q73*$G73,-1)</f>
        <v>0</v>
      </c>
      <c r="AB73" s="227" t="n">
        <f aca="false">ROUND(R73*$G73,-1)</f>
        <v>0</v>
      </c>
      <c r="AC73" s="143" t="n">
        <f aca="false">ROUND(S73*$G73,-1)</f>
        <v>0</v>
      </c>
      <c r="AD73" s="305"/>
      <c r="AE73" s="208" t="n">
        <v>1460</v>
      </c>
    </row>
    <row r="74" customFormat="false" ht="15.85" hidden="false" customHeight="true" outlineLevel="0" collapsed="false">
      <c r="A74" s="304" t="s">
        <v>94</v>
      </c>
      <c r="B74" s="214" t="s">
        <v>52</v>
      </c>
      <c r="C74" s="214" t="s">
        <v>48</v>
      </c>
      <c r="D74" s="214"/>
      <c r="E74" s="179" t="n">
        <v>1200</v>
      </c>
      <c r="F74" s="179"/>
      <c r="G74" s="179"/>
      <c r="H74" s="143"/>
      <c r="I74" s="235"/>
      <c r="J74" s="181"/>
      <c r="K74" s="145"/>
      <c r="L74" s="145"/>
      <c r="M74" s="145"/>
      <c r="N74" s="145"/>
      <c r="O74" s="145"/>
      <c r="P74" s="246"/>
      <c r="Q74" s="246"/>
      <c r="R74" s="246"/>
      <c r="S74" s="246"/>
      <c r="T74" s="122" t="n">
        <f aca="false">ROUND(J74*$G74,-1)</f>
        <v>0</v>
      </c>
      <c r="U74" s="226" t="n">
        <f aca="false">ROUND(K74*$G74,-1)</f>
        <v>0</v>
      </c>
      <c r="V74" s="227" t="n">
        <f aca="false">ROUND(L74*$G74,-1)</f>
        <v>0</v>
      </c>
      <c r="W74" s="227" t="n">
        <f aca="false">ROUND(M74*$G74,-1)</f>
        <v>0</v>
      </c>
      <c r="X74" s="227" t="n">
        <f aca="false">ROUND(N74*$G74,-1)</f>
        <v>0</v>
      </c>
      <c r="Y74" s="227" t="n">
        <f aca="false">ROUND(O74*$G74,-1)</f>
        <v>0</v>
      </c>
      <c r="Z74" s="227" t="n">
        <f aca="false">ROUND(P74*$G74,-1)</f>
        <v>0</v>
      </c>
      <c r="AA74" s="227" t="n">
        <f aca="false">ROUND(Q74*$G74,-1)</f>
        <v>0</v>
      </c>
      <c r="AB74" s="227" t="n">
        <f aca="false">ROUND(R74*$G74,-1)</f>
        <v>0</v>
      </c>
      <c r="AC74" s="143" t="n">
        <f aca="false">ROUND(S74*$G74,-1)</f>
        <v>0</v>
      </c>
      <c r="AD74" s="305"/>
      <c r="AE74" s="96" t="n">
        <v>1461</v>
      </c>
    </row>
    <row r="75" customFormat="false" ht="15.85" hidden="false" customHeight="true" outlineLevel="0" collapsed="false">
      <c r="A75" s="304" t="s">
        <v>95</v>
      </c>
      <c r="B75" s="214" t="s">
        <v>52</v>
      </c>
      <c r="C75" s="214" t="s">
        <v>48</v>
      </c>
      <c r="D75" s="214"/>
      <c r="E75" s="179" t="n">
        <v>392</v>
      </c>
      <c r="F75" s="179"/>
      <c r="G75" s="179"/>
      <c r="H75" s="143"/>
      <c r="I75" s="235"/>
      <c r="J75" s="181"/>
      <c r="K75" s="145"/>
      <c r="L75" s="145"/>
      <c r="M75" s="145"/>
      <c r="N75" s="145"/>
      <c r="O75" s="145"/>
      <c r="P75" s="246"/>
      <c r="Q75" s="246"/>
      <c r="R75" s="246"/>
      <c r="S75" s="246"/>
      <c r="T75" s="122" t="n">
        <f aca="false">ROUND(J75*$G75,-1)</f>
        <v>0</v>
      </c>
      <c r="U75" s="226" t="n">
        <f aca="false">ROUND(K75*$G75,-1)</f>
        <v>0</v>
      </c>
      <c r="V75" s="227" t="n">
        <f aca="false">ROUND(L75*$G75,-1)</f>
        <v>0</v>
      </c>
      <c r="W75" s="227" t="n">
        <f aca="false">ROUND(M75*$G75,-1)</f>
        <v>0</v>
      </c>
      <c r="X75" s="227" t="n">
        <f aca="false">ROUND(N75*$G75,-1)</f>
        <v>0</v>
      </c>
      <c r="Y75" s="227" t="n">
        <f aca="false">ROUND(O75*$G75,-1)</f>
        <v>0</v>
      </c>
      <c r="Z75" s="227" t="n">
        <f aca="false">ROUND(P75*$G75,-1)</f>
        <v>0</v>
      </c>
      <c r="AA75" s="227" t="n">
        <f aca="false">ROUND(Q75*$G75,-1)</f>
        <v>0</v>
      </c>
      <c r="AB75" s="227" t="n">
        <f aca="false">ROUND(R75*$G75,-1)</f>
        <v>0</v>
      </c>
      <c r="AC75" s="143" t="n">
        <f aca="false">ROUND(S75*$G75,-1)</f>
        <v>0</v>
      </c>
      <c r="AD75" s="305"/>
      <c r="AE75" s="306" t="n">
        <v>1462</v>
      </c>
    </row>
    <row r="76" customFormat="false" ht="15.85" hidden="false" customHeight="true" outlineLevel="0" collapsed="false">
      <c r="A76" s="304" t="s">
        <v>96</v>
      </c>
      <c r="B76" s="214" t="s">
        <v>52</v>
      </c>
      <c r="C76" s="214" t="s">
        <v>48</v>
      </c>
      <c r="D76" s="214"/>
      <c r="E76" s="179" t="n">
        <v>405</v>
      </c>
      <c r="F76" s="179"/>
      <c r="G76" s="179"/>
      <c r="H76" s="143"/>
      <c r="I76" s="235"/>
      <c r="J76" s="181"/>
      <c r="K76" s="145"/>
      <c r="L76" s="145"/>
      <c r="M76" s="145"/>
      <c r="N76" s="145"/>
      <c r="O76" s="145"/>
      <c r="P76" s="246"/>
      <c r="Q76" s="246"/>
      <c r="R76" s="246"/>
      <c r="S76" s="246"/>
      <c r="T76" s="122" t="n">
        <f aca="false">ROUND(J76*$G76,-1)</f>
        <v>0</v>
      </c>
      <c r="U76" s="226" t="n">
        <f aca="false">ROUND(K76*$G76,-1)</f>
        <v>0</v>
      </c>
      <c r="V76" s="227" t="n">
        <f aca="false">ROUND(L76*$G76,-1)</f>
        <v>0</v>
      </c>
      <c r="W76" s="227" t="n">
        <f aca="false">ROUND(M76*$G76,-1)</f>
        <v>0</v>
      </c>
      <c r="X76" s="227" t="n">
        <f aca="false">ROUND(N76*$G76,-1)</f>
        <v>0</v>
      </c>
      <c r="Y76" s="227" t="n">
        <f aca="false">ROUND(O76*$G76,-1)</f>
        <v>0</v>
      </c>
      <c r="Z76" s="227" t="n">
        <f aca="false">ROUND(P76*$G76,-1)</f>
        <v>0</v>
      </c>
      <c r="AA76" s="227" t="n">
        <f aca="false">ROUND(Q76*$G76,-1)</f>
        <v>0</v>
      </c>
      <c r="AB76" s="227" t="n">
        <f aca="false">ROUND(R76*$G76,-1)</f>
        <v>0</v>
      </c>
      <c r="AC76" s="143" t="n">
        <f aca="false">ROUND(S76*$G76,-1)</f>
        <v>0</v>
      </c>
      <c r="AD76" s="305"/>
      <c r="AE76" s="208" t="n">
        <v>1464</v>
      </c>
    </row>
    <row r="77" customFormat="false" ht="15.85" hidden="false" customHeight="true" outlineLevel="0" collapsed="false">
      <c r="A77" s="307"/>
      <c r="B77" s="179"/>
      <c r="C77" s="179"/>
      <c r="D77" s="179"/>
      <c r="E77" s="179"/>
      <c r="F77" s="179"/>
      <c r="G77" s="179"/>
      <c r="H77" s="179"/>
      <c r="I77" s="235"/>
      <c r="J77" s="181"/>
      <c r="K77" s="145"/>
      <c r="L77" s="145"/>
      <c r="M77" s="145"/>
      <c r="N77" s="145"/>
      <c r="O77" s="145"/>
      <c r="P77" s="246"/>
      <c r="Q77" s="246"/>
      <c r="R77" s="246"/>
      <c r="S77" s="246"/>
      <c r="T77" s="122"/>
      <c r="U77" s="226"/>
      <c r="V77" s="227"/>
      <c r="W77" s="227"/>
      <c r="X77" s="227"/>
      <c r="Y77" s="227"/>
      <c r="Z77" s="227"/>
      <c r="AA77" s="227"/>
      <c r="AB77" s="227"/>
      <c r="AC77" s="143"/>
      <c r="AD77" s="305"/>
      <c r="AE77" s="96"/>
    </row>
    <row r="78" s="32" customFormat="true" ht="15.85" hidden="false" customHeight="true" outlineLevel="0" collapsed="false">
      <c r="A78" s="286" t="s">
        <v>97</v>
      </c>
      <c r="B78" s="214"/>
      <c r="C78" s="214"/>
      <c r="D78" s="214"/>
      <c r="E78" s="299" t="n">
        <f aca="false">SUM(E79:E80)</f>
        <v>0</v>
      </c>
      <c r="F78" s="299"/>
      <c r="G78" s="299" t="n">
        <f aca="false">SUM(G79:G80)</f>
        <v>0</v>
      </c>
      <c r="H78" s="179"/>
      <c r="I78" s="235"/>
      <c r="J78" s="181"/>
      <c r="K78" s="145"/>
      <c r="L78" s="237"/>
      <c r="M78" s="145"/>
      <c r="N78" s="145"/>
      <c r="O78" s="145"/>
      <c r="P78" s="145"/>
      <c r="Q78" s="145"/>
      <c r="R78" s="145"/>
      <c r="S78" s="145"/>
      <c r="T78" s="231" t="n">
        <f aca="false">SUM(T79)</f>
        <v>0</v>
      </c>
      <c r="U78" s="300" t="n">
        <f aca="false">SUM(U79)</f>
        <v>0</v>
      </c>
      <c r="V78" s="189" t="n">
        <f aca="false">SUM(V79)</f>
        <v>0</v>
      </c>
      <c r="W78" s="189" t="n">
        <f aca="false">SUM(W79)</f>
        <v>0</v>
      </c>
      <c r="X78" s="189" t="n">
        <f aca="false">SUM(X79)</f>
        <v>0</v>
      </c>
      <c r="Y78" s="189" t="n">
        <f aca="false">SUM(Y79)</f>
        <v>0</v>
      </c>
      <c r="Z78" s="189" t="n">
        <f aca="false">SUM(Z79)</f>
        <v>0</v>
      </c>
      <c r="AA78" s="189" t="n">
        <f aca="false">SUM(AA79)</f>
        <v>0</v>
      </c>
      <c r="AB78" s="189" t="n">
        <f aca="false">SUM(AB79)</f>
        <v>0</v>
      </c>
      <c r="AC78" s="292" t="n">
        <f aca="false">SUM(AC79)</f>
        <v>0</v>
      </c>
      <c r="AD78" s="233"/>
      <c r="AE78" s="96"/>
      <c r="AF78" s="308"/>
    </row>
    <row r="79" s="32" customFormat="true" ht="15.85" hidden="false" customHeight="true" outlineLevel="0" collapsed="false">
      <c r="A79" s="293"/>
      <c r="B79" s="214"/>
      <c r="C79" s="214"/>
      <c r="D79" s="214"/>
      <c r="E79" s="179"/>
      <c r="F79" s="179"/>
      <c r="G79" s="227" t="n">
        <f aca="false">F79*E79/1000</f>
        <v>0</v>
      </c>
      <c r="H79" s="179"/>
      <c r="I79" s="235"/>
      <c r="J79" s="181"/>
      <c r="K79" s="145"/>
      <c r="L79" s="237"/>
      <c r="M79" s="145"/>
      <c r="N79" s="145"/>
      <c r="O79" s="145"/>
      <c r="P79" s="145"/>
      <c r="Q79" s="145"/>
      <c r="R79" s="145"/>
      <c r="S79" s="145"/>
      <c r="T79" s="122"/>
      <c r="U79" s="226"/>
      <c r="V79" s="227"/>
      <c r="W79" s="227"/>
      <c r="X79" s="227"/>
      <c r="Y79" s="227"/>
      <c r="Z79" s="227"/>
      <c r="AA79" s="227"/>
      <c r="AB79" s="227"/>
      <c r="AC79" s="143"/>
      <c r="AD79" s="186"/>
      <c r="AE79" s="96"/>
    </row>
    <row r="80" s="32" customFormat="true" ht="15.85" hidden="false" customHeight="true" outlineLevel="0" collapsed="false">
      <c r="A80" s="307"/>
      <c r="B80" s="214"/>
      <c r="C80" s="214"/>
      <c r="D80" s="214"/>
      <c r="E80" s="179"/>
      <c r="F80" s="179"/>
      <c r="G80" s="179"/>
      <c r="H80" s="179"/>
      <c r="I80" s="235"/>
      <c r="J80" s="181"/>
      <c r="K80" s="145"/>
      <c r="L80" s="237"/>
      <c r="M80" s="145"/>
      <c r="N80" s="145"/>
      <c r="O80" s="145"/>
      <c r="P80" s="145"/>
      <c r="Q80" s="145"/>
      <c r="R80" s="145"/>
      <c r="S80" s="145"/>
      <c r="T80" s="122"/>
      <c r="U80" s="226"/>
      <c r="V80" s="227"/>
      <c r="W80" s="227"/>
      <c r="X80" s="227"/>
      <c r="Y80" s="227"/>
      <c r="Z80" s="227"/>
      <c r="AA80" s="227"/>
      <c r="AB80" s="227"/>
      <c r="AC80" s="143"/>
      <c r="AD80" s="186"/>
      <c r="AE80" s="96"/>
    </row>
    <row r="81" s="32" customFormat="true" ht="15.85" hidden="false" customHeight="true" outlineLevel="0" collapsed="false">
      <c r="A81" s="309" t="s">
        <v>98</v>
      </c>
      <c r="B81" s="214"/>
      <c r="C81" s="214"/>
      <c r="D81" s="214"/>
      <c r="E81" s="232" t="n">
        <f aca="false">SUM(E83:E86)</f>
        <v>0</v>
      </c>
      <c r="F81" s="179"/>
      <c r="G81" s="232" t="n">
        <f aca="false">SUM(G83:G86)</f>
        <v>1900</v>
      </c>
      <c r="H81" s="179"/>
      <c r="I81" s="235"/>
      <c r="J81" s="181"/>
      <c r="K81" s="145"/>
      <c r="L81" s="145"/>
      <c r="M81" s="145"/>
      <c r="N81" s="145"/>
      <c r="O81" s="145"/>
      <c r="P81" s="145"/>
      <c r="Q81" s="145"/>
      <c r="R81" s="145"/>
      <c r="S81" s="145"/>
      <c r="T81" s="108" t="n">
        <f aca="false">SUM(T82:T85)</f>
        <v>200</v>
      </c>
      <c r="U81" s="194" t="n">
        <f aca="false">SUM(U82:U85)</f>
        <v>190</v>
      </c>
      <c r="V81" s="110" t="n">
        <f aca="false">SUM(V82:V85)</f>
        <v>190</v>
      </c>
      <c r="W81" s="110" t="n">
        <f aca="false">SUM(W82:W85)</f>
        <v>190</v>
      </c>
      <c r="X81" s="110" t="n">
        <f aca="false">SUM(X82:X85)</f>
        <v>190</v>
      </c>
      <c r="Y81" s="110" t="n">
        <f aca="false">SUM(Y82:Y85)</f>
        <v>2190</v>
      </c>
      <c r="Z81" s="110" t="n">
        <f aca="false">SUM(Z82:Z85)</f>
        <v>1390</v>
      </c>
      <c r="AA81" s="110" t="n">
        <f aca="false">SUM(AA82:AA85)</f>
        <v>1990</v>
      </c>
      <c r="AB81" s="110" t="n">
        <f aca="false">SUM(AB82:AB85)</f>
        <v>1590</v>
      </c>
      <c r="AC81" s="111" t="n">
        <f aca="false">SUM(AC82:AC85)</f>
        <v>1590</v>
      </c>
      <c r="AD81" s="233"/>
      <c r="AE81" s="96"/>
    </row>
    <row r="82" s="32" customFormat="true" ht="15.85" hidden="false" customHeight="true" outlineLevel="0" collapsed="false">
      <c r="A82" s="310" t="s">
        <v>99</v>
      </c>
      <c r="B82" s="214" t="s">
        <v>52</v>
      </c>
      <c r="C82" s="214" t="s">
        <v>48</v>
      </c>
      <c r="D82" s="214"/>
      <c r="E82" s="179"/>
      <c r="F82" s="179"/>
      <c r="G82" s="179" t="n">
        <v>2000</v>
      </c>
      <c r="H82" s="179"/>
      <c r="I82" s="235"/>
      <c r="J82" s="145"/>
      <c r="K82" s="145"/>
      <c r="L82" s="145"/>
      <c r="M82" s="145"/>
      <c r="N82" s="145"/>
      <c r="O82" s="145" t="n">
        <v>1</v>
      </c>
      <c r="P82" s="145" t="n">
        <v>0.4</v>
      </c>
      <c r="Q82" s="145" t="n">
        <v>0.9</v>
      </c>
      <c r="R82" s="145" t="n">
        <v>0.7</v>
      </c>
      <c r="S82" s="145" t="n">
        <v>0.7</v>
      </c>
      <c r="T82" s="122" t="n">
        <f aca="false">ROUND(J82*$G82,-1)</f>
        <v>0</v>
      </c>
      <c r="U82" s="226" t="n">
        <f aca="false">ROUND(K82*$G82,-1)</f>
        <v>0</v>
      </c>
      <c r="V82" s="227" t="n">
        <f aca="false">ROUND(L82*$G82,-1)</f>
        <v>0</v>
      </c>
      <c r="W82" s="227" t="n">
        <f aca="false">ROUND(M82*$G82,-1)</f>
        <v>0</v>
      </c>
      <c r="X82" s="227" t="n">
        <f aca="false">ROUND(N82*$G82,-1)</f>
        <v>0</v>
      </c>
      <c r="Y82" s="227" t="n">
        <f aca="false">ROUND(O82*$G82,-1)</f>
        <v>2000</v>
      </c>
      <c r="Z82" s="227" t="n">
        <f aca="false">ROUND(P82*$G82,-1)</f>
        <v>800</v>
      </c>
      <c r="AA82" s="227" t="n">
        <f aca="false">ROUND(Q82*$G82,-1)</f>
        <v>1800</v>
      </c>
      <c r="AB82" s="227" t="n">
        <f aca="false">ROUND(R82*$G82,-1)</f>
        <v>1400</v>
      </c>
      <c r="AC82" s="143" t="n">
        <f aca="false">ROUND(S82*$G82,-1)</f>
        <v>1400</v>
      </c>
      <c r="AD82" s="186"/>
      <c r="AE82" s="96"/>
    </row>
    <row r="83" s="32" customFormat="true" ht="15.85" hidden="false" customHeight="true" outlineLevel="0" collapsed="false">
      <c r="A83" s="310" t="s">
        <v>100</v>
      </c>
      <c r="B83" s="214" t="s">
        <v>52</v>
      </c>
      <c r="C83" s="214" t="s">
        <v>48</v>
      </c>
      <c r="D83" s="214"/>
      <c r="E83" s="179"/>
      <c r="F83" s="179"/>
      <c r="G83" s="179" t="n">
        <v>500</v>
      </c>
      <c r="H83" s="179"/>
      <c r="I83" s="235"/>
      <c r="J83" s="145" t="n">
        <v>0.1</v>
      </c>
      <c r="K83" s="145" t="n">
        <v>0.1</v>
      </c>
      <c r="L83" s="145" t="n">
        <v>0.1</v>
      </c>
      <c r="M83" s="145" t="n">
        <v>0.1</v>
      </c>
      <c r="N83" s="145" t="n">
        <v>0.1</v>
      </c>
      <c r="O83" s="145" t="n">
        <v>0.1</v>
      </c>
      <c r="P83" s="145" t="n">
        <v>0.9</v>
      </c>
      <c r="Q83" s="145" t="n">
        <v>0.1</v>
      </c>
      <c r="R83" s="145" t="n">
        <v>0.1</v>
      </c>
      <c r="S83" s="145" t="n">
        <v>0.1</v>
      </c>
      <c r="T83" s="122" t="n">
        <f aca="false">ROUND(J83*$G83,-1)</f>
        <v>50</v>
      </c>
      <c r="U83" s="226" t="n">
        <f aca="false">ROUND(K83*$G83,-1)</f>
        <v>50</v>
      </c>
      <c r="V83" s="227" t="n">
        <f aca="false">ROUND(L83*$G83,-1)</f>
        <v>50</v>
      </c>
      <c r="W83" s="227" t="n">
        <f aca="false">ROUND(M83*$G83,-1)</f>
        <v>50</v>
      </c>
      <c r="X83" s="227" t="n">
        <f aca="false">ROUND(N83*$G83,-1)</f>
        <v>50</v>
      </c>
      <c r="Y83" s="227" t="n">
        <f aca="false">ROUND(O83*$G83,-1)</f>
        <v>50</v>
      </c>
      <c r="Z83" s="227" t="n">
        <f aca="false">ROUND(P83*$G83,-1)</f>
        <v>450</v>
      </c>
      <c r="AA83" s="227" t="n">
        <f aca="false">ROUND(Q83*$G83,-1)</f>
        <v>50</v>
      </c>
      <c r="AB83" s="227" t="n">
        <f aca="false">ROUND(R83*$G83,-1)</f>
        <v>50</v>
      </c>
      <c r="AC83" s="143" t="n">
        <f aca="false">ROUND(S83*$G83,-1)</f>
        <v>50</v>
      </c>
      <c r="AD83" s="186"/>
      <c r="AE83" s="96"/>
    </row>
    <row r="84" s="32" customFormat="true" ht="15.85" hidden="false" customHeight="true" outlineLevel="0" collapsed="false">
      <c r="A84" s="310" t="s">
        <v>101</v>
      </c>
      <c r="B84" s="214" t="s">
        <v>52</v>
      </c>
      <c r="C84" s="214" t="s">
        <v>48</v>
      </c>
      <c r="D84" s="214"/>
      <c r="E84" s="179"/>
      <c r="F84" s="179"/>
      <c r="G84" s="179" t="n">
        <v>900</v>
      </c>
      <c r="H84" s="179"/>
      <c r="I84" s="235"/>
      <c r="J84" s="181" t="n">
        <v>0.1</v>
      </c>
      <c r="K84" s="145" t="n">
        <v>0.1</v>
      </c>
      <c r="L84" s="145" t="n">
        <v>0.1</v>
      </c>
      <c r="M84" s="145" t="n">
        <v>0.1</v>
      </c>
      <c r="N84" s="145" t="n">
        <v>0.1</v>
      </c>
      <c r="O84" s="145" t="n">
        <v>0.1</v>
      </c>
      <c r="P84" s="145" t="n">
        <v>0.1</v>
      </c>
      <c r="Q84" s="145" t="n">
        <v>0.1</v>
      </c>
      <c r="R84" s="145" t="n">
        <v>0.1</v>
      </c>
      <c r="S84" s="145" t="n">
        <v>0.1</v>
      </c>
      <c r="T84" s="122" t="n">
        <v>100</v>
      </c>
      <c r="U84" s="226" t="n">
        <f aca="false">ROUND(K84*$G84,-1)</f>
        <v>90</v>
      </c>
      <c r="V84" s="227" t="n">
        <f aca="false">ROUND(L84*$G84,-1)</f>
        <v>90</v>
      </c>
      <c r="W84" s="227" t="n">
        <f aca="false">ROUND(M84*$G84,-1)</f>
        <v>90</v>
      </c>
      <c r="X84" s="227" t="n">
        <f aca="false">ROUND(N84*$G84,-1)</f>
        <v>90</v>
      </c>
      <c r="Y84" s="227" t="n">
        <f aca="false">ROUND(O84*$G84,-1)</f>
        <v>90</v>
      </c>
      <c r="Z84" s="227" t="n">
        <f aca="false">ROUND(P84*$G84,-1)</f>
        <v>90</v>
      </c>
      <c r="AA84" s="227" t="n">
        <f aca="false">ROUND(Q84*$G84,-1)</f>
        <v>90</v>
      </c>
      <c r="AB84" s="227" t="n">
        <f aca="false">ROUND(R84*$G84,-1)</f>
        <v>90</v>
      </c>
      <c r="AC84" s="143" t="n">
        <f aca="false">ROUND(S84*$G84,-1)</f>
        <v>90</v>
      </c>
      <c r="AD84" s="186"/>
      <c r="AE84" s="96"/>
    </row>
    <row r="85" s="32" customFormat="true" ht="15.85" hidden="false" customHeight="true" outlineLevel="0" collapsed="false">
      <c r="A85" s="310" t="s">
        <v>102</v>
      </c>
      <c r="B85" s="214" t="s">
        <v>52</v>
      </c>
      <c r="C85" s="214" t="s">
        <v>48</v>
      </c>
      <c r="D85" s="214"/>
      <c r="E85" s="179"/>
      <c r="F85" s="179"/>
      <c r="G85" s="179" t="n">
        <v>500</v>
      </c>
      <c r="H85" s="179"/>
      <c r="I85" s="235"/>
      <c r="J85" s="181" t="n">
        <v>0.1</v>
      </c>
      <c r="K85" s="145" t="n">
        <v>0.1</v>
      </c>
      <c r="L85" s="145" t="n">
        <v>0.1</v>
      </c>
      <c r="M85" s="145" t="n">
        <v>0.1</v>
      </c>
      <c r="N85" s="145" t="n">
        <v>0.1</v>
      </c>
      <c r="O85" s="145" t="n">
        <v>0.1</v>
      </c>
      <c r="P85" s="145" t="n">
        <v>0.1</v>
      </c>
      <c r="Q85" s="145" t="n">
        <v>0.1</v>
      </c>
      <c r="R85" s="145" t="n">
        <v>0.1</v>
      </c>
      <c r="S85" s="145" t="n">
        <v>0.1</v>
      </c>
      <c r="T85" s="122" t="n">
        <f aca="false">ROUND(J85*$G85,-1)</f>
        <v>50</v>
      </c>
      <c r="U85" s="240" t="n">
        <f aca="false">ROUND(K85*$G85,-1)</f>
        <v>50</v>
      </c>
      <c r="V85" s="175" t="n">
        <f aca="false">ROUND(L85*$G85,-1)</f>
        <v>50</v>
      </c>
      <c r="W85" s="175" t="n">
        <f aca="false">ROUND(M85*$G85,-1)</f>
        <v>50</v>
      </c>
      <c r="X85" s="175" t="n">
        <f aca="false">ROUND(N85*$G85,-1)</f>
        <v>50</v>
      </c>
      <c r="Y85" s="175" t="n">
        <f aca="false">ROUND(O85*$G85,-1)</f>
        <v>50</v>
      </c>
      <c r="Z85" s="175" t="n">
        <f aca="false">ROUND(P85*$G85,-1)</f>
        <v>50</v>
      </c>
      <c r="AA85" s="175" t="n">
        <f aca="false">ROUND(Q85*$G85,-1)</f>
        <v>50</v>
      </c>
      <c r="AB85" s="175" t="n">
        <f aca="false">ROUND(R85*$G85,-1)</f>
        <v>50</v>
      </c>
      <c r="AC85" s="176" t="n">
        <f aca="false">ROUND(S85*$G85,-1)</f>
        <v>50</v>
      </c>
      <c r="AD85" s="186"/>
      <c r="AE85" s="96"/>
    </row>
    <row r="86" customFormat="false" ht="15.85" hidden="false" customHeight="true" outlineLevel="0" collapsed="false">
      <c r="A86" s="311"/>
      <c r="B86" s="214"/>
      <c r="C86" s="214"/>
      <c r="D86" s="214"/>
      <c r="E86" s="312"/>
      <c r="F86" s="312"/>
      <c r="G86" s="312"/>
      <c r="H86" s="313"/>
      <c r="I86" s="314"/>
      <c r="J86" s="305"/>
      <c r="K86" s="315"/>
      <c r="L86" s="315"/>
      <c r="M86" s="315"/>
      <c r="N86" s="316"/>
      <c r="O86" s="316"/>
      <c r="P86" s="316"/>
      <c r="Q86" s="316"/>
      <c r="R86" s="316"/>
      <c r="S86" s="316"/>
      <c r="T86" s="122"/>
      <c r="U86" s="311"/>
      <c r="V86" s="317"/>
      <c r="W86" s="317"/>
      <c r="X86" s="317"/>
      <c r="Y86" s="317"/>
      <c r="Z86" s="317"/>
      <c r="AA86" s="317"/>
      <c r="AB86" s="317"/>
      <c r="AC86" s="318"/>
      <c r="AD86" s="305"/>
      <c r="AE86" s="208"/>
    </row>
    <row r="87" customFormat="false" ht="15.85" hidden="false" customHeight="true" outlineLevel="0" collapsed="false">
      <c r="A87" s="319" t="s">
        <v>103</v>
      </c>
      <c r="B87" s="190"/>
      <c r="C87" s="190"/>
      <c r="D87" s="190"/>
      <c r="E87" s="190"/>
      <c r="F87" s="190"/>
      <c r="G87" s="190" t="n">
        <f aca="false">SUM(G99:G131)</f>
        <v>9100</v>
      </c>
      <c r="H87" s="190"/>
      <c r="I87" s="191"/>
      <c r="J87" s="192"/>
      <c r="K87" s="193"/>
      <c r="L87" s="320"/>
      <c r="M87" s="193"/>
      <c r="N87" s="193"/>
      <c r="O87" s="193"/>
      <c r="P87" s="193"/>
      <c r="Q87" s="193"/>
      <c r="R87" s="193"/>
      <c r="S87" s="193"/>
      <c r="T87" s="135" t="n">
        <f aca="false">SUM(T90:T131)</f>
        <v>1160</v>
      </c>
      <c r="U87" s="321" t="n">
        <f aca="false">SUM(U90:U131)</f>
        <v>810</v>
      </c>
      <c r="V87" s="100" t="n">
        <f aca="false">SUM(V90:V131)</f>
        <v>1050</v>
      </c>
      <c r="W87" s="100" t="n">
        <f aca="false">SUM(W90:W131)</f>
        <v>150</v>
      </c>
      <c r="X87" s="100" t="n">
        <f aca="false">SUM(X90:X131)</f>
        <v>250</v>
      </c>
      <c r="Y87" s="100" t="n">
        <f aca="false">SUM(Y90:Y131)</f>
        <v>1050</v>
      </c>
      <c r="Z87" s="100" t="n">
        <f aca="false">SUM(Z90:Z131)</f>
        <v>150</v>
      </c>
      <c r="AA87" s="100" t="n">
        <f aca="false">SUM(AA90:AA131)</f>
        <v>600</v>
      </c>
      <c r="AB87" s="100" t="n">
        <f aca="false">SUM(AB90:AB131)</f>
        <v>830</v>
      </c>
      <c r="AC87" s="137" t="n">
        <f aca="false">SUM(AC90:AC131)</f>
        <v>730</v>
      </c>
      <c r="AD87" s="196"/>
      <c r="AE87" s="322"/>
    </row>
    <row r="88" customFormat="false" ht="15.85" hidden="false" customHeight="true" outlineLevel="0" collapsed="false">
      <c r="A88" s="323" t="s">
        <v>42</v>
      </c>
      <c r="B88" s="214"/>
      <c r="C88" s="214"/>
      <c r="D88" s="214"/>
      <c r="E88" s="214"/>
      <c r="F88" s="214"/>
      <c r="G88" s="214"/>
      <c r="H88" s="214"/>
      <c r="I88" s="278"/>
      <c r="J88" s="282"/>
      <c r="K88" s="274"/>
      <c r="L88" s="324"/>
      <c r="M88" s="274"/>
      <c r="N88" s="274"/>
      <c r="O88" s="274"/>
      <c r="P88" s="274"/>
      <c r="Q88" s="274"/>
      <c r="R88" s="274"/>
      <c r="S88" s="274"/>
      <c r="T88" s="203" t="n">
        <v>400</v>
      </c>
      <c r="U88" s="204" t="n">
        <v>900</v>
      </c>
      <c r="V88" s="205" t="n">
        <v>400</v>
      </c>
      <c r="W88" s="205" t="n">
        <v>400</v>
      </c>
      <c r="X88" s="205" t="n">
        <v>400</v>
      </c>
      <c r="Y88" s="205" t="n">
        <v>400</v>
      </c>
      <c r="Z88" s="205" t="n">
        <v>600</v>
      </c>
      <c r="AA88" s="205" t="n">
        <v>800</v>
      </c>
      <c r="AB88" s="205" t="n">
        <v>800</v>
      </c>
      <c r="AC88" s="206" t="n">
        <v>800</v>
      </c>
      <c r="AD88" s="224"/>
      <c r="AE88" s="322"/>
    </row>
    <row r="89" customFormat="false" ht="15.85" hidden="false" customHeight="true" outlineLevel="0" collapsed="false">
      <c r="A89" s="325" t="s">
        <v>11</v>
      </c>
      <c r="B89" s="214"/>
      <c r="C89" s="214"/>
      <c r="D89" s="214"/>
      <c r="E89" s="214"/>
      <c r="F89" s="214"/>
      <c r="G89" s="214"/>
      <c r="H89" s="214"/>
      <c r="I89" s="278"/>
      <c r="J89" s="282"/>
      <c r="K89" s="274"/>
      <c r="L89" s="324"/>
      <c r="M89" s="274"/>
      <c r="N89" s="274"/>
      <c r="O89" s="274"/>
      <c r="P89" s="274"/>
      <c r="Q89" s="274"/>
      <c r="R89" s="274"/>
      <c r="S89" s="274"/>
      <c r="T89" s="326" t="n">
        <f aca="false">T88-T87</f>
        <v>-760</v>
      </c>
      <c r="U89" s="327" t="n">
        <f aca="false">U88-U87</f>
        <v>90</v>
      </c>
      <c r="V89" s="328" t="n">
        <f aca="false">V88-V87</f>
        <v>-650</v>
      </c>
      <c r="W89" s="328" t="n">
        <f aca="false">W88-W87</f>
        <v>250</v>
      </c>
      <c r="X89" s="328" t="n">
        <f aca="false">X88-X87</f>
        <v>150</v>
      </c>
      <c r="Y89" s="328" t="n">
        <f aca="false">Y88-Y87</f>
        <v>-650</v>
      </c>
      <c r="Z89" s="328" t="n">
        <f aca="false">Z88-Z87</f>
        <v>450</v>
      </c>
      <c r="AA89" s="328" t="n">
        <f aca="false">AA88-AA87</f>
        <v>200</v>
      </c>
      <c r="AB89" s="328" t="n">
        <f aca="false">AB88-AB87</f>
        <v>-30</v>
      </c>
      <c r="AC89" s="329" t="n">
        <f aca="false">AC88-AC87</f>
        <v>70</v>
      </c>
      <c r="AD89" s="224"/>
      <c r="AE89" s="322"/>
    </row>
    <row r="90" customFormat="false" ht="15.85" hidden="false" customHeight="true" outlineLevel="0" collapsed="false">
      <c r="A90" s="323"/>
      <c r="B90" s="214"/>
      <c r="C90" s="214"/>
      <c r="D90" s="214"/>
      <c r="E90" s="214"/>
      <c r="F90" s="214"/>
      <c r="G90" s="214"/>
      <c r="H90" s="214"/>
      <c r="I90" s="278"/>
      <c r="J90" s="282"/>
      <c r="K90" s="274"/>
      <c r="L90" s="324"/>
      <c r="M90" s="274"/>
      <c r="N90" s="274"/>
      <c r="O90" s="274"/>
      <c r="P90" s="274"/>
      <c r="Q90" s="274"/>
      <c r="R90" s="274"/>
      <c r="S90" s="274"/>
      <c r="T90" s="330"/>
      <c r="U90" s="331"/>
      <c r="V90" s="332"/>
      <c r="W90" s="332"/>
      <c r="X90" s="332"/>
      <c r="Y90" s="332"/>
      <c r="Z90" s="332"/>
      <c r="AA90" s="332"/>
      <c r="AB90" s="332"/>
      <c r="AC90" s="333"/>
      <c r="AD90" s="224"/>
      <c r="AE90" s="322"/>
    </row>
    <row r="91" customFormat="false" ht="15.85" hidden="false" customHeight="true" outlineLevel="0" collapsed="false">
      <c r="A91" s="286" t="s">
        <v>104</v>
      </c>
      <c r="B91" s="214"/>
      <c r="C91" s="214"/>
      <c r="D91" s="214"/>
      <c r="E91" s="214"/>
      <c r="F91" s="214"/>
      <c r="G91" s="214"/>
      <c r="H91" s="214"/>
      <c r="I91" s="278"/>
      <c r="J91" s="282"/>
      <c r="K91" s="274"/>
      <c r="L91" s="324"/>
      <c r="M91" s="274"/>
      <c r="N91" s="274"/>
      <c r="O91" s="274"/>
      <c r="P91" s="274"/>
      <c r="Q91" s="274"/>
      <c r="R91" s="274"/>
      <c r="S91" s="274"/>
      <c r="T91" s="267"/>
      <c r="U91" s="268"/>
      <c r="V91" s="260"/>
      <c r="W91" s="260"/>
      <c r="X91" s="260"/>
      <c r="Y91" s="260"/>
      <c r="Z91" s="260"/>
      <c r="AA91" s="260"/>
      <c r="AB91" s="260"/>
      <c r="AC91" s="269"/>
      <c r="AD91" s="224"/>
      <c r="AE91" s="208"/>
    </row>
    <row r="92" customFormat="false" ht="15.85" hidden="false" customHeight="true" outlineLevel="0" collapsed="false">
      <c r="A92" s="334" t="s">
        <v>105</v>
      </c>
      <c r="B92" s="214" t="s">
        <v>106</v>
      </c>
      <c r="C92" s="214" t="s">
        <v>55</v>
      </c>
      <c r="D92" s="214"/>
      <c r="E92" s="179" t="n">
        <v>600</v>
      </c>
      <c r="F92" s="179"/>
      <c r="G92" s="179" t="n">
        <v>400</v>
      </c>
      <c r="H92" s="179"/>
      <c r="I92" s="235" t="n">
        <v>0.1</v>
      </c>
      <c r="J92" s="181" t="n">
        <v>0.9</v>
      </c>
      <c r="K92" s="145"/>
      <c r="L92" s="145"/>
      <c r="M92" s="145"/>
      <c r="N92" s="145"/>
      <c r="O92" s="145"/>
      <c r="P92" s="145"/>
      <c r="Q92" s="145"/>
      <c r="R92" s="145"/>
      <c r="S92" s="145"/>
      <c r="T92" s="122" t="n">
        <f aca="false">ROUND(J92*$G92,-1)</f>
        <v>360</v>
      </c>
      <c r="U92" s="226" t="n">
        <f aca="false">ROUND(K92*$G92,-1)</f>
        <v>0</v>
      </c>
      <c r="V92" s="227" t="n">
        <f aca="false">ROUND(L92*$G92,-1)</f>
        <v>0</v>
      </c>
      <c r="W92" s="227" t="n">
        <f aca="false">ROUND(M92*$G92,-1)</f>
        <v>0</v>
      </c>
      <c r="X92" s="227" t="n">
        <f aca="false">ROUND(N92*$G92,-1)</f>
        <v>0</v>
      </c>
      <c r="Y92" s="227" t="n">
        <f aca="false">ROUND(O92*$G92,-1)</f>
        <v>0</v>
      </c>
      <c r="Z92" s="227" t="n">
        <f aca="false">ROUND(P92*$G92,-1)</f>
        <v>0</v>
      </c>
      <c r="AA92" s="227" t="n">
        <f aca="false">ROUND(Q92*$G92,-1)</f>
        <v>0</v>
      </c>
      <c r="AB92" s="227" t="n">
        <f aca="false">ROUND(R92*$G92,-1)</f>
        <v>0</v>
      </c>
      <c r="AC92" s="143" t="n">
        <f aca="false">ROUND(S92*$G92,-1)</f>
        <v>0</v>
      </c>
      <c r="AD92" s="186"/>
      <c r="AE92" s="96" t="s">
        <v>65</v>
      </c>
    </row>
    <row r="93" customFormat="false" ht="15.85" hidden="false" customHeight="true" outlineLevel="0" collapsed="false">
      <c r="A93" s="286" t="s">
        <v>107</v>
      </c>
      <c r="B93" s="214"/>
      <c r="C93" s="214"/>
      <c r="D93" s="214"/>
      <c r="E93" s="214"/>
      <c r="F93" s="214"/>
      <c r="G93" s="214"/>
      <c r="H93" s="214"/>
      <c r="I93" s="278"/>
      <c r="J93" s="282"/>
      <c r="K93" s="274"/>
      <c r="L93" s="324"/>
      <c r="M93" s="274"/>
      <c r="N93" s="274"/>
      <c r="O93" s="274"/>
      <c r="P93" s="274"/>
      <c r="Q93" s="274"/>
      <c r="R93" s="274"/>
      <c r="S93" s="274"/>
      <c r="T93" s="267"/>
      <c r="U93" s="268"/>
      <c r="V93" s="260"/>
      <c r="W93" s="260"/>
      <c r="X93" s="260"/>
      <c r="Y93" s="260"/>
      <c r="Z93" s="260"/>
      <c r="AA93" s="260"/>
      <c r="AB93" s="260"/>
      <c r="AC93" s="269"/>
      <c r="AD93" s="224"/>
      <c r="AE93" s="96"/>
    </row>
    <row r="94" s="271" customFormat="true" ht="15.85" hidden="false" customHeight="true" outlineLevel="0" collapsed="false">
      <c r="A94" s="335" t="s">
        <v>108</v>
      </c>
      <c r="B94" s="214" t="s">
        <v>82</v>
      </c>
      <c r="C94" s="214" t="s">
        <v>55</v>
      </c>
      <c r="D94" s="214"/>
      <c r="E94" s="262"/>
      <c r="F94" s="262"/>
      <c r="G94" s="262"/>
      <c r="H94" s="262"/>
      <c r="I94" s="263"/>
      <c r="J94" s="264"/>
      <c r="K94" s="265"/>
      <c r="L94" s="265"/>
      <c r="M94" s="265"/>
      <c r="N94" s="265"/>
      <c r="O94" s="265"/>
      <c r="P94" s="265"/>
      <c r="Q94" s="265"/>
      <c r="R94" s="265"/>
      <c r="S94" s="265"/>
      <c r="T94" s="267" t="n">
        <f aca="false">ROUND(J94*$G94,-1)</f>
        <v>0</v>
      </c>
      <c r="U94" s="268" t="n">
        <f aca="false">ROUND(K94*$G94,-1)</f>
        <v>0</v>
      </c>
      <c r="V94" s="260" t="n">
        <f aca="false">ROUND(L94*$G94,-1)</f>
        <v>0</v>
      </c>
      <c r="W94" s="260" t="n">
        <f aca="false">ROUND(M94*$G94,-1)</f>
        <v>0</v>
      </c>
      <c r="X94" s="260" t="n">
        <f aca="false">ROUND(N94*$G94,-1)</f>
        <v>0</v>
      </c>
      <c r="Y94" s="260" t="n">
        <f aca="false">ROUND(O94*$G94,-1)</f>
        <v>0</v>
      </c>
      <c r="Z94" s="260" t="n">
        <f aca="false">ROUND(P94*$G94,-1)</f>
        <v>0</v>
      </c>
      <c r="AA94" s="260" t="n">
        <f aca="false">ROUND(Q94*$G94,-1)</f>
        <v>0</v>
      </c>
      <c r="AB94" s="260" t="n">
        <f aca="false">ROUND(R94*$G94,-1)</f>
        <v>0</v>
      </c>
      <c r="AC94" s="269" t="n">
        <f aca="false">ROUND(S94*$G94,-1)</f>
        <v>0</v>
      </c>
      <c r="AD94" s="336"/>
      <c r="AE94" s="229" t="n">
        <v>3476</v>
      </c>
    </row>
    <row r="95" customFormat="false" ht="15.85" hidden="false" customHeight="true" outlineLevel="0" collapsed="false">
      <c r="A95" s="286" t="s">
        <v>109</v>
      </c>
      <c r="B95" s="214"/>
      <c r="C95" s="214"/>
      <c r="D95" s="214"/>
      <c r="E95" s="214"/>
      <c r="F95" s="214"/>
      <c r="G95" s="214"/>
      <c r="H95" s="214"/>
      <c r="I95" s="278"/>
      <c r="J95" s="282"/>
      <c r="K95" s="274"/>
      <c r="L95" s="324"/>
      <c r="M95" s="274"/>
      <c r="N95" s="274"/>
      <c r="O95" s="274"/>
      <c r="P95" s="274"/>
      <c r="Q95" s="274"/>
      <c r="R95" s="274"/>
      <c r="S95" s="274"/>
      <c r="T95" s="267"/>
      <c r="U95" s="268"/>
      <c r="V95" s="260"/>
      <c r="W95" s="260"/>
      <c r="X95" s="260"/>
      <c r="Y95" s="260"/>
      <c r="Z95" s="260"/>
      <c r="AA95" s="260"/>
      <c r="AB95" s="260"/>
      <c r="AC95" s="269"/>
      <c r="AD95" s="224"/>
      <c r="AE95" s="229"/>
    </row>
    <row r="96" customFormat="false" ht="15.85" hidden="false" customHeight="true" outlineLevel="0" collapsed="false">
      <c r="A96" s="335" t="s">
        <v>110</v>
      </c>
      <c r="B96" s="214" t="s">
        <v>82</v>
      </c>
      <c r="C96" s="214" t="s">
        <v>55</v>
      </c>
      <c r="D96" s="214"/>
      <c r="E96" s="262" t="n">
        <v>485</v>
      </c>
      <c r="F96" s="262" t="n">
        <v>200</v>
      </c>
      <c r="G96" s="262" t="n">
        <v>100</v>
      </c>
      <c r="H96" s="179"/>
      <c r="I96" s="235"/>
      <c r="J96" s="181"/>
      <c r="K96" s="145"/>
      <c r="L96" s="145"/>
      <c r="M96" s="145"/>
      <c r="N96" s="145"/>
      <c r="O96" s="145"/>
      <c r="P96" s="145"/>
      <c r="Q96" s="145"/>
      <c r="R96" s="145"/>
      <c r="S96" s="145"/>
      <c r="T96" s="122" t="n">
        <f aca="false">ROUND(J96*$G96,-1)</f>
        <v>0</v>
      </c>
      <c r="U96" s="226" t="n">
        <f aca="false">ROUND(K96*$G96,-1)</f>
        <v>0</v>
      </c>
      <c r="V96" s="227" t="n">
        <f aca="false">ROUND(L96*$G96,-1)</f>
        <v>0</v>
      </c>
      <c r="W96" s="227" t="n">
        <f aca="false">ROUND(M96*$G96,-1)</f>
        <v>0</v>
      </c>
      <c r="X96" s="227" t="n">
        <f aca="false">ROUND(N96*$G96,-1)</f>
        <v>0</v>
      </c>
      <c r="Y96" s="227" t="n">
        <f aca="false">ROUND(O96*$G96,-1)</f>
        <v>0</v>
      </c>
      <c r="Z96" s="227" t="n">
        <f aca="false">ROUND(P96*$G96,-1)</f>
        <v>0</v>
      </c>
      <c r="AA96" s="227" t="n">
        <f aca="false">ROUND(Q96*$G96,-1)</f>
        <v>0</v>
      </c>
      <c r="AB96" s="227" t="n">
        <f aca="false">ROUND(R96*$G96,-1)</f>
        <v>0</v>
      </c>
      <c r="AC96" s="143" t="n">
        <f aca="false">ROUND(S96*$G96,-1)</f>
        <v>0</v>
      </c>
      <c r="AD96" s="186"/>
      <c r="AE96" s="229" t="s">
        <v>65</v>
      </c>
    </row>
    <row r="97" s="271" customFormat="true" ht="15.85" hidden="false" customHeight="true" outlineLevel="0" collapsed="false">
      <c r="A97" s="335" t="s">
        <v>111</v>
      </c>
      <c r="B97" s="214" t="s">
        <v>82</v>
      </c>
      <c r="C97" s="214" t="s">
        <v>55</v>
      </c>
      <c r="D97" s="214"/>
      <c r="E97" s="262"/>
      <c r="F97" s="262"/>
      <c r="G97" s="262"/>
      <c r="H97" s="262"/>
      <c r="I97" s="263"/>
      <c r="J97" s="264"/>
      <c r="K97" s="265"/>
      <c r="L97" s="265"/>
      <c r="M97" s="265"/>
      <c r="N97" s="265"/>
      <c r="O97" s="265"/>
      <c r="P97" s="265"/>
      <c r="Q97" s="265"/>
      <c r="R97" s="265"/>
      <c r="S97" s="265"/>
      <c r="T97" s="267" t="n">
        <f aca="false">ROUND(J97*$G97,-1)</f>
        <v>0</v>
      </c>
      <c r="U97" s="268" t="n">
        <f aca="false">ROUND(K97*$G97,-1)</f>
        <v>0</v>
      </c>
      <c r="V97" s="260" t="n">
        <f aca="false">ROUND(L97*$G97,-1)</f>
        <v>0</v>
      </c>
      <c r="W97" s="260" t="n">
        <f aca="false">ROUND(M97*$G97,-1)</f>
        <v>0</v>
      </c>
      <c r="X97" s="260" t="n">
        <f aca="false">ROUND(N97*$G97,-1)</f>
        <v>0</v>
      </c>
      <c r="Y97" s="260" t="n">
        <f aca="false">ROUND(O97*$G97,-1)</f>
        <v>0</v>
      </c>
      <c r="Z97" s="260" t="n">
        <f aca="false">ROUND(P97*$G97,-1)</f>
        <v>0</v>
      </c>
      <c r="AA97" s="260" t="n">
        <f aca="false">ROUND(Q97*$G97,-1)</f>
        <v>0</v>
      </c>
      <c r="AB97" s="260" t="n">
        <f aca="false">ROUND(R97*$G97,-1)</f>
        <v>0</v>
      </c>
      <c r="AC97" s="269" t="n">
        <f aca="false">ROUND(S97*$G97,-1)</f>
        <v>0</v>
      </c>
      <c r="AD97" s="336"/>
      <c r="AE97" s="229" t="s">
        <v>65</v>
      </c>
    </row>
    <row r="98" customFormat="false" ht="15.85" hidden="false" customHeight="true" outlineLevel="0" collapsed="false">
      <c r="A98" s="286" t="s">
        <v>112</v>
      </c>
      <c r="B98" s="214"/>
      <c r="C98" s="214"/>
      <c r="D98" s="214"/>
      <c r="E98" s="214"/>
      <c r="F98" s="214"/>
      <c r="G98" s="214"/>
      <c r="H98" s="214"/>
      <c r="I98" s="278"/>
      <c r="J98" s="282"/>
      <c r="K98" s="274"/>
      <c r="L98" s="324"/>
      <c r="M98" s="274"/>
      <c r="N98" s="274"/>
      <c r="O98" s="274"/>
      <c r="P98" s="274"/>
      <c r="Q98" s="274"/>
      <c r="R98" s="274"/>
      <c r="S98" s="274"/>
      <c r="T98" s="267"/>
      <c r="U98" s="268"/>
      <c r="V98" s="260"/>
      <c r="W98" s="260"/>
      <c r="X98" s="260"/>
      <c r="Y98" s="260"/>
      <c r="Z98" s="260"/>
      <c r="AA98" s="260"/>
      <c r="AB98" s="260"/>
      <c r="AC98" s="269"/>
      <c r="AD98" s="224"/>
      <c r="AE98" s="229"/>
    </row>
    <row r="99" customFormat="false" ht="15.85" hidden="false" customHeight="true" outlineLevel="0" collapsed="false">
      <c r="A99" s="337" t="s">
        <v>113</v>
      </c>
      <c r="B99" s="214"/>
      <c r="C99" s="214"/>
      <c r="D99" s="214"/>
      <c r="E99" s="259"/>
      <c r="F99" s="259"/>
      <c r="G99" s="259"/>
      <c r="H99" s="214"/>
      <c r="I99" s="278"/>
      <c r="J99" s="282"/>
      <c r="K99" s="274"/>
      <c r="L99" s="324"/>
      <c r="M99" s="274"/>
      <c r="N99" s="274"/>
      <c r="O99" s="274"/>
      <c r="P99" s="274"/>
      <c r="Q99" s="274"/>
      <c r="R99" s="274"/>
      <c r="S99" s="274"/>
      <c r="T99" s="267"/>
      <c r="U99" s="268"/>
      <c r="V99" s="260"/>
      <c r="W99" s="260"/>
      <c r="X99" s="260"/>
      <c r="Y99" s="260"/>
      <c r="Z99" s="260"/>
      <c r="AA99" s="260"/>
      <c r="AB99" s="260"/>
      <c r="AC99" s="269"/>
      <c r="AD99" s="224"/>
      <c r="AE99" s="229" t="n">
        <v>2055</v>
      </c>
    </row>
    <row r="100" s="271" customFormat="true" ht="15.85" hidden="false" customHeight="true" outlineLevel="0" collapsed="false">
      <c r="A100" s="335" t="s">
        <v>114</v>
      </c>
      <c r="B100" s="214"/>
      <c r="C100" s="214" t="s">
        <v>55</v>
      </c>
      <c r="D100" s="214"/>
      <c r="E100" s="262" t="n">
        <v>650</v>
      </c>
      <c r="F100" s="262" t="n">
        <f aca="false">ROUND(((G100*1000)/E100),0)</f>
        <v>154</v>
      </c>
      <c r="G100" s="262" t="n">
        <v>100</v>
      </c>
      <c r="H100" s="262"/>
      <c r="I100" s="263"/>
      <c r="J100" s="338"/>
      <c r="K100" s="264"/>
      <c r="L100" s="265"/>
      <c r="M100" s="265"/>
      <c r="N100" s="265"/>
      <c r="O100" s="265"/>
      <c r="P100" s="265"/>
      <c r="Q100" s="265"/>
      <c r="R100" s="265"/>
      <c r="S100" s="265"/>
      <c r="T100" s="267" t="n">
        <f aca="false">ROUND(J100*$G100,-1)</f>
        <v>0</v>
      </c>
      <c r="U100" s="268" t="n">
        <f aca="false">ROUND(K100*$G100,-1)</f>
        <v>0</v>
      </c>
      <c r="V100" s="260" t="n">
        <f aca="false">ROUND(L100*$G100,-1)</f>
        <v>0</v>
      </c>
      <c r="W100" s="260" t="n">
        <f aca="false">ROUND(M100*$G100,-1)</f>
        <v>0</v>
      </c>
      <c r="X100" s="260" t="n">
        <f aca="false">ROUND(N100*$G100,-1)</f>
        <v>0</v>
      </c>
      <c r="Y100" s="260" t="n">
        <f aca="false">ROUND(O100*$G100,-1)</f>
        <v>0</v>
      </c>
      <c r="Z100" s="260" t="n">
        <f aca="false">ROUND(P100*$G100,-1)</f>
        <v>0</v>
      </c>
      <c r="AA100" s="260" t="n">
        <f aca="false">ROUND(Q100*$G100,-1)</f>
        <v>0</v>
      </c>
      <c r="AB100" s="260" t="n">
        <f aca="false">ROUND(R100*$G100,-1)</f>
        <v>0</v>
      </c>
      <c r="AC100" s="269" t="n">
        <f aca="false">ROUND(S100*$G100,-1)</f>
        <v>0</v>
      </c>
      <c r="AD100" s="336"/>
      <c r="AE100" s="229" t="n">
        <v>2278</v>
      </c>
    </row>
    <row r="101" customFormat="false" ht="15.85" hidden="false" customHeight="true" outlineLevel="0" collapsed="false">
      <c r="A101" s="339" t="s">
        <v>115</v>
      </c>
      <c r="B101" s="214" t="s">
        <v>82</v>
      </c>
      <c r="C101" s="214" t="s">
        <v>55</v>
      </c>
      <c r="D101" s="214"/>
      <c r="E101" s="179" t="n">
        <v>15380</v>
      </c>
      <c r="F101" s="179" t="n">
        <f aca="false">ROUND(((G101*1000)/E101),0)</f>
        <v>195</v>
      </c>
      <c r="G101" s="179" t="n">
        <v>3000</v>
      </c>
      <c r="H101" s="179"/>
      <c r="I101" s="235"/>
      <c r="J101" s="340"/>
      <c r="K101" s="181"/>
      <c r="L101" s="145"/>
      <c r="M101" s="145"/>
      <c r="N101" s="145"/>
      <c r="O101" s="145"/>
      <c r="P101" s="145"/>
      <c r="Q101" s="145"/>
      <c r="R101" s="145"/>
      <c r="S101" s="145"/>
      <c r="T101" s="122" t="n">
        <f aca="false">ROUND(J101*$G101,-1)</f>
        <v>0</v>
      </c>
      <c r="U101" s="226" t="n">
        <f aca="false">ROUND(K101*$G101,-1)</f>
        <v>0</v>
      </c>
      <c r="V101" s="227" t="n">
        <f aca="false">ROUND(L101*$G101,-1)</f>
        <v>0</v>
      </c>
      <c r="W101" s="227" t="n">
        <f aca="false">ROUND(M101*$G101,-1)</f>
        <v>0</v>
      </c>
      <c r="X101" s="227" t="n">
        <f aca="false">ROUND(N101*$G101,-1)</f>
        <v>0</v>
      </c>
      <c r="Y101" s="227" t="n">
        <f aca="false">ROUND(O101*$G101,-1)</f>
        <v>0</v>
      </c>
      <c r="Z101" s="227" t="n">
        <f aca="false">ROUND(P101*$G101,-1)</f>
        <v>0</v>
      </c>
      <c r="AA101" s="227" t="n">
        <f aca="false">ROUND(Q101*$G101,-1)</f>
        <v>0</v>
      </c>
      <c r="AB101" s="227" t="n">
        <f aca="false">ROUND(R101*$G101,-1)</f>
        <v>0</v>
      </c>
      <c r="AC101" s="143" t="n">
        <f aca="false">ROUND(S101*$G101,-1)</f>
        <v>0</v>
      </c>
      <c r="AD101" s="186"/>
      <c r="AE101" s="229" t="n">
        <v>1456</v>
      </c>
    </row>
    <row r="102" customFormat="false" ht="15.85" hidden="false" customHeight="true" outlineLevel="0" collapsed="false">
      <c r="A102" s="304" t="s">
        <v>116</v>
      </c>
      <c r="B102" s="214" t="s">
        <v>82</v>
      </c>
      <c r="C102" s="214" t="s">
        <v>55</v>
      </c>
      <c r="D102" s="214"/>
      <c r="E102" s="179" t="n">
        <v>3600</v>
      </c>
      <c r="F102" s="179" t="n">
        <v>200</v>
      </c>
      <c r="G102" s="179" t="n">
        <v>1500</v>
      </c>
      <c r="H102" s="179"/>
      <c r="I102" s="235"/>
      <c r="J102" s="340"/>
      <c r="K102" s="238"/>
      <c r="L102" s="145"/>
      <c r="M102" s="145"/>
      <c r="N102" s="145"/>
      <c r="O102" s="145"/>
      <c r="P102" s="145"/>
      <c r="Q102" s="145" t="n">
        <v>0.3</v>
      </c>
      <c r="R102" s="145" t="n">
        <v>0.45</v>
      </c>
      <c r="S102" s="145" t="n">
        <v>0.25</v>
      </c>
      <c r="T102" s="122" t="n">
        <f aca="false">ROUND(J102*$G102,-1)</f>
        <v>0</v>
      </c>
      <c r="U102" s="226" t="n">
        <f aca="false">ROUND(K102*$G102,-1)</f>
        <v>0</v>
      </c>
      <c r="V102" s="227" t="n">
        <f aca="false">ROUND(L102*$G102,-1)</f>
        <v>0</v>
      </c>
      <c r="W102" s="227" t="n">
        <f aca="false">ROUND(M102*$G102,-1)</f>
        <v>0</v>
      </c>
      <c r="X102" s="227" t="n">
        <f aca="false">ROUND(N102*$G102,-1)</f>
        <v>0</v>
      </c>
      <c r="Y102" s="227" t="n">
        <f aca="false">ROUND(O102*$G102,-1)</f>
        <v>0</v>
      </c>
      <c r="Z102" s="227" t="n">
        <f aca="false">ROUND(P102*$G102,-1)</f>
        <v>0</v>
      </c>
      <c r="AA102" s="227" t="n">
        <f aca="false">ROUND(Q102*$G102,-1)</f>
        <v>450</v>
      </c>
      <c r="AB102" s="227" t="n">
        <f aca="false">ROUND(R102*$G102,-1)</f>
        <v>680</v>
      </c>
      <c r="AC102" s="143" t="n">
        <f aca="false">ROUND(S102*$G102,-1)</f>
        <v>380</v>
      </c>
      <c r="AD102" s="186"/>
      <c r="AE102" s="96" t="n">
        <v>2056</v>
      </c>
    </row>
    <row r="103" s="271" customFormat="true" ht="15.85" hidden="false" customHeight="true" outlineLevel="0" collapsed="false">
      <c r="A103" s="341" t="s">
        <v>117</v>
      </c>
      <c r="B103" s="214"/>
      <c r="C103" s="214" t="s">
        <v>55</v>
      </c>
      <c r="D103" s="214"/>
      <c r="E103" s="262"/>
      <c r="F103" s="262"/>
      <c r="G103" s="262"/>
      <c r="H103" s="262"/>
      <c r="I103" s="263"/>
      <c r="J103" s="264"/>
      <c r="K103" s="342"/>
      <c r="L103" s="264"/>
      <c r="M103" s="265"/>
      <c r="N103" s="265"/>
      <c r="O103" s="265"/>
      <c r="P103" s="265"/>
      <c r="Q103" s="265"/>
      <c r="R103" s="265"/>
      <c r="S103" s="265"/>
      <c r="T103" s="267" t="n">
        <f aca="false">ROUND(J103*$G103,-1)</f>
        <v>0</v>
      </c>
      <c r="U103" s="268" t="n">
        <f aca="false">ROUND(K103*$G103,-1)</f>
        <v>0</v>
      </c>
      <c r="V103" s="260" t="n">
        <f aca="false">ROUND(L103*$G103,-1)</f>
        <v>0</v>
      </c>
      <c r="W103" s="260" t="n">
        <f aca="false">ROUND(M103*$G103,-1)</f>
        <v>0</v>
      </c>
      <c r="X103" s="260" t="n">
        <f aca="false">ROUND(N103*$G103,-1)</f>
        <v>0</v>
      </c>
      <c r="Y103" s="260" t="n">
        <f aca="false">ROUND(O103*$G103,-1)</f>
        <v>0</v>
      </c>
      <c r="Z103" s="260" t="n">
        <f aca="false">ROUND(P103*$G103,-1)</f>
        <v>0</v>
      </c>
      <c r="AA103" s="260" t="n">
        <f aca="false">ROUND(Q103*$G103,-1)</f>
        <v>0</v>
      </c>
      <c r="AB103" s="260" t="n">
        <f aca="false">ROUND(R103*$G103,-1)</f>
        <v>0</v>
      </c>
      <c r="AC103" s="269" t="n">
        <f aca="false">ROUND(S103*$G103,-1)</f>
        <v>0</v>
      </c>
      <c r="AD103" s="336"/>
      <c r="AE103" s="96" t="s">
        <v>65</v>
      </c>
    </row>
    <row r="104" s="271" customFormat="true" ht="15.85" hidden="false" customHeight="true" outlineLevel="0" collapsed="false">
      <c r="A104" s="341" t="s">
        <v>118</v>
      </c>
      <c r="B104" s="214"/>
      <c r="C104" s="214" t="s">
        <v>55</v>
      </c>
      <c r="D104" s="214"/>
      <c r="E104" s="262"/>
      <c r="F104" s="262"/>
      <c r="G104" s="262"/>
      <c r="H104" s="262"/>
      <c r="I104" s="263"/>
      <c r="J104" s="264"/>
      <c r="K104" s="342"/>
      <c r="L104" s="264"/>
      <c r="M104" s="265"/>
      <c r="N104" s="265"/>
      <c r="O104" s="265"/>
      <c r="P104" s="265"/>
      <c r="Q104" s="265"/>
      <c r="R104" s="265"/>
      <c r="S104" s="265"/>
      <c r="T104" s="267" t="n">
        <f aca="false">ROUND(J104*$G104,-1)</f>
        <v>0</v>
      </c>
      <c r="U104" s="268" t="n">
        <f aca="false">ROUND(K104*$G104,-1)</f>
        <v>0</v>
      </c>
      <c r="V104" s="260" t="n">
        <f aca="false">ROUND(L104*$G104,-1)</f>
        <v>0</v>
      </c>
      <c r="W104" s="260" t="n">
        <f aca="false">ROUND(M104*$G104,-1)</f>
        <v>0</v>
      </c>
      <c r="X104" s="260" t="n">
        <f aca="false">ROUND(N104*$G104,-1)</f>
        <v>0</v>
      </c>
      <c r="Y104" s="260" t="n">
        <f aca="false">ROUND(O104*$G104,-1)</f>
        <v>0</v>
      </c>
      <c r="Z104" s="260" t="n">
        <f aca="false">ROUND(P104*$G104,-1)</f>
        <v>0</v>
      </c>
      <c r="AA104" s="260" t="n">
        <f aca="false">ROUND(Q104*$G104,-1)</f>
        <v>0</v>
      </c>
      <c r="AB104" s="260" t="n">
        <f aca="false">ROUND(R104*$G104,-1)</f>
        <v>0</v>
      </c>
      <c r="AC104" s="269" t="n">
        <f aca="false">ROUND(S104*$G104,-1)</f>
        <v>0</v>
      </c>
      <c r="AD104" s="336"/>
      <c r="AE104" s="96" t="s">
        <v>65</v>
      </c>
    </row>
    <row r="105" s="271" customFormat="true" ht="15.85" hidden="false" customHeight="true" outlineLevel="0" collapsed="false">
      <c r="A105" s="341" t="s">
        <v>119</v>
      </c>
      <c r="B105" s="214"/>
      <c r="C105" s="214" t="s">
        <v>55</v>
      </c>
      <c r="D105" s="214"/>
      <c r="E105" s="262"/>
      <c r="F105" s="262"/>
      <c r="G105" s="262"/>
      <c r="H105" s="262"/>
      <c r="I105" s="263"/>
      <c r="J105" s="264"/>
      <c r="K105" s="342"/>
      <c r="L105" s="264"/>
      <c r="M105" s="265"/>
      <c r="N105" s="265"/>
      <c r="O105" s="265"/>
      <c r="P105" s="265"/>
      <c r="Q105" s="265"/>
      <c r="R105" s="265"/>
      <c r="S105" s="265"/>
      <c r="T105" s="267" t="n">
        <f aca="false">ROUND(J105*$G105,-1)</f>
        <v>0</v>
      </c>
      <c r="U105" s="268" t="n">
        <f aca="false">ROUND(K105*$G105,-1)</f>
        <v>0</v>
      </c>
      <c r="V105" s="260" t="n">
        <f aca="false">ROUND(L105*$G105,-1)</f>
        <v>0</v>
      </c>
      <c r="W105" s="260" t="n">
        <f aca="false">ROUND(M105*$G105,-1)</f>
        <v>0</v>
      </c>
      <c r="X105" s="260" t="n">
        <f aca="false">ROUND(N105*$G105,-1)</f>
        <v>0</v>
      </c>
      <c r="Y105" s="260" t="n">
        <f aca="false">ROUND(O105*$G105,-1)</f>
        <v>0</v>
      </c>
      <c r="Z105" s="260" t="n">
        <f aca="false">ROUND(P105*$G105,-1)</f>
        <v>0</v>
      </c>
      <c r="AA105" s="260" t="n">
        <f aca="false">ROUND(Q105*$G105,-1)</f>
        <v>0</v>
      </c>
      <c r="AB105" s="260" t="n">
        <f aca="false">ROUND(R105*$G105,-1)</f>
        <v>0</v>
      </c>
      <c r="AC105" s="269" t="n">
        <f aca="false">ROUND(S105*$G105,-1)</f>
        <v>0</v>
      </c>
      <c r="AD105" s="336"/>
      <c r="AE105" s="96" t="s">
        <v>65</v>
      </c>
    </row>
    <row r="106" s="271" customFormat="true" ht="15.85" hidden="false" customHeight="true" outlineLevel="0" collapsed="false">
      <c r="A106" s="341" t="s">
        <v>120</v>
      </c>
      <c r="B106" s="214"/>
      <c r="C106" s="214" t="s">
        <v>55</v>
      </c>
      <c r="D106" s="214"/>
      <c r="E106" s="262"/>
      <c r="F106" s="262"/>
      <c r="G106" s="262"/>
      <c r="H106" s="262"/>
      <c r="I106" s="263"/>
      <c r="J106" s="264"/>
      <c r="K106" s="342"/>
      <c r="L106" s="264"/>
      <c r="M106" s="265"/>
      <c r="N106" s="265"/>
      <c r="O106" s="265"/>
      <c r="P106" s="265"/>
      <c r="Q106" s="265"/>
      <c r="R106" s="265"/>
      <c r="S106" s="265"/>
      <c r="T106" s="267" t="n">
        <f aca="false">ROUND(J106*$G106,-1)</f>
        <v>0</v>
      </c>
      <c r="U106" s="268" t="n">
        <f aca="false">ROUND(K106*$G106,-1)</f>
        <v>0</v>
      </c>
      <c r="V106" s="260" t="n">
        <f aca="false">ROUND(L106*$G106,-1)</f>
        <v>0</v>
      </c>
      <c r="W106" s="260" t="n">
        <f aca="false">ROUND(M106*$G106,-1)</f>
        <v>0</v>
      </c>
      <c r="X106" s="260" t="n">
        <f aca="false">ROUND(N106*$G106,-1)</f>
        <v>0</v>
      </c>
      <c r="Y106" s="260" t="n">
        <f aca="false">ROUND(O106*$G106,-1)</f>
        <v>0</v>
      </c>
      <c r="Z106" s="260" t="n">
        <f aca="false">ROUND(P106*$G106,-1)</f>
        <v>0</v>
      </c>
      <c r="AA106" s="260" t="n">
        <f aca="false">ROUND(Q106*$G106,-1)</f>
        <v>0</v>
      </c>
      <c r="AB106" s="260" t="n">
        <f aca="false">ROUND(R106*$G106,-1)</f>
        <v>0</v>
      </c>
      <c r="AC106" s="269" t="n">
        <f aca="false">ROUND(S106*$G106,-1)</f>
        <v>0</v>
      </c>
      <c r="AD106" s="336"/>
      <c r="AE106" s="96" t="s">
        <v>65</v>
      </c>
    </row>
    <row r="107" s="271" customFormat="true" ht="15.85" hidden="false" customHeight="true" outlineLevel="0" collapsed="false">
      <c r="A107" s="341" t="s">
        <v>121</v>
      </c>
      <c r="B107" s="214"/>
      <c r="C107" s="214" t="s">
        <v>55</v>
      </c>
      <c r="D107" s="214"/>
      <c r="E107" s="262"/>
      <c r="F107" s="262"/>
      <c r="G107" s="262"/>
      <c r="H107" s="262"/>
      <c r="I107" s="263"/>
      <c r="J107" s="264"/>
      <c r="K107" s="342"/>
      <c r="L107" s="264"/>
      <c r="M107" s="265"/>
      <c r="N107" s="265"/>
      <c r="O107" s="265"/>
      <c r="P107" s="265"/>
      <c r="Q107" s="265"/>
      <c r="R107" s="265"/>
      <c r="S107" s="265"/>
      <c r="T107" s="267" t="n">
        <f aca="false">ROUND(J107*$G107,-1)</f>
        <v>0</v>
      </c>
      <c r="U107" s="268" t="n">
        <f aca="false">ROUND(K107*$G107,-1)</f>
        <v>0</v>
      </c>
      <c r="V107" s="260" t="n">
        <f aca="false">ROUND(L107*$G107,-1)</f>
        <v>0</v>
      </c>
      <c r="W107" s="260" t="n">
        <f aca="false">ROUND(M107*$G107,-1)</f>
        <v>0</v>
      </c>
      <c r="X107" s="260" t="n">
        <f aca="false">ROUND(N107*$G107,-1)</f>
        <v>0</v>
      </c>
      <c r="Y107" s="260" t="n">
        <f aca="false">ROUND(O107*$G107,-1)</f>
        <v>0</v>
      </c>
      <c r="Z107" s="260" t="n">
        <f aca="false">ROUND(P107*$G107,-1)</f>
        <v>0</v>
      </c>
      <c r="AA107" s="260" t="n">
        <f aca="false">ROUND(Q107*$G107,-1)</f>
        <v>0</v>
      </c>
      <c r="AB107" s="260" t="n">
        <f aca="false">ROUND(R107*$G107,-1)</f>
        <v>0</v>
      </c>
      <c r="AC107" s="269" t="n">
        <f aca="false">ROUND(S107*$G107,-1)</f>
        <v>0</v>
      </c>
      <c r="AD107" s="336"/>
      <c r="AE107" s="208" t="s">
        <v>65</v>
      </c>
    </row>
    <row r="108" s="271" customFormat="true" ht="15.85" hidden="false" customHeight="true" outlineLevel="0" collapsed="false">
      <c r="A108" s="341" t="s">
        <v>122</v>
      </c>
      <c r="B108" s="214"/>
      <c r="C108" s="214" t="s">
        <v>55</v>
      </c>
      <c r="D108" s="214"/>
      <c r="E108" s="262"/>
      <c r="F108" s="262"/>
      <c r="G108" s="262"/>
      <c r="H108" s="262"/>
      <c r="I108" s="263"/>
      <c r="J108" s="264"/>
      <c r="K108" s="342"/>
      <c r="L108" s="264"/>
      <c r="M108" s="265"/>
      <c r="N108" s="265"/>
      <c r="O108" s="265"/>
      <c r="P108" s="265"/>
      <c r="Q108" s="265"/>
      <c r="R108" s="265"/>
      <c r="S108" s="265"/>
      <c r="T108" s="267" t="n">
        <f aca="false">ROUND(J108*$G108,-1)</f>
        <v>0</v>
      </c>
      <c r="U108" s="268" t="n">
        <f aca="false">ROUND(K108*$G108,-1)</f>
        <v>0</v>
      </c>
      <c r="V108" s="260" t="n">
        <f aca="false">ROUND(L108*$G108,-1)</f>
        <v>0</v>
      </c>
      <c r="W108" s="260" t="n">
        <f aca="false">ROUND(M108*$G108,-1)</f>
        <v>0</v>
      </c>
      <c r="X108" s="260" t="n">
        <f aca="false">ROUND(N108*$G108,-1)</f>
        <v>0</v>
      </c>
      <c r="Y108" s="260" t="n">
        <f aca="false">ROUND(O108*$G108,-1)</f>
        <v>0</v>
      </c>
      <c r="Z108" s="260" t="n">
        <f aca="false">ROUND(P108*$G108,-1)</f>
        <v>0</v>
      </c>
      <c r="AA108" s="260" t="n">
        <f aca="false">ROUND(Q108*$G108,-1)</f>
        <v>0</v>
      </c>
      <c r="AB108" s="260" t="n">
        <f aca="false">ROUND(R108*$G108,-1)</f>
        <v>0</v>
      </c>
      <c r="AC108" s="269" t="n">
        <f aca="false">ROUND(S108*$G108,-1)</f>
        <v>0</v>
      </c>
      <c r="AD108" s="336"/>
      <c r="AE108" s="208" t="n">
        <v>2278</v>
      </c>
    </row>
    <row r="109" s="271" customFormat="true" ht="15.85" hidden="false" customHeight="true" outlineLevel="0" collapsed="false">
      <c r="A109" s="341" t="s">
        <v>123</v>
      </c>
      <c r="B109" s="214"/>
      <c r="C109" s="214" t="s">
        <v>55</v>
      </c>
      <c r="D109" s="214"/>
      <c r="E109" s="262"/>
      <c r="F109" s="262"/>
      <c r="G109" s="262"/>
      <c r="H109" s="262"/>
      <c r="I109" s="263"/>
      <c r="J109" s="264"/>
      <c r="K109" s="342"/>
      <c r="L109" s="264"/>
      <c r="M109" s="265"/>
      <c r="N109" s="265"/>
      <c r="O109" s="265"/>
      <c r="P109" s="265"/>
      <c r="Q109" s="265"/>
      <c r="R109" s="265"/>
      <c r="S109" s="265"/>
      <c r="T109" s="267" t="n">
        <f aca="false">ROUND(J109*$G109,-1)</f>
        <v>0</v>
      </c>
      <c r="U109" s="268" t="n">
        <f aca="false">ROUND(K109*$G109,-1)</f>
        <v>0</v>
      </c>
      <c r="V109" s="260" t="n">
        <f aca="false">ROUND(L109*$G109,-1)</f>
        <v>0</v>
      </c>
      <c r="W109" s="260" t="n">
        <f aca="false">ROUND(M109*$G109,-1)</f>
        <v>0</v>
      </c>
      <c r="X109" s="260" t="n">
        <f aca="false">ROUND(N109*$G109,-1)</f>
        <v>0</v>
      </c>
      <c r="Y109" s="260" t="n">
        <f aca="false">ROUND(O109*$G109,-1)</f>
        <v>0</v>
      </c>
      <c r="Z109" s="260" t="n">
        <f aca="false">ROUND(P109*$G109,-1)</f>
        <v>0</v>
      </c>
      <c r="AA109" s="260" t="n">
        <f aca="false">ROUND(Q109*$G109,-1)</f>
        <v>0</v>
      </c>
      <c r="AB109" s="260" t="n">
        <f aca="false">ROUND(R109*$G109,-1)</f>
        <v>0</v>
      </c>
      <c r="AC109" s="269" t="n">
        <f aca="false">ROUND(S109*$G109,-1)</f>
        <v>0</v>
      </c>
      <c r="AD109" s="336"/>
      <c r="AE109" s="208" t="s">
        <v>65</v>
      </c>
    </row>
    <row r="110" s="271" customFormat="true" ht="15.85" hidden="false" customHeight="true" outlineLevel="0" collapsed="false">
      <c r="A110" s="341" t="s">
        <v>124</v>
      </c>
      <c r="B110" s="214"/>
      <c r="C110" s="214" t="s">
        <v>55</v>
      </c>
      <c r="D110" s="214"/>
      <c r="E110" s="262"/>
      <c r="F110" s="262"/>
      <c r="G110" s="262"/>
      <c r="H110" s="262"/>
      <c r="I110" s="263"/>
      <c r="J110" s="264"/>
      <c r="K110" s="342"/>
      <c r="L110" s="264"/>
      <c r="M110" s="265"/>
      <c r="N110" s="265"/>
      <c r="O110" s="265"/>
      <c r="P110" s="265"/>
      <c r="Q110" s="265"/>
      <c r="R110" s="265"/>
      <c r="S110" s="265"/>
      <c r="T110" s="267" t="n">
        <f aca="false">ROUND(J110*$G110,-1)</f>
        <v>0</v>
      </c>
      <c r="U110" s="268" t="n">
        <f aca="false">ROUND(K110*$G110,-1)</f>
        <v>0</v>
      </c>
      <c r="V110" s="260" t="n">
        <f aca="false">ROUND(L110*$G110,-1)</f>
        <v>0</v>
      </c>
      <c r="W110" s="260" t="n">
        <f aca="false">ROUND(M110*$G110,-1)</f>
        <v>0</v>
      </c>
      <c r="X110" s="260" t="n">
        <f aca="false">ROUND(N110*$G110,-1)</f>
        <v>0</v>
      </c>
      <c r="Y110" s="260" t="n">
        <f aca="false">ROUND(O110*$G110,-1)</f>
        <v>0</v>
      </c>
      <c r="Z110" s="260" t="n">
        <f aca="false">ROUND(P110*$G110,-1)</f>
        <v>0</v>
      </c>
      <c r="AA110" s="260" t="n">
        <f aca="false">ROUND(Q110*$G110,-1)</f>
        <v>0</v>
      </c>
      <c r="AB110" s="260" t="n">
        <f aca="false">ROUND(R110*$G110,-1)</f>
        <v>0</v>
      </c>
      <c r="AC110" s="269" t="n">
        <f aca="false">ROUND(S110*$G110,-1)</f>
        <v>0</v>
      </c>
      <c r="AD110" s="336"/>
      <c r="AE110" s="208" t="n">
        <v>3144</v>
      </c>
    </row>
    <row r="111" s="271" customFormat="true" ht="15.85" hidden="false" customHeight="true" outlineLevel="0" collapsed="false">
      <c r="A111" s="341" t="s">
        <v>125</v>
      </c>
      <c r="B111" s="214"/>
      <c r="C111" s="214" t="s">
        <v>55</v>
      </c>
      <c r="D111" s="214"/>
      <c r="E111" s="262"/>
      <c r="F111" s="262"/>
      <c r="G111" s="262"/>
      <c r="H111" s="262"/>
      <c r="I111" s="263"/>
      <c r="J111" s="264"/>
      <c r="K111" s="342"/>
      <c r="L111" s="264"/>
      <c r="M111" s="265"/>
      <c r="N111" s="265"/>
      <c r="O111" s="265"/>
      <c r="P111" s="265"/>
      <c r="Q111" s="265"/>
      <c r="R111" s="265"/>
      <c r="S111" s="265"/>
      <c r="T111" s="267" t="n">
        <f aca="false">ROUND(J111*$G111,-1)</f>
        <v>0</v>
      </c>
      <c r="U111" s="268" t="n">
        <f aca="false">ROUND(K111*$G111,-1)</f>
        <v>0</v>
      </c>
      <c r="V111" s="260" t="n">
        <f aca="false">ROUND(L111*$G111,-1)</f>
        <v>0</v>
      </c>
      <c r="W111" s="260" t="n">
        <f aca="false">ROUND(M111*$G111,-1)</f>
        <v>0</v>
      </c>
      <c r="X111" s="260" t="n">
        <f aca="false">ROUND(N111*$G111,-1)</f>
        <v>0</v>
      </c>
      <c r="Y111" s="260" t="n">
        <f aca="false">ROUND(O111*$G111,-1)</f>
        <v>0</v>
      </c>
      <c r="Z111" s="260" t="n">
        <f aca="false">ROUND(P111*$G111,-1)</f>
        <v>0</v>
      </c>
      <c r="AA111" s="260" t="n">
        <f aca="false">ROUND(Q111*$G111,-1)</f>
        <v>0</v>
      </c>
      <c r="AB111" s="260" t="n">
        <f aca="false">ROUND(R111*$G111,-1)</f>
        <v>0</v>
      </c>
      <c r="AC111" s="269" t="n">
        <f aca="false">ROUND(S111*$G111,-1)</f>
        <v>0</v>
      </c>
      <c r="AD111" s="336"/>
      <c r="AE111" s="229" t="s">
        <v>65</v>
      </c>
    </row>
    <row r="112" s="271" customFormat="true" ht="15.85" hidden="false" customHeight="true" outlineLevel="0" collapsed="false">
      <c r="A112" s="341" t="s">
        <v>126</v>
      </c>
      <c r="B112" s="214"/>
      <c r="C112" s="214" t="s">
        <v>55</v>
      </c>
      <c r="D112" s="214"/>
      <c r="E112" s="262"/>
      <c r="F112" s="262"/>
      <c r="G112" s="262"/>
      <c r="H112" s="262"/>
      <c r="I112" s="263"/>
      <c r="J112" s="264"/>
      <c r="K112" s="342"/>
      <c r="L112" s="264"/>
      <c r="M112" s="265"/>
      <c r="N112" s="265"/>
      <c r="O112" s="265"/>
      <c r="P112" s="265"/>
      <c r="Q112" s="265"/>
      <c r="R112" s="265"/>
      <c r="S112" s="265"/>
      <c r="T112" s="267" t="n">
        <f aca="false">ROUND(J112*$G112,-1)</f>
        <v>0</v>
      </c>
      <c r="U112" s="268" t="n">
        <f aca="false">ROUND(K112*$G112,-1)</f>
        <v>0</v>
      </c>
      <c r="V112" s="260" t="n">
        <f aca="false">ROUND(L112*$G112,-1)</f>
        <v>0</v>
      </c>
      <c r="W112" s="260" t="n">
        <f aca="false">ROUND(M112*$G112,-1)</f>
        <v>0</v>
      </c>
      <c r="X112" s="260" t="n">
        <f aca="false">ROUND(N112*$G112,-1)</f>
        <v>0</v>
      </c>
      <c r="Y112" s="260" t="n">
        <f aca="false">ROUND(O112*$G112,-1)</f>
        <v>0</v>
      </c>
      <c r="Z112" s="260" t="n">
        <f aca="false">ROUND(P112*$G112,-1)</f>
        <v>0</v>
      </c>
      <c r="AA112" s="260" t="n">
        <f aca="false">ROUND(Q112*$G112,-1)</f>
        <v>0</v>
      </c>
      <c r="AB112" s="260" t="n">
        <f aca="false">ROUND(R112*$G112,-1)</f>
        <v>0</v>
      </c>
      <c r="AC112" s="269" t="n">
        <f aca="false">ROUND(S112*$G112,-1)</f>
        <v>0</v>
      </c>
      <c r="AD112" s="336"/>
      <c r="AE112" s="229" t="s">
        <v>65</v>
      </c>
    </row>
    <row r="113" s="271" customFormat="true" ht="15.85" hidden="false" customHeight="true" outlineLevel="0" collapsed="false">
      <c r="A113" s="341" t="s">
        <v>127</v>
      </c>
      <c r="B113" s="214"/>
      <c r="C113" s="214" t="s">
        <v>55</v>
      </c>
      <c r="D113" s="214"/>
      <c r="E113" s="262"/>
      <c r="F113" s="262"/>
      <c r="G113" s="262"/>
      <c r="H113" s="262"/>
      <c r="I113" s="263"/>
      <c r="J113" s="264"/>
      <c r="K113" s="342"/>
      <c r="L113" s="264"/>
      <c r="M113" s="265"/>
      <c r="N113" s="265"/>
      <c r="O113" s="265"/>
      <c r="P113" s="265"/>
      <c r="Q113" s="265"/>
      <c r="R113" s="265"/>
      <c r="S113" s="265"/>
      <c r="T113" s="267" t="n">
        <f aca="false">ROUND(J113*$G113,-1)</f>
        <v>0</v>
      </c>
      <c r="U113" s="268" t="n">
        <f aca="false">ROUND(K113*$G113,-1)</f>
        <v>0</v>
      </c>
      <c r="V113" s="260" t="n">
        <f aca="false">ROUND(L113*$G113,-1)</f>
        <v>0</v>
      </c>
      <c r="W113" s="260" t="n">
        <f aca="false">ROUND(M113*$G113,-1)</f>
        <v>0</v>
      </c>
      <c r="X113" s="260" t="n">
        <f aca="false">ROUND(N113*$G113,-1)</f>
        <v>0</v>
      </c>
      <c r="Y113" s="260" t="n">
        <f aca="false">ROUND(O113*$G113,-1)</f>
        <v>0</v>
      </c>
      <c r="Z113" s="260" t="n">
        <f aca="false">ROUND(P113*$G113,-1)</f>
        <v>0</v>
      </c>
      <c r="AA113" s="260" t="n">
        <f aca="false">ROUND(Q113*$G113,-1)</f>
        <v>0</v>
      </c>
      <c r="AB113" s="260" t="n">
        <f aca="false">ROUND(R113*$G113,-1)</f>
        <v>0</v>
      </c>
      <c r="AC113" s="269" t="n">
        <f aca="false">ROUND(S113*$G113,-1)</f>
        <v>0</v>
      </c>
      <c r="AD113" s="336"/>
      <c r="AE113" s="208" t="s">
        <v>65</v>
      </c>
    </row>
    <row r="114" s="271" customFormat="true" ht="15.85" hidden="false" customHeight="true" outlineLevel="0" collapsed="false">
      <c r="A114" s="341" t="s">
        <v>121</v>
      </c>
      <c r="B114" s="214"/>
      <c r="C114" s="214" t="s">
        <v>55</v>
      </c>
      <c r="D114" s="214"/>
      <c r="E114" s="262"/>
      <c r="F114" s="262"/>
      <c r="G114" s="262"/>
      <c r="H114" s="262"/>
      <c r="I114" s="263"/>
      <c r="J114" s="264"/>
      <c r="K114" s="342"/>
      <c r="L114" s="264"/>
      <c r="M114" s="265"/>
      <c r="N114" s="265"/>
      <c r="O114" s="265"/>
      <c r="P114" s="265"/>
      <c r="Q114" s="265"/>
      <c r="R114" s="265"/>
      <c r="S114" s="265"/>
      <c r="T114" s="267" t="n">
        <f aca="false">ROUND(J114*$G114,-1)</f>
        <v>0</v>
      </c>
      <c r="U114" s="268" t="n">
        <f aca="false">ROUND(K114*$G114,-1)</f>
        <v>0</v>
      </c>
      <c r="V114" s="260" t="n">
        <f aca="false">ROUND(L114*$G114,-1)</f>
        <v>0</v>
      </c>
      <c r="W114" s="260" t="n">
        <f aca="false">ROUND(M114*$G114,-1)</f>
        <v>0</v>
      </c>
      <c r="X114" s="260" t="n">
        <f aca="false">ROUND(N114*$G114,-1)</f>
        <v>0</v>
      </c>
      <c r="Y114" s="260" t="n">
        <f aca="false">ROUND(O114*$G114,-1)</f>
        <v>0</v>
      </c>
      <c r="Z114" s="260" t="n">
        <f aca="false">ROUND(P114*$G114,-1)</f>
        <v>0</v>
      </c>
      <c r="AA114" s="260" t="n">
        <f aca="false">ROUND(Q114*$G114,-1)</f>
        <v>0</v>
      </c>
      <c r="AB114" s="260" t="n">
        <f aca="false">ROUND(R114*$G114,-1)</f>
        <v>0</v>
      </c>
      <c r="AC114" s="269" t="n">
        <f aca="false">ROUND(S114*$G114,-1)</f>
        <v>0</v>
      </c>
      <c r="AD114" s="336"/>
      <c r="AE114" s="96" t="s">
        <v>65</v>
      </c>
    </row>
    <row r="115" s="271" customFormat="true" ht="15.85" hidden="false" customHeight="true" outlineLevel="0" collapsed="false">
      <c r="A115" s="341" t="s">
        <v>128</v>
      </c>
      <c r="B115" s="214"/>
      <c r="C115" s="214" t="s">
        <v>55</v>
      </c>
      <c r="D115" s="214"/>
      <c r="E115" s="262"/>
      <c r="F115" s="262"/>
      <c r="G115" s="262"/>
      <c r="H115" s="262"/>
      <c r="I115" s="263"/>
      <c r="J115" s="264"/>
      <c r="K115" s="342"/>
      <c r="L115" s="264"/>
      <c r="M115" s="265"/>
      <c r="N115" s="265"/>
      <c r="O115" s="265"/>
      <c r="P115" s="265"/>
      <c r="Q115" s="265"/>
      <c r="R115" s="265"/>
      <c r="S115" s="265"/>
      <c r="T115" s="267" t="n">
        <f aca="false">ROUND(J115*$G115,-1)</f>
        <v>0</v>
      </c>
      <c r="U115" s="268" t="n">
        <f aca="false">ROUND(K115*$G115,-1)</f>
        <v>0</v>
      </c>
      <c r="V115" s="260" t="n">
        <f aca="false">ROUND(L115*$G115,-1)</f>
        <v>0</v>
      </c>
      <c r="W115" s="260" t="n">
        <f aca="false">ROUND(M115*$G115,-1)</f>
        <v>0</v>
      </c>
      <c r="X115" s="260" t="n">
        <f aca="false">ROUND(N115*$G115,-1)</f>
        <v>0</v>
      </c>
      <c r="Y115" s="260" t="n">
        <f aca="false">ROUND(O115*$G115,-1)</f>
        <v>0</v>
      </c>
      <c r="Z115" s="260" t="n">
        <f aca="false">ROUND(P115*$G115,-1)</f>
        <v>0</v>
      </c>
      <c r="AA115" s="260" t="n">
        <f aca="false">ROUND(Q115*$G115,-1)</f>
        <v>0</v>
      </c>
      <c r="AB115" s="260" t="n">
        <f aca="false">ROUND(R115*$G115,-1)</f>
        <v>0</v>
      </c>
      <c r="AC115" s="269" t="n">
        <f aca="false">ROUND(S115*$G115,-1)</f>
        <v>0</v>
      </c>
      <c r="AD115" s="336"/>
      <c r="AE115" s="229" t="n">
        <v>1455</v>
      </c>
    </row>
    <row r="116" s="271" customFormat="true" ht="15.85" hidden="false" customHeight="true" outlineLevel="0" collapsed="false">
      <c r="A116" s="341" t="s">
        <v>129</v>
      </c>
      <c r="B116" s="214"/>
      <c r="C116" s="214" t="s">
        <v>55</v>
      </c>
      <c r="D116" s="214"/>
      <c r="E116" s="262"/>
      <c r="F116" s="262"/>
      <c r="G116" s="262"/>
      <c r="H116" s="262"/>
      <c r="I116" s="263"/>
      <c r="J116" s="264"/>
      <c r="K116" s="342"/>
      <c r="L116" s="264"/>
      <c r="M116" s="265"/>
      <c r="N116" s="265"/>
      <c r="O116" s="265"/>
      <c r="P116" s="265"/>
      <c r="Q116" s="265"/>
      <c r="R116" s="265"/>
      <c r="S116" s="265"/>
      <c r="T116" s="267" t="n">
        <f aca="false">ROUND(J116*$G116,-1)</f>
        <v>0</v>
      </c>
      <c r="U116" s="268" t="n">
        <f aca="false">ROUND(K116*$G116,-1)</f>
        <v>0</v>
      </c>
      <c r="V116" s="260" t="n">
        <f aca="false">ROUND(L116*$G116,-1)</f>
        <v>0</v>
      </c>
      <c r="W116" s="260" t="n">
        <f aca="false">ROUND(M116*$G116,-1)</f>
        <v>0</v>
      </c>
      <c r="X116" s="260" t="n">
        <f aca="false">ROUND(N116*$G116,-1)</f>
        <v>0</v>
      </c>
      <c r="Y116" s="260" t="n">
        <f aca="false">ROUND(O116*$G116,-1)</f>
        <v>0</v>
      </c>
      <c r="Z116" s="260" t="n">
        <f aca="false">ROUND(P116*$G116,-1)</f>
        <v>0</v>
      </c>
      <c r="AA116" s="260" t="n">
        <f aca="false">ROUND(Q116*$G116,-1)</f>
        <v>0</v>
      </c>
      <c r="AB116" s="260" t="n">
        <f aca="false">ROUND(R116*$G116,-1)</f>
        <v>0</v>
      </c>
      <c r="AC116" s="269" t="n">
        <f aca="false">ROUND(S116*$G116,-1)</f>
        <v>0</v>
      </c>
      <c r="AD116" s="336"/>
      <c r="AE116" s="96" t="s">
        <v>65</v>
      </c>
    </row>
    <row r="117" customFormat="false" ht="15.85" hidden="false" customHeight="true" outlineLevel="0" collapsed="false">
      <c r="A117" s="234" t="s">
        <v>130</v>
      </c>
      <c r="B117" s="214" t="s">
        <v>47</v>
      </c>
      <c r="C117" s="214" t="s">
        <v>55</v>
      </c>
      <c r="D117" s="214"/>
      <c r="E117" s="179" t="n">
        <v>2000</v>
      </c>
      <c r="F117" s="179" t="n">
        <v>200</v>
      </c>
      <c r="G117" s="179" t="n">
        <v>1000</v>
      </c>
      <c r="H117" s="179"/>
      <c r="I117" s="235"/>
      <c r="J117" s="181"/>
      <c r="K117" s="145"/>
      <c r="L117" s="145"/>
      <c r="M117" s="145"/>
      <c r="N117" s="145" t="n">
        <v>0.1</v>
      </c>
      <c r="O117" s="145" t="n">
        <v>0.9</v>
      </c>
      <c r="P117" s="145"/>
      <c r="Q117" s="145"/>
      <c r="R117" s="145"/>
      <c r="S117" s="145"/>
      <c r="T117" s="122" t="n">
        <f aca="false">ROUND(J117*$G117,-1)</f>
        <v>0</v>
      </c>
      <c r="U117" s="226" t="n">
        <f aca="false">ROUND(K117*$G117,-1)</f>
        <v>0</v>
      </c>
      <c r="V117" s="227" t="n">
        <f aca="false">ROUND(L117*$G117,-1)</f>
        <v>0</v>
      </c>
      <c r="W117" s="227" t="n">
        <f aca="false">ROUND(M117*$G117,-1)</f>
        <v>0</v>
      </c>
      <c r="X117" s="227" t="n">
        <f aca="false">ROUND(N117*$G117,-1)</f>
        <v>100</v>
      </c>
      <c r="Y117" s="227" t="n">
        <f aca="false">ROUND(O117*$G117,-1)</f>
        <v>900</v>
      </c>
      <c r="Z117" s="227" t="n">
        <f aca="false">ROUND(P117*$G117,-1)</f>
        <v>0</v>
      </c>
      <c r="AA117" s="227" t="n">
        <f aca="false">ROUND(Q117*$G117,-1)</f>
        <v>0</v>
      </c>
      <c r="AB117" s="227" t="n">
        <f aca="false">ROUND(R117*$G117,-1)</f>
        <v>0</v>
      </c>
      <c r="AC117" s="143" t="n">
        <f aca="false">ROUND(S117*$G117,-1)</f>
        <v>0</v>
      </c>
      <c r="AD117" s="186" t="s">
        <v>131</v>
      </c>
      <c r="AE117" s="96" t="n">
        <v>773</v>
      </c>
    </row>
    <row r="118" customFormat="false" ht="15.85" hidden="false" customHeight="true" outlineLevel="0" collapsed="false">
      <c r="A118" s="234" t="s">
        <v>132</v>
      </c>
      <c r="B118" s="214" t="s">
        <v>47</v>
      </c>
      <c r="C118" s="214" t="s">
        <v>55</v>
      </c>
      <c r="D118" s="214"/>
      <c r="E118" s="179" t="n">
        <v>4200</v>
      </c>
      <c r="F118" s="179" t="n">
        <v>200</v>
      </c>
      <c r="G118" s="179" t="n">
        <v>1000</v>
      </c>
      <c r="H118" s="179"/>
      <c r="I118" s="235"/>
      <c r="J118" s="181"/>
      <c r="K118" s="145" t="n">
        <v>0.1</v>
      </c>
      <c r="L118" s="145" t="n">
        <v>0.9</v>
      </c>
      <c r="M118" s="145"/>
      <c r="N118" s="145"/>
      <c r="O118" s="145"/>
      <c r="P118" s="145"/>
      <c r="Q118" s="145"/>
      <c r="R118" s="145"/>
      <c r="S118" s="145"/>
      <c r="T118" s="122" t="n">
        <f aca="false">ROUND(J118*$G118,-1)</f>
        <v>0</v>
      </c>
      <c r="U118" s="226" t="n">
        <f aca="false">ROUND(K118*$G118,-1)</f>
        <v>100</v>
      </c>
      <c r="V118" s="227" t="n">
        <f aca="false">ROUND(L118*$G118,-1)</f>
        <v>900</v>
      </c>
      <c r="W118" s="227" t="n">
        <f aca="false">ROUND(M118*$G118,-1)</f>
        <v>0</v>
      </c>
      <c r="X118" s="227" t="n">
        <f aca="false">ROUND(N118*$G118,-1)</f>
        <v>0</v>
      </c>
      <c r="Y118" s="227" t="n">
        <f aca="false">ROUND(O118*$G118,-1)</f>
        <v>0</v>
      </c>
      <c r="Z118" s="227" t="n">
        <f aca="false">ROUND(P118*$G118,-1)</f>
        <v>0</v>
      </c>
      <c r="AA118" s="227" t="n">
        <f aca="false">ROUND(Q118*$G118,-1)</f>
        <v>0</v>
      </c>
      <c r="AB118" s="227" t="n">
        <f aca="false">ROUND(R118*$G118,-1)</f>
        <v>0</v>
      </c>
      <c r="AC118" s="143" t="n">
        <f aca="false">ROUND(S118*$G118,-1)</f>
        <v>0</v>
      </c>
      <c r="AD118" s="186" t="s">
        <v>133</v>
      </c>
      <c r="AE118" s="208" t="n">
        <v>1749</v>
      </c>
    </row>
    <row r="119" customFormat="false" ht="15.85" hidden="false" customHeight="true" outlineLevel="0" collapsed="false">
      <c r="A119" s="334" t="s">
        <v>134</v>
      </c>
      <c r="B119" s="214" t="s">
        <v>47</v>
      </c>
      <c r="C119" s="214" t="s">
        <v>55</v>
      </c>
      <c r="D119" s="214"/>
      <c r="E119" s="179" t="n">
        <v>2500</v>
      </c>
      <c r="F119" s="179" t="n">
        <v>200</v>
      </c>
      <c r="G119" s="179" t="n">
        <f aca="false">F119*E119/1000</f>
        <v>500</v>
      </c>
      <c r="H119" s="179" t="s">
        <v>53</v>
      </c>
      <c r="I119" s="235" t="n">
        <v>0.1</v>
      </c>
      <c r="J119" s="181" t="n">
        <v>0.9</v>
      </c>
      <c r="K119" s="145"/>
      <c r="L119" s="145"/>
      <c r="M119" s="145"/>
      <c r="N119" s="145"/>
      <c r="O119" s="145"/>
      <c r="P119" s="145"/>
      <c r="Q119" s="145"/>
      <c r="R119" s="145"/>
      <c r="S119" s="145"/>
      <c r="T119" s="122" t="n">
        <f aca="false">ROUND(J119*$G119,-1)</f>
        <v>450</v>
      </c>
      <c r="U119" s="226" t="n">
        <f aca="false">ROUND(K119*$G119,-1)</f>
        <v>0</v>
      </c>
      <c r="V119" s="227" t="n">
        <f aca="false">ROUND(L119*$G119,-1)</f>
        <v>0</v>
      </c>
      <c r="W119" s="227" t="n">
        <f aca="false">ROUND(M119*$G119,-1)</f>
        <v>0</v>
      </c>
      <c r="X119" s="227" t="n">
        <f aca="false">ROUND(N119*$G119,-1)</f>
        <v>0</v>
      </c>
      <c r="Y119" s="227" t="n">
        <f aca="false">ROUND(O119*$G119,-1)</f>
        <v>0</v>
      </c>
      <c r="Z119" s="227" t="n">
        <f aca="false">ROUND(P119*$G119,-1)</f>
        <v>0</v>
      </c>
      <c r="AA119" s="227" t="n">
        <f aca="false">ROUND(Q119*$G119,-1)</f>
        <v>0</v>
      </c>
      <c r="AB119" s="227" t="n">
        <f aca="false">ROUND(R119*$G119,-1)</f>
        <v>0</v>
      </c>
      <c r="AC119" s="143" t="n">
        <f aca="false">ROUND(S119*$G119,-1)</f>
        <v>0</v>
      </c>
      <c r="AD119" s="186" t="s">
        <v>131</v>
      </c>
      <c r="AE119" s="208" t="n">
        <v>576</v>
      </c>
    </row>
    <row r="120" s="271" customFormat="true" ht="15.85" hidden="false" customHeight="true" outlineLevel="0" collapsed="false">
      <c r="A120" s="286" t="s">
        <v>135</v>
      </c>
      <c r="B120" s="214"/>
      <c r="C120" s="214"/>
      <c r="D120" s="214"/>
      <c r="E120" s="262"/>
      <c r="F120" s="262"/>
      <c r="G120" s="262"/>
      <c r="H120" s="262"/>
      <c r="I120" s="263"/>
      <c r="J120" s="264"/>
      <c r="K120" s="342"/>
      <c r="L120" s="264"/>
      <c r="M120" s="265"/>
      <c r="N120" s="265"/>
      <c r="O120" s="265"/>
      <c r="P120" s="265"/>
      <c r="Q120" s="265"/>
      <c r="R120" s="265"/>
      <c r="S120" s="265"/>
      <c r="T120" s="267"/>
      <c r="U120" s="268"/>
      <c r="V120" s="343"/>
      <c r="W120" s="343"/>
      <c r="X120" s="343"/>
      <c r="Y120" s="343"/>
      <c r="Z120" s="343"/>
      <c r="AA120" s="343"/>
      <c r="AB120" s="343"/>
      <c r="AC120" s="344"/>
      <c r="AD120" s="336"/>
      <c r="AE120" s="208"/>
    </row>
    <row r="121" s="271" customFormat="true" ht="15.85" hidden="false" customHeight="true" outlineLevel="0" collapsed="false">
      <c r="A121" s="286" t="s">
        <v>136</v>
      </c>
      <c r="B121" s="214"/>
      <c r="C121" s="214"/>
      <c r="D121" s="214"/>
      <c r="E121" s="262"/>
      <c r="F121" s="262"/>
      <c r="G121" s="262"/>
      <c r="H121" s="262"/>
      <c r="I121" s="263"/>
      <c r="J121" s="264"/>
      <c r="K121" s="342"/>
      <c r="L121" s="264"/>
      <c r="M121" s="265"/>
      <c r="N121" s="265"/>
      <c r="O121" s="265"/>
      <c r="P121" s="265"/>
      <c r="Q121" s="265"/>
      <c r="R121" s="265"/>
      <c r="S121" s="265"/>
      <c r="T121" s="267"/>
      <c r="U121" s="268"/>
      <c r="V121" s="343"/>
      <c r="W121" s="343"/>
      <c r="X121" s="343"/>
      <c r="Y121" s="343"/>
      <c r="Z121" s="343"/>
      <c r="AA121" s="343"/>
      <c r="AB121" s="343"/>
      <c r="AC121" s="344"/>
      <c r="AD121" s="336"/>
      <c r="AE121" s="229"/>
    </row>
    <row r="122" customFormat="false" ht="15.85" hidden="false" customHeight="true" outlineLevel="0" collapsed="false">
      <c r="A122" s="234" t="s">
        <v>137</v>
      </c>
      <c r="B122" s="214" t="s">
        <v>138</v>
      </c>
      <c r="C122" s="214" t="s">
        <v>48</v>
      </c>
      <c r="D122" s="214"/>
      <c r="E122" s="179"/>
      <c r="F122" s="179"/>
      <c r="G122" s="179" t="n">
        <v>400</v>
      </c>
      <c r="H122" s="179"/>
      <c r="I122" s="235" t="n">
        <v>0.1</v>
      </c>
      <c r="J122" s="181"/>
      <c r="K122" s="145" t="n">
        <v>0.9</v>
      </c>
      <c r="L122" s="145"/>
      <c r="M122" s="145"/>
      <c r="N122" s="145"/>
      <c r="O122" s="145"/>
      <c r="P122" s="145"/>
      <c r="Q122" s="145"/>
      <c r="R122" s="145"/>
      <c r="S122" s="145"/>
      <c r="T122" s="122" t="n">
        <f aca="false">ROUND(J122*$G122,-1)</f>
        <v>0</v>
      </c>
      <c r="U122" s="226" t="n">
        <f aca="false">ROUND(K122*$G122,-1)</f>
        <v>360</v>
      </c>
      <c r="V122" s="227" t="n">
        <f aca="false">ROUND(L122*$G122,-1)</f>
        <v>0</v>
      </c>
      <c r="W122" s="227" t="n">
        <f aca="false">ROUND(M122*$G122,-1)</f>
        <v>0</v>
      </c>
      <c r="X122" s="227" t="n">
        <f aca="false">ROUND(N122*$G122,-1)</f>
        <v>0</v>
      </c>
      <c r="Y122" s="227" t="n">
        <f aca="false">ROUND(O122*$G122,-1)</f>
        <v>0</v>
      </c>
      <c r="Z122" s="227" t="n">
        <f aca="false">ROUND(P122*$G122,-1)</f>
        <v>0</v>
      </c>
      <c r="AA122" s="227" t="n">
        <f aca="false">ROUND(Q122*$G122,-1)</f>
        <v>0</v>
      </c>
      <c r="AB122" s="227" t="n">
        <f aca="false">ROUND(R122*$G122,-1)</f>
        <v>0</v>
      </c>
      <c r="AC122" s="143" t="n">
        <f aca="false">ROUND(S122*$G122,-1)</f>
        <v>0</v>
      </c>
      <c r="AD122" s="186" t="s">
        <v>139</v>
      </c>
      <c r="AE122" s="96" t="s">
        <v>65</v>
      </c>
    </row>
    <row r="123" s="271" customFormat="true" ht="15.85" hidden="false" customHeight="true" outlineLevel="0" collapsed="false">
      <c r="A123" s="286" t="s">
        <v>140</v>
      </c>
      <c r="B123" s="214"/>
      <c r="C123" s="214"/>
      <c r="D123" s="214"/>
      <c r="E123" s="262"/>
      <c r="F123" s="262"/>
      <c r="G123" s="262"/>
      <c r="H123" s="262"/>
      <c r="I123" s="263"/>
      <c r="J123" s="264"/>
      <c r="K123" s="342"/>
      <c r="L123" s="264"/>
      <c r="M123" s="265"/>
      <c r="N123" s="265"/>
      <c r="O123" s="265"/>
      <c r="P123" s="265"/>
      <c r="Q123" s="265"/>
      <c r="R123" s="265"/>
      <c r="S123" s="265"/>
      <c r="T123" s="267"/>
      <c r="U123" s="268"/>
      <c r="V123" s="343"/>
      <c r="W123" s="343"/>
      <c r="X123" s="343"/>
      <c r="Y123" s="343"/>
      <c r="Z123" s="343"/>
      <c r="AA123" s="343"/>
      <c r="AB123" s="343"/>
      <c r="AC123" s="344"/>
      <c r="AD123" s="336"/>
      <c r="AE123" s="96"/>
    </row>
    <row r="124" s="271" customFormat="true" ht="15.85" hidden="false" customHeight="true" outlineLevel="0" collapsed="false">
      <c r="A124" s="286" t="s">
        <v>141</v>
      </c>
      <c r="B124" s="214"/>
      <c r="C124" s="214"/>
      <c r="D124" s="214"/>
      <c r="E124" s="262"/>
      <c r="F124" s="262"/>
      <c r="G124" s="262"/>
      <c r="H124" s="262"/>
      <c r="I124" s="263"/>
      <c r="J124" s="264"/>
      <c r="K124" s="342"/>
      <c r="L124" s="264"/>
      <c r="M124" s="265"/>
      <c r="N124" s="265"/>
      <c r="O124" s="265"/>
      <c r="P124" s="265"/>
      <c r="Q124" s="265"/>
      <c r="R124" s="265"/>
      <c r="S124" s="265"/>
      <c r="T124" s="267"/>
      <c r="U124" s="268"/>
      <c r="V124" s="343"/>
      <c r="W124" s="343"/>
      <c r="X124" s="343"/>
      <c r="Y124" s="343"/>
      <c r="Z124" s="343"/>
      <c r="AA124" s="343"/>
      <c r="AB124" s="343"/>
      <c r="AC124" s="344"/>
      <c r="AD124" s="336"/>
      <c r="AE124" s="96"/>
    </row>
    <row r="125" s="271" customFormat="true" ht="15.85" hidden="false" customHeight="true" outlineLevel="0" collapsed="false">
      <c r="A125" s="286" t="s">
        <v>142</v>
      </c>
      <c r="B125" s="214"/>
      <c r="C125" s="214"/>
      <c r="D125" s="214"/>
      <c r="E125" s="262"/>
      <c r="F125" s="262"/>
      <c r="G125" s="262"/>
      <c r="H125" s="262"/>
      <c r="I125" s="263"/>
      <c r="J125" s="264"/>
      <c r="K125" s="342"/>
      <c r="L125" s="264"/>
      <c r="M125" s="265"/>
      <c r="N125" s="265"/>
      <c r="O125" s="265"/>
      <c r="P125" s="265"/>
      <c r="Q125" s="265"/>
      <c r="R125" s="265"/>
      <c r="S125" s="265"/>
      <c r="T125" s="267"/>
      <c r="U125" s="268"/>
      <c r="V125" s="343"/>
      <c r="W125" s="343"/>
      <c r="X125" s="343"/>
      <c r="Y125" s="343"/>
      <c r="Z125" s="343"/>
      <c r="AA125" s="343"/>
      <c r="AB125" s="343"/>
      <c r="AC125" s="344"/>
      <c r="AD125" s="336"/>
      <c r="AE125" s="96"/>
    </row>
    <row r="126" s="271" customFormat="true" ht="15.85" hidden="false" customHeight="true" outlineLevel="0" collapsed="false">
      <c r="A126" s="335" t="s">
        <v>143</v>
      </c>
      <c r="B126" s="214"/>
      <c r="C126" s="214"/>
      <c r="D126" s="214"/>
      <c r="E126" s="262"/>
      <c r="F126" s="262"/>
      <c r="G126" s="262" t="n">
        <v>100</v>
      </c>
      <c r="H126" s="262"/>
      <c r="I126" s="263"/>
      <c r="J126" s="264"/>
      <c r="K126" s="265"/>
      <c r="L126" s="265"/>
      <c r="M126" s="265"/>
      <c r="N126" s="265"/>
      <c r="O126" s="265"/>
      <c r="P126" s="265"/>
      <c r="Q126" s="265"/>
      <c r="R126" s="265"/>
      <c r="S126" s="265"/>
      <c r="T126" s="267" t="n">
        <f aca="false">ROUND(J126*$G126,-1)</f>
        <v>0</v>
      </c>
      <c r="U126" s="268" t="n">
        <f aca="false">ROUND(K126*$G126,-1)</f>
        <v>0</v>
      </c>
      <c r="V126" s="260" t="n">
        <f aca="false">ROUND(L126*$G126,-1)</f>
        <v>0</v>
      </c>
      <c r="W126" s="260" t="n">
        <f aca="false">ROUND(M126*$G126,-1)</f>
        <v>0</v>
      </c>
      <c r="X126" s="260" t="n">
        <f aca="false">ROUND(N126*$G126,-1)</f>
        <v>0</v>
      </c>
      <c r="Y126" s="260" t="n">
        <f aca="false">ROUND(O126*$G126,-1)</f>
        <v>0</v>
      </c>
      <c r="Z126" s="260" t="n">
        <f aca="false">ROUND(P126*$G126,-1)</f>
        <v>0</v>
      </c>
      <c r="AA126" s="260" t="n">
        <f aca="false">ROUND(Q126*$G126,-1)</f>
        <v>0</v>
      </c>
      <c r="AB126" s="260" t="n">
        <f aca="false">ROUND(R126*$G126,-1)</f>
        <v>0</v>
      </c>
      <c r="AC126" s="269" t="n">
        <f aca="false">ROUND(S126*$G126,-1)</f>
        <v>0</v>
      </c>
      <c r="AD126" s="336"/>
      <c r="AE126" s="96" t="n">
        <v>1335</v>
      </c>
    </row>
    <row r="127" s="271" customFormat="true" ht="15.85" hidden="false" customHeight="true" outlineLevel="0" collapsed="false">
      <c r="A127" s="286" t="s">
        <v>144</v>
      </c>
      <c r="B127" s="214"/>
      <c r="C127" s="214"/>
      <c r="D127" s="214"/>
      <c r="E127" s="262"/>
      <c r="F127" s="262"/>
      <c r="G127" s="262"/>
      <c r="H127" s="262"/>
      <c r="I127" s="263"/>
      <c r="J127" s="264"/>
      <c r="K127" s="342"/>
      <c r="L127" s="264"/>
      <c r="M127" s="265"/>
      <c r="N127" s="265"/>
      <c r="O127" s="265"/>
      <c r="P127" s="265"/>
      <c r="Q127" s="265"/>
      <c r="R127" s="265"/>
      <c r="S127" s="265"/>
      <c r="T127" s="267"/>
      <c r="U127" s="268"/>
      <c r="V127" s="343"/>
      <c r="W127" s="343"/>
      <c r="X127" s="343"/>
      <c r="Y127" s="343"/>
      <c r="Z127" s="343"/>
      <c r="AA127" s="343"/>
      <c r="AB127" s="343"/>
      <c r="AC127" s="344"/>
      <c r="AD127" s="336"/>
      <c r="AE127" s="96"/>
    </row>
    <row r="128" customFormat="false" ht="15.85" hidden="false" customHeight="true" outlineLevel="0" collapsed="false">
      <c r="A128" s="286" t="s">
        <v>145</v>
      </c>
      <c r="B128" s="214"/>
      <c r="C128" s="214"/>
      <c r="D128" s="214"/>
      <c r="E128" s="179"/>
      <c r="F128" s="179"/>
      <c r="G128" s="179"/>
      <c r="H128" s="179"/>
      <c r="I128" s="235"/>
      <c r="J128" s="181"/>
      <c r="K128" s="237"/>
      <c r="L128" s="181"/>
      <c r="M128" s="145"/>
      <c r="N128" s="145"/>
      <c r="O128" s="145"/>
      <c r="P128" s="145"/>
      <c r="Q128" s="145"/>
      <c r="R128" s="145"/>
      <c r="S128" s="145"/>
      <c r="T128" s="122"/>
      <c r="U128" s="226"/>
      <c r="V128" s="175"/>
      <c r="W128" s="175"/>
      <c r="X128" s="175"/>
      <c r="Y128" s="175"/>
      <c r="Z128" s="175"/>
      <c r="AA128" s="175"/>
      <c r="AB128" s="175"/>
      <c r="AC128" s="176"/>
      <c r="AD128" s="186"/>
      <c r="AE128" s="96"/>
    </row>
    <row r="129" customFormat="false" ht="15.85" hidden="false" customHeight="true" outlineLevel="0" collapsed="false">
      <c r="A129" s="345"/>
      <c r="B129" s="214"/>
      <c r="C129" s="214"/>
      <c r="D129" s="214"/>
      <c r="E129" s="214"/>
      <c r="F129" s="214"/>
      <c r="G129" s="214"/>
      <c r="H129" s="214"/>
      <c r="I129" s="278"/>
      <c r="J129" s="282"/>
      <c r="K129" s="274"/>
      <c r="L129" s="324"/>
      <c r="M129" s="274"/>
      <c r="N129" s="274"/>
      <c r="O129" s="274"/>
      <c r="P129" s="274"/>
      <c r="Q129" s="274"/>
      <c r="R129" s="274"/>
      <c r="S129" s="274"/>
      <c r="T129" s="122"/>
      <c r="U129" s="226"/>
      <c r="V129" s="227"/>
      <c r="W129" s="227"/>
      <c r="X129" s="227"/>
      <c r="Y129" s="227"/>
      <c r="Z129" s="227"/>
      <c r="AA129" s="227"/>
      <c r="AB129" s="227"/>
      <c r="AC129" s="143"/>
      <c r="AD129" s="224"/>
      <c r="AE129" s="96"/>
    </row>
    <row r="130" customFormat="false" ht="15.85" hidden="false" customHeight="true" outlineLevel="0" collapsed="false">
      <c r="A130" s="311" t="s">
        <v>146</v>
      </c>
      <c r="B130" s="214" t="s">
        <v>82</v>
      </c>
      <c r="C130" s="214" t="s">
        <v>55</v>
      </c>
      <c r="D130" s="214"/>
      <c r="E130" s="214"/>
      <c r="F130" s="214"/>
      <c r="G130" s="346" t="n">
        <v>1000</v>
      </c>
      <c r="H130" s="114"/>
      <c r="I130" s="235"/>
      <c r="J130" s="340" t="n">
        <v>0.3</v>
      </c>
      <c r="K130" s="340" t="n">
        <v>0.3</v>
      </c>
      <c r="L130" s="340" t="n">
        <v>0.1</v>
      </c>
      <c r="M130" s="340" t="n">
        <v>0.1</v>
      </c>
      <c r="N130" s="340" t="n">
        <v>0.1</v>
      </c>
      <c r="O130" s="340" t="n">
        <v>0.1</v>
      </c>
      <c r="P130" s="340" t="n">
        <v>0.1</v>
      </c>
      <c r="Q130" s="340" t="n">
        <v>0.1</v>
      </c>
      <c r="R130" s="340" t="n">
        <v>0.1</v>
      </c>
      <c r="S130" s="236" t="n">
        <v>0.3</v>
      </c>
      <c r="T130" s="122" t="n">
        <f aca="false">ROUND(J130*$G130,-1)</f>
        <v>300</v>
      </c>
      <c r="U130" s="226" t="n">
        <f aca="false">ROUND(K130*$G130,-1)</f>
        <v>300</v>
      </c>
      <c r="V130" s="227" t="n">
        <f aca="false">ROUND(L130*$G130,-1)</f>
        <v>100</v>
      </c>
      <c r="W130" s="227" t="n">
        <f aca="false">ROUND(M130*$G130,-1)</f>
        <v>100</v>
      </c>
      <c r="X130" s="227" t="n">
        <f aca="false">ROUND(N130*$G130,-1)</f>
        <v>100</v>
      </c>
      <c r="Y130" s="227" t="n">
        <f aca="false">ROUND(O130*$G130,-1)</f>
        <v>100</v>
      </c>
      <c r="Z130" s="227" t="n">
        <f aca="false">ROUND(P130*$G130,-1)</f>
        <v>100</v>
      </c>
      <c r="AA130" s="227" t="n">
        <f aca="false">ROUND(Q130*$G130,-1)</f>
        <v>100</v>
      </c>
      <c r="AB130" s="227" t="n">
        <f aca="false">ROUND(R130*$G130,-1)</f>
        <v>100</v>
      </c>
      <c r="AC130" s="143" t="n">
        <f aca="false">ROUND(S130*$G130,-1)</f>
        <v>300</v>
      </c>
      <c r="AD130" s="186"/>
      <c r="AE130" s="208"/>
    </row>
    <row r="131" customFormat="false" ht="15.85" hidden="false" customHeight="true" outlineLevel="0" collapsed="false">
      <c r="A131" s="311" t="s">
        <v>147</v>
      </c>
      <c r="B131" s="214" t="s">
        <v>82</v>
      </c>
      <c r="C131" s="214" t="s">
        <v>55</v>
      </c>
      <c r="D131" s="214"/>
      <c r="E131" s="214"/>
      <c r="F131" s="214"/>
      <c r="G131" s="346" t="n">
        <v>500</v>
      </c>
      <c r="H131" s="114"/>
      <c r="I131" s="235"/>
      <c r="J131" s="340" t="n">
        <v>0.1</v>
      </c>
      <c r="K131" s="340" t="n">
        <v>0.1</v>
      </c>
      <c r="L131" s="340" t="n">
        <v>0.1</v>
      </c>
      <c r="M131" s="340" t="n">
        <v>0.1</v>
      </c>
      <c r="N131" s="340" t="n">
        <v>0.1</v>
      </c>
      <c r="O131" s="340" t="n">
        <v>0.1</v>
      </c>
      <c r="P131" s="340" t="n">
        <v>0.1</v>
      </c>
      <c r="Q131" s="340" t="n">
        <v>0.1</v>
      </c>
      <c r="R131" s="340" t="n">
        <v>0.1</v>
      </c>
      <c r="S131" s="236" t="n">
        <v>0.1</v>
      </c>
      <c r="T131" s="347" t="n">
        <f aca="false">ROUND(J131*$G131,-1)</f>
        <v>50</v>
      </c>
      <c r="U131" s="348" t="n">
        <f aca="false">ROUND(K131*$G131,-1)</f>
        <v>50</v>
      </c>
      <c r="V131" s="349" t="n">
        <f aca="false">ROUND(L131*$G131,-1)</f>
        <v>50</v>
      </c>
      <c r="W131" s="349" t="n">
        <f aca="false">ROUND(M131*$G131,-1)</f>
        <v>50</v>
      </c>
      <c r="X131" s="349" t="n">
        <f aca="false">ROUND(N131*$G131,-1)</f>
        <v>50</v>
      </c>
      <c r="Y131" s="349" t="n">
        <f aca="false">ROUND(O131*$G131,-1)</f>
        <v>50</v>
      </c>
      <c r="Z131" s="349" t="n">
        <f aca="false">ROUND(P131*$G131,-1)</f>
        <v>50</v>
      </c>
      <c r="AA131" s="349" t="n">
        <f aca="false">ROUND(Q131*$G131,-1)</f>
        <v>50</v>
      </c>
      <c r="AB131" s="349" t="n">
        <f aca="false">ROUND(R131*$G131,-1)</f>
        <v>50</v>
      </c>
      <c r="AC131" s="167" t="n">
        <f aca="false">ROUND(S131*$G131,-1)</f>
        <v>50</v>
      </c>
      <c r="AD131" s="186"/>
      <c r="AE131" s="208"/>
    </row>
    <row r="132" customFormat="false" ht="15.85" hidden="false" customHeight="true" outlineLevel="0" collapsed="false">
      <c r="AE132" s="208"/>
    </row>
    <row r="133" customFormat="false" ht="15.85" hidden="false" customHeight="true" outlineLevel="0" collapsed="false">
      <c r="I133" s="350" t="s">
        <v>47</v>
      </c>
      <c r="T133" s="1" t="n">
        <f aca="false">T119+T118+T117+T41+T28</f>
        <v>1190</v>
      </c>
      <c r="U133" s="1" t="n">
        <f aca="false">U119+U118+U117+U41+U28</f>
        <v>720</v>
      </c>
      <c r="V133" s="1" t="n">
        <f aca="false">V119+V118+V117+V41+V28</f>
        <v>900</v>
      </c>
      <c r="W133" s="1" t="n">
        <f aca="false">W119+W118+W117+W41+W28</f>
        <v>0</v>
      </c>
      <c r="X133" s="1" t="n">
        <f aca="false">X119+X118+X117+X41+X28</f>
        <v>100</v>
      </c>
      <c r="Y133" s="1" t="n">
        <f aca="false">Y119+Y118+Y117+Y41+Y28</f>
        <v>900</v>
      </c>
      <c r="Z133" s="1" t="n">
        <f aca="false">Z119+Z118+Z117+Z41+Z28</f>
        <v>0</v>
      </c>
      <c r="AA133" s="1" t="n">
        <f aca="false">AA119+AA118+AA117+AA41+AA28</f>
        <v>0</v>
      </c>
      <c r="AB133" s="1" t="n">
        <f aca="false">AB119+AB118+AB117+AB41+AB28</f>
        <v>0</v>
      </c>
      <c r="AC133" s="1" t="n">
        <f aca="false">AC119+AC118+AC117+AC41+AC28</f>
        <v>0</v>
      </c>
      <c r="AE133" s="208"/>
    </row>
    <row r="134" customFormat="false" ht="15.85" hidden="false" customHeight="true" outlineLevel="0" collapsed="false">
      <c r="I134" s="350" t="s">
        <v>138</v>
      </c>
      <c r="T134" s="1" t="n">
        <f aca="false">T122</f>
        <v>0</v>
      </c>
      <c r="U134" s="351" t="n">
        <f aca="false">U122</f>
        <v>360</v>
      </c>
      <c r="V134" s="351" t="n">
        <f aca="false">V122</f>
        <v>0</v>
      </c>
      <c r="W134" s="351" t="n">
        <f aca="false">W122</f>
        <v>0</v>
      </c>
      <c r="X134" s="351" t="n">
        <f aca="false">X122</f>
        <v>0</v>
      </c>
      <c r="Y134" s="351" t="n">
        <f aca="false">Y122</f>
        <v>0</v>
      </c>
      <c r="Z134" s="351" t="n">
        <f aca="false">Z122</f>
        <v>0</v>
      </c>
      <c r="AA134" s="351" t="n">
        <f aca="false">AA122</f>
        <v>0</v>
      </c>
      <c r="AB134" s="351" t="n">
        <f aca="false">AB122</f>
        <v>0</v>
      </c>
      <c r="AC134" s="351" t="n">
        <f aca="false">AC122</f>
        <v>0</v>
      </c>
      <c r="AE134" s="208"/>
    </row>
    <row r="135" s="1" customFormat="true" ht="15.85" hidden="false" customHeight="true" outlineLevel="0" collapsed="false">
      <c r="I135" s="350" t="s">
        <v>148</v>
      </c>
      <c r="AE135" s="208"/>
    </row>
    <row r="136" customFormat="false" ht="15.85" hidden="false" customHeight="true" outlineLevel="0" collapsed="false">
      <c r="I136" s="350" t="s">
        <v>82</v>
      </c>
      <c r="T136" s="1" t="n">
        <f aca="false">T131+T130+T102+T101+T97+T96+T94+T60</f>
        <v>350</v>
      </c>
      <c r="U136" s="1" t="n">
        <f aca="false">U131+U130+U102+U101+U97+U96+U94+U60</f>
        <v>350</v>
      </c>
      <c r="V136" s="1" t="n">
        <f aca="false">V131+V130+V102+V101+V97+V96+V94+V60</f>
        <v>150</v>
      </c>
      <c r="W136" s="1" t="n">
        <f aca="false">W131+W130+W102+W101+W97+W96+W94+W60</f>
        <v>150</v>
      </c>
      <c r="X136" s="1" t="n">
        <f aca="false">X131+X130+X102+X101+X97+X96+X94+X60</f>
        <v>150</v>
      </c>
      <c r="Y136" s="1" t="n">
        <f aca="false">Y131+Y130+Y102+Y101+Y97+Y96+Y94+Y60</f>
        <v>750</v>
      </c>
      <c r="Z136" s="1" t="n">
        <f aca="false">Z131+Z130+Z102+Z101+Z97+Z96+Z94+Z60</f>
        <v>150</v>
      </c>
      <c r="AA136" s="1" t="n">
        <f aca="false">AA131+AA130+AA102+AA101+AA97+AA96+AA94+AA60</f>
        <v>600</v>
      </c>
      <c r="AB136" s="1" t="n">
        <f aca="false">AB131+AB130+AB102+AB101+AB97+AB96+AB94+AB60</f>
        <v>830</v>
      </c>
      <c r="AC136" s="1" t="n">
        <f aca="false">AC131+AC130+AC102+AC101+AC97+AC96+AC94+AC60</f>
        <v>730</v>
      </c>
      <c r="AE136" s="306"/>
    </row>
    <row r="137" s="1" customFormat="true" ht="15.85" hidden="false" customHeight="true" outlineLevel="0" collapsed="false">
      <c r="I137" s="350" t="s">
        <v>149</v>
      </c>
      <c r="AE137" s="208"/>
    </row>
    <row r="138" customFormat="false" ht="15.85" hidden="false" customHeight="true" outlineLevel="0" collapsed="false">
      <c r="I138" s="350" t="s">
        <v>52</v>
      </c>
      <c r="T138" s="351" t="e">
        <f aca="false">T85+T84+T83+T82+T76+T75+T74+T73+T72+T71+T70+T69+T68+T67+T66+T65+T37+T35+T34+#REF!+T33+T32+T31+T61+T53+T52+T51+T43+T38+T40+T30</f>
        <v>#REF!</v>
      </c>
      <c r="U138" s="351" t="e">
        <f aca="false">U85+U84+U83+U82+U76+U75+U74+U73+U72+U71+U70+U69+U68+U67+U66+U65+U37+U35+U34+#REF!+U33+U32+U31+U61+U53+U52+U51+U43+U38+U40+U30</f>
        <v>#REF!</v>
      </c>
      <c r="V138" s="351" t="e">
        <f aca="false">V85+V84+V83+V82+V76+V75+V74+V73+V72+V71+V70+V69+V68+V67+V66+V65+V37+V35+V34+#REF!+V33+V32+V31+V61+V53+V52+V51+V43+V38+V40+V30</f>
        <v>#REF!</v>
      </c>
      <c r="W138" s="351" t="e">
        <f aca="false">W85+W84+W83+W82+W76+W75+W74+W73+W72+W71+W70+W69+W68+W67+W66+W65+W37+W35+W34+#REF!+W33+W32+W31+W61+W53+W52+W51+W43+W38+W40+W30</f>
        <v>#REF!</v>
      </c>
      <c r="X138" s="351" t="e">
        <f aca="false">X85+X84+X83+X82+X76+X75+X74+X73+X72+X71+X70+X69+X68+X67+X66+X65+X37+X35+X34+#REF!+X33+X32+X31+X61+X53+X52+X51+X43+X38+X40+X30</f>
        <v>#REF!</v>
      </c>
      <c r="Y138" s="351" t="e">
        <f aca="false">Y85+Y84+Y83+Y82+Y76+Y75+Y74+Y73+Y72+Y71+Y70+Y69+Y68+Y67+Y66+Y65+Y37+Y35+Y34+#REF!+Y33+Y32+Y31+Y61+Y53+Y52+Y51+Y43+Y38+Y40+Y30</f>
        <v>#REF!</v>
      </c>
      <c r="Z138" s="351" t="e">
        <f aca="false">Z85+Z84+Z83+Z82+Z76+Z75+Z74+Z73+Z72+Z71+Z70+Z69+Z68+Z67+Z66+Z65+Z37+Z35+Z34+#REF!+Z33+Z32+Z31+Z61+Z53+Z52+Z51+Z43+Z38+Z40+Z30</f>
        <v>#REF!</v>
      </c>
      <c r="AA138" s="351" t="e">
        <f aca="false">AA85+AA84+AA83+AA82+AA76+AA75+AA74+AA73+AA72+AA71+AA70+AA69+AA68+AA67+AA66+AA65+AA37+AA35+AA34+#REF!+AA33+AA32+AA31+AA61+AA53+AA52+AA51+AA43+AA38+AA40+AA30</f>
        <v>#REF!</v>
      </c>
      <c r="AB138" s="351" t="e">
        <f aca="false">AB85+AB84+AB83+AB82+AB76+AB75+AB74+AB73+AB72+AB71+AB70+AB69+AB68+AB67+AB66+AB65+AB37+AB35+AB34+#REF!+AB33+AB32+AB31+AB61+AB53+AB52+AB51+AB43+AB38+AB40+AB30</f>
        <v>#REF!</v>
      </c>
      <c r="AC138" s="351" t="e">
        <f aca="false">AC85+AC84+AC83+AC82+AC76+AC75+AC74+AC73+AC72+AC71+AC70+AC69+AC68+AC67+AC66+AC65+AC37+AC35+AC34+#REF!+AC33+AC32+AC31+AC61+AC53+AC52+AC51+AC43+AC38+AC40+AC30</f>
        <v>#REF!</v>
      </c>
      <c r="AD138" s="1" t="s">
        <v>150</v>
      </c>
      <c r="AE138" s="208"/>
    </row>
    <row r="139" s="1" customFormat="true" ht="15.85" hidden="false" customHeight="true" outlineLevel="0" collapsed="false">
      <c r="I139" s="350" t="s">
        <v>151</v>
      </c>
      <c r="AE139" s="208"/>
    </row>
    <row r="140" customFormat="false" ht="15.85" hidden="false" customHeight="true" outlineLevel="0" collapsed="false">
      <c r="I140" s="350" t="s">
        <v>106</v>
      </c>
      <c r="T140" s="1" t="n">
        <f aca="false">T92</f>
        <v>360</v>
      </c>
      <c r="U140" s="351" t="n">
        <f aca="false">U92</f>
        <v>0</v>
      </c>
      <c r="V140" s="351" t="n">
        <f aca="false">V92</f>
        <v>0</v>
      </c>
      <c r="W140" s="351" t="n">
        <f aca="false">W92</f>
        <v>0</v>
      </c>
      <c r="X140" s="351" t="n">
        <f aca="false">X92</f>
        <v>0</v>
      </c>
      <c r="Y140" s="351" t="n">
        <f aca="false">Y92</f>
        <v>0</v>
      </c>
      <c r="Z140" s="351" t="n">
        <f aca="false">Z92</f>
        <v>0</v>
      </c>
      <c r="AA140" s="351" t="n">
        <f aca="false">AA92</f>
        <v>0</v>
      </c>
      <c r="AB140" s="351" t="n">
        <f aca="false">AB92</f>
        <v>0</v>
      </c>
      <c r="AC140" s="351" t="n">
        <f aca="false">AC92</f>
        <v>0</v>
      </c>
      <c r="AE140" s="96"/>
    </row>
    <row r="141" s="1" customFormat="true" ht="15.85" hidden="false" customHeight="true" outlineLevel="0" collapsed="false">
      <c r="I141" s="350" t="s">
        <v>152</v>
      </c>
      <c r="AE141" s="96"/>
    </row>
    <row r="142" s="1" customFormat="true" ht="15.85" hidden="false" customHeight="true" outlineLevel="0" collapsed="false">
      <c r="I142" s="350" t="s">
        <v>153</v>
      </c>
      <c r="AE142" s="96"/>
    </row>
    <row r="143" customFormat="false" ht="15.85" hidden="false" customHeight="true" outlineLevel="0" collapsed="false">
      <c r="T143" s="1" t="e">
        <f aca="false">SUM(T133:T142)</f>
        <v>#REF!</v>
      </c>
      <c r="U143" s="1" t="e">
        <f aca="false">SUM(U133:U142)</f>
        <v>#REF!</v>
      </c>
      <c r="V143" s="1" t="e">
        <f aca="false">SUM(V133:V142)</f>
        <v>#REF!</v>
      </c>
      <c r="W143" s="1" t="e">
        <f aca="false">SUM(W133:W142)</f>
        <v>#REF!</v>
      </c>
      <c r="X143" s="1" t="e">
        <f aca="false">SUM(X133:X142)</f>
        <v>#REF!</v>
      </c>
      <c r="Y143" s="1" t="e">
        <f aca="false">SUM(Y133:Y142)</f>
        <v>#REF!</v>
      </c>
      <c r="Z143" s="1" t="e">
        <f aca="false">SUM(Z133:Z142)</f>
        <v>#REF!</v>
      </c>
      <c r="AA143" s="1" t="e">
        <f aca="false">SUM(AA133:AA142)</f>
        <v>#REF!</v>
      </c>
      <c r="AB143" s="1" t="e">
        <f aca="false">SUM(AB133:AB142)</f>
        <v>#REF!</v>
      </c>
      <c r="AC143" s="1" t="e">
        <f aca="false">SUM(AC133:AC142)</f>
        <v>#REF!</v>
      </c>
      <c r="AE143" s="96"/>
    </row>
    <row r="144" s="1" customFormat="true" ht="15.85" hidden="false" customHeight="true" outlineLevel="0" collapsed="false">
      <c r="AE144" s="96"/>
    </row>
    <row r="145" customFormat="false" ht="15.85" hidden="false" customHeight="true" outlineLevel="0" collapsed="false">
      <c r="AE145" s="96"/>
    </row>
    <row r="146" customFormat="false" ht="15.85" hidden="false" customHeight="true" outlineLevel="0" collapsed="false">
      <c r="AE146" s="96"/>
    </row>
    <row r="147" customFormat="false" ht="15.85" hidden="false" customHeight="true" outlineLevel="0" collapsed="false">
      <c r="AE147" s="96"/>
    </row>
    <row r="148" customFormat="false" ht="15.85" hidden="false" customHeight="true" outlineLevel="0" collapsed="false">
      <c r="AE148" s="229"/>
    </row>
    <row r="149" customFormat="false" ht="15.85" hidden="false" customHeight="true" outlineLevel="0" collapsed="false">
      <c r="AE149" s="229"/>
    </row>
    <row r="150" customFormat="false" ht="15.85" hidden="false" customHeight="true" outlineLevel="0" collapsed="false">
      <c r="AE150" s="96"/>
    </row>
    <row r="151" customFormat="false" ht="15.85" hidden="false" customHeight="true" outlineLevel="0" collapsed="false">
      <c r="AE151" s="96"/>
    </row>
    <row r="152" customFormat="false" ht="15.85" hidden="false" customHeight="true" outlineLevel="0" collapsed="false">
      <c r="AE152" s="208"/>
    </row>
    <row r="153" customFormat="false" ht="15.85" hidden="false" customHeight="true" outlineLevel="0" collapsed="false">
      <c r="AE153" s="208"/>
    </row>
    <row r="154" customFormat="false" ht="15.85" hidden="false" customHeight="true" outlineLevel="0" collapsed="false">
      <c r="AE154" s="208"/>
    </row>
    <row r="155" customFormat="false" ht="15.85" hidden="false" customHeight="true" outlineLevel="0" collapsed="false">
      <c r="AE155" s="229"/>
    </row>
    <row r="156" customFormat="false" ht="15.85" hidden="false" customHeight="true" outlineLevel="0" collapsed="false">
      <c r="AE156" s="208"/>
    </row>
    <row r="157" customFormat="false" ht="15.85" hidden="false" customHeight="true" outlineLevel="0" collapsed="false">
      <c r="AE157" s="208"/>
    </row>
    <row r="158" customFormat="false" ht="15.85" hidden="false" customHeight="true" outlineLevel="0" collapsed="false">
      <c r="AE158" s="229"/>
    </row>
    <row r="159" customFormat="false" ht="15.85" hidden="false" customHeight="true" outlineLevel="0" collapsed="false">
      <c r="AE159" s="208"/>
    </row>
    <row r="160" customFormat="false" ht="15.85" hidden="false" customHeight="true" outlineLevel="0" collapsed="false">
      <c r="AE160" s="208"/>
    </row>
    <row r="161" customFormat="false" ht="15.85" hidden="false" customHeight="true" outlineLevel="0" collapsed="false">
      <c r="AE161" s="352"/>
    </row>
    <row r="162" customFormat="false" ht="15.85" hidden="false" customHeight="true" outlineLevel="0" collapsed="false">
      <c r="AE162" s="353"/>
    </row>
    <row r="163" customFormat="false" ht="15.85" hidden="false" customHeight="true" outlineLevel="0" collapsed="false">
      <c r="AE163" s="352"/>
    </row>
    <row r="164" customFormat="false" ht="15.85" hidden="false" customHeight="true" outlineLevel="0" collapsed="false">
      <c r="AE164" s="353"/>
    </row>
    <row r="165" customFormat="false" ht="15.85" hidden="false" customHeight="true" outlineLevel="0" collapsed="false">
      <c r="AE165" s="352"/>
    </row>
    <row r="166" customFormat="false" ht="15.85" hidden="false" customHeight="true" outlineLevel="0" collapsed="false">
      <c r="AE166" s="163"/>
    </row>
    <row r="167" customFormat="false" ht="15.85" hidden="false" customHeight="true" outlineLevel="0" collapsed="false">
      <c r="AE167" s="353"/>
    </row>
    <row r="168" customFormat="false" ht="15.85" hidden="false" customHeight="true" outlineLevel="0" collapsed="false">
      <c r="AE168" s="353"/>
    </row>
    <row r="169" customFormat="false" ht="15.85" hidden="false" customHeight="true" outlineLevel="0" collapsed="false">
      <c r="AE169" s="96"/>
    </row>
    <row r="170" customFormat="false" ht="15.85" hidden="false" customHeight="true" outlineLevel="0" collapsed="false">
      <c r="AE170" s="322"/>
    </row>
    <row r="171" customFormat="false" ht="15.85" hidden="false" customHeight="true" outlineLevel="0" collapsed="false">
      <c r="AE171" s="208"/>
    </row>
    <row r="172" customFormat="false" ht="15.85" hidden="false" customHeight="true" outlineLevel="0" collapsed="false">
      <c r="AE172" s="208"/>
    </row>
    <row r="173" customFormat="false" ht="15.85" hidden="false" customHeight="true" outlineLevel="0" collapsed="false">
      <c r="AE173" s="208"/>
    </row>
    <row r="174" customFormat="false" ht="15.85" hidden="false" customHeight="true" outlineLevel="0" collapsed="false">
      <c r="AE174" s="208"/>
    </row>
    <row r="175" customFormat="false" ht="15.85" hidden="false" customHeight="true" outlineLevel="0" collapsed="false">
      <c r="AE175" s="208"/>
    </row>
    <row r="176" customFormat="false" ht="15.85" hidden="false" customHeight="true" outlineLevel="0" collapsed="false">
      <c r="AE176" s="306"/>
    </row>
    <row r="177" customFormat="false" ht="15.85" hidden="false" customHeight="true" outlineLevel="0" collapsed="false">
      <c r="AE177" s="208"/>
    </row>
    <row r="178" customFormat="false" ht="15.85" hidden="false" customHeight="true" outlineLevel="0" collapsed="false">
      <c r="AE178" s="208"/>
    </row>
    <row r="179" customFormat="false" ht="15.85" hidden="false" customHeight="true" outlineLevel="0" collapsed="false">
      <c r="AE179" s="229"/>
    </row>
    <row r="180" customFormat="false" ht="15.85" hidden="false" customHeight="true" outlineLevel="0" collapsed="false">
      <c r="AE180" s="96"/>
    </row>
    <row r="181" customFormat="false" ht="15.85" hidden="false" customHeight="true" outlineLevel="0" collapsed="false">
      <c r="AE181" s="229"/>
    </row>
    <row r="182" customFormat="false" ht="15.85" hidden="false" customHeight="true" outlineLevel="0" collapsed="false">
      <c r="AE182" s="229"/>
    </row>
    <row r="183" customFormat="false" ht="15.85" hidden="false" customHeight="true" outlineLevel="0" collapsed="false">
      <c r="AE183" s="229"/>
    </row>
    <row r="184" customFormat="false" ht="15.85" hidden="false" customHeight="true" outlineLevel="0" collapsed="false">
      <c r="AE184" s="208"/>
    </row>
    <row r="185" customFormat="false" ht="15.85" hidden="false" customHeight="true" outlineLevel="0" collapsed="false">
      <c r="AE185" s="208"/>
    </row>
    <row r="186" customFormat="false" ht="15.85" hidden="false" customHeight="true" outlineLevel="0" collapsed="false">
      <c r="AE186" s="208"/>
    </row>
    <row r="187" customFormat="false" ht="15.85" hidden="false" customHeight="true" outlineLevel="0" collapsed="false">
      <c r="AE187" s="208"/>
    </row>
    <row r="188" customFormat="false" ht="15.85" hidden="false" customHeight="true" outlineLevel="0" collapsed="false">
      <c r="AE188" s="96"/>
    </row>
    <row r="189" customFormat="false" ht="15.85" hidden="false" customHeight="true" outlineLevel="0" collapsed="false">
      <c r="AE189" s="96"/>
    </row>
    <row r="190" customFormat="false" ht="15.85" hidden="false" customHeight="true" outlineLevel="0" collapsed="false">
      <c r="AE190" s="96"/>
    </row>
    <row r="191" customFormat="false" ht="15.85" hidden="false" customHeight="true" outlineLevel="0" collapsed="false">
      <c r="AE191" s="229"/>
    </row>
    <row r="192" customFormat="false" ht="15.85" hidden="false" customHeight="true" outlineLevel="0" collapsed="false">
      <c r="AE192" s="96"/>
    </row>
    <row r="193" customFormat="false" ht="15.85" hidden="false" customHeight="true" outlineLevel="0" collapsed="false">
      <c r="AE193" s="96"/>
    </row>
    <row r="194" customFormat="false" ht="15.85" hidden="false" customHeight="true" outlineLevel="0" collapsed="false">
      <c r="AE194" s="208"/>
    </row>
    <row r="195" customFormat="false" ht="15.85" hidden="false" customHeight="true" outlineLevel="0" collapsed="false">
      <c r="AE195" s="96"/>
    </row>
    <row r="196" customFormat="false" ht="15.85" hidden="false" customHeight="true" outlineLevel="0" collapsed="false">
      <c r="AE196" s="208"/>
    </row>
    <row r="197" customFormat="false" ht="15.85" hidden="false" customHeight="true" outlineLevel="0" collapsed="false">
      <c r="AE197" s="96"/>
    </row>
    <row r="198" customFormat="false" ht="15.85" hidden="false" customHeight="true" outlineLevel="0" collapsed="false">
      <c r="AE198" s="96"/>
    </row>
    <row r="199" customFormat="false" ht="15.85" hidden="false" customHeight="true" outlineLevel="0" collapsed="false">
      <c r="AE199" s="229"/>
    </row>
    <row r="200" customFormat="false" ht="15.85" hidden="false" customHeight="true" outlineLevel="0" collapsed="false">
      <c r="AE200" s="96"/>
    </row>
    <row r="201" customFormat="false" ht="15.85" hidden="false" customHeight="true" outlineLevel="0" collapsed="false">
      <c r="AE201" s="96"/>
    </row>
    <row r="202" customFormat="false" ht="15.85" hidden="false" customHeight="true" outlineLevel="0" collapsed="false">
      <c r="AE202" s="96"/>
    </row>
    <row r="203" customFormat="false" ht="15.85" hidden="false" customHeight="true" outlineLevel="0" collapsed="false">
      <c r="AE203" s="96"/>
    </row>
    <row r="204" customFormat="false" ht="15.85" hidden="false" customHeight="true" outlineLevel="0" collapsed="false">
      <c r="AE204" s="208"/>
    </row>
    <row r="205" customFormat="false" ht="15.85" hidden="false" customHeight="true" outlineLevel="0" collapsed="false">
      <c r="AE205" s="208"/>
    </row>
    <row r="206" customFormat="false" ht="15.85" hidden="false" customHeight="true" outlineLevel="0" collapsed="false">
      <c r="AE206" s="208"/>
    </row>
    <row r="207" customFormat="false" ht="15.85" hidden="false" customHeight="true" outlineLevel="0" collapsed="false">
      <c r="AE207" s="208"/>
    </row>
    <row r="208" customFormat="false" ht="15.85" hidden="false" customHeight="true" outlineLevel="0" collapsed="false">
      <c r="AE208" s="208"/>
    </row>
    <row r="209" customFormat="false" ht="15.85" hidden="false" customHeight="true" outlineLevel="0" collapsed="false">
      <c r="AE209" s="208"/>
    </row>
    <row r="210" customFormat="false" ht="15.85" hidden="false" customHeight="true" outlineLevel="0" collapsed="false">
      <c r="AE210" s="208"/>
    </row>
    <row r="211" customFormat="false" ht="15.85" hidden="false" customHeight="true" outlineLevel="0" collapsed="false">
      <c r="AE211" s="306"/>
    </row>
    <row r="212" customFormat="false" ht="15.85" hidden="false" customHeight="true" outlineLevel="0" collapsed="false">
      <c r="AE212" s="208"/>
    </row>
    <row r="213" customFormat="false" ht="15.85" hidden="false" customHeight="true" outlineLevel="0" collapsed="false">
      <c r="AE213" s="208"/>
    </row>
    <row r="214" customFormat="false" ht="15.85" hidden="false" customHeight="true" outlineLevel="0" collapsed="false">
      <c r="AE214" s="229"/>
    </row>
    <row r="215" customFormat="false" ht="15.85" hidden="false" customHeight="true" outlineLevel="0" collapsed="false">
      <c r="AE215" s="208"/>
    </row>
    <row r="216" customFormat="false" ht="15.85" hidden="false" customHeight="true" outlineLevel="0" collapsed="false">
      <c r="AE216" s="208"/>
    </row>
    <row r="217" customFormat="false" ht="15.85" hidden="false" customHeight="true" outlineLevel="0" collapsed="false">
      <c r="AE217" s="322"/>
    </row>
    <row r="218" customFormat="false" ht="15.85" hidden="false" customHeight="true" outlineLevel="0" collapsed="false">
      <c r="AE218" s="322"/>
    </row>
    <row r="219" customFormat="false" ht="15.85" hidden="false" customHeight="true" outlineLevel="0" collapsed="false">
      <c r="AE219" s="322"/>
    </row>
    <row r="220" customFormat="false" ht="15.85" hidden="false" customHeight="true" outlineLevel="0" collapsed="false">
      <c r="AE220" s="96"/>
    </row>
    <row r="221" customFormat="false" ht="15.85" hidden="false" customHeight="true" outlineLevel="0" collapsed="false">
      <c r="AE221" s="208"/>
    </row>
    <row r="222" customFormat="false" ht="15.85" hidden="false" customHeight="true" outlineLevel="0" collapsed="false">
      <c r="AE222" s="208"/>
    </row>
    <row r="223" customFormat="false" ht="15.85" hidden="false" customHeight="true" outlineLevel="0" collapsed="false">
      <c r="AE223" s="208"/>
    </row>
    <row r="224" customFormat="false" ht="15.85" hidden="false" customHeight="true" outlineLevel="0" collapsed="false">
      <c r="AE224" s="208"/>
    </row>
    <row r="225" customFormat="false" ht="15.85" hidden="false" customHeight="true" outlineLevel="0" collapsed="false">
      <c r="AE225" s="229"/>
    </row>
    <row r="226" customFormat="false" ht="15.85" hidden="false" customHeight="true" outlineLevel="0" collapsed="false">
      <c r="AE226" s="208"/>
    </row>
    <row r="227" customFormat="false" ht="15.85" hidden="false" customHeight="true" outlineLevel="0" collapsed="false">
      <c r="AE227" s="208"/>
    </row>
    <row r="228" customFormat="false" ht="15.85" hidden="false" customHeight="true" outlineLevel="0" collapsed="false">
      <c r="AE228" s="208"/>
    </row>
    <row r="229" customFormat="false" ht="15.85" hidden="false" customHeight="true" outlineLevel="0" collapsed="false">
      <c r="AE229" s="208"/>
    </row>
    <row r="230" customFormat="false" ht="15.85" hidden="false" customHeight="true" outlineLevel="0" collapsed="false">
      <c r="AE230" s="208"/>
    </row>
    <row r="231" customFormat="false" ht="15.85" hidden="false" customHeight="true" outlineLevel="0" collapsed="false">
      <c r="AE231" s="208"/>
    </row>
    <row r="232" customFormat="false" ht="15.85" hidden="false" customHeight="true" outlineLevel="0" collapsed="false">
      <c r="AE232" s="208"/>
    </row>
    <row r="233" customFormat="false" ht="15.85" hidden="false" customHeight="true" outlineLevel="0" collapsed="false">
      <c r="AE233" s="229"/>
    </row>
    <row r="234" customFormat="false" ht="15.85" hidden="false" customHeight="true" outlineLevel="0" collapsed="false">
      <c r="AE234" s="208"/>
    </row>
    <row r="235" customFormat="false" ht="15.85" hidden="false" customHeight="true" outlineLevel="0" collapsed="false">
      <c r="AE235" s="208"/>
    </row>
    <row r="236" customFormat="false" ht="15.85" hidden="false" customHeight="true" outlineLevel="0" collapsed="false">
      <c r="AE236" s="96"/>
    </row>
    <row r="237" customFormat="false" ht="15.85" hidden="false" customHeight="true" outlineLevel="0" collapsed="false">
      <c r="AE237" s="96"/>
    </row>
    <row r="238" customFormat="false" ht="15.85" hidden="false" customHeight="true" outlineLevel="0" collapsed="false">
      <c r="AE238" s="96"/>
    </row>
    <row r="239" customFormat="false" ht="15.85" hidden="false" customHeight="true" outlineLevel="0" collapsed="false">
      <c r="AE239" s="96"/>
    </row>
    <row r="240" customFormat="false" ht="15.85" hidden="false" customHeight="true" outlineLevel="0" collapsed="false">
      <c r="AE240" s="96"/>
    </row>
    <row r="241" customFormat="false" ht="15.85" hidden="false" customHeight="true" outlineLevel="0" collapsed="false">
      <c r="AE241" s="96"/>
    </row>
    <row r="242" customFormat="false" ht="15.85" hidden="false" customHeight="true" outlineLevel="0" collapsed="false">
      <c r="AE242" s="322"/>
    </row>
    <row r="243" customFormat="false" ht="15.85" hidden="false" customHeight="true" outlineLevel="0" collapsed="false">
      <c r="AE243" s="322"/>
    </row>
    <row r="244" customFormat="false" ht="15.85" hidden="false" customHeight="true" outlineLevel="0" collapsed="false">
      <c r="AE244" s="322"/>
    </row>
    <row r="245" customFormat="false" ht="15.85" hidden="false" customHeight="true" outlineLevel="0" collapsed="false">
      <c r="AE245" s="96"/>
    </row>
    <row r="246" customFormat="false" ht="15.85" hidden="false" customHeight="true" outlineLevel="0" collapsed="false">
      <c r="AE246" s="96"/>
    </row>
    <row r="247" customFormat="false" ht="15.85" hidden="false" customHeight="true" outlineLevel="0" collapsed="false">
      <c r="AE247" s="96"/>
    </row>
    <row r="248" customFormat="false" ht="15.85" hidden="false" customHeight="true" outlineLevel="0" collapsed="false">
      <c r="AE248" s="96"/>
    </row>
    <row r="249" customFormat="false" ht="15.85" hidden="false" customHeight="true" outlineLevel="0" collapsed="false">
      <c r="AE249" s="322"/>
    </row>
    <row r="250" customFormat="false" ht="15.85" hidden="false" customHeight="true" outlineLevel="0" collapsed="false">
      <c r="AE250" s="208"/>
    </row>
    <row r="251" customFormat="false" ht="15.85" hidden="false" customHeight="true" outlineLevel="0" collapsed="false">
      <c r="AE251" s="208"/>
    </row>
    <row r="252" customFormat="false" ht="15.85" hidden="false" customHeight="true" outlineLevel="0" collapsed="false">
      <c r="AE252" s="208"/>
    </row>
    <row r="253" customFormat="false" ht="15.85" hidden="false" customHeight="true" outlineLevel="0" collapsed="false">
      <c r="AE253" s="208"/>
    </row>
    <row r="254" customFormat="false" ht="15.85" hidden="false" customHeight="true" outlineLevel="0" collapsed="false">
      <c r="AE254" s="208"/>
    </row>
    <row r="255" customFormat="false" ht="15.85" hidden="false" customHeight="true" outlineLevel="0" collapsed="false">
      <c r="AE255" s="229"/>
    </row>
    <row r="256" customFormat="false" ht="15.85" hidden="false" customHeight="true" outlineLevel="0" collapsed="false">
      <c r="AE256" s="229"/>
    </row>
    <row r="257" customFormat="false" ht="15.85" hidden="false" customHeight="true" outlineLevel="0" collapsed="false">
      <c r="AE257" s="229"/>
    </row>
    <row r="258" customFormat="false" ht="15.85" hidden="false" customHeight="true" outlineLevel="0" collapsed="false">
      <c r="AE258" s="208"/>
    </row>
    <row r="259" customFormat="false" ht="15.85" hidden="false" customHeight="true" outlineLevel="0" collapsed="false">
      <c r="AE259" s="208"/>
    </row>
    <row r="260" customFormat="false" ht="15.85" hidden="false" customHeight="true" outlineLevel="0" collapsed="false">
      <c r="AE260" s="208"/>
    </row>
    <row r="261" customFormat="false" ht="15.85" hidden="false" customHeight="true" outlineLevel="0" collapsed="false">
      <c r="AE261" s="208"/>
    </row>
    <row r="262" customFormat="false" ht="15.85" hidden="false" customHeight="true" outlineLevel="0" collapsed="false">
      <c r="AE262" s="229"/>
    </row>
    <row r="263" customFormat="false" ht="15.85" hidden="false" customHeight="true" outlineLevel="0" collapsed="false">
      <c r="AE263" s="229"/>
    </row>
    <row r="264" customFormat="false" ht="15.85" hidden="false" customHeight="true" outlineLevel="0" collapsed="false">
      <c r="AE264" s="208"/>
    </row>
    <row r="265" customFormat="false" ht="15.85" hidden="false" customHeight="true" outlineLevel="0" collapsed="false">
      <c r="AE265" s="208"/>
    </row>
    <row r="266" customFormat="false" ht="15.85" hidden="false" customHeight="true" outlineLevel="0" collapsed="false">
      <c r="AE266" s="96"/>
    </row>
    <row r="267" customFormat="false" ht="15.85" hidden="false" customHeight="true" outlineLevel="0" collapsed="false">
      <c r="AE267" s="96"/>
    </row>
    <row r="268" customFormat="false" ht="15.85" hidden="false" customHeight="true" outlineLevel="0" collapsed="false">
      <c r="AE268" s="208"/>
    </row>
    <row r="269" customFormat="false" ht="15.85" hidden="false" customHeight="true" outlineLevel="0" collapsed="false">
      <c r="AE269" s="208"/>
    </row>
    <row r="270" customFormat="false" ht="15.85" hidden="false" customHeight="true" outlineLevel="0" collapsed="false">
      <c r="AE270" s="208"/>
    </row>
    <row r="271" customFormat="false" ht="15.85" hidden="false" customHeight="true" outlineLevel="0" collapsed="false">
      <c r="AE271" s="208"/>
    </row>
    <row r="272" customFormat="false" ht="15.85" hidden="false" customHeight="true" outlineLevel="0" collapsed="false">
      <c r="AE272" s="208"/>
    </row>
    <row r="273" customFormat="false" ht="15.85" hidden="false" customHeight="true" outlineLevel="0" collapsed="false">
      <c r="AE273" s="208"/>
    </row>
    <row r="274" customFormat="false" ht="15.85" hidden="false" customHeight="true" outlineLevel="0" collapsed="false">
      <c r="AE274" s="306"/>
    </row>
    <row r="275" customFormat="false" ht="15.85" hidden="false" customHeight="true" outlineLevel="0" collapsed="false">
      <c r="AE275" s="208"/>
    </row>
    <row r="276" customFormat="false" ht="15.85" hidden="false" customHeight="true" outlineLevel="0" collapsed="false">
      <c r="AE276" s="208"/>
    </row>
    <row r="277" customFormat="false" ht="15.85" hidden="false" customHeight="true" outlineLevel="0" collapsed="false">
      <c r="AE277" s="208"/>
    </row>
    <row r="278" customFormat="false" ht="15.85" hidden="false" customHeight="true" outlineLevel="0" collapsed="false">
      <c r="AE278" s="208"/>
    </row>
    <row r="279" customFormat="false" ht="15.85" hidden="false" customHeight="true" outlineLevel="0" collapsed="false">
      <c r="AE279" s="208"/>
    </row>
    <row r="280" customFormat="false" ht="15.85" hidden="false" customHeight="true" outlineLevel="0" collapsed="false">
      <c r="AE280" s="208"/>
    </row>
    <row r="281" customFormat="false" ht="15.85" hidden="false" customHeight="true" outlineLevel="0" collapsed="false">
      <c r="AE281" s="354"/>
    </row>
    <row r="282" customFormat="false" ht="15.85" hidden="false" customHeight="true" outlineLevel="0" collapsed="false">
      <c r="AE282" s="322"/>
    </row>
    <row r="283" customFormat="false" ht="15.85" hidden="false" customHeight="true" outlineLevel="0" collapsed="false">
      <c r="AE283" s="322"/>
    </row>
    <row r="284" customFormat="false" ht="15.85" hidden="false" customHeight="true" outlineLevel="0" collapsed="false">
      <c r="AE284" s="322"/>
    </row>
    <row r="285" customFormat="false" ht="15.85" hidden="false" customHeight="true" outlineLevel="0" collapsed="false">
      <c r="AE285" s="208"/>
    </row>
    <row r="286" customFormat="false" ht="15.85" hidden="false" customHeight="true" outlineLevel="0" collapsed="false">
      <c r="AE286" s="208"/>
    </row>
    <row r="287" customFormat="false" ht="15.85" hidden="false" customHeight="true" outlineLevel="0" collapsed="false">
      <c r="AE287" s="208"/>
    </row>
    <row r="288" customFormat="false" ht="15.85" hidden="false" customHeight="true" outlineLevel="0" collapsed="false">
      <c r="AE288" s="208"/>
    </row>
    <row r="289" customFormat="false" ht="15.85" hidden="false" customHeight="true" outlineLevel="0" collapsed="false">
      <c r="AE289" s="96"/>
    </row>
    <row r="290" customFormat="false" ht="15.85" hidden="false" customHeight="true" outlineLevel="0" collapsed="false">
      <c r="AE290" s="322"/>
    </row>
    <row r="291" customFormat="false" ht="15.85" hidden="false" customHeight="true" outlineLevel="0" collapsed="false">
      <c r="AE291" s="322"/>
    </row>
    <row r="292" customFormat="false" ht="15.85" hidden="false" customHeight="true" outlineLevel="0" collapsed="false">
      <c r="AE292" s="322"/>
    </row>
    <row r="293" customFormat="false" ht="15.85" hidden="false" customHeight="true" outlineLevel="0" collapsed="false">
      <c r="AE293" s="208"/>
    </row>
    <row r="294" customFormat="false" ht="15.85" hidden="false" customHeight="true" outlineLevel="0" collapsed="false">
      <c r="AE294" s="208"/>
    </row>
    <row r="295" customFormat="false" ht="15.85" hidden="false" customHeight="true" outlineLevel="0" collapsed="false">
      <c r="AE295" s="208"/>
    </row>
    <row r="296" customFormat="false" ht="15.85" hidden="false" customHeight="true" outlineLevel="0" collapsed="false">
      <c r="AE296" s="306"/>
    </row>
    <row r="297" customFormat="false" ht="15.85" hidden="false" customHeight="true" outlineLevel="0" collapsed="false">
      <c r="AE297" s="208"/>
    </row>
    <row r="298" customFormat="false" ht="15.85" hidden="false" customHeight="true" outlineLevel="0" collapsed="false">
      <c r="AE298" s="96"/>
    </row>
    <row r="299" customFormat="false" ht="15.85" hidden="false" customHeight="true" outlineLevel="0" collapsed="false">
      <c r="AE299" s="355"/>
    </row>
    <row r="300" customFormat="false" ht="15.85" hidden="false" customHeight="true" outlineLevel="0" collapsed="false">
      <c r="AE300" s="355"/>
    </row>
    <row r="301" customFormat="false" ht="15.85" hidden="false" customHeight="true" outlineLevel="0" collapsed="false">
      <c r="AE301" s="356"/>
    </row>
    <row r="302" customFormat="false" ht="15.85" hidden="false" customHeight="true" outlineLevel="0" collapsed="false">
      <c r="AE302" s="356"/>
    </row>
    <row r="303" customFormat="false" ht="15.85" hidden="false" customHeight="true" outlineLevel="0" collapsed="false">
      <c r="AE303" s="356"/>
    </row>
    <row r="304" customFormat="false" ht="15.85" hidden="false" customHeight="true" outlineLevel="0" collapsed="false">
      <c r="AE304" s="356"/>
    </row>
    <row r="305" customFormat="false" ht="15.85" hidden="false" customHeight="true" outlineLevel="0" collapsed="false">
      <c r="AE305" s="208"/>
    </row>
    <row r="306" customFormat="false" ht="15.85" hidden="false" customHeight="true" outlineLevel="0" collapsed="false">
      <c r="AE306" s="208"/>
    </row>
    <row r="307" customFormat="false" ht="15.85" hidden="false" customHeight="true" outlineLevel="0" collapsed="false">
      <c r="AE307" s="208"/>
    </row>
    <row r="308" customFormat="false" ht="15.85" hidden="false" customHeight="true" outlineLevel="0" collapsed="false">
      <c r="AE308" s="96"/>
    </row>
    <row r="309" customFormat="false" ht="15.85" hidden="false" customHeight="true" outlineLevel="0" collapsed="false">
      <c r="AE309" s="96"/>
    </row>
    <row r="310" customFormat="false" ht="15.85" hidden="false" customHeight="true" outlineLevel="0" collapsed="false">
      <c r="AE310" s="96"/>
    </row>
    <row r="311" customFormat="false" ht="15.85" hidden="false" customHeight="true" outlineLevel="0" collapsed="false">
      <c r="AE311" s="96"/>
    </row>
    <row r="312" customFormat="false" ht="15.85" hidden="false" customHeight="true" outlineLevel="0" collapsed="false">
      <c r="AE312" s="96"/>
    </row>
    <row r="313" customFormat="false" ht="15.85" hidden="false" customHeight="true" outlineLevel="0" collapsed="false">
      <c r="AE313" s="96"/>
    </row>
    <row r="314" customFormat="false" ht="15.85" hidden="false" customHeight="true" outlineLevel="0" collapsed="false">
      <c r="AE314" s="96"/>
    </row>
    <row r="315" customFormat="false" ht="15.85" hidden="false" customHeight="true" outlineLevel="0" collapsed="false">
      <c r="AE315" s="96"/>
    </row>
    <row r="316" customFormat="false" ht="15.85" hidden="false" customHeight="true" outlineLevel="0" collapsed="false">
      <c r="AE316" s="96"/>
    </row>
    <row r="317" customFormat="false" ht="15.85" hidden="false" customHeight="true" outlineLevel="0" collapsed="false">
      <c r="AE317" s="96"/>
    </row>
    <row r="318" customFormat="false" ht="15.85" hidden="false" customHeight="true" outlineLevel="0" collapsed="false">
      <c r="AE318" s="163"/>
    </row>
    <row r="319" customFormat="false" ht="15.85" hidden="false" customHeight="true" outlineLevel="0" collapsed="false">
      <c r="AE319" s="96"/>
    </row>
    <row r="320" customFormat="false" ht="15.85" hidden="false" customHeight="true" outlineLevel="0" collapsed="false">
      <c r="AE320" s="96"/>
    </row>
    <row r="321" customFormat="false" ht="15.85" hidden="false" customHeight="true" outlineLevel="0" collapsed="false">
      <c r="AE321" s="96"/>
    </row>
    <row r="322" customFormat="false" ht="15.85" hidden="false" customHeight="true" outlineLevel="0" collapsed="false">
      <c r="AE322" s="96"/>
    </row>
    <row r="323" customFormat="false" ht="15.85" hidden="false" customHeight="true" outlineLevel="0" collapsed="false">
      <c r="AE323" s="96"/>
    </row>
    <row r="324" customFormat="false" ht="15.85" hidden="false" customHeight="true" outlineLevel="0" collapsed="false">
      <c r="AE324" s="96"/>
    </row>
    <row r="325" customFormat="false" ht="15.85" hidden="false" customHeight="true" outlineLevel="0" collapsed="false">
      <c r="AE325" s="96"/>
    </row>
    <row r="326" customFormat="false" ht="15.85" hidden="false" customHeight="true" outlineLevel="0" collapsed="false">
      <c r="AE326" s="96"/>
    </row>
    <row r="327" customFormat="false" ht="15.85" hidden="false" customHeight="true" outlineLevel="0" collapsed="false">
      <c r="AE327" s="96"/>
    </row>
    <row r="328" customFormat="false" ht="15.85" hidden="false" customHeight="true" outlineLevel="0" collapsed="false">
      <c r="AE328" s="229"/>
    </row>
    <row r="329" customFormat="false" ht="15.85" hidden="false" customHeight="true" outlineLevel="0" collapsed="false">
      <c r="AE329" s="229"/>
    </row>
    <row r="330" customFormat="false" ht="15.85" hidden="false" customHeight="true" outlineLevel="0" collapsed="false">
      <c r="AE330" s="229"/>
    </row>
    <row r="331" customFormat="false" ht="15.85" hidden="false" customHeight="true" outlineLevel="0" collapsed="false">
      <c r="AE331" s="229"/>
    </row>
    <row r="332" customFormat="false" ht="15.85" hidden="false" customHeight="true" outlineLevel="0" collapsed="false">
      <c r="AE332" s="229"/>
    </row>
    <row r="333" customFormat="false" ht="15.85" hidden="false" customHeight="true" outlineLevel="0" collapsed="false">
      <c r="AE333" s="355"/>
    </row>
    <row r="334" customFormat="false" ht="15.85" hidden="false" customHeight="true" outlineLevel="0" collapsed="false">
      <c r="AE334" s="355"/>
    </row>
    <row r="335" customFormat="false" ht="15.85" hidden="false" customHeight="true" outlineLevel="0" collapsed="false">
      <c r="AE335" s="355"/>
    </row>
    <row r="336" customFormat="false" ht="15.85" hidden="false" customHeight="true" outlineLevel="0" collapsed="false">
      <c r="AE336" s="355"/>
    </row>
    <row r="337" customFormat="false" ht="15.85" hidden="false" customHeight="true" outlineLevel="0" collapsed="false">
      <c r="AE337" s="355"/>
    </row>
    <row r="338" customFormat="false" ht="15.85" hidden="false" customHeight="true" outlineLevel="0" collapsed="false">
      <c r="AE338" s="355"/>
    </row>
    <row r="339" customFormat="false" ht="15.85" hidden="false" customHeight="true" outlineLevel="0" collapsed="false">
      <c r="AE339" s="355"/>
    </row>
    <row r="340" customFormat="false" ht="15.85" hidden="false" customHeight="true" outlineLevel="0" collapsed="false">
      <c r="AE340" s="355"/>
    </row>
    <row r="341" customFormat="false" ht="15.85" hidden="false" customHeight="true" outlineLevel="0" collapsed="false">
      <c r="AE341" s="208"/>
    </row>
    <row r="342" customFormat="false" ht="15.85" hidden="false" customHeight="true" outlineLevel="0" collapsed="false">
      <c r="AE342" s="208"/>
    </row>
    <row r="343" customFormat="false" ht="15.85" hidden="false" customHeight="true" outlineLevel="0" collapsed="false">
      <c r="AE343" s="208"/>
    </row>
    <row r="344" customFormat="false" ht="15.85" hidden="false" customHeight="true" outlineLevel="0" collapsed="false">
      <c r="AE344" s="322"/>
    </row>
    <row r="345" customFormat="false" ht="15.85" hidden="false" customHeight="true" outlineLevel="0" collapsed="false">
      <c r="AE345" s="322"/>
    </row>
    <row r="346" customFormat="false" ht="15.85" hidden="false" customHeight="true" outlineLevel="0" collapsed="false">
      <c r="AE346" s="322"/>
    </row>
    <row r="347" customFormat="false" ht="15.85" hidden="false" customHeight="true" outlineLevel="0" collapsed="false">
      <c r="AE347" s="208"/>
    </row>
    <row r="348" customFormat="false" ht="15.85" hidden="false" customHeight="true" outlineLevel="0" collapsed="false">
      <c r="AE348" s="208"/>
    </row>
    <row r="349" customFormat="false" ht="15.85" hidden="false" customHeight="true" outlineLevel="0" collapsed="false">
      <c r="AE349" s="208"/>
    </row>
    <row r="350" customFormat="false" ht="15.85" hidden="false" customHeight="true" outlineLevel="0" collapsed="false">
      <c r="AE350" s="208"/>
    </row>
    <row r="351" customFormat="false" ht="15.85" hidden="false" customHeight="true" outlineLevel="0" collapsed="false">
      <c r="AE351" s="96"/>
    </row>
    <row r="352" customFormat="false" ht="15.85" hidden="false" customHeight="true" outlineLevel="0" collapsed="false">
      <c r="AE352" s="96"/>
    </row>
    <row r="353" customFormat="false" ht="15.85" hidden="false" customHeight="true" outlineLevel="0" collapsed="false">
      <c r="AE353" s="96"/>
    </row>
    <row r="354" customFormat="false" ht="15.85" hidden="false" customHeight="true" outlineLevel="0" collapsed="false">
      <c r="AE354" s="96"/>
    </row>
    <row r="355" customFormat="false" ht="15.85" hidden="false" customHeight="true" outlineLevel="0" collapsed="false">
      <c r="AE355" s="96"/>
    </row>
    <row r="356" customFormat="false" ht="15.85" hidden="false" customHeight="true" outlineLevel="0" collapsed="false">
      <c r="AE356" s="96"/>
    </row>
    <row r="357" customFormat="false" ht="15.85" hidden="false" customHeight="true" outlineLevel="0" collapsed="false">
      <c r="AE357" s="96"/>
    </row>
    <row r="358" customFormat="false" ht="15.85" hidden="false" customHeight="true" outlineLevel="0" collapsed="false">
      <c r="AE358" s="96"/>
    </row>
    <row r="359" customFormat="false" ht="15.85" hidden="false" customHeight="true" outlineLevel="0" collapsed="false">
      <c r="AE359" s="96"/>
    </row>
    <row r="360" customFormat="false" ht="15.85" hidden="false" customHeight="true" outlineLevel="0" collapsed="false">
      <c r="AE360" s="96"/>
    </row>
    <row r="361" customFormat="false" ht="15.85" hidden="false" customHeight="true" outlineLevel="0" collapsed="false">
      <c r="AE361" s="96"/>
    </row>
    <row r="362" customFormat="false" ht="15.85" hidden="false" customHeight="true" outlineLevel="0" collapsed="false">
      <c r="AE362" s="96"/>
    </row>
    <row r="363" customFormat="false" ht="15.85" hidden="false" customHeight="true" outlineLevel="0" collapsed="false">
      <c r="AE363" s="96"/>
    </row>
    <row r="364" customFormat="false" ht="15.85" hidden="false" customHeight="true" outlineLevel="0" collapsed="false">
      <c r="AE364" s="96"/>
    </row>
    <row r="365" customFormat="false" ht="15.85" hidden="false" customHeight="true" outlineLevel="0" collapsed="false">
      <c r="AE365" s="96"/>
    </row>
    <row r="366" customFormat="false" ht="15.85" hidden="false" customHeight="true" outlineLevel="0" collapsed="false">
      <c r="AE366" s="96"/>
    </row>
    <row r="367" customFormat="false" ht="15.85" hidden="false" customHeight="true" outlineLevel="0" collapsed="false">
      <c r="AE367" s="96"/>
    </row>
    <row r="368" customFormat="false" ht="15.85" hidden="false" customHeight="true" outlineLevel="0" collapsed="false">
      <c r="AE368" s="96"/>
    </row>
    <row r="369" customFormat="false" ht="15.85" hidden="false" customHeight="true" outlineLevel="0" collapsed="false">
      <c r="AE369" s="96"/>
    </row>
    <row r="370" customFormat="false" ht="15.85" hidden="false" customHeight="true" outlineLevel="0" collapsed="false">
      <c r="AE370" s="96"/>
    </row>
    <row r="371" customFormat="false" ht="15.85" hidden="false" customHeight="true" outlineLevel="0" collapsed="false">
      <c r="AE371" s="96"/>
    </row>
    <row r="372" customFormat="false" ht="15.85" hidden="false" customHeight="true" outlineLevel="0" collapsed="false">
      <c r="AE372" s="96"/>
    </row>
    <row r="373" customFormat="false" ht="15.85" hidden="false" customHeight="true" outlineLevel="0" collapsed="false">
      <c r="AE373" s="96"/>
    </row>
    <row r="374" customFormat="false" ht="15.85" hidden="false" customHeight="true" outlineLevel="0" collapsed="false">
      <c r="AE374" s="96"/>
    </row>
    <row r="375" customFormat="false" ht="15.85" hidden="false" customHeight="true" outlineLevel="0" collapsed="false">
      <c r="AE375" s="96"/>
    </row>
    <row r="376" customFormat="false" ht="15.85" hidden="false" customHeight="true" outlineLevel="0" collapsed="false">
      <c r="AE376" s="96"/>
    </row>
    <row r="377" customFormat="false" ht="15.85" hidden="false" customHeight="true" outlineLevel="0" collapsed="false">
      <c r="AE377" s="96"/>
    </row>
    <row r="378" customFormat="false" ht="15.85" hidden="false" customHeight="true" outlineLevel="0" collapsed="false">
      <c r="AE378" s="96"/>
    </row>
    <row r="379" customFormat="false" ht="15.85" hidden="false" customHeight="true" outlineLevel="0" collapsed="false">
      <c r="AE379" s="96"/>
    </row>
    <row r="380" customFormat="false" ht="15.85" hidden="false" customHeight="true" outlineLevel="0" collapsed="false">
      <c r="AE380" s="96"/>
    </row>
    <row r="381" customFormat="false" ht="15.85" hidden="false" customHeight="true" outlineLevel="0" collapsed="false">
      <c r="AE381" s="96"/>
    </row>
    <row r="382" customFormat="false" ht="15.85" hidden="false" customHeight="true" outlineLevel="0" collapsed="false">
      <c r="AE382" s="208"/>
    </row>
    <row r="383" customFormat="false" ht="15.85" hidden="false" customHeight="true" outlineLevel="0" collapsed="false">
      <c r="AE383" s="208"/>
    </row>
    <row r="384" customFormat="false" ht="15.85" hidden="false" customHeight="true" outlineLevel="0" collapsed="false">
      <c r="AE384" s="208"/>
    </row>
    <row r="385" customFormat="false" ht="15.85" hidden="false" customHeight="true" outlineLevel="0" collapsed="false">
      <c r="AE385" s="208"/>
    </row>
    <row r="386" customFormat="false" ht="15.85" hidden="false" customHeight="true" outlineLevel="0" collapsed="false">
      <c r="AE386" s="208"/>
    </row>
    <row r="387" customFormat="false" ht="15.85" hidden="false" customHeight="true" outlineLevel="0" collapsed="false">
      <c r="AE387" s="306"/>
    </row>
    <row r="388" customFormat="false" ht="15.85" hidden="false" customHeight="true" outlineLevel="0" collapsed="false">
      <c r="AE388" s="208"/>
    </row>
    <row r="389" customFormat="false" ht="15.85" hidden="false" customHeight="true" outlineLevel="0" collapsed="false">
      <c r="AE389" s="208"/>
    </row>
    <row r="390" customFormat="false" ht="15.85" hidden="false" customHeight="true" outlineLevel="0" collapsed="false">
      <c r="AE390" s="208"/>
    </row>
    <row r="391" customFormat="false" ht="15.85" hidden="false" customHeight="true" outlineLevel="0" collapsed="false">
      <c r="AE391" s="208"/>
    </row>
    <row r="392" customFormat="false" ht="15.85" hidden="false" customHeight="true" outlineLevel="0" collapsed="false">
      <c r="AE392" s="208"/>
    </row>
    <row r="393" customFormat="false" ht="15.85" hidden="false" customHeight="true" outlineLevel="0" collapsed="false">
      <c r="AE393" s="208"/>
    </row>
    <row r="394" customFormat="false" ht="15.85" hidden="false" customHeight="true" outlineLevel="0" collapsed="false">
      <c r="AE394" s="208"/>
    </row>
    <row r="395" customFormat="false" ht="15.85" hidden="false" customHeight="true" outlineLevel="0" collapsed="false">
      <c r="AE395" s="208"/>
    </row>
    <row r="396" customFormat="false" ht="15.85" hidden="false" customHeight="true" outlineLevel="0" collapsed="false">
      <c r="AE396" s="208"/>
    </row>
    <row r="397" customFormat="false" ht="15.85" hidden="false" customHeight="true" outlineLevel="0" collapsed="false">
      <c r="AE397" s="357"/>
    </row>
    <row r="398" customFormat="false" ht="15.85" hidden="false" customHeight="true" outlineLevel="0" collapsed="false">
      <c r="AE398" s="358"/>
    </row>
  </sheetData>
  <mergeCells count="2">
    <mergeCell ref="I3:J3"/>
    <mergeCell ref="W10:AC10"/>
  </mergeCells>
  <printOptions headings="false" gridLines="false" gridLinesSet="true" horizontalCentered="false" verticalCentered="false"/>
  <pageMargins left="0.39375" right="0.196527777777778" top="0.590277777777778" bottom="0.590972222222222" header="0.511811023622047" footer="0.315277777777778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&amp;LM= Maanrakennus, K/P= Kiveys/Päällystys, V=Viimeistely&amp;C&amp;P(&amp;N)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J401"/>
  <sheetViews>
    <sheetView showFormulas="false" showGridLines="true" showRowColHeaders="true" showZeros="true" rightToLeft="false" tabSelected="true" showOutlineSymbols="true" defaultGridColor="true" view="normal" topLeftCell="A73" colorId="64" zoomScale="65" zoomScaleNormal="65" zoomScalePageLayoutView="100" workbookViewId="0">
      <selection pane="topLeft" activeCell="A79" activeCellId="0" sqref="A79"/>
    </sheetView>
  </sheetViews>
  <sheetFormatPr defaultColWidth="18.42578125" defaultRowHeight="15.85" zeroHeight="false" outlineLevelRow="0" outlineLevelCol="0"/>
  <cols>
    <col collapsed="false" customWidth="true" hidden="false" outlineLevel="0" max="1" min="1" style="1" width="68.14"/>
    <col collapsed="false" customWidth="true" hidden="false" outlineLevel="0" max="2" min="2" style="1" width="16.57"/>
    <col collapsed="false" customWidth="true" hidden="false" outlineLevel="0" max="3" min="3" style="1" width="20.42"/>
    <col collapsed="false" customWidth="true" hidden="false" outlineLevel="0" max="4" min="4" style="1" width="16.43"/>
    <col collapsed="false" customWidth="true" hidden="false" outlineLevel="0" max="5" min="5" style="1" width="28.14"/>
    <col collapsed="false" customWidth="true" hidden="false" outlineLevel="0" max="6" min="6" style="1" width="18.14"/>
    <col collapsed="false" customWidth="true" hidden="false" outlineLevel="0" max="7" min="7" style="1" width="16.09"/>
    <col collapsed="false" customWidth="true" hidden="false" outlineLevel="0" max="8" min="8" style="1" width="12.71"/>
    <col collapsed="false" customWidth="true" hidden="false" outlineLevel="0" max="19" min="9" style="1" width="8.71"/>
    <col collapsed="false" customWidth="true" hidden="false" outlineLevel="0" max="20" min="20" style="1" width="9.71"/>
    <col collapsed="false" customWidth="true" hidden="false" outlineLevel="0" max="21" min="21" style="1" width="11.14"/>
    <col collapsed="false" customWidth="true" hidden="false" outlineLevel="0" max="22" min="22" style="1" width="11.43"/>
    <col collapsed="false" customWidth="true" hidden="false" outlineLevel="0" max="28" min="23" style="1" width="9.71"/>
    <col collapsed="false" customWidth="true" hidden="false" outlineLevel="0" max="29" min="29" style="1" width="9.57"/>
    <col collapsed="false" customWidth="true" hidden="false" outlineLevel="0" max="30" min="30" style="1" width="26.42"/>
    <col collapsed="false" customWidth="true" hidden="false" outlineLevel="0" max="31" min="31" style="3" width="15.71"/>
    <col collapsed="false" customWidth="false" hidden="false" outlineLevel="0" max="16384" min="32" style="1" width="18.42"/>
  </cols>
  <sheetData>
    <row r="1" s="48" customFormat="true" ht="15.85" hidden="false" customHeight="true" outlineLevel="0" collapsed="false">
      <c r="A1" s="35"/>
      <c r="B1" s="35"/>
      <c r="C1" s="35"/>
      <c r="D1" s="35"/>
      <c r="E1" s="359"/>
      <c r="F1" s="359"/>
      <c r="G1" s="359"/>
      <c r="H1" s="35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360"/>
      <c r="T1" s="361"/>
      <c r="U1" s="362"/>
      <c r="V1" s="10"/>
      <c r="W1" s="1" t="s">
        <v>1</v>
      </c>
      <c r="X1" s="15" t="s">
        <v>154</v>
      </c>
      <c r="Y1" s="15"/>
      <c r="Z1" s="15"/>
      <c r="AA1" s="15"/>
      <c r="AB1" s="15"/>
    </row>
    <row r="2" s="48" customFormat="true" ht="15.85" hidden="false" customHeight="true" outlineLevel="0" collapsed="false">
      <c r="A2" s="35"/>
      <c r="B2" s="35"/>
      <c r="C2" s="35"/>
      <c r="D2" s="35"/>
      <c r="E2" s="359"/>
      <c r="F2" s="359"/>
      <c r="G2" s="359"/>
      <c r="H2" s="36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364"/>
      <c r="U2" s="22"/>
      <c r="V2" s="14"/>
      <c r="W2" s="15" t="s">
        <v>2</v>
      </c>
      <c r="X2" s="22" t="s">
        <v>155</v>
      </c>
      <c r="Y2" s="22"/>
      <c r="Z2" s="22"/>
      <c r="AA2" s="22"/>
      <c r="AB2" s="22"/>
    </row>
    <row r="3" s="48" customFormat="true" ht="15.85" hidden="false" customHeight="true" outlineLevel="0" collapsed="false">
      <c r="A3" s="35"/>
      <c r="B3" s="35"/>
      <c r="C3" s="35"/>
      <c r="D3" s="35"/>
      <c r="E3" s="359"/>
      <c r="F3" s="359"/>
      <c r="G3" s="359"/>
      <c r="H3" s="363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364"/>
      <c r="U3" s="22"/>
      <c r="V3" s="21"/>
      <c r="W3" s="22" t="s">
        <v>5</v>
      </c>
      <c r="X3" s="22" t="s">
        <v>156</v>
      </c>
      <c r="Y3" s="22"/>
      <c r="Z3" s="22"/>
      <c r="AA3" s="22"/>
      <c r="AB3" s="22"/>
    </row>
    <row r="4" s="48" customFormat="true" ht="15.85" hidden="false" customHeight="true" outlineLevel="0" collapsed="false">
      <c r="A4" s="35"/>
      <c r="B4" s="35"/>
      <c r="C4" s="35"/>
      <c r="D4" s="35"/>
      <c r="E4" s="359"/>
      <c r="F4" s="365"/>
      <c r="G4" s="366" t="n">
        <v>44621</v>
      </c>
      <c r="H4" s="367" t="s">
        <v>4</v>
      </c>
      <c r="I4" s="19"/>
      <c r="J4" s="19"/>
      <c r="K4" s="22"/>
      <c r="L4" s="22"/>
      <c r="M4" s="22"/>
      <c r="N4" s="22"/>
      <c r="O4" s="22"/>
      <c r="P4" s="22"/>
      <c r="Q4" s="22"/>
      <c r="R4" s="22"/>
      <c r="S4" s="22"/>
      <c r="T4" s="368"/>
      <c r="U4" s="22"/>
      <c r="V4" s="26"/>
      <c r="W4" s="22" t="s">
        <v>6</v>
      </c>
      <c r="X4" s="31" t="s">
        <v>157</v>
      </c>
      <c r="Y4" s="31"/>
      <c r="Z4" s="31"/>
      <c r="AA4" s="31"/>
      <c r="AB4" s="31"/>
      <c r="AC4" s="369"/>
      <c r="AE4" s="25"/>
    </row>
    <row r="5" s="48" customFormat="true" ht="15.85" hidden="false" customHeight="true" outlineLevel="0" collapsed="false">
      <c r="A5" s="35"/>
      <c r="B5" s="35"/>
      <c r="C5" s="35"/>
      <c r="D5" s="35"/>
      <c r="E5" s="359"/>
      <c r="F5" s="359"/>
      <c r="G5" s="359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364"/>
      <c r="U5" s="22"/>
      <c r="V5" s="30"/>
      <c r="W5" s="31" t="s">
        <v>7</v>
      </c>
      <c r="X5" s="35" t="s">
        <v>158</v>
      </c>
      <c r="Y5" s="35"/>
      <c r="Z5" s="35"/>
      <c r="AA5" s="35"/>
      <c r="AB5" s="35"/>
      <c r="AC5" s="35"/>
      <c r="AE5" s="27"/>
    </row>
    <row r="6" s="48" customFormat="true" ht="15.85" hidden="false" customHeight="true" outlineLevel="0" collapsed="false">
      <c r="A6" s="370"/>
      <c r="B6" s="370"/>
      <c r="C6" s="370"/>
      <c r="D6" s="370"/>
      <c r="E6" s="359"/>
      <c r="F6" s="359"/>
      <c r="G6" s="359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364"/>
      <c r="U6" s="22"/>
      <c r="V6" s="34"/>
      <c r="W6" s="35" t="s">
        <v>9</v>
      </c>
      <c r="X6" s="22" t="s">
        <v>159</v>
      </c>
      <c r="Y6" s="22"/>
      <c r="Z6" s="22"/>
      <c r="AA6" s="22"/>
      <c r="AB6" s="22"/>
      <c r="AC6" s="22"/>
      <c r="AD6" s="371"/>
      <c r="AE6" s="27"/>
      <c r="AF6" s="371"/>
      <c r="AG6" s="371"/>
      <c r="AH6" s="371"/>
      <c r="AI6" s="371"/>
      <c r="AJ6" s="371"/>
    </row>
    <row r="7" s="371" customFormat="true" ht="15.85" hidden="false" customHeight="true" outlineLevel="0" collapsed="false">
      <c r="A7" s="372" t="s">
        <v>8</v>
      </c>
      <c r="B7" s="35"/>
      <c r="C7" s="35"/>
      <c r="D7" s="35"/>
      <c r="E7" s="359"/>
      <c r="F7" s="359"/>
      <c r="G7" s="359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364"/>
      <c r="U7" s="22"/>
      <c r="V7" s="40"/>
      <c r="W7" s="22" t="s">
        <v>10</v>
      </c>
      <c r="X7" s="22" t="s">
        <v>160</v>
      </c>
      <c r="Y7" s="373"/>
      <c r="Z7" s="374"/>
      <c r="AA7" s="22"/>
      <c r="AB7" s="22"/>
      <c r="AC7" s="22"/>
      <c r="AE7" s="25"/>
    </row>
    <row r="8" s="371" customFormat="true" ht="15.85" hidden="false" customHeight="true" outlineLevel="0" collapsed="false">
      <c r="A8" s="375"/>
      <c r="B8" s="375"/>
      <c r="C8" s="375"/>
      <c r="D8" s="375"/>
      <c r="E8" s="369"/>
      <c r="F8" s="375"/>
      <c r="G8" s="375"/>
      <c r="H8" s="369"/>
      <c r="I8" s="369"/>
      <c r="J8" s="369"/>
      <c r="K8" s="369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15"/>
      <c r="AA8" s="374"/>
      <c r="AB8" s="374"/>
      <c r="AC8" s="376"/>
      <c r="AD8" s="48"/>
      <c r="AE8" s="27"/>
      <c r="AF8" s="48"/>
      <c r="AG8" s="48"/>
      <c r="AH8" s="48"/>
      <c r="AI8" s="48"/>
      <c r="AJ8" s="48"/>
    </row>
    <row r="9" s="48" customFormat="true" ht="15.85" hidden="false" customHeight="true" outlineLevel="0" collapsed="false">
      <c r="A9" s="375"/>
      <c r="B9" s="375"/>
      <c r="C9" s="375"/>
      <c r="D9" s="375"/>
      <c r="E9" s="369"/>
      <c r="F9" s="375"/>
      <c r="H9" s="375" t="s">
        <v>161</v>
      </c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77"/>
      <c r="U9" s="369"/>
      <c r="V9" s="369"/>
      <c r="W9" s="369"/>
      <c r="X9" s="378"/>
      <c r="Y9" s="369"/>
      <c r="Z9" s="379"/>
      <c r="AA9" s="374"/>
      <c r="AB9" s="374"/>
      <c r="AC9" s="369"/>
      <c r="AE9" s="27"/>
    </row>
    <row r="10" s="48" customFormat="true" ht="15.85" hidden="false" customHeight="true" outlineLevel="0" collapsed="false">
      <c r="A10" s="369"/>
      <c r="B10" s="369"/>
      <c r="C10" s="369"/>
      <c r="D10" s="369"/>
      <c r="E10" s="369"/>
      <c r="F10" s="369"/>
      <c r="G10" s="369"/>
      <c r="H10" s="369"/>
      <c r="I10" s="369"/>
      <c r="J10" s="369"/>
      <c r="K10" s="369"/>
      <c r="L10" s="369"/>
      <c r="M10" s="369"/>
      <c r="N10" s="369"/>
      <c r="O10" s="369"/>
      <c r="P10" s="369"/>
      <c r="Q10" s="369"/>
      <c r="R10" s="369"/>
      <c r="S10" s="369"/>
      <c r="T10" s="369"/>
      <c r="U10" s="380"/>
      <c r="V10" s="369"/>
      <c r="W10" s="379"/>
      <c r="X10" s="379"/>
      <c r="Y10" s="379"/>
      <c r="AA10" s="374"/>
      <c r="AB10" s="374"/>
      <c r="AC10" s="379"/>
      <c r="AE10" s="27"/>
    </row>
    <row r="11" s="48" customFormat="true" ht="15.85" hidden="false" customHeight="true" outlineLevel="0" collapsed="false">
      <c r="A11" s="381"/>
      <c r="B11" s="63" t="s">
        <v>12</v>
      </c>
      <c r="C11" s="50" t="s">
        <v>13</v>
      </c>
      <c r="D11" s="50" t="s">
        <v>14</v>
      </c>
      <c r="E11" s="64" t="s">
        <v>15</v>
      </c>
      <c r="F11" s="64" t="s">
        <v>16</v>
      </c>
      <c r="G11" s="64" t="s">
        <v>17</v>
      </c>
      <c r="H11" s="65" t="s">
        <v>18</v>
      </c>
      <c r="I11" s="66" t="s">
        <v>19</v>
      </c>
      <c r="J11" s="67" t="s">
        <v>20</v>
      </c>
      <c r="K11" s="68" t="s">
        <v>20</v>
      </c>
      <c r="L11" s="68" t="s">
        <v>20</v>
      </c>
      <c r="M11" s="65" t="s">
        <v>20</v>
      </c>
      <c r="N11" s="382" t="s">
        <v>21</v>
      </c>
      <c r="O11" s="67" t="s">
        <v>20</v>
      </c>
      <c r="P11" s="68" t="s">
        <v>20</v>
      </c>
      <c r="Q11" s="68" t="s">
        <v>20</v>
      </c>
      <c r="R11" s="68" t="s">
        <v>20</v>
      </c>
      <c r="S11" s="65" t="s">
        <v>22</v>
      </c>
      <c r="T11" s="66" t="s">
        <v>23</v>
      </c>
      <c r="U11" s="383" t="s">
        <v>24</v>
      </c>
      <c r="V11" s="384" t="s">
        <v>25</v>
      </c>
      <c r="W11" s="385" t="s">
        <v>26</v>
      </c>
      <c r="X11" s="385"/>
      <c r="Y11" s="385"/>
      <c r="Z11" s="385"/>
      <c r="AA11" s="385"/>
      <c r="AB11" s="385"/>
      <c r="AC11" s="385"/>
      <c r="AD11" s="63" t="s">
        <v>27</v>
      </c>
      <c r="AE11" s="60"/>
    </row>
    <row r="12" s="48" customFormat="true" ht="15.85" hidden="false" customHeight="true" outlineLevel="0" collapsed="false">
      <c r="A12" s="61"/>
      <c r="B12" s="62"/>
      <c r="C12" s="63" t="s">
        <v>28</v>
      </c>
      <c r="D12" s="63" t="s">
        <v>29</v>
      </c>
      <c r="E12" s="64" t="s">
        <v>30</v>
      </c>
      <c r="F12" s="64" t="s">
        <v>31</v>
      </c>
      <c r="G12" s="64" t="s">
        <v>32</v>
      </c>
      <c r="H12" s="65" t="n">
        <v>2023</v>
      </c>
      <c r="I12" s="66" t="n">
        <v>2022</v>
      </c>
      <c r="J12" s="67" t="n">
        <v>2023</v>
      </c>
      <c r="K12" s="68" t="n">
        <v>2024</v>
      </c>
      <c r="L12" s="68" t="n">
        <v>2025</v>
      </c>
      <c r="M12" s="65" t="n">
        <v>2026</v>
      </c>
      <c r="N12" s="68" t="n">
        <v>2027</v>
      </c>
      <c r="O12" s="67" t="n">
        <v>2028</v>
      </c>
      <c r="P12" s="68" t="n">
        <v>2029</v>
      </c>
      <c r="Q12" s="68" t="n">
        <v>2030</v>
      </c>
      <c r="R12" s="68" t="n">
        <v>2031</v>
      </c>
      <c r="S12" s="65" t="n">
        <v>2032</v>
      </c>
      <c r="T12" s="66" t="n">
        <v>2023</v>
      </c>
      <c r="U12" s="69" t="n">
        <v>2024</v>
      </c>
      <c r="V12" s="70" t="n">
        <v>2025</v>
      </c>
      <c r="W12" s="69" t="n">
        <v>2026</v>
      </c>
      <c r="X12" s="71" t="n">
        <v>2027</v>
      </c>
      <c r="Y12" s="72" t="n">
        <v>2028</v>
      </c>
      <c r="Z12" s="71" t="n">
        <v>2029</v>
      </c>
      <c r="AA12" s="71" t="n">
        <v>2030</v>
      </c>
      <c r="AB12" s="71" t="n">
        <v>2031</v>
      </c>
      <c r="AC12" s="70" t="n">
        <v>2032</v>
      </c>
      <c r="AD12" s="63"/>
      <c r="AE12" s="73" t="s">
        <v>33</v>
      </c>
    </row>
    <row r="13" s="48" customFormat="true" ht="15.85" hidden="false" customHeight="true" outlineLevel="0" collapsed="false">
      <c r="A13" s="74"/>
      <c r="B13" s="75"/>
      <c r="C13" s="76" t="s">
        <v>34</v>
      </c>
      <c r="D13" s="75"/>
      <c r="E13" s="77" t="s">
        <v>35</v>
      </c>
      <c r="F13" s="77" t="s">
        <v>36</v>
      </c>
      <c r="G13" s="77" t="s">
        <v>37</v>
      </c>
      <c r="H13" s="78" t="s">
        <v>38</v>
      </c>
      <c r="I13" s="79" t="s">
        <v>39</v>
      </c>
      <c r="J13" s="77" t="s">
        <v>39</v>
      </c>
      <c r="K13" s="77" t="s">
        <v>39</v>
      </c>
      <c r="L13" s="77" t="s">
        <v>39</v>
      </c>
      <c r="M13" s="77" t="s">
        <v>39</v>
      </c>
      <c r="N13" s="77" t="s">
        <v>39</v>
      </c>
      <c r="O13" s="77" t="s">
        <v>39</v>
      </c>
      <c r="P13" s="77" t="s">
        <v>39</v>
      </c>
      <c r="Q13" s="77" t="s">
        <v>39</v>
      </c>
      <c r="R13" s="77" t="s">
        <v>39</v>
      </c>
      <c r="S13" s="77" t="s">
        <v>39</v>
      </c>
      <c r="T13" s="80" t="s">
        <v>37</v>
      </c>
      <c r="U13" s="77" t="s">
        <v>37</v>
      </c>
      <c r="V13" s="77" t="s">
        <v>37</v>
      </c>
      <c r="W13" s="77" t="s">
        <v>37</v>
      </c>
      <c r="X13" s="77" t="s">
        <v>37</v>
      </c>
      <c r="Y13" s="77" t="s">
        <v>37</v>
      </c>
      <c r="Z13" s="77" t="s">
        <v>37</v>
      </c>
      <c r="AA13" s="77" t="s">
        <v>37</v>
      </c>
      <c r="AB13" s="77" t="s">
        <v>37</v>
      </c>
      <c r="AC13" s="81" t="s">
        <v>37</v>
      </c>
      <c r="AD13" s="82"/>
      <c r="AE13" s="83" t="s">
        <v>40</v>
      </c>
    </row>
    <row r="14" s="48" customFormat="true" ht="15.85" hidden="false" customHeight="true" outlineLevel="0" collapsed="false">
      <c r="A14" s="386"/>
      <c r="B14" s="85"/>
      <c r="C14" s="85"/>
      <c r="D14" s="85"/>
      <c r="E14" s="85"/>
      <c r="F14" s="85"/>
      <c r="G14" s="85"/>
      <c r="H14" s="86"/>
      <c r="I14" s="387"/>
      <c r="J14" s="88"/>
      <c r="K14" s="88"/>
      <c r="L14" s="388"/>
      <c r="M14" s="388"/>
      <c r="N14" s="388"/>
      <c r="O14" s="388"/>
      <c r="P14" s="388"/>
      <c r="Q14" s="388"/>
      <c r="R14" s="388"/>
      <c r="S14" s="388"/>
      <c r="T14" s="91"/>
      <c r="U14" s="389"/>
      <c r="V14" s="390"/>
      <c r="W14" s="390"/>
      <c r="X14" s="390"/>
      <c r="Y14" s="390"/>
      <c r="Z14" s="390"/>
      <c r="AA14" s="390"/>
      <c r="AB14" s="390"/>
      <c r="AC14" s="86"/>
      <c r="AD14" s="391"/>
      <c r="AE14" s="96"/>
    </row>
    <row r="15" s="48" customFormat="true" ht="15.85" hidden="false" customHeight="true" outlineLevel="0" collapsed="false">
      <c r="A15" s="97" t="s">
        <v>41</v>
      </c>
      <c r="B15" s="392"/>
      <c r="C15" s="392"/>
      <c r="D15" s="392"/>
      <c r="E15" s="392"/>
      <c r="F15" s="392"/>
      <c r="G15" s="189" t="n">
        <f aca="false">G22</f>
        <v>8400</v>
      </c>
      <c r="H15" s="101"/>
      <c r="I15" s="393"/>
      <c r="J15" s="103"/>
      <c r="K15" s="103"/>
      <c r="L15" s="394"/>
      <c r="M15" s="394"/>
      <c r="N15" s="394"/>
      <c r="O15" s="394"/>
      <c r="P15" s="394"/>
      <c r="Q15" s="394"/>
      <c r="R15" s="394"/>
      <c r="S15" s="395"/>
      <c r="T15" s="108" t="n">
        <f aca="false">T22</f>
        <v>2710</v>
      </c>
      <c r="U15" s="396" t="n">
        <f aca="false">U22</f>
        <v>3400</v>
      </c>
      <c r="V15" s="189" t="n">
        <f aca="false">V22</f>
        <v>3460</v>
      </c>
      <c r="W15" s="189" t="n">
        <f aca="false">W22</f>
        <v>3050</v>
      </c>
      <c r="X15" s="189" t="n">
        <f aca="false">X22</f>
        <v>1470</v>
      </c>
      <c r="Y15" s="189" t="n">
        <f aca="false">Y22</f>
        <v>2090</v>
      </c>
      <c r="Z15" s="189" t="n">
        <f aca="false">Z22</f>
        <v>1820</v>
      </c>
      <c r="AA15" s="189" t="n">
        <f aca="false">AA22</f>
        <v>2270</v>
      </c>
      <c r="AB15" s="189" t="n">
        <f aca="false">AB22</f>
        <v>3910</v>
      </c>
      <c r="AC15" s="397" t="n">
        <f aca="false">AC22</f>
        <v>3660</v>
      </c>
      <c r="AD15" s="398"/>
      <c r="AE15" s="96"/>
      <c r="AF15" s="1"/>
      <c r="AG15" s="1"/>
      <c r="AH15" s="1"/>
      <c r="AI15" s="1"/>
      <c r="AJ15" s="1"/>
    </row>
    <row r="16" customFormat="false" ht="15.85" hidden="false" customHeight="true" outlineLevel="0" collapsed="false">
      <c r="A16" s="113"/>
      <c r="B16" s="116"/>
      <c r="C16" s="116"/>
      <c r="D16" s="116"/>
      <c r="E16" s="116"/>
      <c r="F16" s="116"/>
      <c r="G16" s="116"/>
      <c r="H16" s="117"/>
      <c r="I16" s="399"/>
      <c r="J16" s="114"/>
      <c r="K16" s="114"/>
      <c r="L16" s="114"/>
      <c r="M16" s="400"/>
      <c r="N16" s="400"/>
      <c r="O16" s="400"/>
      <c r="P16" s="400"/>
      <c r="Q16" s="400"/>
      <c r="R16" s="400"/>
      <c r="S16" s="401"/>
      <c r="T16" s="122"/>
      <c r="U16" s="389"/>
      <c r="V16" s="402"/>
      <c r="W16" s="402"/>
      <c r="X16" s="402"/>
      <c r="Y16" s="402"/>
      <c r="Z16" s="402"/>
      <c r="AA16" s="402"/>
      <c r="AB16" s="402"/>
      <c r="AC16" s="117"/>
      <c r="AD16" s="403"/>
      <c r="AE16" s="96"/>
      <c r="AF16" s="404"/>
      <c r="AG16" s="404"/>
      <c r="AH16" s="404"/>
      <c r="AI16" s="404"/>
      <c r="AJ16" s="404"/>
    </row>
    <row r="17" s="404" customFormat="true" ht="15.85" hidden="false" customHeight="true" outlineLevel="0" collapsed="false">
      <c r="A17" s="97"/>
      <c r="B17" s="190"/>
      <c r="C17" s="190"/>
      <c r="D17" s="190"/>
      <c r="E17" s="190"/>
      <c r="F17" s="190"/>
      <c r="G17" s="190" t="n">
        <f aca="false">G102</f>
        <v>5600</v>
      </c>
      <c r="H17" s="130"/>
      <c r="I17" s="405"/>
      <c r="J17" s="132"/>
      <c r="K17" s="132"/>
      <c r="L17" s="320"/>
      <c r="M17" s="320"/>
      <c r="N17" s="320"/>
      <c r="O17" s="320"/>
      <c r="P17" s="320"/>
      <c r="Q17" s="320"/>
      <c r="R17" s="320"/>
      <c r="S17" s="406"/>
      <c r="T17" s="135" t="n">
        <f aca="false">T102</f>
        <v>170</v>
      </c>
      <c r="U17" s="407" t="n">
        <f aca="false">U102</f>
        <v>660</v>
      </c>
      <c r="V17" s="110" t="n">
        <f aca="false">V102</f>
        <v>700</v>
      </c>
      <c r="W17" s="110" t="n">
        <f aca="false">W102</f>
        <v>320</v>
      </c>
      <c r="X17" s="110" t="n">
        <f aca="false">X102</f>
        <v>680</v>
      </c>
      <c r="Y17" s="110" t="n">
        <f aca="false">Y102</f>
        <v>1080</v>
      </c>
      <c r="Z17" s="110" t="n">
        <f aca="false">Z102</f>
        <v>830</v>
      </c>
      <c r="AA17" s="110" t="n">
        <f aca="false">AA102</f>
        <v>830</v>
      </c>
      <c r="AB17" s="110" t="n">
        <f aca="false">AB102</f>
        <v>830</v>
      </c>
      <c r="AC17" s="408" t="n">
        <f aca="false">AC102</f>
        <v>830</v>
      </c>
      <c r="AD17" s="409"/>
      <c r="AE17" s="96"/>
    </row>
    <row r="18" s="404" customFormat="true" ht="15.85" hidden="false" customHeight="true" outlineLevel="0" collapsed="false">
      <c r="A18" s="410"/>
      <c r="B18" s="411"/>
      <c r="C18" s="411"/>
      <c r="D18" s="411"/>
      <c r="E18" s="411"/>
      <c r="F18" s="411"/>
      <c r="G18" s="411"/>
      <c r="H18" s="412"/>
      <c r="I18" s="413"/>
      <c r="J18" s="414"/>
      <c r="K18" s="414"/>
      <c r="L18" s="415"/>
      <c r="M18" s="415"/>
      <c r="N18" s="416"/>
      <c r="O18" s="416"/>
      <c r="P18" s="416"/>
      <c r="Q18" s="416"/>
      <c r="R18" s="416"/>
      <c r="S18" s="417"/>
      <c r="T18" s="122"/>
      <c r="U18" s="411"/>
      <c r="V18" s="418"/>
      <c r="W18" s="418"/>
      <c r="X18" s="418"/>
      <c r="Y18" s="418"/>
      <c r="Z18" s="418"/>
      <c r="AA18" s="418"/>
      <c r="AB18" s="418"/>
      <c r="AC18" s="419"/>
      <c r="AD18" s="420"/>
      <c r="AE18" s="96"/>
      <c r="AF18" s="1"/>
      <c r="AG18" s="1"/>
      <c r="AH18" s="1"/>
      <c r="AI18" s="1"/>
      <c r="AJ18" s="1"/>
    </row>
    <row r="19" customFormat="false" ht="15.85" hidden="false" customHeight="true" outlineLevel="0" collapsed="false">
      <c r="A19" s="421"/>
      <c r="B19" s="422"/>
      <c r="C19" s="422"/>
      <c r="D19" s="422"/>
      <c r="E19" s="422"/>
      <c r="F19" s="422"/>
      <c r="G19" s="423" t="n">
        <f aca="false">SUM(G15:G18)</f>
        <v>14000</v>
      </c>
      <c r="H19" s="424"/>
      <c r="I19" s="425"/>
      <c r="J19" s="426"/>
      <c r="K19" s="426"/>
      <c r="L19" s="426"/>
      <c r="M19" s="427"/>
      <c r="N19" s="428"/>
      <c r="O19" s="428"/>
      <c r="P19" s="428"/>
      <c r="Q19" s="428"/>
      <c r="R19" s="428"/>
      <c r="S19" s="429"/>
      <c r="T19" s="430" t="n">
        <f aca="false">SUM(T15:T18)</f>
        <v>2880</v>
      </c>
      <c r="U19" s="431" t="n">
        <f aca="false">SUM(U15:U18)</f>
        <v>4060</v>
      </c>
      <c r="V19" s="428" t="n">
        <f aca="false">SUM(V15:V18)</f>
        <v>4160</v>
      </c>
      <c r="W19" s="428" t="n">
        <f aca="false">SUM(W15:W18)</f>
        <v>3370</v>
      </c>
      <c r="X19" s="428" t="n">
        <f aca="false">SUM(X15:X18)</f>
        <v>2150</v>
      </c>
      <c r="Y19" s="428" t="n">
        <f aca="false">SUM(Y15:Y18)</f>
        <v>3170</v>
      </c>
      <c r="Z19" s="428" t="n">
        <f aca="false">SUM(Z15:Z18)</f>
        <v>2650</v>
      </c>
      <c r="AA19" s="428" t="n">
        <f aca="false">SUM(AA15:AA18)</f>
        <v>3100</v>
      </c>
      <c r="AB19" s="428" t="n">
        <f aca="false">SUM(AB15:AB18)</f>
        <v>4740</v>
      </c>
      <c r="AC19" s="432" t="n">
        <f aca="false">SUM(AC15:AC18)</f>
        <v>4490</v>
      </c>
      <c r="AD19" s="433"/>
      <c r="AE19" s="163"/>
      <c r="AF19" s="164"/>
      <c r="AG19" s="164"/>
      <c r="AH19" s="164"/>
      <c r="AI19" s="164"/>
      <c r="AJ19" s="164"/>
    </row>
    <row r="20" s="164" customFormat="true" ht="15.85" hidden="false" customHeight="true" outlineLevel="0" collapsed="false">
      <c r="A20" s="434"/>
      <c r="B20" s="243"/>
      <c r="C20" s="243"/>
      <c r="D20" s="243"/>
      <c r="E20" s="243"/>
      <c r="F20" s="243"/>
      <c r="G20" s="243"/>
      <c r="H20" s="176"/>
      <c r="I20" s="435"/>
      <c r="J20" s="436"/>
      <c r="K20" s="436"/>
      <c r="L20" s="437"/>
      <c r="M20" s="437"/>
      <c r="N20" s="437"/>
      <c r="O20" s="437"/>
      <c r="P20" s="437"/>
      <c r="Q20" s="437"/>
      <c r="R20" s="437"/>
      <c r="S20" s="438"/>
      <c r="T20" s="173"/>
      <c r="U20" s="243"/>
      <c r="V20" s="175"/>
      <c r="W20" s="175"/>
      <c r="X20" s="175"/>
      <c r="Y20" s="175"/>
      <c r="Z20" s="175"/>
      <c r="AA20" s="175"/>
      <c r="AB20" s="175"/>
      <c r="AC20" s="176"/>
      <c r="AD20" s="439"/>
      <c r="AE20" s="96"/>
      <c r="AF20" s="127"/>
      <c r="AG20" s="127"/>
      <c r="AH20" s="127"/>
      <c r="AI20" s="127"/>
      <c r="AJ20" s="127"/>
    </row>
    <row r="21" s="127" customFormat="true" ht="15.85" hidden="false" customHeight="true" outlineLevel="0" collapsed="false">
      <c r="A21" s="440"/>
      <c r="B21" s="441"/>
      <c r="C21" s="441"/>
      <c r="D21" s="441"/>
      <c r="E21" s="85"/>
      <c r="F21" s="85"/>
      <c r="G21" s="85"/>
      <c r="H21" s="86"/>
      <c r="I21" s="387"/>
      <c r="J21" s="442"/>
      <c r="K21" s="88"/>
      <c r="L21" s="88"/>
      <c r="M21" s="88"/>
      <c r="N21" s="88"/>
      <c r="O21" s="88"/>
      <c r="P21" s="88"/>
      <c r="Q21" s="88"/>
      <c r="R21" s="88"/>
      <c r="S21" s="88"/>
      <c r="T21" s="91"/>
      <c r="U21" s="183"/>
      <c r="V21" s="184"/>
      <c r="W21" s="184"/>
      <c r="X21" s="184"/>
      <c r="Y21" s="184"/>
      <c r="Z21" s="184"/>
      <c r="AA21" s="184"/>
      <c r="AB21" s="184"/>
      <c r="AC21" s="86"/>
      <c r="AD21" s="241"/>
      <c r="AE21" s="96"/>
      <c r="AF21" s="443"/>
      <c r="AG21" s="443"/>
      <c r="AH21" s="443"/>
      <c r="AI21" s="443"/>
      <c r="AJ21" s="443"/>
    </row>
    <row r="22" s="443" customFormat="true" ht="15.85" hidden="false" customHeight="true" outlineLevel="0" collapsed="false">
      <c r="A22" s="187" t="s">
        <v>161</v>
      </c>
      <c r="B22" s="444"/>
      <c r="C22" s="444"/>
      <c r="D22" s="444"/>
      <c r="E22" s="189" t="n">
        <f aca="false">E26+E96</f>
        <v>0</v>
      </c>
      <c r="F22" s="190"/>
      <c r="G22" s="189" t="n">
        <f aca="false">G26+G81+G96</f>
        <v>8400</v>
      </c>
      <c r="H22" s="292"/>
      <c r="I22" s="406"/>
      <c r="J22" s="192"/>
      <c r="K22" s="193"/>
      <c r="L22" s="193"/>
      <c r="M22" s="193"/>
      <c r="N22" s="193"/>
      <c r="O22" s="193"/>
      <c r="P22" s="193"/>
      <c r="Q22" s="193"/>
      <c r="R22" s="193"/>
      <c r="S22" s="193"/>
      <c r="T22" s="445" t="n">
        <f aca="false">T26+T74+T81+T96</f>
        <v>2710</v>
      </c>
      <c r="U22" s="446" t="n">
        <f aca="false">U26+U74+U81+U96</f>
        <v>3400</v>
      </c>
      <c r="V22" s="195" t="n">
        <f aca="false">V26+V74+V81+V96</f>
        <v>3460</v>
      </c>
      <c r="W22" s="195" t="n">
        <f aca="false">W26+W74+W81+W96</f>
        <v>3050</v>
      </c>
      <c r="X22" s="195" t="n">
        <f aca="false">X26+X74+X81+X96</f>
        <v>1470</v>
      </c>
      <c r="Y22" s="195" t="n">
        <f aca="false">Y26+Y74+Y81+Y96</f>
        <v>2090</v>
      </c>
      <c r="Z22" s="195" t="n">
        <f aca="false">Z26+Z74+Z81+Z96</f>
        <v>1820</v>
      </c>
      <c r="AA22" s="195" t="n">
        <f aca="false">AA26+AA74+AA81+AA96</f>
        <v>2270</v>
      </c>
      <c r="AB22" s="195" t="n">
        <f aca="false">AB26+AB74+AB81+AB96</f>
        <v>3910</v>
      </c>
      <c r="AC22" s="447" t="n">
        <f aca="false">AC26+AC74+AC81+AC96</f>
        <v>3660</v>
      </c>
      <c r="AD22" s="409"/>
      <c r="AE22" s="96"/>
      <c r="AF22" s="48"/>
      <c r="AG22" s="48"/>
      <c r="AH22" s="48"/>
      <c r="AI22" s="48"/>
      <c r="AJ22" s="48"/>
    </row>
    <row r="23" customFormat="false" ht="15.85" hidden="false" customHeight="true" outlineLevel="0" collapsed="false">
      <c r="A23" s="323" t="s">
        <v>42</v>
      </c>
      <c r="B23" s="448"/>
      <c r="C23" s="448"/>
      <c r="D23" s="448"/>
      <c r="E23" s="179"/>
      <c r="F23" s="179"/>
      <c r="G23" s="179"/>
      <c r="H23" s="143"/>
      <c r="I23" s="449"/>
      <c r="J23" s="181"/>
      <c r="K23" s="145"/>
      <c r="L23" s="145"/>
      <c r="M23" s="145"/>
      <c r="N23" s="145"/>
      <c r="O23" s="145"/>
      <c r="P23" s="145"/>
      <c r="Q23" s="145"/>
      <c r="R23" s="145"/>
      <c r="S23" s="145"/>
      <c r="T23" s="203" t="n">
        <v>2400</v>
      </c>
      <c r="U23" s="204" t="n">
        <v>2200</v>
      </c>
      <c r="V23" s="205" t="n">
        <v>2000</v>
      </c>
      <c r="W23" s="205" t="n">
        <v>1700</v>
      </c>
      <c r="X23" s="205" t="n">
        <v>2000</v>
      </c>
      <c r="Y23" s="205" t="n">
        <v>2000</v>
      </c>
      <c r="Z23" s="205" t="n">
        <v>2300</v>
      </c>
      <c r="AA23" s="205" t="n">
        <v>2400</v>
      </c>
      <c r="AB23" s="205" t="n">
        <v>3700</v>
      </c>
      <c r="AC23" s="206" t="n">
        <v>3700</v>
      </c>
      <c r="AD23" s="241"/>
      <c r="AE23" s="208"/>
      <c r="AF23" s="48"/>
      <c r="AG23" s="48"/>
      <c r="AH23" s="48"/>
      <c r="AI23" s="48"/>
      <c r="AJ23" s="48"/>
    </row>
    <row r="24" customFormat="false" ht="15.85" hidden="false" customHeight="true" outlineLevel="0" collapsed="false">
      <c r="A24" s="450" t="s">
        <v>43</v>
      </c>
      <c r="B24" s="451"/>
      <c r="C24" s="451"/>
      <c r="D24" s="451"/>
      <c r="E24" s="179"/>
      <c r="F24" s="179"/>
      <c r="G24" s="179"/>
      <c r="H24" s="143"/>
      <c r="I24" s="449"/>
      <c r="J24" s="181"/>
      <c r="K24" s="145"/>
      <c r="L24" s="145"/>
      <c r="M24" s="145"/>
      <c r="N24" s="145"/>
      <c r="O24" s="145"/>
      <c r="P24" s="145"/>
      <c r="Q24" s="145"/>
      <c r="R24" s="145"/>
      <c r="S24" s="145"/>
      <c r="T24" s="210" t="n">
        <f aca="false">T23-T22</f>
        <v>-310</v>
      </c>
      <c r="U24" s="211" t="n">
        <f aca="false">U23-U22</f>
        <v>-1200</v>
      </c>
      <c r="V24" s="212" t="n">
        <f aca="false">V23-V22</f>
        <v>-1460</v>
      </c>
      <c r="W24" s="212" t="n">
        <f aca="false">W23-W22</f>
        <v>-1350</v>
      </c>
      <c r="X24" s="212" t="n">
        <f aca="false">X23-X22</f>
        <v>530</v>
      </c>
      <c r="Y24" s="212" t="n">
        <f aca="false">Y23-Y22</f>
        <v>-90</v>
      </c>
      <c r="Z24" s="212" t="n">
        <f aca="false">Z23-Z22</f>
        <v>480</v>
      </c>
      <c r="AA24" s="212" t="n">
        <f aca="false">AA23-AA22</f>
        <v>130</v>
      </c>
      <c r="AB24" s="212" t="n">
        <f aca="false">AB23-AB22</f>
        <v>-210</v>
      </c>
      <c r="AC24" s="213" t="n">
        <f aca="false">AC23-AC22</f>
        <v>40</v>
      </c>
      <c r="AD24" s="241"/>
      <c r="AE24" s="208"/>
      <c r="AF24" s="48"/>
      <c r="AG24" s="48"/>
      <c r="AH24" s="48"/>
      <c r="AI24" s="48"/>
      <c r="AJ24" s="48"/>
    </row>
    <row r="25" customFormat="false" ht="15.85" hidden="false" customHeight="true" outlineLevel="0" collapsed="false">
      <c r="A25" s="323"/>
      <c r="B25" s="448"/>
      <c r="C25" s="448"/>
      <c r="D25" s="448"/>
      <c r="E25" s="179"/>
      <c r="F25" s="179"/>
      <c r="G25" s="179"/>
      <c r="H25" s="143"/>
      <c r="I25" s="449"/>
      <c r="J25" s="181"/>
      <c r="K25" s="145"/>
      <c r="L25" s="145"/>
      <c r="M25" s="145"/>
      <c r="N25" s="145"/>
      <c r="O25" s="145"/>
      <c r="P25" s="145"/>
      <c r="Q25" s="145"/>
      <c r="R25" s="145"/>
      <c r="S25" s="145"/>
      <c r="T25" s="330"/>
      <c r="U25" s="452"/>
      <c r="V25" s="453"/>
      <c r="W25" s="453"/>
      <c r="X25" s="453"/>
      <c r="Y25" s="453"/>
      <c r="Z25" s="453"/>
      <c r="AA25" s="453"/>
      <c r="AB25" s="453"/>
      <c r="AC25" s="454"/>
      <c r="AD25" s="241"/>
      <c r="AE25" s="208"/>
      <c r="AF25" s="48"/>
      <c r="AG25" s="48"/>
      <c r="AH25" s="48"/>
      <c r="AI25" s="48"/>
      <c r="AJ25" s="48"/>
    </row>
    <row r="26" customFormat="false" ht="15.85" hidden="false" customHeight="true" outlineLevel="0" collapsed="false">
      <c r="A26" s="286" t="s">
        <v>162</v>
      </c>
      <c r="B26" s="455"/>
      <c r="C26" s="455"/>
      <c r="D26" s="455"/>
      <c r="E26" s="247"/>
      <c r="F26" s="299"/>
      <c r="G26" s="247"/>
      <c r="H26" s="143"/>
      <c r="I26" s="449"/>
      <c r="J26" s="181"/>
      <c r="K26" s="145"/>
      <c r="L26" s="302"/>
      <c r="M26" s="302"/>
      <c r="N26" s="302"/>
      <c r="O26" s="302"/>
      <c r="P26" s="302"/>
      <c r="Q26" s="302"/>
      <c r="R26" s="302"/>
      <c r="S26" s="302"/>
      <c r="T26" s="135" t="n">
        <f aca="false">SUM(T27:T72)</f>
        <v>2120</v>
      </c>
      <c r="U26" s="407" t="n">
        <f aca="false">SUM(U27:U72)</f>
        <v>3240</v>
      </c>
      <c r="V26" s="110" t="n">
        <f aca="false">SUM(V27:V72)</f>
        <v>3300</v>
      </c>
      <c r="W26" s="110" t="n">
        <f aca="false">SUM(W27:W72)</f>
        <v>2520</v>
      </c>
      <c r="X26" s="110" t="n">
        <f aca="false">SUM(X27:X72)</f>
        <v>500</v>
      </c>
      <c r="Y26" s="110" t="n">
        <f aca="false">SUM(Y27:Y72)</f>
        <v>300</v>
      </c>
      <c r="Z26" s="110" t="n">
        <f aca="false">SUM(Z27:Z72)</f>
        <v>0</v>
      </c>
      <c r="AA26" s="110" t="n">
        <f aca="false">SUM(AA27:AA72)</f>
        <v>250</v>
      </c>
      <c r="AB26" s="110" t="n">
        <f aca="false">SUM(AB27:AB72)</f>
        <v>250</v>
      </c>
      <c r="AC26" s="408" t="n">
        <f aca="false">SUM(AC27:AC72)</f>
        <v>0</v>
      </c>
      <c r="AD26" s="241"/>
      <c r="AE26" s="229"/>
    </row>
    <row r="27" customFormat="false" ht="15.85" hidden="false" customHeight="true" outlineLevel="0" collapsed="false">
      <c r="A27" s="456"/>
      <c r="B27" s="457"/>
      <c r="C27" s="457"/>
      <c r="D27" s="457"/>
      <c r="E27" s="299"/>
      <c r="F27" s="299"/>
      <c r="G27" s="299"/>
      <c r="H27" s="143"/>
      <c r="I27" s="458"/>
      <c r="J27" s="181"/>
      <c r="K27" s="145"/>
      <c r="L27" s="302"/>
      <c r="M27" s="302"/>
      <c r="N27" s="302"/>
      <c r="O27" s="302"/>
      <c r="P27" s="302"/>
      <c r="Q27" s="302"/>
      <c r="R27" s="302"/>
      <c r="S27" s="302"/>
      <c r="T27" s="231"/>
      <c r="U27" s="226"/>
      <c r="V27" s="227"/>
      <c r="W27" s="227"/>
      <c r="X27" s="227"/>
      <c r="Y27" s="227"/>
      <c r="Z27" s="227"/>
      <c r="AA27" s="227"/>
      <c r="AB27" s="227"/>
      <c r="AC27" s="143"/>
      <c r="AD27" s="241"/>
      <c r="AE27" s="96"/>
    </row>
    <row r="28" customFormat="false" ht="15.85" hidden="false" customHeight="true" outlineLevel="0" collapsed="false">
      <c r="A28" s="234" t="s">
        <v>163</v>
      </c>
      <c r="B28" s="280" t="s">
        <v>52</v>
      </c>
      <c r="C28" s="457"/>
      <c r="D28" s="457"/>
      <c r="E28" s="299"/>
      <c r="F28" s="299"/>
      <c r="G28" s="179" t="n">
        <v>1000</v>
      </c>
      <c r="H28" s="143"/>
      <c r="I28" s="458"/>
      <c r="J28" s="181"/>
      <c r="K28" s="145" t="n">
        <v>0.05</v>
      </c>
      <c r="L28" s="145" t="n">
        <v>0.5</v>
      </c>
      <c r="M28" s="145" t="n">
        <v>0.4</v>
      </c>
      <c r="N28" s="302"/>
      <c r="O28" s="302"/>
      <c r="P28" s="302"/>
      <c r="Q28" s="302"/>
      <c r="R28" s="302"/>
      <c r="S28" s="302"/>
      <c r="T28" s="122" t="n">
        <f aca="false">ROUND(J28*$G28,-1)</f>
        <v>0</v>
      </c>
      <c r="U28" s="226" t="n">
        <f aca="false">ROUND(K28*$G28,-1)</f>
        <v>50</v>
      </c>
      <c r="V28" s="227" t="n">
        <f aca="false">ROUND(L28*$G28,-1)</f>
        <v>500</v>
      </c>
      <c r="W28" s="227" t="n">
        <f aca="false">ROUND(M28*$G28,-1)</f>
        <v>400</v>
      </c>
      <c r="X28" s="227" t="n">
        <f aca="false">ROUND(N28*$G28,-1)</f>
        <v>0</v>
      </c>
      <c r="Y28" s="227" t="n">
        <f aca="false">ROUND(O28*$G28,-1)</f>
        <v>0</v>
      </c>
      <c r="Z28" s="227" t="n">
        <f aca="false">ROUND(P28*$G28,-1)</f>
        <v>0</v>
      </c>
      <c r="AA28" s="227" t="n">
        <f aca="false">ROUND(Q28*$G28,-1)</f>
        <v>0</v>
      </c>
      <c r="AB28" s="227" t="n">
        <f aca="false">ROUND(R28*$G28,-1)</f>
        <v>0</v>
      </c>
      <c r="AC28" s="143" t="n">
        <f aca="false">ROUND(S28*$G28,-1)</f>
        <v>0</v>
      </c>
      <c r="AD28" s="241"/>
      <c r="AE28" s="229" t="s">
        <v>65</v>
      </c>
    </row>
    <row r="29" customFormat="false" ht="15.85" hidden="false" customHeight="true" outlineLevel="0" collapsed="false">
      <c r="A29" s="234" t="s">
        <v>164</v>
      </c>
      <c r="B29" s="280"/>
      <c r="C29" s="457"/>
      <c r="D29" s="457"/>
      <c r="E29" s="299"/>
      <c r="F29" s="299"/>
      <c r="G29" s="179" t="n">
        <v>1000</v>
      </c>
      <c r="H29" s="143"/>
      <c r="I29" s="458"/>
      <c r="J29" s="181" t="n">
        <v>0.05</v>
      </c>
      <c r="K29" s="145" t="n">
        <v>0.5</v>
      </c>
      <c r="L29" s="145" t="n">
        <v>0.4</v>
      </c>
      <c r="M29" s="145"/>
      <c r="N29" s="302"/>
      <c r="O29" s="302"/>
      <c r="P29" s="302"/>
      <c r="Q29" s="302"/>
      <c r="R29" s="302"/>
      <c r="S29" s="302"/>
      <c r="T29" s="122" t="n">
        <f aca="false">ROUND(J29*$G29,-1)</f>
        <v>50</v>
      </c>
      <c r="U29" s="226" t="n">
        <f aca="false">ROUND(K29*$G29,-1)</f>
        <v>500</v>
      </c>
      <c r="V29" s="227" t="n">
        <f aca="false">ROUND(L29*$G29,-1)</f>
        <v>400</v>
      </c>
      <c r="W29" s="227" t="n">
        <f aca="false">ROUND(M29*$G29,-1)</f>
        <v>0</v>
      </c>
      <c r="X29" s="227" t="n">
        <f aca="false">ROUND(N29*$G29,-1)</f>
        <v>0</v>
      </c>
      <c r="Y29" s="227" t="n">
        <f aca="false">ROUND(O29*$G29,-1)</f>
        <v>0</v>
      </c>
      <c r="Z29" s="227" t="n">
        <f aca="false">ROUND(P29*$G29,-1)</f>
        <v>0</v>
      </c>
      <c r="AA29" s="227" t="n">
        <f aca="false">ROUND(Q29*$G29,-1)</f>
        <v>0</v>
      </c>
      <c r="AB29" s="227" t="n">
        <f aca="false">ROUND(R29*$G29,-1)</f>
        <v>0</v>
      </c>
      <c r="AC29" s="143" t="n">
        <f aca="false">ROUND(S29*$G29,-1)</f>
        <v>0</v>
      </c>
      <c r="AD29" s="241" t="s">
        <v>165</v>
      </c>
      <c r="AE29" s="96" t="s">
        <v>65</v>
      </c>
    </row>
    <row r="30" customFormat="false" ht="15.85" hidden="false" customHeight="true" outlineLevel="0" collapsed="false">
      <c r="A30" s="234"/>
      <c r="B30" s="457"/>
      <c r="C30" s="457"/>
      <c r="D30" s="457"/>
      <c r="E30" s="299"/>
      <c r="F30" s="299"/>
      <c r="G30" s="179"/>
      <c r="H30" s="143"/>
      <c r="I30" s="458"/>
      <c r="J30" s="181"/>
      <c r="K30" s="145"/>
      <c r="L30" s="145"/>
      <c r="M30" s="145"/>
      <c r="N30" s="302"/>
      <c r="O30" s="302"/>
      <c r="P30" s="302"/>
      <c r="Q30" s="302"/>
      <c r="R30" s="302"/>
      <c r="S30" s="302"/>
      <c r="T30" s="122"/>
      <c r="U30" s="226"/>
      <c r="V30" s="227"/>
      <c r="W30" s="227"/>
      <c r="X30" s="227"/>
      <c r="Y30" s="227"/>
      <c r="Z30" s="227"/>
      <c r="AA30" s="227"/>
      <c r="AB30" s="227"/>
      <c r="AC30" s="143"/>
      <c r="AD30" s="241"/>
      <c r="AE30" s="96"/>
    </row>
    <row r="31" customFormat="false" ht="15.85" hidden="false" customHeight="true" outlineLevel="0" collapsed="false">
      <c r="A31" s="234" t="s">
        <v>166</v>
      </c>
      <c r="B31" s="280" t="s">
        <v>52</v>
      </c>
      <c r="C31" s="457"/>
      <c r="D31" s="457"/>
      <c r="E31" s="299"/>
      <c r="F31" s="299"/>
      <c r="G31" s="179" t="n">
        <v>1000</v>
      </c>
      <c r="H31" s="143"/>
      <c r="I31" s="458"/>
      <c r="J31" s="181"/>
      <c r="K31" s="145"/>
      <c r="L31" s="145" t="n">
        <v>0.1</v>
      </c>
      <c r="M31" s="145" t="n">
        <v>0.4</v>
      </c>
      <c r="N31" s="145" t="n">
        <v>0.5</v>
      </c>
      <c r="O31" s="145"/>
      <c r="P31" s="145"/>
      <c r="Q31" s="145"/>
      <c r="R31" s="302"/>
      <c r="S31" s="302"/>
      <c r="T31" s="122" t="n">
        <f aca="false">ROUND(J31*$G31,-1)</f>
        <v>0</v>
      </c>
      <c r="U31" s="226" t="n">
        <f aca="false">ROUND(K31*$G31,-1)</f>
        <v>0</v>
      </c>
      <c r="V31" s="227" t="n">
        <f aca="false">ROUND(L31*$G31,-1)</f>
        <v>100</v>
      </c>
      <c r="W31" s="227" t="n">
        <f aca="false">ROUND(M31*$G31,-1)</f>
        <v>400</v>
      </c>
      <c r="X31" s="227" t="n">
        <f aca="false">ROUND(N31*$G31,-1)</f>
        <v>500</v>
      </c>
      <c r="Y31" s="227" t="n">
        <f aca="false">ROUND(O31*$G31,-1)</f>
        <v>0</v>
      </c>
      <c r="Z31" s="227" t="n">
        <f aca="false">ROUND(P31*$G31,-1)</f>
        <v>0</v>
      </c>
      <c r="AA31" s="227" t="n">
        <f aca="false">ROUND(Q31*$G31,-1)</f>
        <v>0</v>
      </c>
      <c r="AB31" s="227" t="n">
        <f aca="false">ROUND(R31*$G31,-1)</f>
        <v>0</v>
      </c>
      <c r="AC31" s="143" t="n">
        <f aca="false">ROUND(S31*$G31,-1)</f>
        <v>0</v>
      </c>
      <c r="AD31" s="241"/>
      <c r="AE31" s="96" t="s">
        <v>65</v>
      </c>
    </row>
    <row r="32" customFormat="false" ht="15.85" hidden="false" customHeight="true" outlineLevel="0" collapsed="false">
      <c r="A32" s="456"/>
      <c r="B32" s="457"/>
      <c r="C32" s="457"/>
      <c r="D32" s="457"/>
      <c r="E32" s="299"/>
      <c r="F32" s="299"/>
      <c r="G32" s="299"/>
      <c r="H32" s="143"/>
      <c r="I32" s="458"/>
      <c r="J32" s="181"/>
      <c r="K32" s="145"/>
      <c r="L32" s="145"/>
      <c r="M32" s="145"/>
      <c r="N32" s="145"/>
      <c r="O32" s="145"/>
      <c r="P32" s="145"/>
      <c r="Q32" s="145"/>
      <c r="R32" s="302"/>
      <c r="S32" s="302"/>
      <c r="T32" s="231"/>
      <c r="U32" s="226"/>
      <c r="V32" s="227"/>
      <c r="W32" s="227"/>
      <c r="X32" s="227"/>
      <c r="Y32" s="227"/>
      <c r="Z32" s="227"/>
      <c r="AA32" s="227"/>
      <c r="AB32" s="227"/>
      <c r="AC32" s="143"/>
      <c r="AD32" s="241"/>
      <c r="AE32" s="96"/>
    </row>
    <row r="33" customFormat="false" ht="15.85" hidden="false" customHeight="true" outlineLevel="0" collapsed="false">
      <c r="A33" s="234" t="s">
        <v>167</v>
      </c>
      <c r="B33" s="280" t="s">
        <v>52</v>
      </c>
      <c r="C33" s="280" t="s">
        <v>48</v>
      </c>
      <c r="D33" s="280"/>
      <c r="E33" s="179"/>
      <c r="F33" s="179"/>
      <c r="G33" s="179" t="n">
        <v>250</v>
      </c>
      <c r="H33" s="143" t="s">
        <v>49</v>
      </c>
      <c r="I33" s="458" t="n">
        <v>0.7</v>
      </c>
      <c r="J33" s="181" t="n">
        <v>0.3</v>
      </c>
      <c r="K33" s="145"/>
      <c r="L33" s="145"/>
      <c r="M33" s="145"/>
      <c r="N33" s="145"/>
      <c r="O33" s="145"/>
      <c r="P33" s="145"/>
      <c r="Q33" s="145"/>
      <c r="R33" s="145"/>
      <c r="S33" s="145"/>
      <c r="T33" s="122" t="n">
        <f aca="false">ROUND(J33*$G33,-1)</f>
        <v>80</v>
      </c>
      <c r="U33" s="226" t="n">
        <f aca="false">ROUND(K33*$G33,-1)</f>
        <v>0</v>
      </c>
      <c r="V33" s="227" t="n">
        <f aca="false">ROUND(L33*$G33,-1)</f>
        <v>0</v>
      </c>
      <c r="W33" s="227" t="n">
        <f aca="false">ROUND(M33*$G33,-1)</f>
        <v>0</v>
      </c>
      <c r="X33" s="227" t="n">
        <f aca="false">ROUND(N33*$G33,-1)</f>
        <v>0</v>
      </c>
      <c r="Y33" s="227" t="n">
        <f aca="false">ROUND(O33*$G33,-1)</f>
        <v>0</v>
      </c>
      <c r="Z33" s="227" t="n">
        <f aca="false">ROUND(P33*$G33,-1)</f>
        <v>0</v>
      </c>
      <c r="AA33" s="227" t="n">
        <f aca="false">ROUND(Q33*$G33,-1)</f>
        <v>0</v>
      </c>
      <c r="AB33" s="227" t="n">
        <f aca="false">ROUND(R33*$G33,-1)</f>
        <v>0</v>
      </c>
      <c r="AC33" s="143" t="n">
        <f aca="false">ROUND(S33*$G33,-1)</f>
        <v>0</v>
      </c>
      <c r="AD33" s="241"/>
      <c r="AE33" s="96" t="n">
        <v>3150</v>
      </c>
    </row>
    <row r="34" customFormat="false" ht="15.85" hidden="false" customHeight="true" outlineLevel="0" collapsed="false">
      <c r="A34" s="234"/>
      <c r="B34" s="280"/>
      <c r="C34" s="280"/>
      <c r="D34" s="280"/>
      <c r="E34" s="179"/>
      <c r="F34" s="179"/>
      <c r="G34" s="179"/>
      <c r="H34" s="143"/>
      <c r="I34" s="458"/>
      <c r="J34" s="181"/>
      <c r="K34" s="145"/>
      <c r="L34" s="145"/>
      <c r="M34" s="145"/>
      <c r="N34" s="145"/>
      <c r="O34" s="145"/>
      <c r="P34" s="145"/>
      <c r="Q34" s="145"/>
      <c r="R34" s="145"/>
      <c r="S34" s="145"/>
      <c r="T34" s="122"/>
      <c r="U34" s="226"/>
      <c r="V34" s="227"/>
      <c r="W34" s="227"/>
      <c r="X34" s="227"/>
      <c r="Y34" s="227"/>
      <c r="Z34" s="227"/>
      <c r="AA34" s="227"/>
      <c r="AB34" s="227"/>
      <c r="AC34" s="143"/>
      <c r="AD34" s="241"/>
      <c r="AE34" s="96"/>
    </row>
    <row r="35" customFormat="false" ht="15.85" hidden="false" customHeight="true" outlineLevel="0" collapsed="false">
      <c r="A35" s="303" t="s">
        <v>168</v>
      </c>
      <c r="B35" s="459"/>
      <c r="C35" s="459"/>
      <c r="D35" s="459"/>
      <c r="E35" s="179"/>
      <c r="F35" s="179"/>
      <c r="G35" s="179"/>
      <c r="H35" s="143"/>
      <c r="I35" s="458"/>
      <c r="J35" s="181"/>
      <c r="K35" s="145"/>
      <c r="L35" s="145"/>
      <c r="M35" s="145"/>
      <c r="N35" s="145"/>
      <c r="O35" s="145"/>
      <c r="P35" s="145"/>
      <c r="Q35" s="145"/>
      <c r="R35" s="145"/>
      <c r="S35" s="145"/>
      <c r="T35" s="122"/>
      <c r="U35" s="226"/>
      <c r="V35" s="227"/>
      <c r="W35" s="227"/>
      <c r="X35" s="227"/>
      <c r="Y35" s="227"/>
      <c r="Z35" s="227"/>
      <c r="AA35" s="227"/>
      <c r="AB35" s="227"/>
      <c r="AC35" s="143"/>
      <c r="AD35" s="241"/>
      <c r="AE35" s="96"/>
    </row>
    <row r="36" customFormat="false" ht="15.85" hidden="false" customHeight="true" outlineLevel="0" collapsed="false">
      <c r="A36" s="310" t="s">
        <v>169</v>
      </c>
      <c r="B36" s="280" t="s">
        <v>52</v>
      </c>
      <c r="C36" s="280" t="s">
        <v>48</v>
      </c>
      <c r="D36" s="280"/>
      <c r="E36" s="179" t="n">
        <v>1492</v>
      </c>
      <c r="F36" s="179" t="n">
        <v>150</v>
      </c>
      <c r="G36" s="179" t="n">
        <v>400</v>
      </c>
      <c r="H36" s="143"/>
      <c r="I36" s="458"/>
      <c r="J36" s="340"/>
      <c r="K36" s="181"/>
      <c r="L36" s="145"/>
      <c r="M36" s="145" t="n">
        <v>1</v>
      </c>
      <c r="N36" s="145"/>
      <c r="O36" s="145"/>
      <c r="P36" s="145"/>
      <c r="Q36" s="145"/>
      <c r="R36" s="145"/>
      <c r="S36" s="145"/>
      <c r="T36" s="122" t="n">
        <f aca="false">ROUND(J36*$G36,-1)</f>
        <v>0</v>
      </c>
      <c r="U36" s="226" t="n">
        <f aca="false">ROUND(K36*$G36,-1)</f>
        <v>0</v>
      </c>
      <c r="V36" s="227" t="n">
        <f aca="false">ROUND(L36*$G36,-1)</f>
        <v>0</v>
      </c>
      <c r="W36" s="227" t="n">
        <f aca="false">ROUND(M36*$G36,-1)</f>
        <v>400</v>
      </c>
      <c r="X36" s="227" t="n">
        <f aca="false">ROUND(N36*$G36,-1)</f>
        <v>0</v>
      </c>
      <c r="Y36" s="227" t="n">
        <f aca="false">ROUND(O36*$G36,-1)</f>
        <v>0</v>
      </c>
      <c r="Z36" s="227" t="n">
        <f aca="false">ROUND(P36*$G36,-1)</f>
        <v>0</v>
      </c>
      <c r="AA36" s="227" t="n">
        <f aca="false">ROUND(Q36*$G36,-1)</f>
        <v>0</v>
      </c>
      <c r="AB36" s="227" t="n">
        <f aca="false">ROUND(R36*$G36,-1)</f>
        <v>0</v>
      </c>
      <c r="AC36" s="143" t="n">
        <f aca="false">ROUND(S36*$G36,-1)</f>
        <v>0</v>
      </c>
      <c r="AD36" s="241"/>
      <c r="AE36" s="96" t="n">
        <v>105</v>
      </c>
    </row>
    <row r="37" customFormat="false" ht="15.85" hidden="false" customHeight="true" outlineLevel="0" collapsed="false">
      <c r="A37" s="310" t="s">
        <v>170</v>
      </c>
      <c r="B37" s="280" t="s">
        <v>52</v>
      </c>
      <c r="C37" s="280" t="s">
        <v>48</v>
      </c>
      <c r="D37" s="280"/>
      <c r="E37" s="179"/>
      <c r="F37" s="179"/>
      <c r="G37" s="179" t="n">
        <v>200</v>
      </c>
      <c r="H37" s="143"/>
      <c r="I37" s="458"/>
      <c r="J37" s="340" t="n">
        <v>1</v>
      </c>
      <c r="K37" s="181"/>
      <c r="L37" s="145"/>
      <c r="M37" s="145"/>
      <c r="N37" s="145"/>
      <c r="O37" s="145"/>
      <c r="P37" s="145"/>
      <c r="Q37" s="145"/>
      <c r="R37" s="145"/>
      <c r="S37" s="145"/>
      <c r="T37" s="122" t="n">
        <f aca="false">ROUND(J37*$G37,-1)</f>
        <v>200</v>
      </c>
      <c r="U37" s="226" t="n">
        <f aca="false">ROUND(K37*$G37,-1)</f>
        <v>0</v>
      </c>
      <c r="V37" s="227" t="n">
        <f aca="false">ROUND(L37*$G37,-1)</f>
        <v>0</v>
      </c>
      <c r="W37" s="227" t="n">
        <f aca="false">ROUND(M37*$G37,-1)</f>
        <v>0</v>
      </c>
      <c r="X37" s="227" t="n">
        <f aca="false">ROUND(N37*$G37,-1)</f>
        <v>0</v>
      </c>
      <c r="Y37" s="227" t="n">
        <f aca="false">ROUND(O37*$G37,-1)</f>
        <v>0</v>
      </c>
      <c r="Z37" s="227" t="n">
        <f aca="false">ROUND(P37*$G37,-1)</f>
        <v>0</v>
      </c>
      <c r="AA37" s="227" t="n">
        <f aca="false">ROUND(Q37*$G37,-1)</f>
        <v>0</v>
      </c>
      <c r="AB37" s="227" t="n">
        <f aca="false">ROUND(R37*$G37,-1)</f>
        <v>0</v>
      </c>
      <c r="AC37" s="143" t="n">
        <f aca="false">ROUND(S37*$G37,-1)</f>
        <v>0</v>
      </c>
      <c r="AD37" s="241"/>
      <c r="AE37" s="208" t="n">
        <v>2567</v>
      </c>
    </row>
    <row r="38" customFormat="false" ht="15.85" hidden="false" customHeight="true" outlineLevel="0" collapsed="false">
      <c r="A38" s="234"/>
      <c r="B38" s="280"/>
      <c r="C38" s="280"/>
      <c r="D38" s="280"/>
      <c r="E38" s="179"/>
      <c r="F38" s="179"/>
      <c r="G38" s="179"/>
      <c r="H38" s="143"/>
      <c r="I38" s="458"/>
      <c r="J38" s="181"/>
      <c r="K38" s="145"/>
      <c r="L38" s="237"/>
      <c r="M38" s="145"/>
      <c r="N38" s="145"/>
      <c r="O38" s="145"/>
      <c r="P38" s="145"/>
      <c r="Q38" s="145"/>
      <c r="R38" s="145"/>
      <c r="S38" s="145"/>
      <c r="T38" s="122"/>
      <c r="U38" s="226"/>
      <c r="V38" s="227"/>
      <c r="W38" s="227"/>
      <c r="X38" s="227"/>
      <c r="Y38" s="227"/>
      <c r="Z38" s="227"/>
      <c r="AA38" s="227"/>
      <c r="AB38" s="227"/>
      <c r="AC38" s="143"/>
      <c r="AD38" s="241"/>
      <c r="AE38" s="208"/>
    </row>
    <row r="39" customFormat="false" ht="15.85" hidden="false" customHeight="true" outlineLevel="0" collapsed="false">
      <c r="A39" s="234" t="s">
        <v>171</v>
      </c>
      <c r="B39" s="280" t="s">
        <v>138</v>
      </c>
      <c r="C39" s="280" t="s">
        <v>55</v>
      </c>
      <c r="D39" s="280"/>
      <c r="E39" s="179"/>
      <c r="F39" s="179"/>
      <c r="G39" s="179" t="n">
        <v>300</v>
      </c>
      <c r="H39" s="143"/>
      <c r="I39" s="458"/>
      <c r="J39" s="181"/>
      <c r="K39" s="145"/>
      <c r="L39" s="237"/>
      <c r="M39" s="145"/>
      <c r="N39" s="145"/>
      <c r="O39" s="145" t="n">
        <v>1</v>
      </c>
      <c r="P39" s="145"/>
      <c r="Q39" s="145"/>
      <c r="R39" s="145"/>
      <c r="S39" s="145"/>
      <c r="T39" s="122" t="n">
        <f aca="false">ROUND(J39*$G39,-1)</f>
        <v>0</v>
      </c>
      <c r="U39" s="226" t="n">
        <f aca="false">ROUND(K39*$G39,-1)</f>
        <v>0</v>
      </c>
      <c r="V39" s="227" t="n">
        <f aca="false">ROUND(L39*$G39,-1)</f>
        <v>0</v>
      </c>
      <c r="W39" s="227" t="n">
        <f aca="false">ROUND(M39*$G39,-1)</f>
        <v>0</v>
      </c>
      <c r="X39" s="227" t="n">
        <f aca="false">ROUND(N39*$G39,-1)</f>
        <v>0</v>
      </c>
      <c r="Y39" s="227" t="n">
        <f aca="false">ROUND(O39*$G39,-1)</f>
        <v>300</v>
      </c>
      <c r="Z39" s="227" t="n">
        <f aca="false">ROUND(P39*$G39,-1)</f>
        <v>0</v>
      </c>
      <c r="AA39" s="227" t="n">
        <f aca="false">ROUND(Q39*$G39,-1)</f>
        <v>0</v>
      </c>
      <c r="AB39" s="227" t="n">
        <f aca="false">ROUND(R39*$G39,-1)</f>
        <v>0</v>
      </c>
      <c r="AC39" s="143" t="n">
        <f aca="false">ROUND(S39*$G39,-1)</f>
        <v>0</v>
      </c>
      <c r="AD39" s="241"/>
      <c r="AE39" s="208" t="n">
        <v>1469</v>
      </c>
    </row>
    <row r="40" customFormat="false" ht="15.85" hidden="false" customHeight="true" outlineLevel="0" collapsed="false">
      <c r="A40" s="234"/>
      <c r="B40" s="280"/>
      <c r="C40" s="280"/>
      <c r="D40" s="280"/>
      <c r="E40" s="179"/>
      <c r="F40" s="179"/>
      <c r="G40" s="179"/>
      <c r="H40" s="143"/>
      <c r="I40" s="458"/>
      <c r="J40" s="181"/>
      <c r="K40" s="145"/>
      <c r="L40" s="237"/>
      <c r="M40" s="145"/>
      <c r="N40" s="145"/>
      <c r="O40" s="145"/>
      <c r="P40" s="145"/>
      <c r="Q40" s="145"/>
      <c r="R40" s="145"/>
      <c r="S40" s="145"/>
      <c r="T40" s="122"/>
      <c r="U40" s="226"/>
      <c r="V40" s="227"/>
      <c r="W40" s="227"/>
      <c r="X40" s="227"/>
      <c r="Y40" s="227"/>
      <c r="Z40" s="227"/>
      <c r="AA40" s="227"/>
      <c r="AB40" s="227"/>
      <c r="AC40" s="143"/>
      <c r="AD40" s="241"/>
      <c r="AE40" s="208"/>
    </row>
    <row r="41" customFormat="false" ht="15.85" hidden="false" customHeight="true" outlineLevel="0" collapsed="false">
      <c r="A41" s="460" t="s">
        <v>172</v>
      </c>
      <c r="B41" s="455"/>
      <c r="C41" s="455"/>
      <c r="D41" s="455"/>
      <c r="E41" s="262"/>
      <c r="F41" s="262"/>
      <c r="G41" s="262"/>
      <c r="H41" s="143"/>
      <c r="I41" s="458"/>
      <c r="J41" s="181"/>
      <c r="K41" s="145"/>
      <c r="L41" s="237"/>
      <c r="M41" s="145"/>
      <c r="N41" s="145"/>
      <c r="O41" s="145"/>
      <c r="P41" s="145"/>
      <c r="Q41" s="145"/>
      <c r="R41" s="145"/>
      <c r="S41" s="145"/>
      <c r="T41" s="122"/>
      <c r="U41" s="226"/>
      <c r="V41" s="227"/>
      <c r="W41" s="227"/>
      <c r="X41" s="227"/>
      <c r="Y41" s="227"/>
      <c r="Z41" s="227"/>
      <c r="AA41" s="227"/>
      <c r="AB41" s="227"/>
      <c r="AC41" s="143"/>
      <c r="AD41" s="241"/>
      <c r="AE41" s="208" t="n">
        <v>1179</v>
      </c>
    </row>
    <row r="42" customFormat="false" ht="15.85" hidden="false" customHeight="true" outlineLevel="0" collapsed="false">
      <c r="A42" s="310" t="s">
        <v>173</v>
      </c>
      <c r="B42" s="280" t="s">
        <v>52</v>
      </c>
      <c r="C42" s="280" t="s">
        <v>48</v>
      </c>
      <c r="D42" s="280"/>
      <c r="E42" s="179"/>
      <c r="F42" s="179"/>
      <c r="G42" s="179" t="n">
        <v>400</v>
      </c>
      <c r="H42" s="143"/>
      <c r="I42" s="458" t="n">
        <v>0.3</v>
      </c>
      <c r="J42" s="145" t="n">
        <v>0.2</v>
      </c>
      <c r="K42" s="145"/>
      <c r="L42" s="145" t="n">
        <v>0.5</v>
      </c>
      <c r="M42" s="145"/>
      <c r="N42" s="145"/>
      <c r="O42" s="145"/>
      <c r="P42" s="145"/>
      <c r="Q42" s="145"/>
      <c r="R42" s="145"/>
      <c r="S42" s="145"/>
      <c r="T42" s="122" t="n">
        <f aca="false">ROUND(J42*$G42,-1)</f>
        <v>80</v>
      </c>
      <c r="U42" s="226" t="n">
        <f aca="false">ROUND(K42*$G42,-1)</f>
        <v>0</v>
      </c>
      <c r="V42" s="227" t="n">
        <f aca="false">ROUND(L42*$G42,-1)</f>
        <v>200</v>
      </c>
      <c r="W42" s="227" t="n">
        <f aca="false">ROUND(M42*$G42,-1)</f>
        <v>0</v>
      </c>
      <c r="X42" s="227" t="n">
        <f aca="false">ROUND(N42*$G42,-1)</f>
        <v>0</v>
      </c>
      <c r="Y42" s="227" t="n">
        <f aca="false">ROUND(O42*$G42,-1)</f>
        <v>0</v>
      </c>
      <c r="Z42" s="227" t="n">
        <f aca="false">ROUND(P42*$G42,-1)</f>
        <v>0</v>
      </c>
      <c r="AA42" s="227" t="n">
        <f aca="false">ROUND(Q42*$G42,-1)</f>
        <v>0</v>
      </c>
      <c r="AB42" s="227" t="n">
        <f aca="false">ROUND(R42*$G42,-1)</f>
        <v>0</v>
      </c>
      <c r="AC42" s="143" t="n">
        <f aca="false">ROUND(S42*$G42,-1)</f>
        <v>0</v>
      </c>
      <c r="AD42" s="241" t="s">
        <v>174</v>
      </c>
      <c r="AE42" s="208" t="n">
        <v>2194</v>
      </c>
    </row>
    <row r="43" customFormat="false" ht="15.85" hidden="false" customHeight="true" outlineLevel="0" collapsed="false">
      <c r="A43" s="310" t="s">
        <v>175</v>
      </c>
      <c r="B43" s="280" t="s">
        <v>52</v>
      </c>
      <c r="C43" s="280" t="s">
        <v>48</v>
      </c>
      <c r="D43" s="280"/>
      <c r="E43" s="179"/>
      <c r="F43" s="179"/>
      <c r="G43" s="179" t="n">
        <v>200</v>
      </c>
      <c r="H43" s="143" t="s">
        <v>176</v>
      </c>
      <c r="I43" s="458" t="n">
        <v>0.1</v>
      </c>
      <c r="J43" s="145"/>
      <c r="K43" s="145" t="n">
        <v>0.9</v>
      </c>
      <c r="L43" s="145"/>
      <c r="M43" s="145"/>
      <c r="N43" s="145"/>
      <c r="O43" s="145"/>
      <c r="P43" s="145"/>
      <c r="Q43" s="145"/>
      <c r="R43" s="145"/>
      <c r="S43" s="145"/>
      <c r="T43" s="122" t="n">
        <f aca="false">ROUND(J43*$G43,-1)</f>
        <v>0</v>
      </c>
      <c r="U43" s="226" t="n">
        <f aca="false">ROUND(K43*$G43,-1)</f>
        <v>180</v>
      </c>
      <c r="V43" s="227" t="n">
        <f aca="false">ROUND(L43*$G43,-1)</f>
        <v>0</v>
      </c>
      <c r="W43" s="227" t="n">
        <f aca="false">ROUND(M43*$G43,-1)</f>
        <v>0</v>
      </c>
      <c r="X43" s="227" t="n">
        <f aca="false">ROUND(N43*$G43,-1)</f>
        <v>0</v>
      </c>
      <c r="Y43" s="227" t="n">
        <f aca="false">ROUND(O43*$G43,-1)</f>
        <v>0</v>
      </c>
      <c r="Z43" s="227" t="n">
        <f aca="false">ROUND(P43*$G43,-1)</f>
        <v>0</v>
      </c>
      <c r="AA43" s="227" t="n">
        <f aca="false">ROUND(Q43*$G43,-1)</f>
        <v>0</v>
      </c>
      <c r="AB43" s="227" t="n">
        <f aca="false">ROUND(R43*$G43,-1)</f>
        <v>0</v>
      </c>
      <c r="AC43" s="143" t="n">
        <f aca="false">ROUND(S43*$G43,-1)</f>
        <v>0</v>
      </c>
      <c r="AD43" s="358"/>
      <c r="AE43" s="96" t="n">
        <v>2193</v>
      </c>
    </row>
    <row r="44" customFormat="false" ht="15.85" hidden="false" customHeight="true" outlineLevel="0" collapsed="false">
      <c r="A44" s="310" t="s">
        <v>177</v>
      </c>
      <c r="B44" s="280" t="s">
        <v>52</v>
      </c>
      <c r="C44" s="280" t="s">
        <v>48</v>
      </c>
      <c r="D44" s="280"/>
      <c r="E44" s="179"/>
      <c r="F44" s="179"/>
      <c r="G44" s="179" t="n">
        <v>100</v>
      </c>
      <c r="H44" s="143"/>
      <c r="I44" s="458" t="n">
        <v>0.9</v>
      </c>
      <c r="J44" s="145" t="n">
        <v>0.1</v>
      </c>
      <c r="K44" s="145"/>
      <c r="L44" s="145"/>
      <c r="M44" s="145"/>
      <c r="N44" s="145"/>
      <c r="O44" s="145"/>
      <c r="P44" s="145"/>
      <c r="Q44" s="145"/>
      <c r="R44" s="145"/>
      <c r="S44" s="145"/>
      <c r="T44" s="122" t="n">
        <f aca="false">ROUND(J44*$G44,-1)</f>
        <v>10</v>
      </c>
      <c r="U44" s="226" t="n">
        <f aca="false">ROUND(K44*$G44,-1)</f>
        <v>0</v>
      </c>
      <c r="V44" s="227" t="n">
        <f aca="false">ROUND(L44*$G44,-1)</f>
        <v>0</v>
      </c>
      <c r="W44" s="227" t="n">
        <f aca="false">ROUND(M44*$G44,-1)</f>
        <v>0</v>
      </c>
      <c r="X44" s="227" t="n">
        <f aca="false">ROUND(N44*$G44,-1)</f>
        <v>0</v>
      </c>
      <c r="Y44" s="227" t="n">
        <f aca="false">ROUND(O44*$G44,-1)</f>
        <v>0</v>
      </c>
      <c r="Z44" s="227" t="n">
        <f aca="false">ROUND(P44*$G44,-1)</f>
        <v>0</v>
      </c>
      <c r="AA44" s="227" t="n">
        <f aca="false">ROUND(Q44*$G44,-1)</f>
        <v>0</v>
      </c>
      <c r="AB44" s="227" t="n">
        <f aca="false">ROUND(R44*$G44,-1)</f>
        <v>0</v>
      </c>
      <c r="AC44" s="143" t="n">
        <f aca="false">ROUND(S44*$G44,-1)</f>
        <v>0</v>
      </c>
      <c r="AD44" s="358"/>
      <c r="AE44" s="96" t="n">
        <v>3334</v>
      </c>
    </row>
    <row r="45" customFormat="false" ht="15.85" hidden="false" customHeight="true" outlineLevel="0" collapsed="false">
      <c r="A45" s="310" t="s">
        <v>178</v>
      </c>
      <c r="B45" s="280" t="s">
        <v>52</v>
      </c>
      <c r="C45" s="280" t="s">
        <v>48</v>
      </c>
      <c r="D45" s="280"/>
      <c r="E45" s="179"/>
      <c r="F45" s="179"/>
      <c r="G45" s="179" t="n">
        <v>500</v>
      </c>
      <c r="H45" s="143"/>
      <c r="I45" s="458"/>
      <c r="J45" s="145" t="n">
        <v>1</v>
      </c>
      <c r="K45" s="145"/>
      <c r="L45" s="145"/>
      <c r="M45" s="145"/>
      <c r="N45" s="145"/>
      <c r="O45" s="145"/>
      <c r="P45" s="145"/>
      <c r="Q45" s="145"/>
      <c r="R45" s="145"/>
      <c r="S45" s="145"/>
      <c r="T45" s="122" t="n">
        <f aca="false">ROUND(J45*$G45,-1)</f>
        <v>500</v>
      </c>
      <c r="U45" s="226" t="n">
        <f aca="false">ROUND(K45*$G45,-1)</f>
        <v>0</v>
      </c>
      <c r="V45" s="227" t="n">
        <f aca="false">ROUND(L45*$G45,-1)</f>
        <v>0</v>
      </c>
      <c r="W45" s="227" t="n">
        <f aca="false">ROUND(M45*$G45,-1)</f>
        <v>0</v>
      </c>
      <c r="X45" s="227" t="n">
        <f aca="false">ROUND(N45*$G45,-1)</f>
        <v>0</v>
      </c>
      <c r="Y45" s="227" t="n">
        <f aca="false">ROUND(O45*$G45,-1)</f>
        <v>0</v>
      </c>
      <c r="Z45" s="227" t="n">
        <f aca="false">ROUND(P45*$G45,-1)</f>
        <v>0</v>
      </c>
      <c r="AA45" s="227" t="n">
        <f aca="false">ROUND(Q45*$G45,-1)</f>
        <v>0</v>
      </c>
      <c r="AB45" s="227" t="n">
        <f aca="false">ROUND(R45*$G45,-1)</f>
        <v>0</v>
      </c>
      <c r="AC45" s="143" t="n">
        <f aca="false">ROUND(S45*$G45,-1)</f>
        <v>0</v>
      </c>
      <c r="AD45" s="241"/>
      <c r="AE45" s="208" t="n">
        <v>2195</v>
      </c>
    </row>
    <row r="46" customFormat="false" ht="15.85" hidden="false" customHeight="true" outlineLevel="0" collapsed="false">
      <c r="A46" s="310" t="s">
        <v>179</v>
      </c>
      <c r="B46" s="280" t="s">
        <v>52</v>
      </c>
      <c r="C46" s="280" t="s">
        <v>48</v>
      </c>
      <c r="D46" s="280"/>
      <c r="E46" s="179"/>
      <c r="F46" s="179"/>
      <c r="G46" s="179" t="n">
        <v>200</v>
      </c>
      <c r="H46" s="143" t="s">
        <v>176</v>
      </c>
      <c r="I46" s="458" t="n">
        <v>0.6</v>
      </c>
      <c r="J46" s="145" t="n">
        <v>0.2</v>
      </c>
      <c r="K46" s="145" t="n">
        <v>0.2</v>
      </c>
      <c r="L46" s="145"/>
      <c r="M46" s="145"/>
      <c r="N46" s="145"/>
      <c r="O46" s="145"/>
      <c r="P46" s="145"/>
      <c r="Q46" s="145"/>
      <c r="R46" s="145"/>
      <c r="S46" s="145"/>
      <c r="T46" s="122" t="n">
        <f aca="false">ROUND(J46*$G46,-1)</f>
        <v>40</v>
      </c>
      <c r="U46" s="226" t="n">
        <f aca="false">ROUND(K46*$G46,-1)</f>
        <v>40</v>
      </c>
      <c r="V46" s="227" t="n">
        <f aca="false">ROUND(L46*$G46,-1)</f>
        <v>0</v>
      </c>
      <c r="W46" s="227" t="n">
        <f aca="false">ROUND(M46*$G46,-1)</f>
        <v>0</v>
      </c>
      <c r="X46" s="227" t="n">
        <f aca="false">ROUND(N46*$G46,-1)</f>
        <v>0</v>
      </c>
      <c r="Y46" s="227" t="n">
        <f aca="false">ROUND(O46*$G46,-1)</f>
        <v>0</v>
      </c>
      <c r="Z46" s="227" t="n">
        <f aca="false">ROUND(P46*$G46,-1)</f>
        <v>0</v>
      </c>
      <c r="AA46" s="227" t="n">
        <f aca="false">ROUND(Q46*$G46,-1)</f>
        <v>0</v>
      </c>
      <c r="AB46" s="227" t="n">
        <f aca="false">ROUND(R46*$G46,-1)</f>
        <v>0</v>
      </c>
      <c r="AC46" s="143" t="n">
        <f aca="false">ROUND(S46*$G46,-1)</f>
        <v>0</v>
      </c>
      <c r="AD46" s="241" t="s">
        <v>180</v>
      </c>
      <c r="AE46" s="208" t="n">
        <v>2676</v>
      </c>
    </row>
    <row r="47" customFormat="false" ht="15.85" hidden="false" customHeight="true" outlineLevel="0" collapsed="false">
      <c r="A47" s="310" t="s">
        <v>181</v>
      </c>
      <c r="B47" s="280" t="s">
        <v>52</v>
      </c>
      <c r="C47" s="280" t="s">
        <v>48</v>
      </c>
      <c r="D47" s="280"/>
      <c r="E47" s="179"/>
      <c r="F47" s="179"/>
      <c r="G47" s="179" t="n">
        <v>600</v>
      </c>
      <c r="H47" s="143" t="s">
        <v>176</v>
      </c>
      <c r="I47" s="458" t="n">
        <v>0.2</v>
      </c>
      <c r="J47" s="145"/>
      <c r="K47" s="145" t="n">
        <v>0.3</v>
      </c>
      <c r="L47" s="145" t="n">
        <v>0.5</v>
      </c>
      <c r="M47" s="145"/>
      <c r="N47" s="145"/>
      <c r="O47" s="145"/>
      <c r="P47" s="145"/>
      <c r="Q47" s="145"/>
      <c r="R47" s="145"/>
      <c r="S47" s="145"/>
      <c r="T47" s="122" t="n">
        <f aca="false">ROUND(J47*$G47,-1)</f>
        <v>0</v>
      </c>
      <c r="U47" s="226" t="n">
        <f aca="false">ROUND(K47*$G47,-1)</f>
        <v>180</v>
      </c>
      <c r="V47" s="227" t="n">
        <f aca="false">ROUND(L47*$G47,-1)</f>
        <v>300</v>
      </c>
      <c r="W47" s="227" t="n">
        <f aca="false">ROUND(M47*$G47,-1)</f>
        <v>0</v>
      </c>
      <c r="X47" s="227" t="n">
        <f aca="false">ROUND(N47*$G47,-1)</f>
        <v>0</v>
      </c>
      <c r="Y47" s="227" t="n">
        <f aca="false">ROUND(O47*$G47,-1)</f>
        <v>0</v>
      </c>
      <c r="Z47" s="227" t="n">
        <f aca="false">ROUND(P47*$G47,-1)</f>
        <v>0</v>
      </c>
      <c r="AA47" s="227" t="n">
        <f aca="false">ROUND(Q47*$G47,-1)</f>
        <v>0</v>
      </c>
      <c r="AB47" s="227" t="n">
        <f aca="false">ROUND(R47*$G47,-1)</f>
        <v>0</v>
      </c>
      <c r="AC47" s="143" t="n">
        <f aca="false">ROUND(S47*$G47,-1)</f>
        <v>0</v>
      </c>
      <c r="AD47" s="241"/>
      <c r="AE47" s="208" t="n">
        <v>2196</v>
      </c>
    </row>
    <row r="48" customFormat="false" ht="15.85" hidden="false" customHeight="true" outlineLevel="0" collapsed="false">
      <c r="A48" s="310" t="s">
        <v>182</v>
      </c>
      <c r="B48" s="280" t="s">
        <v>52</v>
      </c>
      <c r="C48" s="280" t="s">
        <v>48</v>
      </c>
      <c r="D48" s="280"/>
      <c r="E48" s="179"/>
      <c r="F48" s="179"/>
      <c r="G48" s="179" t="n">
        <v>500</v>
      </c>
      <c r="H48" s="143"/>
      <c r="I48" s="458" t="n">
        <v>0.3</v>
      </c>
      <c r="J48" s="145"/>
      <c r="K48" s="145" t="n">
        <v>0.7</v>
      </c>
      <c r="L48" s="145"/>
      <c r="M48" s="145"/>
      <c r="N48" s="145"/>
      <c r="O48" s="145"/>
      <c r="P48" s="145"/>
      <c r="Q48" s="145"/>
      <c r="R48" s="145"/>
      <c r="S48" s="145"/>
      <c r="T48" s="122" t="n">
        <f aca="false">ROUND(J48*$G48,-1)</f>
        <v>0</v>
      </c>
      <c r="U48" s="226" t="n">
        <f aca="false">ROUND(K48*$G48,-1)</f>
        <v>350</v>
      </c>
      <c r="V48" s="227" t="n">
        <f aca="false">ROUND(L48*$G48,-1)</f>
        <v>0</v>
      </c>
      <c r="W48" s="227" t="n">
        <f aca="false">ROUND(M48*$G48,-1)</f>
        <v>0</v>
      </c>
      <c r="X48" s="227" t="n">
        <f aca="false">ROUND(N48*$G48,-1)</f>
        <v>0</v>
      </c>
      <c r="Y48" s="227" t="n">
        <f aca="false">ROUND(O48*$G48,-1)</f>
        <v>0</v>
      </c>
      <c r="Z48" s="227" t="n">
        <f aca="false">ROUND(P48*$G48,-1)</f>
        <v>0</v>
      </c>
      <c r="AA48" s="227" t="n">
        <f aca="false">ROUND(Q48*$G48,-1)</f>
        <v>0</v>
      </c>
      <c r="AB48" s="227" t="n">
        <f aca="false">ROUND(R48*$G48,-1)</f>
        <v>0</v>
      </c>
      <c r="AC48" s="143" t="n">
        <f aca="false">ROUND(S48*$G48,-1)</f>
        <v>0</v>
      </c>
      <c r="AD48" s="241"/>
      <c r="AE48" s="208" t="n">
        <v>2197</v>
      </c>
    </row>
    <row r="49" customFormat="false" ht="15.85" hidden="false" customHeight="true" outlineLevel="0" collapsed="false">
      <c r="A49" s="310" t="s">
        <v>183</v>
      </c>
      <c r="B49" s="280" t="s">
        <v>52</v>
      </c>
      <c r="C49" s="280" t="s">
        <v>48</v>
      </c>
      <c r="D49" s="280"/>
      <c r="E49" s="179"/>
      <c r="F49" s="179"/>
      <c r="G49" s="179" t="n">
        <v>20</v>
      </c>
      <c r="H49" s="143"/>
      <c r="I49" s="458" t="n">
        <v>0.8</v>
      </c>
      <c r="J49" s="145" t="n">
        <v>0.2</v>
      </c>
      <c r="K49" s="145"/>
      <c r="L49" s="145"/>
      <c r="M49" s="145"/>
      <c r="N49" s="145"/>
      <c r="O49" s="145"/>
      <c r="P49" s="145"/>
      <c r="Q49" s="145"/>
      <c r="R49" s="145"/>
      <c r="S49" s="145"/>
      <c r="T49" s="122" t="n">
        <f aca="false">ROUND(J49*$G49,-1)</f>
        <v>0</v>
      </c>
      <c r="U49" s="226" t="n">
        <f aca="false">ROUND(K49*$G49,-1)</f>
        <v>0</v>
      </c>
      <c r="V49" s="227" t="n">
        <f aca="false">ROUND(L49*$G49,-1)</f>
        <v>0</v>
      </c>
      <c r="W49" s="227" t="n">
        <f aca="false">ROUND(M49*$G49,-1)</f>
        <v>0</v>
      </c>
      <c r="X49" s="227" t="n">
        <f aca="false">ROUND(N49*$G49,-1)</f>
        <v>0</v>
      </c>
      <c r="Y49" s="227" t="n">
        <f aca="false">ROUND(O49*$G49,-1)</f>
        <v>0</v>
      </c>
      <c r="Z49" s="227" t="n">
        <f aca="false">ROUND(P49*$G49,-1)</f>
        <v>0</v>
      </c>
      <c r="AA49" s="227" t="n">
        <f aca="false">ROUND(Q49*$G49,-1)</f>
        <v>0</v>
      </c>
      <c r="AB49" s="227" t="n">
        <f aca="false">ROUND(R49*$G49,-1)</f>
        <v>0</v>
      </c>
      <c r="AC49" s="143" t="n">
        <f aca="false">ROUND(S49*$G49,-1)</f>
        <v>0</v>
      </c>
      <c r="AD49" s="241"/>
      <c r="AE49" s="208" t="n">
        <v>2674</v>
      </c>
    </row>
    <row r="50" customFormat="false" ht="15.85" hidden="false" customHeight="true" outlineLevel="0" collapsed="false">
      <c r="A50" s="310" t="s">
        <v>184</v>
      </c>
      <c r="B50" s="280" t="s">
        <v>52</v>
      </c>
      <c r="C50" s="280" t="s">
        <v>48</v>
      </c>
      <c r="D50" s="280"/>
      <c r="E50" s="179"/>
      <c r="F50" s="179"/>
      <c r="G50" s="179" t="n">
        <v>500</v>
      </c>
      <c r="H50" s="143"/>
      <c r="I50" s="458"/>
      <c r="J50" s="181"/>
      <c r="K50" s="145"/>
      <c r="L50" s="145" t="n">
        <v>1</v>
      </c>
      <c r="M50" s="145"/>
      <c r="N50" s="145"/>
      <c r="O50" s="145"/>
      <c r="P50" s="145"/>
      <c r="Q50" s="145"/>
      <c r="R50" s="145"/>
      <c r="S50" s="145"/>
      <c r="T50" s="122" t="n">
        <f aca="false">ROUND(J50*$G50,-1)</f>
        <v>0</v>
      </c>
      <c r="U50" s="226" t="n">
        <f aca="false">ROUND(K50*$G50,-1)</f>
        <v>0</v>
      </c>
      <c r="V50" s="227" t="n">
        <f aca="false">ROUND(L50*$G50,-1)</f>
        <v>500</v>
      </c>
      <c r="W50" s="227" t="n">
        <f aca="false">ROUND(M50*$G50,-1)</f>
        <v>0</v>
      </c>
      <c r="X50" s="227" t="n">
        <f aca="false">ROUND(N50*$G50,-1)</f>
        <v>0</v>
      </c>
      <c r="Y50" s="227" t="n">
        <f aca="false">ROUND(O50*$G50,-1)</f>
        <v>0</v>
      </c>
      <c r="Z50" s="227" t="n">
        <f aca="false">ROUND(P50*$G50,-1)</f>
        <v>0</v>
      </c>
      <c r="AA50" s="227" t="n">
        <f aca="false">ROUND(Q50*$G50,-1)</f>
        <v>0</v>
      </c>
      <c r="AB50" s="227" t="n">
        <f aca="false">ROUND(R50*$G50,-1)</f>
        <v>0</v>
      </c>
      <c r="AC50" s="143" t="n">
        <f aca="false">ROUND(S50*$G50,-1)</f>
        <v>0</v>
      </c>
      <c r="AD50" s="241"/>
      <c r="AE50" s="208"/>
    </row>
    <row r="51" customFormat="false" ht="15.85" hidden="false" customHeight="true" outlineLevel="0" collapsed="false">
      <c r="A51" s="234"/>
      <c r="B51" s="280"/>
      <c r="C51" s="280"/>
      <c r="D51" s="280"/>
      <c r="E51" s="179"/>
      <c r="F51" s="179"/>
      <c r="G51" s="179"/>
      <c r="H51" s="143"/>
      <c r="I51" s="458"/>
      <c r="J51" s="181"/>
      <c r="K51" s="145"/>
      <c r="L51" s="145"/>
      <c r="M51" s="145"/>
      <c r="N51" s="145"/>
      <c r="O51" s="145"/>
      <c r="P51" s="145"/>
      <c r="Q51" s="145"/>
      <c r="R51" s="145"/>
      <c r="S51" s="145"/>
      <c r="T51" s="122"/>
      <c r="U51" s="226"/>
      <c r="V51" s="227"/>
      <c r="W51" s="227"/>
      <c r="X51" s="227"/>
      <c r="Y51" s="227"/>
      <c r="Z51" s="227"/>
      <c r="AA51" s="227"/>
      <c r="AB51" s="227"/>
      <c r="AC51" s="143"/>
      <c r="AD51" s="241"/>
      <c r="AE51" s="208"/>
    </row>
    <row r="52" customFormat="false" ht="15.85" hidden="false" customHeight="true" outlineLevel="0" collapsed="false">
      <c r="A52" s="303" t="s">
        <v>185</v>
      </c>
      <c r="B52" s="459"/>
      <c r="C52" s="459"/>
      <c r="D52" s="459"/>
      <c r="E52" s="179"/>
      <c r="F52" s="179"/>
      <c r="G52" s="179"/>
      <c r="H52" s="143"/>
      <c r="I52" s="458"/>
      <c r="J52" s="181"/>
      <c r="K52" s="145"/>
      <c r="L52" s="237"/>
      <c r="M52" s="145"/>
      <c r="N52" s="145"/>
      <c r="O52" s="145"/>
      <c r="P52" s="145"/>
      <c r="Q52" s="145"/>
      <c r="R52" s="145"/>
      <c r="S52" s="145"/>
      <c r="T52" s="122"/>
      <c r="U52" s="226"/>
      <c r="V52" s="227"/>
      <c r="W52" s="227"/>
      <c r="X52" s="227"/>
      <c r="Y52" s="227"/>
      <c r="Z52" s="227"/>
      <c r="AA52" s="227"/>
      <c r="AB52" s="227"/>
      <c r="AC52" s="143"/>
      <c r="AD52" s="241"/>
      <c r="AE52" s="208" t="n">
        <v>1082</v>
      </c>
    </row>
    <row r="53" customFormat="false" ht="15.85" hidden="false" customHeight="true" outlineLevel="0" collapsed="false">
      <c r="A53" s="310" t="s">
        <v>186</v>
      </c>
      <c r="B53" s="280" t="s">
        <v>52</v>
      </c>
      <c r="C53" s="280" t="s">
        <v>48</v>
      </c>
      <c r="D53" s="280"/>
      <c r="E53" s="114"/>
      <c r="F53" s="179"/>
      <c r="G53" s="179" t="n">
        <v>300</v>
      </c>
      <c r="H53" s="143"/>
      <c r="I53" s="458"/>
      <c r="J53" s="181"/>
      <c r="K53" s="145" t="n">
        <v>1</v>
      </c>
      <c r="L53" s="237"/>
      <c r="M53" s="145"/>
      <c r="N53" s="145"/>
      <c r="O53" s="145"/>
      <c r="P53" s="145"/>
      <c r="Q53" s="145"/>
      <c r="R53" s="145"/>
      <c r="S53" s="145"/>
      <c r="T53" s="122" t="n">
        <f aca="false">ROUND(J53*$G53,-1)</f>
        <v>0</v>
      </c>
      <c r="U53" s="226" t="n">
        <f aca="false">ROUND(K53*$G53,-1)</f>
        <v>300</v>
      </c>
      <c r="V53" s="227" t="n">
        <f aca="false">ROUND(L53*$G53,-1)</f>
        <v>0</v>
      </c>
      <c r="W53" s="227" t="n">
        <f aca="false">ROUND(M53*$G53,-1)</f>
        <v>0</v>
      </c>
      <c r="X53" s="227" t="n">
        <f aca="false">ROUND(N53*$G53,-1)</f>
        <v>0</v>
      </c>
      <c r="Y53" s="227" t="n">
        <f aca="false">ROUND(O53*$G53,-1)</f>
        <v>0</v>
      </c>
      <c r="Z53" s="227" t="n">
        <f aca="false">ROUND(P53*$G53,-1)</f>
        <v>0</v>
      </c>
      <c r="AA53" s="227" t="n">
        <f aca="false">ROUND(Q53*$G53,-1)</f>
        <v>0</v>
      </c>
      <c r="AB53" s="227" t="n">
        <f aca="false">ROUND(R53*$G53,-1)</f>
        <v>0</v>
      </c>
      <c r="AC53" s="143" t="n">
        <f aca="false">ROUND(S53*$G53,-1)</f>
        <v>0</v>
      </c>
      <c r="AD53" s="241"/>
      <c r="AE53" s="208" t="s">
        <v>65</v>
      </c>
    </row>
    <row r="54" customFormat="false" ht="15.85" hidden="false" customHeight="true" outlineLevel="0" collapsed="false">
      <c r="A54" s="310" t="s">
        <v>187</v>
      </c>
      <c r="B54" s="280" t="s">
        <v>52</v>
      </c>
      <c r="C54" s="280" t="s">
        <v>48</v>
      </c>
      <c r="D54" s="280"/>
      <c r="E54" s="179"/>
      <c r="F54" s="179"/>
      <c r="G54" s="179" t="n">
        <v>800</v>
      </c>
      <c r="H54" s="143" t="s">
        <v>188</v>
      </c>
      <c r="I54" s="458" t="n">
        <v>0.5</v>
      </c>
      <c r="J54" s="181" t="n">
        <v>0.3</v>
      </c>
      <c r="K54" s="145" t="n">
        <v>0.2</v>
      </c>
      <c r="L54" s="145"/>
      <c r="M54" s="145"/>
      <c r="N54" s="145"/>
      <c r="O54" s="237"/>
      <c r="P54" s="181"/>
      <c r="Q54" s="145"/>
      <c r="R54" s="145"/>
      <c r="S54" s="145"/>
      <c r="T54" s="122" t="n">
        <f aca="false">ROUND(J54*$G54,-1)</f>
        <v>240</v>
      </c>
      <c r="U54" s="226" t="n">
        <f aca="false">ROUND(K54*$G54,-1)</f>
        <v>160</v>
      </c>
      <c r="V54" s="227" t="n">
        <f aca="false">ROUND(L54*$G54,-1)</f>
        <v>0</v>
      </c>
      <c r="W54" s="227" t="n">
        <f aca="false">ROUND(M54*$G54,-1)</f>
        <v>0</v>
      </c>
      <c r="X54" s="227" t="n">
        <f aca="false">ROUND(N54*$G54,-1)</f>
        <v>0</v>
      </c>
      <c r="Y54" s="227" t="n">
        <f aca="false">ROUND(O54*$G54,-1)</f>
        <v>0</v>
      </c>
      <c r="Z54" s="227" t="n">
        <f aca="false">ROUND(P54*$G54,-1)</f>
        <v>0</v>
      </c>
      <c r="AA54" s="227" t="n">
        <f aca="false">ROUND(Q54*$G54,-1)</f>
        <v>0</v>
      </c>
      <c r="AB54" s="227" t="n">
        <f aca="false">ROUND(R54*$G54,-1)</f>
        <v>0</v>
      </c>
      <c r="AC54" s="143" t="n">
        <f aca="false">ROUND(S54*$G54,-1)</f>
        <v>0</v>
      </c>
      <c r="AD54" s="241"/>
      <c r="AE54" s="208" t="n">
        <v>1479</v>
      </c>
    </row>
    <row r="55" customFormat="false" ht="15.85" hidden="false" customHeight="true" outlineLevel="0" collapsed="false">
      <c r="A55" s="310" t="s">
        <v>189</v>
      </c>
      <c r="B55" s="280" t="s">
        <v>52</v>
      </c>
      <c r="C55" s="280" t="s">
        <v>48</v>
      </c>
      <c r="D55" s="280"/>
      <c r="E55" s="179"/>
      <c r="F55" s="179"/>
      <c r="G55" s="179" t="n">
        <v>100</v>
      </c>
      <c r="H55" s="143"/>
      <c r="I55" s="458"/>
      <c r="J55" s="181"/>
      <c r="K55" s="145"/>
      <c r="L55" s="145" t="n">
        <v>1</v>
      </c>
      <c r="M55" s="145"/>
      <c r="N55" s="145"/>
      <c r="O55" s="250"/>
      <c r="P55" s="181"/>
      <c r="Q55" s="145"/>
      <c r="R55" s="145"/>
      <c r="S55" s="145"/>
      <c r="T55" s="122" t="n">
        <f aca="false">ROUND(J55*$G55,-1)</f>
        <v>0</v>
      </c>
      <c r="U55" s="226" t="n">
        <f aca="false">ROUND(K55*$G55,-1)</f>
        <v>0</v>
      </c>
      <c r="V55" s="227" t="n">
        <f aca="false">ROUND(L55*$G55,-1)</f>
        <v>100</v>
      </c>
      <c r="W55" s="227" t="n">
        <f aca="false">ROUND(M55*$G55,-1)</f>
        <v>0</v>
      </c>
      <c r="X55" s="227" t="n">
        <f aca="false">ROUND(N55*$G55,-1)</f>
        <v>0</v>
      </c>
      <c r="Y55" s="227" t="n">
        <f aca="false">ROUND(O55*$G55,-1)</f>
        <v>0</v>
      </c>
      <c r="Z55" s="227" t="n">
        <f aca="false">ROUND(P55*$G55,-1)</f>
        <v>0</v>
      </c>
      <c r="AA55" s="227" t="n">
        <f aca="false">ROUND(Q55*$G55,-1)</f>
        <v>0</v>
      </c>
      <c r="AB55" s="227" t="n">
        <f aca="false">ROUND(R55*$G55,-1)</f>
        <v>0</v>
      </c>
      <c r="AC55" s="143" t="n">
        <f aca="false">ROUND(S55*$G55,-1)</f>
        <v>0</v>
      </c>
      <c r="AD55" s="241"/>
      <c r="AE55" s="208" t="n">
        <v>1984</v>
      </c>
    </row>
    <row r="56" customFormat="false" ht="15.85" hidden="false" customHeight="true" outlineLevel="0" collapsed="false">
      <c r="A56" s="310" t="s">
        <v>190</v>
      </c>
      <c r="B56" s="280" t="s">
        <v>52</v>
      </c>
      <c r="C56" s="280" t="s">
        <v>48</v>
      </c>
      <c r="D56" s="280"/>
      <c r="E56" s="179"/>
      <c r="F56" s="179"/>
      <c r="G56" s="179" t="n">
        <v>700</v>
      </c>
      <c r="H56" s="143"/>
      <c r="I56" s="458"/>
      <c r="J56" s="181"/>
      <c r="K56" s="145" t="n">
        <v>0.5</v>
      </c>
      <c r="L56" s="145" t="n">
        <v>0.5</v>
      </c>
      <c r="M56" s="145" t="n">
        <v>0.5</v>
      </c>
      <c r="N56" s="145"/>
      <c r="O56" s="250"/>
      <c r="P56" s="181"/>
      <c r="Q56" s="145"/>
      <c r="R56" s="145"/>
      <c r="S56" s="145"/>
      <c r="T56" s="122" t="n">
        <f aca="false">ROUND(J56*$G56,-1)</f>
        <v>0</v>
      </c>
      <c r="U56" s="226" t="n">
        <f aca="false">ROUND(K56*$G56,-1)</f>
        <v>350</v>
      </c>
      <c r="V56" s="227" t="n">
        <f aca="false">ROUND(L56*$G56,-1)</f>
        <v>350</v>
      </c>
      <c r="W56" s="227" t="n">
        <f aca="false">ROUND(M56*$G56,-1)</f>
        <v>350</v>
      </c>
      <c r="X56" s="227" t="n">
        <f aca="false">ROUND(N56*$G56,-1)</f>
        <v>0</v>
      </c>
      <c r="Y56" s="227" t="n">
        <f aca="false">ROUND(O56*$G56,-1)</f>
        <v>0</v>
      </c>
      <c r="Z56" s="227" t="n">
        <f aca="false">ROUND(P56*$G56,-1)</f>
        <v>0</v>
      </c>
      <c r="AA56" s="227" t="n">
        <f aca="false">ROUND(Q56*$G56,-1)</f>
        <v>0</v>
      </c>
      <c r="AB56" s="227" t="n">
        <f aca="false">ROUND(R56*$G56,-1)</f>
        <v>0</v>
      </c>
      <c r="AC56" s="143" t="n">
        <f aca="false">ROUND(S56*$G56,-1)</f>
        <v>0</v>
      </c>
      <c r="AD56" s="241"/>
      <c r="AE56" s="208" t="n">
        <v>2163</v>
      </c>
    </row>
    <row r="57" customFormat="false" ht="15.85" hidden="false" customHeight="true" outlineLevel="0" collapsed="false">
      <c r="A57" s="310" t="s">
        <v>191</v>
      </c>
      <c r="B57" s="280" t="s">
        <v>52</v>
      </c>
      <c r="C57" s="280" t="s">
        <v>48</v>
      </c>
      <c r="D57" s="280"/>
      <c r="E57" s="179"/>
      <c r="F57" s="179"/>
      <c r="G57" s="179" t="n">
        <v>800</v>
      </c>
      <c r="H57" s="143"/>
      <c r="I57" s="458"/>
      <c r="J57" s="181"/>
      <c r="K57" s="145" t="n">
        <v>0.5</v>
      </c>
      <c r="L57" s="145"/>
      <c r="M57" s="145" t="n">
        <v>0.4</v>
      </c>
      <c r="N57" s="145"/>
      <c r="O57" s="250"/>
      <c r="P57" s="181"/>
      <c r="Q57" s="145"/>
      <c r="R57" s="145"/>
      <c r="S57" s="145"/>
      <c r="T57" s="122" t="n">
        <f aca="false">ROUND(J57*$G57,-1)</f>
        <v>0</v>
      </c>
      <c r="U57" s="226" t="n">
        <f aca="false">ROUND(K57*$G57,-1)</f>
        <v>400</v>
      </c>
      <c r="V57" s="227" t="n">
        <f aca="false">ROUND(L57*$G57,-1)</f>
        <v>0</v>
      </c>
      <c r="W57" s="227" t="n">
        <f aca="false">ROUND(M57*$G57,-1)</f>
        <v>320</v>
      </c>
      <c r="X57" s="227" t="n">
        <f aca="false">ROUND(N57*$G57,-1)</f>
        <v>0</v>
      </c>
      <c r="Y57" s="227" t="n">
        <f aca="false">ROUND(O57*$G57,-1)</f>
        <v>0</v>
      </c>
      <c r="Z57" s="227" t="n">
        <f aca="false">ROUND(P57*$G57,-1)</f>
        <v>0</v>
      </c>
      <c r="AA57" s="227" t="n">
        <f aca="false">ROUND(Q57*$G57,-1)</f>
        <v>0</v>
      </c>
      <c r="AB57" s="227" t="n">
        <f aca="false">ROUND(R57*$G57,-1)</f>
        <v>0</v>
      </c>
      <c r="AC57" s="143" t="n">
        <f aca="false">ROUND(S57*$G57,-1)</f>
        <v>0</v>
      </c>
      <c r="AD57" s="241" t="s">
        <v>192</v>
      </c>
      <c r="AE57" s="208" t="n">
        <v>2188</v>
      </c>
    </row>
    <row r="58" customFormat="false" ht="15.85" hidden="false" customHeight="true" outlineLevel="0" collapsed="false">
      <c r="A58" s="310" t="s">
        <v>193</v>
      </c>
      <c r="B58" s="280" t="s">
        <v>52</v>
      </c>
      <c r="C58" s="280" t="s">
        <v>48</v>
      </c>
      <c r="D58" s="280"/>
      <c r="E58" s="179"/>
      <c r="F58" s="179"/>
      <c r="G58" s="179" t="n">
        <v>300</v>
      </c>
      <c r="H58" s="143"/>
      <c r="I58" s="458"/>
      <c r="J58" s="181"/>
      <c r="K58" s="145"/>
      <c r="L58" s="145" t="n">
        <v>1</v>
      </c>
      <c r="M58" s="145"/>
      <c r="N58" s="145"/>
      <c r="O58" s="250"/>
      <c r="P58" s="181"/>
      <c r="Q58" s="145"/>
      <c r="R58" s="145"/>
      <c r="S58" s="145"/>
      <c r="T58" s="122" t="n">
        <f aca="false">ROUND(J58*$G58,-1)</f>
        <v>0</v>
      </c>
      <c r="U58" s="226" t="n">
        <f aca="false">ROUND(K58*$G58,-1)</f>
        <v>0</v>
      </c>
      <c r="V58" s="227" t="n">
        <f aca="false">ROUND(L58*$G58,-1)</f>
        <v>300</v>
      </c>
      <c r="W58" s="227" t="n">
        <f aca="false">ROUND(M58*$G58,-1)</f>
        <v>0</v>
      </c>
      <c r="X58" s="227" t="n">
        <f aca="false">ROUND(N58*$G58,-1)</f>
        <v>0</v>
      </c>
      <c r="Y58" s="227" t="n">
        <f aca="false">ROUND(O58*$G58,-1)</f>
        <v>0</v>
      </c>
      <c r="Z58" s="227" t="n">
        <f aca="false">ROUND(P58*$G58,-1)</f>
        <v>0</v>
      </c>
      <c r="AA58" s="227" t="n">
        <f aca="false">ROUND(Q58*$G58,-1)</f>
        <v>0</v>
      </c>
      <c r="AB58" s="227" t="n">
        <f aca="false">ROUND(R58*$G58,-1)</f>
        <v>0</v>
      </c>
      <c r="AC58" s="143" t="n">
        <f aca="false">ROUND(S58*$G58,-1)</f>
        <v>0</v>
      </c>
      <c r="AD58" s="241"/>
      <c r="AE58" s="208" t="n">
        <v>2189</v>
      </c>
    </row>
    <row r="59" customFormat="false" ht="15.85" hidden="false" customHeight="true" outlineLevel="0" collapsed="false">
      <c r="A59" s="310" t="s">
        <v>194</v>
      </c>
      <c r="B59" s="280" t="s">
        <v>52</v>
      </c>
      <c r="C59" s="280" t="s">
        <v>48</v>
      </c>
      <c r="D59" s="280"/>
      <c r="E59" s="179"/>
      <c r="F59" s="179"/>
      <c r="G59" s="179" t="n">
        <v>100</v>
      </c>
      <c r="H59" s="143"/>
      <c r="I59" s="458"/>
      <c r="J59" s="181"/>
      <c r="K59" s="145"/>
      <c r="L59" s="145" t="n">
        <v>1</v>
      </c>
      <c r="M59" s="145"/>
      <c r="N59" s="145"/>
      <c r="O59" s="237"/>
      <c r="P59" s="181"/>
      <c r="Q59" s="145"/>
      <c r="R59" s="145"/>
      <c r="S59" s="145"/>
      <c r="T59" s="122" t="n">
        <f aca="false">ROUND(J59*$G59,-1)</f>
        <v>0</v>
      </c>
      <c r="U59" s="226" t="n">
        <f aca="false">ROUND(K59*$G59,-1)</f>
        <v>0</v>
      </c>
      <c r="V59" s="227" t="n">
        <f aca="false">ROUND(L59*$G59,-1)</f>
        <v>100</v>
      </c>
      <c r="W59" s="227" t="n">
        <f aca="false">ROUND(M59*$G59,-1)</f>
        <v>0</v>
      </c>
      <c r="X59" s="227" t="n">
        <f aca="false">ROUND(N59*$G59,-1)</f>
        <v>0</v>
      </c>
      <c r="Y59" s="227" t="n">
        <f aca="false">ROUND(O59*$G59,-1)</f>
        <v>0</v>
      </c>
      <c r="Z59" s="227" t="n">
        <f aca="false">ROUND(P59*$G59,-1)</f>
        <v>0</v>
      </c>
      <c r="AA59" s="227" t="n">
        <f aca="false">ROUND(Q59*$G59,-1)</f>
        <v>0</v>
      </c>
      <c r="AB59" s="227" t="n">
        <f aca="false">ROUND(R59*$G59,-1)</f>
        <v>0</v>
      </c>
      <c r="AC59" s="143" t="n">
        <f aca="false">ROUND(S59*$G59,-1)</f>
        <v>0</v>
      </c>
      <c r="AD59" s="241"/>
      <c r="AE59" s="208" t="n">
        <v>2164</v>
      </c>
    </row>
    <row r="60" customFormat="false" ht="15.85" hidden="false" customHeight="true" outlineLevel="0" collapsed="false">
      <c r="A60" s="310" t="s">
        <v>195</v>
      </c>
      <c r="B60" s="280" t="s">
        <v>52</v>
      </c>
      <c r="C60" s="280" t="s">
        <v>48</v>
      </c>
      <c r="D60" s="280"/>
      <c r="E60" s="179"/>
      <c r="F60" s="179"/>
      <c r="G60" s="179" t="n">
        <v>600</v>
      </c>
      <c r="H60" s="143" t="s">
        <v>196</v>
      </c>
      <c r="I60" s="458" t="n">
        <v>0.5</v>
      </c>
      <c r="J60" s="181" t="n">
        <v>0.2</v>
      </c>
      <c r="K60" s="145" t="n">
        <v>0.3</v>
      </c>
      <c r="L60" s="145"/>
      <c r="M60" s="145"/>
      <c r="N60" s="145"/>
      <c r="O60" s="182"/>
      <c r="P60" s="145"/>
      <c r="Q60" s="145"/>
      <c r="R60" s="145"/>
      <c r="S60" s="145"/>
      <c r="T60" s="122" t="n">
        <f aca="false">ROUND(J60*$G60,-1)</f>
        <v>120</v>
      </c>
      <c r="U60" s="226" t="n">
        <f aca="false">ROUND(K60*$G60,-1)</f>
        <v>180</v>
      </c>
      <c r="V60" s="227" t="n">
        <f aca="false">ROUND(L60*$G60,-1)</f>
        <v>0</v>
      </c>
      <c r="W60" s="227" t="n">
        <f aca="false">ROUND(M60*$G60,-1)</f>
        <v>0</v>
      </c>
      <c r="X60" s="227" t="n">
        <f aca="false">ROUND(N60*$G60,-1)</f>
        <v>0</v>
      </c>
      <c r="Y60" s="227" t="n">
        <f aca="false">ROUND(O60*$G60,-1)</f>
        <v>0</v>
      </c>
      <c r="Z60" s="227" t="n">
        <f aca="false">ROUND(P60*$G60,-1)</f>
        <v>0</v>
      </c>
      <c r="AA60" s="227" t="n">
        <f aca="false">ROUND(Q60*$G60,-1)</f>
        <v>0</v>
      </c>
      <c r="AB60" s="227" t="n">
        <f aca="false">ROUND(R60*$G60,-1)</f>
        <v>0</v>
      </c>
      <c r="AC60" s="143" t="n">
        <f aca="false">ROUND(S60*$G60,-1)</f>
        <v>0</v>
      </c>
      <c r="AD60" s="241"/>
      <c r="AE60" s="229" t="n">
        <v>1983</v>
      </c>
    </row>
    <row r="61" customFormat="false" ht="15.85" hidden="false" customHeight="true" outlineLevel="0" collapsed="false">
      <c r="A61" s="310" t="s">
        <v>197</v>
      </c>
      <c r="B61" s="280" t="s">
        <v>52</v>
      </c>
      <c r="C61" s="280" t="s">
        <v>48</v>
      </c>
      <c r="D61" s="280"/>
      <c r="E61" s="179"/>
      <c r="F61" s="179"/>
      <c r="G61" s="179" t="n">
        <v>500</v>
      </c>
      <c r="H61" s="143" t="s">
        <v>49</v>
      </c>
      <c r="I61" s="458" t="n">
        <v>0.1</v>
      </c>
      <c r="J61" s="181" t="n">
        <v>0.6</v>
      </c>
      <c r="K61" s="145" t="n">
        <v>0.3</v>
      </c>
      <c r="L61" s="145"/>
      <c r="M61" s="145"/>
      <c r="N61" s="145"/>
      <c r="O61" s="182"/>
      <c r="P61" s="145"/>
      <c r="Q61" s="145"/>
      <c r="R61" s="145"/>
      <c r="S61" s="145"/>
      <c r="T61" s="122" t="n">
        <f aca="false">ROUND(J61*$G61,-1)</f>
        <v>300</v>
      </c>
      <c r="U61" s="226" t="n">
        <f aca="false">ROUND(K61*$G61,-1)</f>
        <v>150</v>
      </c>
      <c r="V61" s="227" t="n">
        <f aca="false">ROUND(L61*$G61,-1)</f>
        <v>0</v>
      </c>
      <c r="W61" s="227" t="n">
        <f aca="false">ROUND(M61*$G61,-1)</f>
        <v>0</v>
      </c>
      <c r="X61" s="227" t="n">
        <f aca="false">ROUND(N61*$G61,-1)</f>
        <v>0</v>
      </c>
      <c r="Y61" s="227" t="n">
        <f aca="false">ROUND(O61*$G61,-1)</f>
        <v>0</v>
      </c>
      <c r="Z61" s="227" t="n">
        <f aca="false">ROUND(P61*$G61,-1)</f>
        <v>0</v>
      </c>
      <c r="AA61" s="227" t="n">
        <f aca="false">ROUND(Q61*$G61,-1)</f>
        <v>0</v>
      </c>
      <c r="AB61" s="227" t="n">
        <f aca="false">ROUND(R61*$G61,-1)</f>
        <v>0</v>
      </c>
      <c r="AC61" s="143" t="n">
        <f aca="false">ROUND(S61*$G61,-1)</f>
        <v>0</v>
      </c>
      <c r="AD61" s="241" t="s">
        <v>198</v>
      </c>
      <c r="AE61" s="229" t="n">
        <v>2565</v>
      </c>
    </row>
    <row r="62" customFormat="false" ht="15.85" hidden="false" customHeight="true" outlineLevel="0" collapsed="false">
      <c r="A62" s="310" t="s">
        <v>199</v>
      </c>
      <c r="B62" s="280" t="s">
        <v>52</v>
      </c>
      <c r="C62" s="280" t="s">
        <v>48</v>
      </c>
      <c r="D62" s="280"/>
      <c r="E62" s="179"/>
      <c r="F62" s="179"/>
      <c r="G62" s="179" t="n">
        <v>400</v>
      </c>
      <c r="H62" s="143"/>
      <c r="I62" s="458"/>
      <c r="J62" s="181"/>
      <c r="K62" s="145"/>
      <c r="L62" s="145"/>
      <c r="M62" s="145" t="n">
        <v>1</v>
      </c>
      <c r="O62" s="145"/>
      <c r="P62" s="145"/>
      <c r="Q62" s="145"/>
      <c r="R62" s="145"/>
      <c r="S62" s="145"/>
      <c r="T62" s="122" t="n">
        <f aca="false">ROUND(J62*$G62,-1)</f>
        <v>0</v>
      </c>
      <c r="U62" s="226" t="n">
        <f aca="false">ROUND(K62*$G62,-1)</f>
        <v>0</v>
      </c>
      <c r="V62" s="227" t="n">
        <f aca="false">ROUND(L62*$G62,-1)</f>
        <v>0</v>
      </c>
      <c r="W62" s="227" t="n">
        <f aca="false">ROUND(M62*$G62,-1)</f>
        <v>400</v>
      </c>
      <c r="X62" s="227" t="n">
        <f aca="false">ROUND(N62*$G62,-1)</f>
        <v>0</v>
      </c>
      <c r="Y62" s="227" t="n">
        <f aca="false">ROUND(O62*$G62,-1)</f>
        <v>0</v>
      </c>
      <c r="Z62" s="227" t="n">
        <f aca="false">ROUND(P62*$G62,-1)</f>
        <v>0</v>
      </c>
      <c r="AA62" s="227" t="n">
        <f aca="false">ROUND(Q62*$G62,-1)</f>
        <v>0</v>
      </c>
      <c r="AB62" s="227" t="n">
        <f aca="false">ROUND(R62*$G62,-1)</f>
        <v>0</v>
      </c>
      <c r="AC62" s="143" t="n">
        <f aca="false">ROUND(S62*$G62,-1)</f>
        <v>0</v>
      </c>
      <c r="AD62" s="241"/>
      <c r="AE62" s="229" t="n">
        <v>1481</v>
      </c>
    </row>
    <row r="63" customFormat="false" ht="15.85" hidden="false" customHeight="true" outlineLevel="0" collapsed="false">
      <c r="A63" s="310" t="s">
        <v>184</v>
      </c>
      <c r="B63" s="280" t="s">
        <v>52</v>
      </c>
      <c r="C63" s="280" t="s">
        <v>48</v>
      </c>
      <c r="D63" s="280"/>
      <c r="E63" s="179"/>
      <c r="F63" s="179"/>
      <c r="G63" s="179" t="n">
        <v>500</v>
      </c>
      <c r="H63" s="143"/>
      <c r="I63" s="458"/>
      <c r="J63" s="181"/>
      <c r="K63" s="145"/>
      <c r="L63" s="145" t="n">
        <v>0.5</v>
      </c>
      <c r="M63" s="145" t="n">
        <v>0.5</v>
      </c>
      <c r="O63" s="145"/>
      <c r="P63" s="145"/>
      <c r="Q63" s="145"/>
      <c r="R63" s="145"/>
      <c r="S63" s="145"/>
      <c r="T63" s="122" t="n">
        <f aca="false">ROUND(J63*$G63,-1)</f>
        <v>0</v>
      </c>
      <c r="U63" s="226" t="n">
        <f aca="false">ROUND(K63*$G63,-1)</f>
        <v>0</v>
      </c>
      <c r="V63" s="227" t="n">
        <f aca="false">ROUND(L63*$G63,-1)</f>
        <v>250</v>
      </c>
      <c r="W63" s="227" t="n">
        <f aca="false">ROUND(M63*$G63,-1)</f>
        <v>250</v>
      </c>
      <c r="X63" s="227" t="n">
        <f aca="false">ROUND(N63*$G63,-1)</f>
        <v>0</v>
      </c>
      <c r="Y63" s="227" t="n">
        <f aca="false">ROUND(O63*$G63,-1)</f>
        <v>0</v>
      </c>
      <c r="Z63" s="227" t="n">
        <f aca="false">ROUND(P63*$G63,-1)</f>
        <v>0</v>
      </c>
      <c r="AA63" s="227" t="n">
        <f aca="false">ROUND(Q63*$G63,-1)</f>
        <v>0</v>
      </c>
      <c r="AB63" s="227" t="n">
        <f aca="false">ROUND(R63*$G63,-1)</f>
        <v>0</v>
      </c>
      <c r="AC63" s="143" t="n">
        <f aca="false">ROUND(S63*$G63,-1)</f>
        <v>0</v>
      </c>
      <c r="AD63" s="241"/>
      <c r="AE63" s="229"/>
    </row>
    <row r="64" customFormat="false" ht="15.85" hidden="false" customHeight="true" outlineLevel="0" collapsed="false">
      <c r="A64" s="234"/>
      <c r="B64" s="280"/>
      <c r="C64" s="280"/>
      <c r="D64" s="280"/>
      <c r="E64" s="179"/>
      <c r="F64" s="179"/>
      <c r="G64" s="179"/>
      <c r="H64" s="143"/>
      <c r="I64" s="458"/>
      <c r="J64" s="181"/>
      <c r="K64" s="145"/>
      <c r="L64" s="145"/>
      <c r="M64" s="145"/>
      <c r="N64" s="145"/>
      <c r="O64" s="145"/>
      <c r="P64" s="145"/>
      <c r="Q64" s="145"/>
      <c r="R64" s="145"/>
      <c r="S64" s="145"/>
      <c r="T64" s="122"/>
      <c r="U64" s="256"/>
      <c r="V64" s="227"/>
      <c r="W64" s="227"/>
      <c r="X64" s="227"/>
      <c r="Y64" s="227"/>
      <c r="Z64" s="227"/>
      <c r="AA64" s="227"/>
      <c r="AB64" s="227"/>
      <c r="AC64" s="143"/>
      <c r="AD64" s="241"/>
      <c r="AE64" s="229"/>
    </row>
    <row r="65" customFormat="false" ht="15.85" hidden="false" customHeight="true" outlineLevel="0" collapsed="false">
      <c r="A65" s="234"/>
      <c r="B65" s="280"/>
      <c r="C65" s="280"/>
      <c r="D65" s="280"/>
      <c r="E65" s="179"/>
      <c r="F65" s="179"/>
      <c r="G65" s="179"/>
      <c r="H65" s="143"/>
      <c r="I65" s="458"/>
      <c r="J65" s="181"/>
      <c r="K65" s="145"/>
      <c r="L65" s="145"/>
      <c r="M65" s="145"/>
      <c r="N65" s="145"/>
      <c r="O65" s="145"/>
      <c r="P65" s="145"/>
      <c r="Q65" s="145"/>
      <c r="R65" s="145"/>
      <c r="S65" s="145"/>
      <c r="T65" s="122"/>
      <c r="U65" s="226"/>
      <c r="V65" s="227"/>
      <c r="W65" s="227"/>
      <c r="X65" s="227"/>
      <c r="Y65" s="227"/>
      <c r="Z65" s="227"/>
      <c r="AA65" s="227"/>
      <c r="AB65" s="227"/>
      <c r="AC65" s="143"/>
      <c r="AD65" s="241"/>
      <c r="AE65" s="229"/>
    </row>
    <row r="66" customFormat="false" ht="15.85" hidden="false" customHeight="true" outlineLevel="0" collapsed="false">
      <c r="A66" s="303" t="s">
        <v>200</v>
      </c>
      <c r="B66" s="459"/>
      <c r="C66" s="459"/>
      <c r="D66" s="459"/>
      <c r="E66" s="114"/>
      <c r="F66" s="114"/>
      <c r="G66" s="114"/>
      <c r="H66" s="143"/>
      <c r="I66" s="458"/>
      <c r="J66" s="181"/>
      <c r="K66" s="145"/>
      <c r="L66" s="145"/>
      <c r="M66" s="145"/>
      <c r="N66" s="145"/>
      <c r="O66" s="145"/>
      <c r="P66" s="145"/>
      <c r="Q66" s="145"/>
      <c r="R66" s="145"/>
      <c r="S66" s="145"/>
      <c r="T66" s="122"/>
      <c r="U66" s="226"/>
      <c r="V66" s="227"/>
      <c r="W66" s="227"/>
      <c r="X66" s="227"/>
      <c r="Y66" s="227"/>
      <c r="Z66" s="227"/>
      <c r="AA66" s="227"/>
      <c r="AB66" s="227"/>
      <c r="AC66" s="143"/>
      <c r="AD66" s="241"/>
      <c r="AE66" s="229" t="n">
        <v>2198</v>
      </c>
    </row>
    <row r="67" customFormat="false" ht="15.85" hidden="false" customHeight="true" outlineLevel="0" collapsed="false">
      <c r="A67" s="310" t="s">
        <v>201</v>
      </c>
      <c r="B67" s="280" t="s">
        <v>52</v>
      </c>
      <c r="C67" s="280" t="s">
        <v>48</v>
      </c>
      <c r="D67" s="280"/>
      <c r="E67" s="179"/>
      <c r="F67" s="179"/>
      <c r="G67" s="179" t="n">
        <v>1000</v>
      </c>
      <c r="H67" s="143" t="s">
        <v>49</v>
      </c>
      <c r="I67" s="458" t="n">
        <v>0.1</v>
      </c>
      <c r="J67" s="181" t="n">
        <v>0.5</v>
      </c>
      <c r="K67" s="145" t="n">
        <v>0.4</v>
      </c>
      <c r="L67" s="145"/>
      <c r="M67" s="145"/>
      <c r="N67" s="145"/>
      <c r="O67" s="145"/>
      <c r="P67" s="145"/>
      <c r="Q67" s="145"/>
      <c r="R67" s="145"/>
      <c r="S67" s="145"/>
      <c r="T67" s="122" t="n">
        <f aca="false">ROUND(J67*$G67,-1)</f>
        <v>500</v>
      </c>
      <c r="U67" s="226" t="n">
        <f aca="false">ROUND(K67*$G67,-1)</f>
        <v>400</v>
      </c>
      <c r="V67" s="227" t="n">
        <f aca="false">ROUND(L67*$G67,-1)</f>
        <v>0</v>
      </c>
      <c r="W67" s="227" t="n">
        <f aca="false">ROUND(M67*$G67,-1)</f>
        <v>0</v>
      </c>
      <c r="X67" s="227" t="n">
        <f aca="false">ROUND(N67*$G67,-1)</f>
        <v>0</v>
      </c>
      <c r="Y67" s="227" t="n">
        <f aca="false">ROUND(O67*$G67,-1)</f>
        <v>0</v>
      </c>
      <c r="Z67" s="227" t="n">
        <f aca="false">ROUND(P67*$G67,-1)</f>
        <v>0</v>
      </c>
      <c r="AA67" s="227" t="n">
        <f aca="false">ROUND(Q67*$G67,-1)</f>
        <v>0</v>
      </c>
      <c r="AB67" s="227" t="n">
        <f aca="false">ROUND(R67*$G67,-1)</f>
        <v>0</v>
      </c>
      <c r="AC67" s="143" t="n">
        <f aca="false">ROUND(S67*$G67,-1)</f>
        <v>0</v>
      </c>
      <c r="AD67" s="241" t="s">
        <v>202</v>
      </c>
      <c r="AE67" s="229" t="n">
        <v>1470</v>
      </c>
    </row>
    <row r="68" customFormat="false" ht="15.85" hidden="false" customHeight="true" outlineLevel="0" collapsed="false">
      <c r="A68" s="310" t="s">
        <v>203</v>
      </c>
      <c r="B68" s="280" t="s">
        <v>52</v>
      </c>
      <c r="C68" s="280" t="s">
        <v>48</v>
      </c>
      <c r="D68" s="280"/>
      <c r="E68" s="179"/>
      <c r="F68" s="179"/>
      <c r="G68" s="179" t="n">
        <v>200</v>
      </c>
      <c r="H68" s="143"/>
      <c r="I68" s="458"/>
      <c r="J68" s="181"/>
      <c r="K68" s="145"/>
      <c r="L68" s="145" t="n">
        <v>1</v>
      </c>
      <c r="M68" s="145"/>
      <c r="N68" s="145"/>
      <c r="O68" s="145"/>
      <c r="P68" s="145"/>
      <c r="Q68" s="145"/>
      <c r="R68" s="145"/>
      <c r="S68" s="145"/>
      <c r="T68" s="122" t="n">
        <f aca="false">ROUND(J68*$G68,-1)</f>
        <v>0</v>
      </c>
      <c r="U68" s="226" t="n">
        <f aca="false">ROUND(K68*$G68,-1)</f>
        <v>0</v>
      </c>
      <c r="V68" s="227" t="n">
        <f aca="false">ROUND(L68*$G68,-1)</f>
        <v>200</v>
      </c>
      <c r="W68" s="227" t="n">
        <f aca="false">ROUND(M68*$G68,-1)</f>
        <v>0</v>
      </c>
      <c r="X68" s="227" t="n">
        <f aca="false">ROUND(N68*$G68,-1)</f>
        <v>0</v>
      </c>
      <c r="Y68" s="227" t="n">
        <f aca="false">ROUND(O68*$G68,-1)</f>
        <v>0</v>
      </c>
      <c r="Z68" s="227" t="n">
        <f aca="false">ROUND(P68*$G68,-1)</f>
        <v>0</v>
      </c>
      <c r="AA68" s="227" t="n">
        <f aca="false">ROUND(Q68*$G68,-1)</f>
        <v>0</v>
      </c>
      <c r="AB68" s="227" t="n">
        <f aca="false">ROUND(R68*$G68,-1)</f>
        <v>0</v>
      </c>
      <c r="AC68" s="143" t="n">
        <f aca="false">ROUND(S68*$G68,-1)</f>
        <v>0</v>
      </c>
      <c r="AD68" s="241"/>
      <c r="AE68" s="229" t="n">
        <v>1470</v>
      </c>
    </row>
    <row r="69" customFormat="false" ht="15.85" hidden="false" customHeight="true" outlineLevel="0" collapsed="false">
      <c r="A69" s="234"/>
      <c r="B69" s="280"/>
      <c r="C69" s="280"/>
      <c r="D69" s="280"/>
      <c r="E69" s="179"/>
      <c r="F69" s="179"/>
      <c r="G69" s="179"/>
      <c r="H69" s="143"/>
      <c r="I69" s="458"/>
      <c r="J69" s="181"/>
      <c r="K69" s="145"/>
      <c r="L69" s="145"/>
      <c r="M69" s="145"/>
      <c r="N69" s="145"/>
      <c r="O69" s="145"/>
      <c r="P69" s="145"/>
      <c r="Q69" s="145"/>
      <c r="R69" s="145"/>
      <c r="S69" s="145"/>
      <c r="T69" s="122"/>
      <c r="U69" s="226"/>
      <c r="V69" s="227"/>
      <c r="W69" s="227"/>
      <c r="X69" s="227"/>
      <c r="Y69" s="227"/>
      <c r="Z69" s="227"/>
      <c r="AA69" s="227"/>
      <c r="AB69" s="227"/>
      <c r="AC69" s="143"/>
      <c r="AD69" s="241"/>
      <c r="AE69" s="229"/>
    </row>
    <row r="70" customFormat="false" ht="15.85" hidden="false" customHeight="true" outlineLevel="0" collapsed="false">
      <c r="A70" s="234" t="s">
        <v>204</v>
      </c>
      <c r="B70" s="280" t="s">
        <v>52</v>
      </c>
      <c r="C70" s="280" t="s">
        <v>48</v>
      </c>
      <c r="D70" s="280"/>
      <c r="E70" s="179"/>
      <c r="F70" s="179"/>
      <c r="G70" s="179" t="n">
        <v>500</v>
      </c>
      <c r="H70" s="143"/>
      <c r="I70" s="458"/>
      <c r="J70" s="181"/>
      <c r="K70" s="145"/>
      <c r="L70" s="145"/>
      <c r="M70" s="145"/>
      <c r="N70" s="145"/>
      <c r="O70" s="145"/>
      <c r="P70" s="145"/>
      <c r="Q70" s="145" t="n">
        <v>0.5</v>
      </c>
      <c r="R70" s="145" t="n">
        <v>0.5</v>
      </c>
      <c r="S70" s="145"/>
      <c r="T70" s="122" t="n">
        <f aca="false">ROUND(J70*$G70,-1)</f>
        <v>0</v>
      </c>
      <c r="U70" s="226" t="n">
        <f aca="false">ROUND(K70*$G70,-1)</f>
        <v>0</v>
      </c>
      <c r="V70" s="227" t="n">
        <f aca="false">ROUND(L70*$G70,-1)</f>
        <v>0</v>
      </c>
      <c r="W70" s="227" t="n">
        <f aca="false">ROUND(M70*$G70,-1)</f>
        <v>0</v>
      </c>
      <c r="X70" s="227" t="n">
        <f aca="false">ROUND(N70*$G70,-1)</f>
        <v>0</v>
      </c>
      <c r="Y70" s="227" t="n">
        <f aca="false">ROUND(O70*$G70,-1)</f>
        <v>0</v>
      </c>
      <c r="Z70" s="227" t="n">
        <f aca="false">ROUND(P70*$G70,-1)</f>
        <v>0</v>
      </c>
      <c r="AA70" s="227" t="n">
        <f aca="false">ROUND(Q70*$G70,-1)</f>
        <v>250</v>
      </c>
      <c r="AB70" s="227" t="n">
        <f aca="false">ROUND(R70*$G70,-1)</f>
        <v>250</v>
      </c>
      <c r="AC70" s="143" t="n">
        <f aca="false">ROUND(S70*$G70,-1)</f>
        <v>0</v>
      </c>
      <c r="AD70" s="241"/>
      <c r="AE70" s="96" t="s">
        <v>65</v>
      </c>
    </row>
    <row r="71" customFormat="false" ht="15.85" hidden="false" customHeight="true" outlineLevel="0" collapsed="false">
      <c r="A71" s="234"/>
      <c r="B71" s="280"/>
      <c r="C71" s="280"/>
      <c r="D71" s="280"/>
      <c r="E71" s="179"/>
      <c r="F71" s="179"/>
      <c r="G71" s="179"/>
      <c r="H71" s="143"/>
      <c r="I71" s="458"/>
      <c r="J71" s="181"/>
      <c r="K71" s="145"/>
      <c r="L71" s="145"/>
      <c r="M71" s="145"/>
      <c r="N71" s="145"/>
      <c r="O71" s="145"/>
      <c r="P71" s="145"/>
      <c r="Q71" s="145"/>
      <c r="R71" s="145"/>
      <c r="S71" s="145"/>
      <c r="T71" s="122" t="n">
        <f aca="false">ROUND(J71*$G71,-1)</f>
        <v>0</v>
      </c>
      <c r="U71" s="226" t="n">
        <f aca="false">ROUND(K71*$G71,-1)</f>
        <v>0</v>
      </c>
      <c r="V71" s="227" t="n">
        <f aca="false">ROUND(L71*$G71,-1)</f>
        <v>0</v>
      </c>
      <c r="W71" s="227" t="n">
        <f aca="false">ROUND(M71*$G71,-1)</f>
        <v>0</v>
      </c>
      <c r="X71" s="227" t="n">
        <f aca="false">ROUND(N71*$G71,-1)</f>
        <v>0</v>
      </c>
      <c r="Y71" s="227" t="n">
        <f aca="false">ROUND(O71*$G71,-1)</f>
        <v>0</v>
      </c>
      <c r="Z71" s="227" t="n">
        <f aca="false">ROUND(P71*$G71,-1)</f>
        <v>0</v>
      </c>
      <c r="AA71" s="227" t="n">
        <f aca="false">ROUND(Q71*$G71,-1)</f>
        <v>0</v>
      </c>
      <c r="AB71" s="227" t="n">
        <f aca="false">ROUND(R71*$G71,-1)</f>
        <v>0</v>
      </c>
      <c r="AC71" s="143" t="n">
        <f aca="false">ROUND(S71*$G71,-1)</f>
        <v>0</v>
      </c>
      <c r="AD71" s="241"/>
      <c r="AE71" s="208"/>
    </row>
    <row r="72" customFormat="false" ht="15.85" hidden="false" customHeight="true" outlineLevel="0" collapsed="false">
      <c r="A72" s="335" t="s">
        <v>205</v>
      </c>
      <c r="B72" s="280"/>
      <c r="C72" s="280"/>
      <c r="D72" s="280"/>
      <c r="E72" s="262" t="n">
        <v>485</v>
      </c>
      <c r="F72" s="262" t="n">
        <v>200</v>
      </c>
      <c r="G72" s="262" t="n">
        <f aca="false">F72*E72/1000</f>
        <v>97</v>
      </c>
      <c r="H72" s="269"/>
      <c r="I72" s="461"/>
      <c r="J72" s="264"/>
      <c r="K72" s="265"/>
      <c r="L72" s="342"/>
      <c r="M72" s="265"/>
      <c r="N72" s="265"/>
      <c r="O72" s="265"/>
      <c r="P72" s="265"/>
      <c r="Q72" s="265"/>
      <c r="R72" s="265"/>
      <c r="S72" s="265"/>
      <c r="T72" s="267" t="n">
        <f aca="false">ROUND(J72*$G72,-1)</f>
        <v>0</v>
      </c>
      <c r="U72" s="268" t="n">
        <f aca="false">ROUND(K72*$G72,-1)</f>
        <v>0</v>
      </c>
      <c r="V72" s="260" t="n">
        <f aca="false">ROUND(L72*$G72,-1)</f>
        <v>0</v>
      </c>
      <c r="W72" s="260" t="n">
        <f aca="false">ROUND(M72*$G72,-1)</f>
        <v>0</v>
      </c>
      <c r="X72" s="260" t="n">
        <f aca="false">ROUND(N72*$G72,-1)</f>
        <v>0</v>
      </c>
      <c r="Y72" s="260" t="n">
        <f aca="false">ROUND(O72*$G72,-1)</f>
        <v>0</v>
      </c>
      <c r="Z72" s="260" t="n">
        <f aca="false">ROUND(P72*$G72,-1)</f>
        <v>0</v>
      </c>
      <c r="AA72" s="260" t="n">
        <f aca="false">ROUND(Q72*$G72,-1)</f>
        <v>0</v>
      </c>
      <c r="AB72" s="260" t="n">
        <f aca="false">ROUND(R72*$G72,-1)</f>
        <v>0</v>
      </c>
      <c r="AC72" s="269" t="n">
        <f aca="false">ROUND(S72*$G72,-1)</f>
        <v>0</v>
      </c>
      <c r="AD72" s="228"/>
      <c r="AE72" s="208" t="n">
        <v>1471</v>
      </c>
      <c r="AF72" s="271"/>
      <c r="AG72" s="271"/>
      <c r="AH72" s="271"/>
      <c r="AI72" s="271"/>
      <c r="AJ72" s="271"/>
    </row>
    <row r="73" s="271" customFormat="true" ht="15.85" hidden="false" customHeight="true" outlineLevel="0" collapsed="false">
      <c r="A73" s="234"/>
      <c r="B73" s="280"/>
      <c r="C73" s="280"/>
      <c r="D73" s="280"/>
      <c r="E73" s="179"/>
      <c r="F73" s="179"/>
      <c r="G73" s="179"/>
      <c r="H73" s="143"/>
      <c r="I73" s="458"/>
      <c r="J73" s="181"/>
      <c r="K73" s="145"/>
      <c r="L73" s="237"/>
      <c r="M73" s="145"/>
      <c r="N73" s="145"/>
      <c r="O73" s="145"/>
      <c r="P73" s="145"/>
      <c r="Q73" s="145"/>
      <c r="R73" s="145"/>
      <c r="S73" s="145"/>
      <c r="T73" s="122"/>
      <c r="U73" s="226"/>
      <c r="V73" s="227"/>
      <c r="W73" s="227"/>
      <c r="X73" s="227"/>
      <c r="Y73" s="227"/>
      <c r="Z73" s="227"/>
      <c r="AA73" s="227"/>
      <c r="AB73" s="227"/>
      <c r="AC73" s="143"/>
      <c r="AD73" s="241"/>
      <c r="AE73" s="208"/>
      <c r="AF73" s="1"/>
      <c r="AG73" s="1"/>
      <c r="AH73" s="1"/>
      <c r="AI73" s="1"/>
      <c r="AJ73" s="1"/>
    </row>
    <row r="74" customFormat="false" ht="15.85" hidden="false" customHeight="true" outlineLevel="0" collapsed="false">
      <c r="A74" s="286" t="s">
        <v>206</v>
      </c>
      <c r="B74" s="455"/>
      <c r="C74" s="455"/>
      <c r="D74" s="455"/>
      <c r="E74" s="247" t="n">
        <f aca="false">SUM(E75:E79)</f>
        <v>3813</v>
      </c>
      <c r="F74" s="299"/>
      <c r="G74" s="247" t="n">
        <f aca="false">SUM(G75:G79)</f>
        <v>1387.6</v>
      </c>
      <c r="H74" s="143"/>
      <c r="I74" s="449"/>
      <c r="J74" s="181"/>
      <c r="K74" s="145"/>
      <c r="L74" s="237"/>
      <c r="M74" s="145"/>
      <c r="N74" s="145"/>
      <c r="O74" s="145"/>
      <c r="P74" s="145"/>
      <c r="Q74" s="145"/>
      <c r="R74" s="145"/>
      <c r="S74" s="145"/>
      <c r="T74" s="231" t="n">
        <f aca="false">SUM(T75:T79)</f>
        <v>480</v>
      </c>
      <c r="U74" s="290" t="n">
        <f aca="false">SUM(U75:U79)</f>
        <v>0</v>
      </c>
      <c r="V74" s="189" t="n">
        <f aca="false">SUM(V75:V79)</f>
        <v>0</v>
      </c>
      <c r="W74" s="189" t="n">
        <f aca="false">SUM(W75:W79)</f>
        <v>370</v>
      </c>
      <c r="X74" s="189" t="n">
        <f aca="false">SUM(X75:X79)</f>
        <v>160</v>
      </c>
      <c r="Y74" s="189" t="n">
        <f aca="false">SUM(Y75:Y79)</f>
        <v>0</v>
      </c>
      <c r="Z74" s="189" t="n">
        <f aca="false">SUM(Z75:Z79)</f>
        <v>0</v>
      </c>
      <c r="AA74" s="189" t="n">
        <f aca="false">SUM(AA75:AA79)</f>
        <v>0</v>
      </c>
      <c r="AB74" s="189" t="n">
        <f aca="false">SUM(AB75:AB79)</f>
        <v>0</v>
      </c>
      <c r="AC74" s="292" t="n">
        <f aca="false">SUM(AC75:AC79)</f>
        <v>0</v>
      </c>
      <c r="AD74" s="233"/>
      <c r="AE74" s="208"/>
    </row>
    <row r="75" customFormat="false" ht="15.85" hidden="false" customHeight="true" outlineLevel="0" collapsed="false">
      <c r="A75" s="234" t="s">
        <v>207</v>
      </c>
      <c r="B75" s="280" t="s">
        <v>82</v>
      </c>
      <c r="C75" s="280" t="s">
        <v>55</v>
      </c>
      <c r="D75" s="280"/>
      <c r="E75" s="179" t="n">
        <v>3500</v>
      </c>
      <c r="F75" s="179" t="n">
        <v>150</v>
      </c>
      <c r="G75" s="179" t="n">
        <f aca="false">F75*E75/1000</f>
        <v>525</v>
      </c>
      <c r="H75" s="143"/>
      <c r="I75" s="449"/>
      <c r="J75" s="181"/>
      <c r="K75" s="145"/>
      <c r="L75" s="145"/>
      <c r="M75" s="237" t="n">
        <v>0.7</v>
      </c>
      <c r="N75" s="237" t="n">
        <v>0.3</v>
      </c>
      <c r="O75" s="237"/>
      <c r="P75" s="237"/>
      <c r="Q75" s="237"/>
      <c r="R75" s="237"/>
      <c r="S75" s="145"/>
      <c r="T75" s="122" t="n">
        <f aca="false">ROUND(J75*$G75,-1)</f>
        <v>0</v>
      </c>
      <c r="U75" s="226" t="n">
        <f aca="false">ROUND(K75*$G75,-1)</f>
        <v>0</v>
      </c>
      <c r="V75" s="227" t="n">
        <f aca="false">ROUND(L75*$G75,-1)</f>
        <v>0</v>
      </c>
      <c r="W75" s="227" t="n">
        <f aca="false">ROUND(M75*$G75,-1)</f>
        <v>370</v>
      </c>
      <c r="X75" s="227" t="n">
        <f aca="false">ROUND(N75*$G75,-1)</f>
        <v>160</v>
      </c>
      <c r="Y75" s="227" t="n">
        <f aca="false">ROUND(O75*$G75,-1)</f>
        <v>0</v>
      </c>
      <c r="Z75" s="227" t="n">
        <f aca="false">ROUND(P75*$G75,-1)</f>
        <v>0</v>
      </c>
      <c r="AA75" s="227" t="n">
        <f aca="false">ROUND(Q75*$G75,-1)</f>
        <v>0</v>
      </c>
      <c r="AB75" s="227" t="n">
        <f aca="false">ROUND(R75*$G75,-1)</f>
        <v>0</v>
      </c>
      <c r="AC75" s="143" t="n">
        <f aca="false">ROUND(S75*$G75,-1)</f>
        <v>0</v>
      </c>
      <c r="AD75" s="241"/>
      <c r="AE75" s="306" t="n">
        <v>1472</v>
      </c>
    </row>
    <row r="76" customFormat="false" ht="15.85" hidden="false" customHeight="true" outlineLevel="0" collapsed="false">
      <c r="A76" s="234" t="s">
        <v>208</v>
      </c>
      <c r="B76" s="280" t="s">
        <v>82</v>
      </c>
      <c r="C76" s="280" t="s">
        <v>55</v>
      </c>
      <c r="D76" s="280"/>
      <c r="E76" s="179"/>
      <c r="F76" s="179"/>
      <c r="G76" s="179" t="n">
        <v>800</v>
      </c>
      <c r="H76" s="143" t="s">
        <v>49</v>
      </c>
      <c r="I76" s="449" t="n">
        <v>0.4</v>
      </c>
      <c r="J76" s="181" t="n">
        <v>0.6</v>
      </c>
      <c r="K76" s="145"/>
      <c r="L76" s="145"/>
      <c r="M76" s="145"/>
      <c r="N76" s="145"/>
      <c r="O76" s="145"/>
      <c r="P76" s="145"/>
      <c r="Q76" s="145"/>
      <c r="R76" s="145"/>
      <c r="S76" s="145"/>
      <c r="T76" s="122" t="n">
        <f aca="false">ROUND(J76*$G76,-1)</f>
        <v>480</v>
      </c>
      <c r="U76" s="226" t="n">
        <f aca="false">ROUND(K76*$G76,-1)</f>
        <v>0</v>
      </c>
      <c r="V76" s="227" t="n">
        <f aca="false">ROUND(L76*$G76,-1)</f>
        <v>0</v>
      </c>
      <c r="W76" s="227" t="n">
        <f aca="false">ROUND(M76*$G76,-1)</f>
        <v>0</v>
      </c>
      <c r="X76" s="227" t="n">
        <f aca="false">ROUND(N76*$G76,-1)</f>
        <v>0</v>
      </c>
      <c r="Y76" s="227" t="n">
        <f aca="false">ROUND(O76*$G76,-1)</f>
        <v>0</v>
      </c>
      <c r="Z76" s="227" t="n">
        <f aca="false">ROUND(P76*$G76,-1)</f>
        <v>0</v>
      </c>
      <c r="AA76" s="227" t="n">
        <f aca="false">ROUND(Q76*$G76,-1)</f>
        <v>0</v>
      </c>
      <c r="AB76" s="227" t="n">
        <f aca="false">ROUND(R76*$G76,-1)</f>
        <v>0</v>
      </c>
      <c r="AC76" s="143" t="n">
        <f aca="false">ROUND(S76*$G76,-1)</f>
        <v>0</v>
      </c>
      <c r="AD76" s="241"/>
      <c r="AE76" s="208" t="n">
        <v>2653</v>
      </c>
    </row>
    <row r="77" customFormat="false" ht="15.85" hidden="false" customHeight="true" outlineLevel="0" collapsed="false">
      <c r="A77" s="234"/>
      <c r="B77" s="280"/>
      <c r="C77" s="280"/>
      <c r="D77" s="280"/>
      <c r="E77" s="179"/>
      <c r="F77" s="179"/>
      <c r="G77" s="179"/>
      <c r="H77" s="143"/>
      <c r="I77" s="449"/>
      <c r="J77" s="181"/>
      <c r="K77" s="145"/>
      <c r="L77" s="145"/>
      <c r="M77" s="145"/>
      <c r="N77" s="145"/>
      <c r="O77" s="145"/>
      <c r="P77" s="145"/>
      <c r="Q77" s="145"/>
      <c r="R77" s="145"/>
      <c r="S77" s="145"/>
      <c r="T77" s="122"/>
      <c r="U77" s="226"/>
      <c r="V77" s="227"/>
      <c r="W77" s="227"/>
      <c r="X77" s="227"/>
      <c r="Y77" s="227"/>
      <c r="Z77" s="227"/>
      <c r="AA77" s="227"/>
      <c r="AB77" s="227"/>
      <c r="AC77" s="143"/>
      <c r="AD77" s="241"/>
      <c r="AE77" s="96"/>
    </row>
    <row r="78" customFormat="false" ht="15.85" hidden="false" customHeight="true" outlineLevel="0" collapsed="false">
      <c r="A78" s="460" t="s">
        <v>209</v>
      </c>
      <c r="B78" s="455"/>
      <c r="C78" s="455"/>
      <c r="D78" s="455"/>
      <c r="E78" s="179"/>
      <c r="F78" s="179"/>
      <c r="G78" s="179"/>
      <c r="H78" s="143"/>
      <c r="I78" s="449"/>
      <c r="J78" s="181"/>
      <c r="K78" s="145"/>
      <c r="L78" s="145"/>
      <c r="M78" s="145"/>
      <c r="N78" s="145"/>
      <c r="O78" s="145"/>
      <c r="P78" s="145"/>
      <c r="Q78" s="145"/>
      <c r="R78" s="145"/>
      <c r="S78" s="145"/>
      <c r="T78" s="122"/>
      <c r="U78" s="226"/>
      <c r="V78" s="227"/>
      <c r="W78" s="227"/>
      <c r="X78" s="227"/>
      <c r="Y78" s="227"/>
      <c r="Z78" s="227"/>
      <c r="AA78" s="227"/>
      <c r="AB78" s="227"/>
      <c r="AC78" s="143"/>
      <c r="AD78" s="241"/>
      <c r="AE78" s="96"/>
    </row>
    <row r="79" customFormat="false" ht="15.85" hidden="false" customHeight="true" outlineLevel="0" collapsed="false">
      <c r="A79" s="462" t="s">
        <v>210</v>
      </c>
      <c r="B79" s="258"/>
      <c r="C79" s="258"/>
      <c r="D79" s="258"/>
      <c r="E79" s="262" t="n">
        <v>313</v>
      </c>
      <c r="F79" s="262" t="n">
        <v>200</v>
      </c>
      <c r="G79" s="262" t="n">
        <f aca="false">F79*E79/1000</f>
        <v>62.6</v>
      </c>
      <c r="H79" s="269"/>
      <c r="I79" s="461"/>
      <c r="J79" s="264"/>
      <c r="K79" s="265"/>
      <c r="L79" s="342"/>
      <c r="M79" s="265"/>
      <c r="N79" s="265"/>
      <c r="O79" s="265"/>
      <c r="P79" s="265"/>
      <c r="Q79" s="265"/>
      <c r="R79" s="265"/>
      <c r="S79" s="265"/>
      <c r="T79" s="267" t="n">
        <f aca="false">ROUND(J79*$G79,-1)</f>
        <v>0</v>
      </c>
      <c r="U79" s="268" t="n">
        <f aca="false">ROUND(K79*$G79,-1)</f>
        <v>0</v>
      </c>
      <c r="V79" s="260" t="n">
        <f aca="false">ROUND(L79*$G79,-1)</f>
        <v>0</v>
      </c>
      <c r="W79" s="260" t="n">
        <f aca="false">ROUND(M79*$G79,-1)</f>
        <v>0</v>
      </c>
      <c r="X79" s="260" t="n">
        <f aca="false">ROUND(N79*$G79,-1)</f>
        <v>0</v>
      </c>
      <c r="Y79" s="260" t="n">
        <f aca="false">ROUND(O79*$G79,-1)</f>
        <v>0</v>
      </c>
      <c r="Z79" s="260" t="n">
        <f aca="false">ROUND(P79*$G79,-1)</f>
        <v>0</v>
      </c>
      <c r="AA79" s="260" t="n">
        <f aca="false">ROUND(Q79*$G79,-1)</f>
        <v>0</v>
      </c>
      <c r="AB79" s="260" t="n">
        <f aca="false">ROUND(R79*$G79,-1)</f>
        <v>0</v>
      </c>
      <c r="AC79" s="269" t="n">
        <f aca="false">ROUND(S79*$G79,-1)</f>
        <v>0</v>
      </c>
      <c r="AD79" s="228"/>
      <c r="AE79" s="96" t="n">
        <v>1473</v>
      </c>
      <c r="AF79" s="271"/>
      <c r="AG79" s="271"/>
      <c r="AH79" s="271"/>
      <c r="AI79" s="271"/>
      <c r="AJ79" s="271"/>
    </row>
    <row r="80" s="271" customFormat="true" ht="15.85" hidden="false" customHeight="true" outlineLevel="0" collapsed="false">
      <c r="A80" s="307"/>
      <c r="B80" s="463"/>
      <c r="C80" s="463"/>
      <c r="D80" s="463"/>
      <c r="E80" s="179"/>
      <c r="F80" s="179"/>
      <c r="G80" s="179"/>
      <c r="H80" s="143"/>
      <c r="I80" s="449"/>
      <c r="J80" s="181"/>
      <c r="K80" s="145"/>
      <c r="L80" s="237"/>
      <c r="M80" s="145"/>
      <c r="N80" s="145"/>
      <c r="O80" s="145"/>
      <c r="P80" s="145"/>
      <c r="Q80" s="145"/>
      <c r="R80" s="145"/>
      <c r="S80" s="145"/>
      <c r="T80" s="122"/>
      <c r="U80" s="226"/>
      <c r="V80" s="227"/>
      <c r="W80" s="227"/>
      <c r="X80" s="227"/>
      <c r="Y80" s="227"/>
      <c r="Z80" s="227"/>
      <c r="AA80" s="227"/>
      <c r="AB80" s="227"/>
      <c r="AC80" s="143"/>
      <c r="AD80" s="241"/>
      <c r="AE80" s="96"/>
      <c r="AF80" s="1"/>
      <c r="AG80" s="1"/>
      <c r="AH80" s="1"/>
      <c r="AI80" s="1"/>
      <c r="AJ80" s="1"/>
    </row>
    <row r="81" customFormat="false" ht="15.85" hidden="false" customHeight="true" outlineLevel="0" collapsed="false">
      <c r="A81" s="286" t="s">
        <v>211</v>
      </c>
      <c r="B81" s="455"/>
      <c r="C81" s="455"/>
      <c r="D81" s="455"/>
      <c r="E81" s="247" t="n">
        <f aca="false">SUM(E82:E99)</f>
        <v>27843</v>
      </c>
      <c r="F81" s="299" t="n">
        <f aca="false">G81/E81*1000</f>
        <v>64.6482060122832</v>
      </c>
      <c r="G81" s="247" t="n">
        <f aca="false">SUM(G82:G88)</f>
        <v>1800</v>
      </c>
      <c r="H81" s="143"/>
      <c r="I81" s="449"/>
      <c r="J81" s="181"/>
      <c r="K81" s="145"/>
      <c r="L81" s="237"/>
      <c r="M81" s="145"/>
      <c r="N81" s="145"/>
      <c r="O81" s="145"/>
      <c r="P81" s="145"/>
      <c r="Q81" s="145"/>
      <c r="R81" s="145"/>
      <c r="S81" s="145"/>
      <c r="T81" s="231" t="n">
        <f aca="false">SUM(T82:T95)</f>
        <v>0</v>
      </c>
      <c r="U81" s="290" t="n">
        <f aca="false">SUM(U82:U95)</f>
        <v>0</v>
      </c>
      <c r="V81" s="189" t="n">
        <f aca="false">SUM(V82:V95)</f>
        <v>0</v>
      </c>
      <c r="W81" s="189" t="n">
        <f aca="false">SUM(W82:W95)</f>
        <v>0</v>
      </c>
      <c r="X81" s="189" t="n">
        <f aca="false">SUM(X82:X95)</f>
        <v>150</v>
      </c>
      <c r="Y81" s="189" t="n">
        <f aca="false">SUM(Y82:Y95)</f>
        <v>630</v>
      </c>
      <c r="Z81" s="189" t="n">
        <f aca="false">SUM(Z82:Z95)</f>
        <v>660</v>
      </c>
      <c r="AA81" s="189" t="n">
        <f aca="false">SUM(AA82:AA95)</f>
        <v>360</v>
      </c>
      <c r="AB81" s="189" t="n">
        <f aca="false">SUM(AB82:AB95)</f>
        <v>0</v>
      </c>
      <c r="AC81" s="292" t="n">
        <f aca="false">SUM(AC82:AC95)</f>
        <v>0</v>
      </c>
      <c r="AD81" s="233"/>
      <c r="AE81" s="96"/>
    </row>
    <row r="82" customFormat="false" ht="15.85" hidden="false" customHeight="true" outlineLevel="0" collapsed="false">
      <c r="A82" s="335"/>
      <c r="B82" s="258"/>
      <c r="C82" s="258"/>
      <c r="D82" s="258"/>
      <c r="E82" s="262"/>
      <c r="F82" s="262"/>
      <c r="G82" s="262"/>
      <c r="H82" s="269"/>
      <c r="I82" s="461"/>
      <c r="J82" s="264"/>
      <c r="K82" s="342"/>
      <c r="L82" s="342"/>
      <c r="M82" s="342"/>
      <c r="N82" s="342"/>
      <c r="O82" s="342"/>
      <c r="P82" s="342"/>
      <c r="Q82" s="342"/>
      <c r="R82" s="342"/>
      <c r="S82" s="264"/>
      <c r="T82" s="267"/>
      <c r="U82" s="268"/>
      <c r="V82" s="260"/>
      <c r="W82" s="260"/>
      <c r="X82" s="260"/>
      <c r="Y82" s="260"/>
      <c r="Z82" s="260"/>
      <c r="AA82" s="260"/>
      <c r="AB82" s="260"/>
      <c r="AC82" s="269"/>
      <c r="AD82" s="228"/>
      <c r="AE82" s="96"/>
      <c r="AF82" s="271"/>
      <c r="AG82" s="271"/>
      <c r="AH82" s="271"/>
      <c r="AI82" s="271"/>
      <c r="AJ82" s="271"/>
    </row>
    <row r="83" s="271" customFormat="true" ht="15.85" hidden="false" customHeight="true" outlineLevel="0" collapsed="false">
      <c r="A83" s="460" t="s">
        <v>212</v>
      </c>
      <c r="B83" s="463"/>
      <c r="C83" s="463"/>
      <c r="D83" s="463"/>
      <c r="E83" s="179"/>
      <c r="F83" s="179"/>
      <c r="G83" s="179"/>
      <c r="H83" s="143"/>
      <c r="I83" s="449"/>
      <c r="J83" s="181"/>
      <c r="K83" s="237"/>
      <c r="L83" s="237"/>
      <c r="M83" s="237"/>
      <c r="N83" s="237"/>
      <c r="O83" s="237"/>
      <c r="P83" s="237"/>
      <c r="Q83" s="237"/>
      <c r="R83" s="237"/>
      <c r="S83" s="181"/>
      <c r="T83" s="122"/>
      <c r="U83" s="226"/>
      <c r="V83" s="227"/>
      <c r="W83" s="227"/>
      <c r="X83" s="227"/>
      <c r="Y83" s="227"/>
      <c r="Z83" s="227"/>
      <c r="AA83" s="227"/>
      <c r="AB83" s="227"/>
      <c r="AC83" s="143"/>
      <c r="AD83" s="241"/>
      <c r="AE83" s="96"/>
      <c r="AF83" s="1"/>
      <c r="AG83" s="1"/>
      <c r="AH83" s="1"/>
      <c r="AI83" s="1"/>
      <c r="AJ83" s="1"/>
    </row>
    <row r="84" customFormat="false" ht="15.85" hidden="false" customHeight="true" outlineLevel="0" collapsed="false">
      <c r="A84" s="310" t="s">
        <v>213</v>
      </c>
      <c r="B84" s="280" t="s">
        <v>82</v>
      </c>
      <c r="C84" s="280" t="s">
        <v>55</v>
      </c>
      <c r="D84" s="280"/>
      <c r="E84" s="179" t="n">
        <v>3750</v>
      </c>
      <c r="F84" s="179"/>
      <c r="G84" s="179" t="n">
        <v>600</v>
      </c>
      <c r="H84" s="143"/>
      <c r="I84" s="449"/>
      <c r="J84" s="181"/>
      <c r="K84" s="464"/>
      <c r="L84" s="237"/>
      <c r="M84" s="237"/>
      <c r="N84" s="237" t="n">
        <v>0.05</v>
      </c>
      <c r="O84" s="237" t="n">
        <v>0.45</v>
      </c>
      <c r="P84" s="237" t="n">
        <v>0.5</v>
      </c>
      <c r="Q84" s="237"/>
      <c r="R84" s="237"/>
      <c r="S84" s="181"/>
      <c r="T84" s="122" t="n">
        <f aca="false">ROUND(J84*$G84,-1)</f>
        <v>0</v>
      </c>
      <c r="U84" s="226" t="n">
        <f aca="false">ROUND(K84*$G84,-1)</f>
        <v>0</v>
      </c>
      <c r="V84" s="227" t="n">
        <f aca="false">ROUND(L84*$G84,-1)</f>
        <v>0</v>
      </c>
      <c r="W84" s="227" t="n">
        <f aca="false">ROUND(M84*$G84,-1)</f>
        <v>0</v>
      </c>
      <c r="X84" s="227" t="n">
        <f aca="false">ROUND(N84*$G84,-1)</f>
        <v>30</v>
      </c>
      <c r="Y84" s="227" t="n">
        <f aca="false">ROUND(O84*$G84,-1)</f>
        <v>270</v>
      </c>
      <c r="Z84" s="227" t="n">
        <f aca="false">ROUND(P84*$G84,-1)</f>
        <v>300</v>
      </c>
      <c r="AA84" s="227" t="n">
        <f aca="false">ROUND(Q84*$G84,-1)</f>
        <v>0</v>
      </c>
      <c r="AB84" s="227" t="n">
        <f aca="false">ROUND(R84*$G84,-1)</f>
        <v>0</v>
      </c>
      <c r="AC84" s="143" t="n">
        <f aca="false">ROUND(S84*$G84,-1)</f>
        <v>0</v>
      </c>
      <c r="AD84" s="241"/>
      <c r="AE84" s="96" t="n">
        <v>476</v>
      </c>
    </row>
    <row r="85" customFormat="false" ht="15.85" hidden="false" customHeight="true" outlineLevel="0" collapsed="false">
      <c r="A85" s="310" t="s">
        <v>214</v>
      </c>
      <c r="B85" s="280" t="s">
        <v>82</v>
      </c>
      <c r="C85" s="280" t="s">
        <v>55</v>
      </c>
      <c r="D85" s="280"/>
      <c r="E85" s="179" t="n">
        <v>8300</v>
      </c>
      <c r="F85" s="179"/>
      <c r="G85" s="179" t="n">
        <v>1200</v>
      </c>
      <c r="H85" s="143"/>
      <c r="I85" s="449"/>
      <c r="J85" s="181"/>
      <c r="K85" s="265"/>
      <c r="L85" s="342"/>
      <c r="M85" s="265"/>
      <c r="N85" s="237" t="n">
        <v>0.1</v>
      </c>
      <c r="O85" s="145" t="n">
        <v>0.3</v>
      </c>
      <c r="P85" s="145" t="n">
        <v>0.3</v>
      </c>
      <c r="Q85" s="237" t="n">
        <v>0.3</v>
      </c>
      <c r="R85" s="265"/>
      <c r="S85" s="145"/>
      <c r="T85" s="122" t="n">
        <f aca="false">ROUND(J85*$G85,-1)</f>
        <v>0</v>
      </c>
      <c r="U85" s="226" t="n">
        <f aca="false">ROUND(K85*$G85,-1)</f>
        <v>0</v>
      </c>
      <c r="V85" s="227" t="n">
        <f aca="false">ROUND(L85*$G85,-1)</f>
        <v>0</v>
      </c>
      <c r="W85" s="227" t="n">
        <f aca="false">ROUND(M85*$G85,-1)</f>
        <v>0</v>
      </c>
      <c r="X85" s="227" t="n">
        <f aca="false">ROUND(N85*$G85,-1)</f>
        <v>120</v>
      </c>
      <c r="Y85" s="227" t="n">
        <f aca="false">ROUND(O85*$G85,-1)</f>
        <v>360</v>
      </c>
      <c r="Z85" s="227" t="n">
        <f aca="false">ROUND(P85*$G85,-1)</f>
        <v>360</v>
      </c>
      <c r="AA85" s="227" t="n">
        <f aca="false">ROUND(Q85*$G85,-1)</f>
        <v>360</v>
      </c>
      <c r="AB85" s="227" t="n">
        <f aca="false">ROUND(R85*$G85,-1)</f>
        <v>0</v>
      </c>
      <c r="AC85" s="143" t="n">
        <f aca="false">ROUND(S85*$G85,-1)</f>
        <v>0</v>
      </c>
      <c r="AD85" s="241"/>
      <c r="AE85" s="96" t="n">
        <v>926</v>
      </c>
    </row>
    <row r="86" customFormat="false" ht="15.85" hidden="false" customHeight="true" outlineLevel="0" collapsed="false">
      <c r="A86" s="310" t="s">
        <v>215</v>
      </c>
      <c r="B86" s="280" t="s">
        <v>82</v>
      </c>
      <c r="C86" s="280" t="s">
        <v>55</v>
      </c>
      <c r="D86" s="280"/>
      <c r="E86" s="179" t="n">
        <v>524</v>
      </c>
      <c r="F86" s="179"/>
      <c r="G86" s="179"/>
      <c r="H86" s="143"/>
      <c r="I86" s="449"/>
      <c r="J86" s="181"/>
      <c r="K86" s="265"/>
      <c r="L86" s="342"/>
      <c r="M86" s="265"/>
      <c r="N86" s="342"/>
      <c r="O86" s="265"/>
      <c r="P86" s="265"/>
      <c r="Q86" s="342"/>
      <c r="R86" s="265"/>
      <c r="S86" s="181"/>
      <c r="T86" s="122"/>
      <c r="U86" s="226"/>
      <c r="V86" s="227"/>
      <c r="W86" s="227"/>
      <c r="X86" s="227"/>
      <c r="Y86" s="227"/>
      <c r="Z86" s="227"/>
      <c r="AA86" s="227"/>
      <c r="AB86" s="227"/>
      <c r="AC86" s="143"/>
      <c r="AD86" s="241"/>
      <c r="AE86" s="208" t="n">
        <v>2277</v>
      </c>
    </row>
    <row r="87" customFormat="false" ht="15.85" hidden="false" customHeight="true" outlineLevel="0" collapsed="false">
      <c r="A87" s="335"/>
      <c r="B87" s="258"/>
      <c r="C87" s="258"/>
      <c r="D87" s="258"/>
      <c r="E87" s="179"/>
      <c r="F87" s="179"/>
      <c r="G87" s="179"/>
      <c r="H87" s="143"/>
      <c r="I87" s="449"/>
      <c r="J87" s="181"/>
      <c r="K87" s="265"/>
      <c r="L87" s="342"/>
      <c r="M87" s="265"/>
      <c r="N87" s="342"/>
      <c r="O87" s="265"/>
      <c r="P87" s="265"/>
      <c r="Q87" s="342"/>
      <c r="R87" s="265"/>
      <c r="S87" s="181"/>
      <c r="T87" s="122"/>
      <c r="U87" s="226"/>
      <c r="V87" s="227"/>
      <c r="W87" s="227"/>
      <c r="X87" s="227"/>
      <c r="Y87" s="227"/>
      <c r="Z87" s="227"/>
      <c r="AA87" s="227"/>
      <c r="AB87" s="227"/>
      <c r="AC87" s="143"/>
      <c r="AD87" s="241"/>
      <c r="AE87" s="322"/>
    </row>
    <row r="88" customFormat="false" ht="15.85" hidden="false" customHeight="true" outlineLevel="0" collapsed="false">
      <c r="A88" s="460" t="s">
        <v>209</v>
      </c>
      <c r="B88" s="455"/>
      <c r="C88" s="455"/>
      <c r="D88" s="455"/>
      <c r="E88" s="179"/>
      <c r="F88" s="179"/>
      <c r="G88" s="179"/>
      <c r="H88" s="465"/>
      <c r="I88" s="449"/>
      <c r="J88" s="181"/>
      <c r="K88" s="145"/>
      <c r="L88" s="237"/>
      <c r="M88" s="237"/>
      <c r="N88" s="237"/>
      <c r="O88" s="237"/>
      <c r="P88" s="237"/>
      <c r="Q88" s="237"/>
      <c r="R88" s="237"/>
      <c r="S88" s="145"/>
      <c r="T88" s="122"/>
      <c r="U88" s="226"/>
      <c r="V88" s="227"/>
      <c r="W88" s="227"/>
      <c r="X88" s="227"/>
      <c r="Y88" s="227"/>
      <c r="Z88" s="227"/>
      <c r="AA88" s="227"/>
      <c r="AB88" s="227"/>
      <c r="AC88" s="143"/>
      <c r="AD88" s="241"/>
      <c r="AE88" s="322"/>
    </row>
    <row r="89" customFormat="false" ht="15.85" hidden="false" customHeight="true" outlineLevel="0" collapsed="false">
      <c r="A89" s="462" t="s">
        <v>216</v>
      </c>
      <c r="B89" s="258" t="s">
        <v>82</v>
      </c>
      <c r="C89" s="258"/>
      <c r="D89" s="258"/>
      <c r="E89" s="262" t="n">
        <v>2706</v>
      </c>
      <c r="F89" s="262" t="n">
        <v>150</v>
      </c>
      <c r="G89" s="262" t="n">
        <f aca="false">F89*E89/1000</f>
        <v>405.9</v>
      </c>
      <c r="H89" s="143"/>
      <c r="I89" s="449"/>
      <c r="J89" s="181"/>
      <c r="K89" s="145"/>
      <c r="L89" s="237"/>
      <c r="M89" s="237"/>
      <c r="N89" s="237"/>
      <c r="O89" s="237"/>
      <c r="P89" s="237"/>
      <c r="Q89" s="237"/>
      <c r="R89" s="237"/>
      <c r="S89" s="145"/>
      <c r="T89" s="122" t="n">
        <f aca="false">ROUND(J89*$G89,-1)</f>
        <v>0</v>
      </c>
      <c r="U89" s="226" t="n">
        <f aca="false">ROUND(K89*$G89,-1)</f>
        <v>0</v>
      </c>
      <c r="V89" s="227" t="n">
        <f aca="false">ROUND(L89*$G89,-1)</f>
        <v>0</v>
      </c>
      <c r="W89" s="227" t="n">
        <f aca="false">ROUND(M89*$G89,-1)</f>
        <v>0</v>
      </c>
      <c r="X89" s="227" t="n">
        <f aca="false">ROUND(N89*$G89,-1)</f>
        <v>0</v>
      </c>
      <c r="Y89" s="227" t="n">
        <f aca="false">ROUND(O89*$G89,-1)</f>
        <v>0</v>
      </c>
      <c r="Z89" s="227" t="n">
        <f aca="false">ROUND(P89*$G89,-1)</f>
        <v>0</v>
      </c>
      <c r="AA89" s="227" t="n">
        <f aca="false">ROUND(Q89*$G89,-1)</f>
        <v>0</v>
      </c>
      <c r="AB89" s="227" t="n">
        <f aca="false">ROUND(R89*$G89,-1)</f>
        <v>0</v>
      </c>
      <c r="AC89" s="143" t="n">
        <f aca="false">ROUND(S89*$G89,-1)</f>
        <v>0</v>
      </c>
      <c r="AD89" s="241"/>
      <c r="AE89" s="322" t="n">
        <v>831</v>
      </c>
    </row>
    <row r="90" customFormat="false" ht="15.85" hidden="false" customHeight="true" outlineLevel="0" collapsed="false">
      <c r="A90" s="462" t="s">
        <v>217</v>
      </c>
      <c r="B90" s="258" t="s">
        <v>82</v>
      </c>
      <c r="C90" s="258"/>
      <c r="D90" s="258"/>
      <c r="E90" s="262" t="n">
        <v>354</v>
      </c>
      <c r="F90" s="262" t="n">
        <v>150</v>
      </c>
      <c r="G90" s="262" t="n">
        <f aca="false">F90*E90/1000</f>
        <v>53.1</v>
      </c>
      <c r="H90" s="143"/>
      <c r="I90" s="449"/>
      <c r="J90" s="181"/>
      <c r="K90" s="145"/>
      <c r="L90" s="237"/>
      <c r="M90" s="237"/>
      <c r="N90" s="237"/>
      <c r="O90" s="237"/>
      <c r="P90" s="237"/>
      <c r="Q90" s="237"/>
      <c r="R90" s="237"/>
      <c r="S90" s="145"/>
      <c r="T90" s="122" t="n">
        <f aca="false">ROUND(J90*$G90,-1)</f>
        <v>0</v>
      </c>
      <c r="U90" s="226" t="n">
        <f aca="false">ROUND(K90*$G90,-1)</f>
        <v>0</v>
      </c>
      <c r="V90" s="227" t="n">
        <f aca="false">ROUND(L90*$G90,-1)</f>
        <v>0</v>
      </c>
      <c r="W90" s="227" t="n">
        <f aca="false">ROUND(M90*$G90,-1)</f>
        <v>0</v>
      </c>
      <c r="X90" s="227" t="n">
        <f aca="false">ROUND(N90*$G90,-1)</f>
        <v>0</v>
      </c>
      <c r="Y90" s="227" t="n">
        <f aca="false">ROUND(O90*$G90,-1)</f>
        <v>0</v>
      </c>
      <c r="Z90" s="227" t="n">
        <f aca="false">ROUND(P90*$G90,-1)</f>
        <v>0</v>
      </c>
      <c r="AA90" s="227" t="n">
        <f aca="false">ROUND(Q90*$G90,-1)</f>
        <v>0</v>
      </c>
      <c r="AB90" s="227" t="n">
        <f aca="false">ROUND(R90*$G90,-1)</f>
        <v>0</v>
      </c>
      <c r="AC90" s="143" t="n">
        <f aca="false">ROUND(S90*$G90,-1)</f>
        <v>0</v>
      </c>
      <c r="AD90" s="241"/>
      <c r="AE90" s="322" t="n">
        <v>830</v>
      </c>
    </row>
    <row r="91" customFormat="false" ht="15.85" hidden="false" customHeight="true" outlineLevel="0" collapsed="false">
      <c r="A91" s="462" t="s">
        <v>218</v>
      </c>
      <c r="B91" s="258" t="s">
        <v>82</v>
      </c>
      <c r="C91" s="258"/>
      <c r="D91" s="258"/>
      <c r="E91" s="262" t="n">
        <v>4911</v>
      </c>
      <c r="F91" s="262" t="n">
        <v>150</v>
      </c>
      <c r="G91" s="262" t="n">
        <f aca="false">F91*E91/1000</f>
        <v>736.65</v>
      </c>
      <c r="H91" s="143"/>
      <c r="I91" s="449"/>
      <c r="J91" s="181"/>
      <c r="K91" s="145"/>
      <c r="L91" s="237"/>
      <c r="M91" s="237"/>
      <c r="N91" s="237"/>
      <c r="O91" s="237"/>
      <c r="P91" s="237"/>
      <c r="Q91" s="237"/>
      <c r="R91" s="237"/>
      <c r="S91" s="145"/>
      <c r="T91" s="122" t="n">
        <f aca="false">ROUND(J91*$G91,-1)</f>
        <v>0</v>
      </c>
      <c r="U91" s="226" t="n">
        <f aca="false">ROUND(K91*$G91,-1)</f>
        <v>0</v>
      </c>
      <c r="V91" s="227" t="n">
        <f aca="false">ROUND(L91*$G91,-1)</f>
        <v>0</v>
      </c>
      <c r="W91" s="227" t="n">
        <f aca="false">ROUND(M91*$G91,-1)</f>
        <v>0</v>
      </c>
      <c r="X91" s="227" t="n">
        <f aca="false">ROUND(N91*$G91,-1)</f>
        <v>0</v>
      </c>
      <c r="Y91" s="227" t="n">
        <f aca="false">ROUND(O91*$G91,-1)</f>
        <v>0</v>
      </c>
      <c r="Z91" s="227" t="n">
        <f aca="false">ROUND(P91*$G91,-1)</f>
        <v>0</v>
      </c>
      <c r="AA91" s="227" t="n">
        <f aca="false">ROUND(Q91*$G91,-1)</f>
        <v>0</v>
      </c>
      <c r="AB91" s="227" t="n">
        <f aca="false">ROUND(R91*$G91,-1)</f>
        <v>0</v>
      </c>
      <c r="AC91" s="143" t="n">
        <f aca="false">ROUND(S91*$G91,-1)</f>
        <v>0</v>
      </c>
      <c r="AD91" s="241"/>
      <c r="AE91" s="208" t="n">
        <v>563</v>
      </c>
    </row>
    <row r="92" customFormat="false" ht="15.85" hidden="false" customHeight="true" outlineLevel="0" collapsed="false">
      <c r="A92" s="462" t="s">
        <v>219</v>
      </c>
      <c r="B92" s="258" t="s">
        <v>82</v>
      </c>
      <c r="C92" s="258"/>
      <c r="D92" s="258"/>
      <c r="E92" s="262" t="n">
        <v>2016</v>
      </c>
      <c r="F92" s="262" t="n">
        <v>150</v>
      </c>
      <c r="G92" s="262" t="n">
        <f aca="false">F92*E92/1000</f>
        <v>302.4</v>
      </c>
      <c r="H92" s="143"/>
      <c r="I92" s="449"/>
      <c r="J92" s="181"/>
      <c r="K92" s="145"/>
      <c r="L92" s="237"/>
      <c r="M92" s="237"/>
      <c r="N92" s="237"/>
      <c r="O92" s="237"/>
      <c r="P92" s="237"/>
      <c r="Q92" s="237"/>
      <c r="R92" s="237"/>
      <c r="S92" s="145"/>
      <c r="T92" s="122" t="n">
        <f aca="false">ROUND(J92*$G92,-1)</f>
        <v>0</v>
      </c>
      <c r="U92" s="226" t="n">
        <f aca="false">ROUND(K92*$G92,-1)</f>
        <v>0</v>
      </c>
      <c r="V92" s="227" t="n">
        <f aca="false">ROUND(L92*$G92,-1)</f>
        <v>0</v>
      </c>
      <c r="W92" s="227" t="n">
        <f aca="false">ROUND(M92*$G92,-1)</f>
        <v>0</v>
      </c>
      <c r="X92" s="227" t="n">
        <f aca="false">ROUND(N92*$G92,-1)</f>
        <v>0</v>
      </c>
      <c r="Y92" s="227" t="n">
        <f aca="false">ROUND(O92*$G92,-1)</f>
        <v>0</v>
      </c>
      <c r="Z92" s="227" t="n">
        <f aca="false">ROUND(P92*$G92,-1)</f>
        <v>0</v>
      </c>
      <c r="AA92" s="227" t="n">
        <f aca="false">ROUND(Q92*$G92,-1)</f>
        <v>0</v>
      </c>
      <c r="AB92" s="227" t="n">
        <f aca="false">ROUND(R92*$G92,-1)</f>
        <v>0</v>
      </c>
      <c r="AC92" s="143" t="n">
        <f aca="false">ROUND(S92*$G92,-1)</f>
        <v>0</v>
      </c>
      <c r="AD92" s="241"/>
      <c r="AE92" s="96" t="n">
        <v>564</v>
      </c>
    </row>
    <row r="93" customFormat="false" ht="15.85" hidden="false" customHeight="true" outlineLevel="0" collapsed="false">
      <c r="A93" s="462" t="s">
        <v>220</v>
      </c>
      <c r="B93" s="258" t="s">
        <v>82</v>
      </c>
      <c r="C93" s="258"/>
      <c r="D93" s="258"/>
      <c r="E93" s="262" t="n">
        <v>282</v>
      </c>
      <c r="F93" s="262" t="n">
        <v>150</v>
      </c>
      <c r="G93" s="262" t="n">
        <f aca="false">F93*E93/1000</f>
        <v>42.3</v>
      </c>
      <c r="H93" s="143"/>
      <c r="I93" s="449"/>
      <c r="J93" s="181"/>
      <c r="K93" s="145"/>
      <c r="L93" s="237"/>
      <c r="M93" s="237"/>
      <c r="N93" s="237"/>
      <c r="O93" s="237"/>
      <c r="P93" s="237"/>
      <c r="Q93" s="237"/>
      <c r="R93" s="237"/>
      <c r="S93" s="145"/>
      <c r="T93" s="122" t="n">
        <f aca="false">ROUND(J93*$G93,-1)</f>
        <v>0</v>
      </c>
      <c r="U93" s="226" t="n">
        <f aca="false">ROUND(K93*$G93,-1)</f>
        <v>0</v>
      </c>
      <c r="V93" s="227" t="n">
        <f aca="false">ROUND(L93*$G93,-1)</f>
        <v>0</v>
      </c>
      <c r="W93" s="227" t="n">
        <f aca="false">ROUND(M93*$G93,-1)</f>
        <v>0</v>
      </c>
      <c r="X93" s="227" t="n">
        <f aca="false">ROUND(N93*$G93,-1)</f>
        <v>0</v>
      </c>
      <c r="Y93" s="227" t="n">
        <f aca="false">ROUND(O93*$G93,-1)</f>
        <v>0</v>
      </c>
      <c r="Z93" s="227" t="n">
        <f aca="false">ROUND(P93*$G93,-1)</f>
        <v>0</v>
      </c>
      <c r="AA93" s="227" t="n">
        <f aca="false">ROUND(Q93*$G93,-1)</f>
        <v>0</v>
      </c>
      <c r="AB93" s="227" t="n">
        <f aca="false">ROUND(R93*$G93,-1)</f>
        <v>0</v>
      </c>
      <c r="AC93" s="143" t="n">
        <f aca="false">ROUND(S93*$G93,-1)</f>
        <v>0</v>
      </c>
      <c r="AD93" s="241"/>
      <c r="AE93" s="96" t="n">
        <v>573</v>
      </c>
    </row>
    <row r="94" customFormat="false" ht="15.85" hidden="false" customHeight="true" outlineLevel="0" collapsed="false">
      <c r="A94" s="462" t="s">
        <v>221</v>
      </c>
      <c r="B94" s="258" t="s">
        <v>82</v>
      </c>
      <c r="C94" s="258"/>
      <c r="D94" s="258"/>
      <c r="E94" s="262" t="n">
        <v>5000</v>
      </c>
      <c r="F94" s="262" t="n">
        <v>150</v>
      </c>
      <c r="G94" s="262" t="n">
        <f aca="false">F94*E94/1000</f>
        <v>750</v>
      </c>
      <c r="H94" s="465"/>
      <c r="I94" s="449"/>
      <c r="J94" s="181"/>
      <c r="K94" s="145"/>
      <c r="L94" s="237"/>
      <c r="M94" s="237"/>
      <c r="N94" s="237"/>
      <c r="O94" s="237"/>
      <c r="P94" s="237"/>
      <c r="Q94" s="237"/>
      <c r="R94" s="237"/>
      <c r="S94" s="145"/>
      <c r="T94" s="122" t="n">
        <f aca="false">ROUND(J94*$G94,-1)</f>
        <v>0</v>
      </c>
      <c r="U94" s="226" t="n">
        <f aca="false">ROUND(K94*$G94,-1)</f>
        <v>0</v>
      </c>
      <c r="V94" s="227" t="n">
        <f aca="false">ROUND(L94*$G94,-1)</f>
        <v>0</v>
      </c>
      <c r="W94" s="227" t="n">
        <f aca="false">ROUND(M94*$G94,-1)</f>
        <v>0</v>
      </c>
      <c r="X94" s="227" t="n">
        <f aca="false">ROUND(N94*$G94,-1)</f>
        <v>0</v>
      </c>
      <c r="Y94" s="227" t="n">
        <f aca="false">ROUND(O94*$G94,-1)</f>
        <v>0</v>
      </c>
      <c r="Z94" s="227" t="n">
        <f aca="false">ROUND(P94*$G94,-1)</f>
        <v>0</v>
      </c>
      <c r="AA94" s="227" t="n">
        <f aca="false">ROUND(Q94*$G94,-1)</f>
        <v>0</v>
      </c>
      <c r="AB94" s="227" t="n">
        <f aca="false">ROUND(R94*$G94,-1)</f>
        <v>0</v>
      </c>
      <c r="AC94" s="143" t="n">
        <f aca="false">ROUND(S94*$G94,-1)</f>
        <v>0</v>
      </c>
      <c r="AD94" s="241"/>
      <c r="AE94" s="229" t="n">
        <v>558</v>
      </c>
    </row>
    <row r="95" customFormat="false" ht="15.85" hidden="false" customHeight="true" outlineLevel="0" collapsed="false">
      <c r="A95" s="234"/>
      <c r="B95" s="280"/>
      <c r="C95" s="280"/>
      <c r="D95" s="280"/>
      <c r="E95" s="179"/>
      <c r="F95" s="179"/>
      <c r="G95" s="179"/>
      <c r="H95" s="465"/>
      <c r="I95" s="449"/>
      <c r="J95" s="181"/>
      <c r="K95" s="145"/>
      <c r="L95" s="237"/>
      <c r="M95" s="237"/>
      <c r="N95" s="237"/>
      <c r="O95" s="237"/>
      <c r="P95" s="237"/>
      <c r="Q95" s="237"/>
      <c r="R95" s="237"/>
      <c r="S95" s="145"/>
      <c r="T95" s="122"/>
      <c r="U95" s="226"/>
      <c r="V95" s="227"/>
      <c r="W95" s="227"/>
      <c r="X95" s="227"/>
      <c r="Y95" s="227"/>
      <c r="Z95" s="227"/>
      <c r="AA95" s="227"/>
      <c r="AB95" s="227"/>
      <c r="AC95" s="143"/>
      <c r="AD95" s="241"/>
      <c r="AE95" s="229"/>
    </row>
    <row r="96" customFormat="false" ht="15.85" hidden="false" customHeight="true" outlineLevel="0" collapsed="false">
      <c r="A96" s="309" t="s">
        <v>98</v>
      </c>
      <c r="B96" s="466"/>
      <c r="C96" s="466"/>
      <c r="D96" s="466"/>
      <c r="E96" s="247"/>
      <c r="F96" s="179"/>
      <c r="G96" s="232" t="n">
        <f aca="false">SUM(G97:G101)</f>
        <v>6600</v>
      </c>
      <c r="H96" s="143"/>
      <c r="I96" s="449"/>
      <c r="J96" s="181"/>
      <c r="K96" s="145"/>
      <c r="L96" s="145"/>
      <c r="M96" s="145"/>
      <c r="N96" s="145"/>
      <c r="O96" s="145"/>
      <c r="P96" s="145"/>
      <c r="Q96" s="145"/>
      <c r="R96" s="145"/>
      <c r="S96" s="145"/>
      <c r="T96" s="231" t="n">
        <f aca="false">SUM(T97:T101)</f>
        <v>110</v>
      </c>
      <c r="U96" s="290" t="n">
        <f aca="false">SUM(U97:U101)</f>
        <v>160</v>
      </c>
      <c r="V96" s="189" t="n">
        <f aca="false">SUM(V97:V101)</f>
        <v>160</v>
      </c>
      <c r="W96" s="189" t="n">
        <f aca="false">SUM(W97:W101)</f>
        <v>160</v>
      </c>
      <c r="X96" s="189" t="n">
        <f aca="false">SUM(X97:X101)</f>
        <v>660</v>
      </c>
      <c r="Y96" s="189" t="n">
        <f aca="false">SUM(Y97:Y101)</f>
        <v>1160</v>
      </c>
      <c r="Z96" s="189" t="n">
        <f aca="false">SUM(Z97:Z101)</f>
        <v>1160</v>
      </c>
      <c r="AA96" s="189" t="n">
        <f aca="false">SUM(AA97:AA101)</f>
        <v>1660</v>
      </c>
      <c r="AB96" s="189" t="n">
        <f aca="false">SUM(AB97:AB101)</f>
        <v>3660</v>
      </c>
      <c r="AC96" s="292" t="n">
        <f aca="false">SUM(AC97:AC101)</f>
        <v>3660</v>
      </c>
      <c r="AD96" s="233"/>
      <c r="AE96" s="229"/>
    </row>
    <row r="97" customFormat="false" ht="15.85" hidden="false" customHeight="true" outlineLevel="0" collapsed="false">
      <c r="A97" s="310" t="s">
        <v>99</v>
      </c>
      <c r="B97" s="280" t="s">
        <v>52</v>
      </c>
      <c r="C97" s="280" t="s">
        <v>48</v>
      </c>
      <c r="D97" s="280"/>
      <c r="E97" s="179"/>
      <c r="F97" s="179"/>
      <c r="G97" s="179" t="n">
        <v>5000</v>
      </c>
      <c r="H97" s="143"/>
      <c r="I97" s="449"/>
      <c r="J97" s="181"/>
      <c r="K97" s="145"/>
      <c r="L97" s="145"/>
      <c r="M97" s="145"/>
      <c r="N97" s="145" t="n">
        <v>0.1</v>
      </c>
      <c r="O97" s="145" t="n">
        <v>0.2</v>
      </c>
      <c r="P97" s="145" t="n">
        <v>0.2</v>
      </c>
      <c r="Q97" s="145" t="n">
        <v>0.3</v>
      </c>
      <c r="R97" s="145" t="n">
        <v>0.7</v>
      </c>
      <c r="S97" s="145" t="n">
        <v>0.7</v>
      </c>
      <c r="T97" s="122" t="n">
        <f aca="false">ROUND(J97*$G97,-1)</f>
        <v>0</v>
      </c>
      <c r="U97" s="226" t="n">
        <f aca="false">ROUND(K97*$G97,-1)</f>
        <v>0</v>
      </c>
      <c r="V97" s="227" t="n">
        <f aca="false">ROUND(L97*$G97,-1)</f>
        <v>0</v>
      </c>
      <c r="W97" s="227" t="n">
        <f aca="false">ROUND(M97*$G97,-1)</f>
        <v>0</v>
      </c>
      <c r="X97" s="227" t="n">
        <f aca="false">ROUND(N97*$G97,-1)</f>
        <v>500</v>
      </c>
      <c r="Y97" s="227" t="n">
        <f aca="false">ROUND(O97*$G97,-1)</f>
        <v>1000</v>
      </c>
      <c r="Z97" s="227" t="n">
        <f aca="false">ROUND(P97*$G97,-1)</f>
        <v>1000</v>
      </c>
      <c r="AA97" s="227" t="n">
        <f aca="false">ROUND(Q97*$G97,-1)</f>
        <v>1500</v>
      </c>
      <c r="AB97" s="227" t="n">
        <f aca="false">ROUND(R97*$G97,-1)</f>
        <v>3500</v>
      </c>
      <c r="AC97" s="143" t="n">
        <f aca="false">ROUND(S97*$G97,-1)</f>
        <v>3500</v>
      </c>
      <c r="AD97" s="241"/>
      <c r="AE97" s="229"/>
    </row>
    <row r="98" customFormat="false" ht="15.85" hidden="false" customHeight="true" outlineLevel="0" collapsed="false">
      <c r="A98" s="310" t="s">
        <v>100</v>
      </c>
      <c r="B98" s="280" t="s">
        <v>52</v>
      </c>
      <c r="C98" s="280" t="s">
        <v>48</v>
      </c>
      <c r="D98" s="280"/>
      <c r="E98" s="179"/>
      <c r="F98" s="179"/>
      <c r="G98" s="179" t="n">
        <v>1000</v>
      </c>
      <c r="H98" s="143"/>
      <c r="I98" s="449"/>
      <c r="J98" s="181" t="n">
        <v>0.05</v>
      </c>
      <c r="K98" s="145" t="n">
        <v>0.1</v>
      </c>
      <c r="L98" s="145" t="n">
        <v>0.1</v>
      </c>
      <c r="M98" s="145" t="n">
        <v>0.1</v>
      </c>
      <c r="N98" s="145" t="n">
        <v>0.1</v>
      </c>
      <c r="O98" s="145" t="n">
        <v>0.1</v>
      </c>
      <c r="P98" s="145" t="n">
        <v>0.1</v>
      </c>
      <c r="Q98" s="145" t="n">
        <v>0.1</v>
      </c>
      <c r="R98" s="145" t="n">
        <v>0.1</v>
      </c>
      <c r="S98" s="145" t="n">
        <v>0.1</v>
      </c>
      <c r="T98" s="122" t="n">
        <f aca="false">ROUND(J98*$G98,-1)</f>
        <v>50</v>
      </c>
      <c r="U98" s="226" t="n">
        <f aca="false">ROUND(K98*$G98,-1)</f>
        <v>100</v>
      </c>
      <c r="V98" s="227" t="n">
        <f aca="false">ROUND(L98*$G98,-1)</f>
        <v>100</v>
      </c>
      <c r="W98" s="227" t="n">
        <f aca="false">ROUND(M98*$G98,-1)</f>
        <v>100</v>
      </c>
      <c r="X98" s="227" t="n">
        <f aca="false">ROUND(N98*$G98,-1)</f>
        <v>100</v>
      </c>
      <c r="Y98" s="227" t="n">
        <f aca="false">ROUND(O98*$G98,-1)</f>
        <v>100</v>
      </c>
      <c r="Z98" s="227" t="n">
        <f aca="false">ROUND(P98*$G98,-1)</f>
        <v>100</v>
      </c>
      <c r="AA98" s="227" t="n">
        <f aca="false">ROUND(Q98*$G98,-1)</f>
        <v>100</v>
      </c>
      <c r="AB98" s="227" t="n">
        <f aca="false">ROUND(R98*$G98,-1)</f>
        <v>100</v>
      </c>
      <c r="AC98" s="143" t="n">
        <f aca="false">ROUND(S98*$G98,-1)</f>
        <v>100</v>
      </c>
      <c r="AD98" s="241"/>
      <c r="AE98" s="229"/>
    </row>
    <row r="99" customFormat="false" ht="15.85" hidden="false" customHeight="true" outlineLevel="0" collapsed="false">
      <c r="A99" s="310" t="s">
        <v>101</v>
      </c>
      <c r="B99" s="280" t="s">
        <v>52</v>
      </c>
      <c r="C99" s="280" t="s">
        <v>48</v>
      </c>
      <c r="D99" s="280"/>
      <c r="E99" s="179"/>
      <c r="F99" s="179"/>
      <c r="G99" s="179" t="n">
        <v>400</v>
      </c>
      <c r="H99" s="143"/>
      <c r="I99" s="449"/>
      <c r="J99" s="181" t="n">
        <v>0.1</v>
      </c>
      <c r="K99" s="145" t="n">
        <v>0.1</v>
      </c>
      <c r="L99" s="145" t="n">
        <v>0.1</v>
      </c>
      <c r="M99" s="145" t="n">
        <v>0.1</v>
      </c>
      <c r="N99" s="145" t="n">
        <v>0.1</v>
      </c>
      <c r="O99" s="145" t="n">
        <v>0.1</v>
      </c>
      <c r="P99" s="145" t="n">
        <v>0.1</v>
      </c>
      <c r="Q99" s="145" t="n">
        <v>0.1</v>
      </c>
      <c r="R99" s="145" t="n">
        <v>0.1</v>
      </c>
      <c r="S99" s="145" t="n">
        <v>0.1</v>
      </c>
      <c r="T99" s="122" t="n">
        <f aca="false">ROUND(J99*$G99,-1)</f>
        <v>40</v>
      </c>
      <c r="U99" s="226" t="n">
        <f aca="false">ROUND(K99*$G99,-1)</f>
        <v>40</v>
      </c>
      <c r="V99" s="227" t="n">
        <f aca="false">ROUND(L99*$G99,-1)</f>
        <v>40</v>
      </c>
      <c r="W99" s="227" t="n">
        <f aca="false">ROUND(M99*$G99,-1)</f>
        <v>40</v>
      </c>
      <c r="X99" s="227" t="n">
        <f aca="false">ROUND(N99*$G99,-1)</f>
        <v>40</v>
      </c>
      <c r="Y99" s="227" t="n">
        <f aca="false">ROUND(O99*$G99,-1)</f>
        <v>40</v>
      </c>
      <c r="Z99" s="227" t="n">
        <f aca="false">ROUND(P99*$G99,-1)</f>
        <v>40</v>
      </c>
      <c r="AA99" s="227" t="n">
        <f aca="false">ROUND(Q99*$G99,-1)</f>
        <v>40</v>
      </c>
      <c r="AB99" s="227" t="n">
        <f aca="false">ROUND(R99*$G99,-1)</f>
        <v>40</v>
      </c>
      <c r="AC99" s="143" t="n">
        <f aca="false">ROUND(S99*$G99,-1)</f>
        <v>40</v>
      </c>
      <c r="AD99" s="241"/>
      <c r="AE99" s="229"/>
    </row>
    <row r="100" customFormat="false" ht="15.85" hidden="false" customHeight="true" outlineLevel="0" collapsed="false">
      <c r="A100" s="310" t="s">
        <v>102</v>
      </c>
      <c r="B100" s="280" t="s">
        <v>52</v>
      </c>
      <c r="C100" s="280" t="s">
        <v>48</v>
      </c>
      <c r="D100" s="280"/>
      <c r="E100" s="179"/>
      <c r="F100" s="179"/>
      <c r="G100" s="179" t="n">
        <v>200</v>
      </c>
      <c r="H100" s="143"/>
      <c r="I100" s="449"/>
      <c r="J100" s="181" t="n">
        <v>0.1</v>
      </c>
      <c r="K100" s="145" t="n">
        <v>0.1</v>
      </c>
      <c r="L100" s="145" t="n">
        <v>0.1</v>
      </c>
      <c r="M100" s="145" t="n">
        <v>0.1</v>
      </c>
      <c r="N100" s="145" t="n">
        <v>0.1</v>
      </c>
      <c r="O100" s="145" t="n">
        <v>0.1</v>
      </c>
      <c r="P100" s="145" t="n">
        <v>0.1</v>
      </c>
      <c r="Q100" s="145" t="n">
        <v>0.1</v>
      </c>
      <c r="R100" s="145" t="n">
        <v>0.1</v>
      </c>
      <c r="S100" s="145" t="n">
        <v>0.1</v>
      </c>
      <c r="T100" s="122" t="n">
        <f aca="false">ROUND(J100*$G100,-1)</f>
        <v>20</v>
      </c>
      <c r="U100" s="226" t="n">
        <f aca="false">ROUND(K100*$G100,-1)</f>
        <v>20</v>
      </c>
      <c r="V100" s="227" t="n">
        <f aca="false">ROUND(L100*$G100,-1)</f>
        <v>20</v>
      </c>
      <c r="W100" s="227" t="n">
        <f aca="false">ROUND(M100*$G100,-1)</f>
        <v>20</v>
      </c>
      <c r="X100" s="227" t="n">
        <f aca="false">ROUND(N100*$G100,-1)</f>
        <v>20</v>
      </c>
      <c r="Y100" s="227" t="n">
        <f aca="false">ROUND(O100*$G100,-1)</f>
        <v>20</v>
      </c>
      <c r="Z100" s="227" t="n">
        <f aca="false">ROUND(P100*$G100,-1)</f>
        <v>20</v>
      </c>
      <c r="AA100" s="227" t="n">
        <f aca="false">ROUND(Q100*$G100,-1)</f>
        <v>20</v>
      </c>
      <c r="AB100" s="227" t="n">
        <f aca="false">ROUND(R100*$G100,-1)</f>
        <v>20</v>
      </c>
      <c r="AC100" s="143" t="n">
        <f aca="false">ROUND(S100*$G100,-1)</f>
        <v>20</v>
      </c>
      <c r="AD100" s="241"/>
      <c r="AE100" s="229"/>
    </row>
    <row r="101" customFormat="false" ht="15.85" hidden="false" customHeight="true" outlineLevel="0" collapsed="false">
      <c r="A101" s="234"/>
      <c r="B101" s="280"/>
      <c r="C101" s="280"/>
      <c r="D101" s="280"/>
      <c r="E101" s="179"/>
      <c r="F101" s="179"/>
      <c r="G101" s="179"/>
      <c r="H101" s="143"/>
      <c r="I101" s="449"/>
      <c r="J101" s="181"/>
      <c r="K101" s="145"/>
      <c r="L101" s="145"/>
      <c r="M101" s="145"/>
      <c r="N101" s="145"/>
      <c r="O101" s="145"/>
      <c r="P101" s="145"/>
      <c r="Q101" s="145"/>
      <c r="R101" s="145"/>
      <c r="S101" s="145"/>
      <c r="T101" s="122"/>
      <c r="U101" s="226"/>
      <c r="V101" s="227"/>
      <c r="W101" s="227"/>
      <c r="X101" s="227"/>
      <c r="Y101" s="227"/>
      <c r="Z101" s="227"/>
      <c r="AA101" s="227"/>
      <c r="AB101" s="227"/>
      <c r="AC101" s="143"/>
      <c r="AD101" s="241"/>
      <c r="AE101" s="229"/>
    </row>
    <row r="102" customFormat="false" ht="15.85" hidden="false" customHeight="true" outlineLevel="0" collapsed="false">
      <c r="A102" s="319" t="s">
        <v>103</v>
      </c>
      <c r="B102" s="392"/>
      <c r="C102" s="392"/>
      <c r="D102" s="392"/>
      <c r="E102" s="411"/>
      <c r="F102" s="392"/>
      <c r="G102" s="189" t="n">
        <f aca="false">SUM(G108:G118)</f>
        <v>5600</v>
      </c>
      <c r="H102" s="101"/>
      <c r="I102" s="393"/>
      <c r="J102" s="192"/>
      <c r="K102" s="193"/>
      <c r="L102" s="320"/>
      <c r="M102" s="320"/>
      <c r="N102" s="320"/>
      <c r="O102" s="320"/>
      <c r="P102" s="320"/>
      <c r="Q102" s="320"/>
      <c r="R102" s="320"/>
      <c r="S102" s="193"/>
      <c r="T102" s="467" t="n">
        <f aca="false">SUM(T108:T118)</f>
        <v>170</v>
      </c>
      <c r="U102" s="468" t="n">
        <f aca="false">SUM(U108:U118)</f>
        <v>660</v>
      </c>
      <c r="V102" s="469" t="n">
        <f aca="false">SUM(V108:V118)</f>
        <v>700</v>
      </c>
      <c r="W102" s="469" t="n">
        <f aca="false">SUM(W108:W118)</f>
        <v>320</v>
      </c>
      <c r="X102" s="469" t="n">
        <f aca="false">SUM(X108:X118)</f>
        <v>680</v>
      </c>
      <c r="Y102" s="469" t="n">
        <f aca="false">SUM(Y108:Y118)</f>
        <v>1080</v>
      </c>
      <c r="Z102" s="469" t="n">
        <f aca="false">SUM(Z108:Z118)</f>
        <v>830</v>
      </c>
      <c r="AA102" s="469" t="n">
        <f aca="false">SUM(AA108:AA118)</f>
        <v>830</v>
      </c>
      <c r="AB102" s="469" t="n">
        <f aca="false">SUM(AB108:AB118)</f>
        <v>830</v>
      </c>
      <c r="AC102" s="470" t="n">
        <f aca="false">SUM(AC108:AC118)</f>
        <v>830</v>
      </c>
      <c r="AD102" s="409"/>
      <c r="AE102" s="96"/>
    </row>
    <row r="103" customFormat="false" ht="15.85" hidden="false" customHeight="true" outlineLevel="0" collapsed="false">
      <c r="A103" s="323"/>
      <c r="B103" s="214"/>
      <c r="C103" s="214"/>
      <c r="D103" s="214"/>
      <c r="E103" s="179"/>
      <c r="F103" s="215"/>
      <c r="G103" s="215"/>
      <c r="H103" s="471"/>
      <c r="I103" s="472"/>
      <c r="J103" s="217"/>
      <c r="K103" s="218"/>
      <c r="L103" s="473"/>
      <c r="M103" s="473"/>
      <c r="N103" s="473"/>
      <c r="O103" s="473"/>
      <c r="P103" s="473"/>
      <c r="Q103" s="473"/>
      <c r="R103" s="473"/>
      <c r="S103" s="218"/>
      <c r="T103" s="474" t="n">
        <v>400</v>
      </c>
      <c r="U103" s="475" t="n">
        <v>600</v>
      </c>
      <c r="V103" s="476" t="n">
        <v>800</v>
      </c>
      <c r="W103" s="476" t="n">
        <v>600</v>
      </c>
      <c r="X103" s="476" t="n">
        <v>800</v>
      </c>
      <c r="Y103" s="476" t="n">
        <v>800</v>
      </c>
      <c r="Z103" s="476" t="n">
        <v>800</v>
      </c>
      <c r="AA103" s="476" t="n">
        <v>800</v>
      </c>
      <c r="AB103" s="476" t="n">
        <v>1100</v>
      </c>
      <c r="AC103" s="477" t="n">
        <v>1100</v>
      </c>
      <c r="AD103" s="478"/>
      <c r="AE103" s="96"/>
    </row>
    <row r="104" customFormat="false" ht="15.85" hidden="false" customHeight="true" outlineLevel="0" collapsed="false">
      <c r="A104" s="323"/>
      <c r="B104" s="214"/>
      <c r="C104" s="214"/>
      <c r="D104" s="214"/>
      <c r="E104" s="179"/>
      <c r="F104" s="215"/>
      <c r="G104" s="215"/>
      <c r="H104" s="471"/>
      <c r="I104" s="479"/>
      <c r="J104" s="217"/>
      <c r="K104" s="218"/>
      <c r="L104" s="473"/>
      <c r="M104" s="218"/>
      <c r="N104" s="218"/>
      <c r="O104" s="218"/>
      <c r="P104" s="218"/>
      <c r="Q104" s="218"/>
      <c r="R104" s="218"/>
      <c r="S104" s="218"/>
      <c r="T104" s="474"/>
      <c r="U104" s="475"/>
      <c r="V104" s="476"/>
      <c r="W104" s="476"/>
      <c r="X104" s="476"/>
      <c r="Y104" s="476"/>
      <c r="Z104" s="476"/>
      <c r="AA104" s="476"/>
      <c r="AB104" s="476"/>
      <c r="AC104" s="477"/>
      <c r="AD104" s="478"/>
      <c r="AE104" s="96"/>
    </row>
    <row r="105" customFormat="false" ht="15.85" hidden="false" customHeight="true" outlineLevel="0" collapsed="false">
      <c r="A105" s="325" t="s">
        <v>161</v>
      </c>
      <c r="B105" s="214"/>
      <c r="C105" s="214"/>
      <c r="D105" s="214"/>
      <c r="E105" s="179"/>
      <c r="F105" s="215"/>
      <c r="G105" s="215"/>
      <c r="H105" s="471"/>
      <c r="I105" s="479"/>
      <c r="J105" s="217"/>
      <c r="K105" s="218"/>
      <c r="L105" s="473"/>
      <c r="M105" s="218"/>
      <c r="N105" s="218"/>
      <c r="O105" s="218"/>
      <c r="P105" s="218"/>
      <c r="Q105" s="218"/>
      <c r="R105" s="218"/>
      <c r="S105" s="218"/>
      <c r="T105" s="474"/>
      <c r="U105" s="475"/>
      <c r="V105" s="476"/>
      <c r="W105" s="476"/>
      <c r="X105" s="476"/>
      <c r="Y105" s="476"/>
      <c r="Z105" s="476"/>
      <c r="AA105" s="476"/>
      <c r="AB105" s="476"/>
      <c r="AC105" s="477"/>
      <c r="AD105" s="478"/>
      <c r="AE105" s="96"/>
    </row>
    <row r="106" customFormat="false" ht="15.85" hidden="false" customHeight="true" outlineLevel="0" collapsed="false">
      <c r="A106" s="323"/>
      <c r="B106" s="214"/>
      <c r="C106" s="214"/>
      <c r="D106" s="214"/>
      <c r="E106" s="179"/>
      <c r="F106" s="215"/>
      <c r="G106" s="215"/>
      <c r="H106" s="471"/>
      <c r="I106" s="479"/>
      <c r="J106" s="217"/>
      <c r="K106" s="218"/>
      <c r="L106" s="473"/>
      <c r="M106" s="218"/>
      <c r="N106" s="218"/>
      <c r="O106" s="218"/>
      <c r="P106" s="218"/>
      <c r="Q106" s="218"/>
      <c r="R106" s="218"/>
      <c r="S106" s="218"/>
      <c r="T106" s="474"/>
      <c r="U106" s="475"/>
      <c r="V106" s="476"/>
      <c r="W106" s="476"/>
      <c r="X106" s="476"/>
      <c r="Y106" s="476"/>
      <c r="Z106" s="476"/>
      <c r="AA106" s="476"/>
      <c r="AB106" s="476"/>
      <c r="AC106" s="477"/>
      <c r="AD106" s="478"/>
      <c r="AE106" s="96"/>
    </row>
    <row r="107" customFormat="false" ht="15.85" hidden="false" customHeight="true" outlineLevel="0" collapsed="false">
      <c r="A107" s="323"/>
      <c r="B107" s="214"/>
      <c r="C107" s="214"/>
      <c r="D107" s="214"/>
      <c r="E107" s="179"/>
      <c r="F107" s="215"/>
      <c r="G107" s="215"/>
      <c r="H107" s="471"/>
      <c r="I107" s="479"/>
      <c r="J107" s="217"/>
      <c r="K107" s="218"/>
      <c r="L107" s="473"/>
      <c r="M107" s="218"/>
      <c r="N107" s="218"/>
      <c r="O107" s="218"/>
      <c r="P107" s="218"/>
      <c r="Q107" s="218"/>
      <c r="R107" s="218"/>
      <c r="S107" s="218"/>
      <c r="T107" s="326" t="n">
        <f aca="false">T103-T102</f>
        <v>230</v>
      </c>
      <c r="U107" s="327" t="n">
        <f aca="false">U103-U102</f>
        <v>-60</v>
      </c>
      <c r="V107" s="328" t="n">
        <f aca="false">V103-V102</f>
        <v>100</v>
      </c>
      <c r="W107" s="328" t="n">
        <f aca="false">W103-W102</f>
        <v>280</v>
      </c>
      <c r="X107" s="328" t="n">
        <f aca="false">X103-X102</f>
        <v>120</v>
      </c>
      <c r="Y107" s="328" t="n">
        <f aca="false">Y103-Y102</f>
        <v>-280</v>
      </c>
      <c r="Z107" s="328" t="n">
        <f aca="false">Z103-Z102</f>
        <v>-30</v>
      </c>
      <c r="AA107" s="328" t="n">
        <f aca="false">AA103-AA102</f>
        <v>-30</v>
      </c>
      <c r="AB107" s="328" t="n">
        <f aca="false">AB103-AB102</f>
        <v>270</v>
      </c>
      <c r="AC107" s="329" t="n">
        <f aca="false">AC103-AC102</f>
        <v>270</v>
      </c>
      <c r="AD107" s="478"/>
      <c r="AE107" s="96"/>
    </row>
    <row r="108" customFormat="false" ht="15.85" hidden="false" customHeight="true" outlineLevel="0" collapsed="false">
      <c r="A108" s="286" t="s">
        <v>222</v>
      </c>
      <c r="B108" s="214"/>
      <c r="C108" s="214"/>
      <c r="D108" s="214"/>
      <c r="E108" s="179"/>
      <c r="F108" s="179"/>
      <c r="G108" s="179"/>
      <c r="H108" s="143"/>
      <c r="I108" s="435"/>
      <c r="J108" s="181"/>
      <c r="K108" s="145"/>
      <c r="L108" s="237"/>
      <c r="M108" s="145"/>
      <c r="N108" s="145"/>
      <c r="O108" s="145"/>
      <c r="P108" s="145"/>
      <c r="Q108" s="145"/>
      <c r="R108" s="145"/>
      <c r="S108" s="145"/>
      <c r="T108" s="122"/>
      <c r="U108" s="480"/>
      <c r="V108" s="481"/>
      <c r="W108" s="481"/>
      <c r="X108" s="481"/>
      <c r="Y108" s="481"/>
      <c r="Z108" s="481"/>
      <c r="AA108" s="481"/>
      <c r="AB108" s="481"/>
      <c r="AC108" s="117"/>
      <c r="AD108" s="241"/>
      <c r="AE108" s="96"/>
    </row>
    <row r="109" customFormat="false" ht="15.85" hidden="false" customHeight="true" outlineLevel="0" collapsed="false">
      <c r="A109" s="482" t="s">
        <v>223</v>
      </c>
      <c r="B109" s="214" t="s">
        <v>82</v>
      </c>
      <c r="C109" s="214" t="s">
        <v>55</v>
      </c>
      <c r="D109" s="214"/>
      <c r="E109" s="179"/>
      <c r="F109" s="214"/>
      <c r="G109" s="214" t="n">
        <v>900</v>
      </c>
      <c r="H109" s="483"/>
      <c r="I109" s="484"/>
      <c r="J109" s="282"/>
      <c r="K109" s="274"/>
      <c r="L109" s="324"/>
      <c r="M109" s="274" t="n">
        <v>0.1</v>
      </c>
      <c r="N109" s="274" t="n">
        <v>0.5</v>
      </c>
      <c r="O109" s="274" t="n">
        <v>0.5</v>
      </c>
      <c r="P109" s="274"/>
      <c r="Q109" s="274"/>
      <c r="R109" s="274"/>
      <c r="S109" s="274"/>
      <c r="T109" s="267" t="n">
        <f aca="false">ROUND(J109*$G109,-1)</f>
        <v>0</v>
      </c>
      <c r="U109" s="485" t="n">
        <f aca="false">ROUND(K109*$G109,-1)</f>
        <v>0</v>
      </c>
      <c r="V109" s="486" t="n">
        <f aca="false">ROUND(L109*$G109,-1)</f>
        <v>0</v>
      </c>
      <c r="W109" s="486" t="n">
        <f aca="false">ROUND(M109*$G109,-1)</f>
        <v>90</v>
      </c>
      <c r="X109" s="486" t="n">
        <f aca="false">ROUND(N109*$G109,-1)</f>
        <v>450</v>
      </c>
      <c r="Y109" s="486" t="n">
        <f aca="false">ROUND(O109*$G109,-1)</f>
        <v>450</v>
      </c>
      <c r="Z109" s="486" t="n">
        <f aca="false">ROUND(P109*$G109,-1)</f>
        <v>0</v>
      </c>
      <c r="AA109" s="486" t="n">
        <f aca="false">ROUND(Q109*$G109,-1)</f>
        <v>0</v>
      </c>
      <c r="AB109" s="486" t="n">
        <f aca="false">ROUND(R109*$G109,-1)</f>
        <v>0</v>
      </c>
      <c r="AC109" s="483" t="n">
        <f aca="false">ROUND(S109*$G109,-1)</f>
        <v>0</v>
      </c>
      <c r="AD109" s="487"/>
      <c r="AE109" s="96"/>
      <c r="AF109" s="488"/>
      <c r="AG109" s="488"/>
      <c r="AH109" s="488"/>
      <c r="AI109" s="488"/>
      <c r="AJ109" s="488"/>
    </row>
    <row r="110" s="488" customFormat="true" ht="15.85" hidden="false" customHeight="true" outlineLevel="0" collapsed="false">
      <c r="A110" s="286" t="s">
        <v>224</v>
      </c>
      <c r="B110" s="214"/>
      <c r="C110" s="214"/>
      <c r="D110" s="214"/>
      <c r="E110" s="179"/>
      <c r="F110" s="179"/>
      <c r="G110" s="179"/>
      <c r="H110" s="143"/>
      <c r="I110" s="435"/>
      <c r="J110" s="181"/>
      <c r="K110" s="145"/>
      <c r="L110" s="237"/>
      <c r="M110" s="145"/>
      <c r="N110" s="145"/>
      <c r="O110" s="145"/>
      <c r="P110" s="145"/>
      <c r="Q110" s="145"/>
      <c r="R110" s="145"/>
      <c r="S110" s="145"/>
      <c r="T110" s="122"/>
      <c r="U110" s="480"/>
      <c r="V110" s="481"/>
      <c r="W110" s="481"/>
      <c r="X110" s="481"/>
      <c r="Y110" s="481"/>
      <c r="Z110" s="481"/>
      <c r="AA110" s="481"/>
      <c r="AB110" s="481"/>
      <c r="AC110" s="117"/>
      <c r="AD110" s="241"/>
      <c r="AE110" s="208"/>
      <c r="AF110" s="1"/>
      <c r="AG110" s="1"/>
      <c r="AH110" s="1"/>
      <c r="AI110" s="1"/>
      <c r="AJ110" s="1"/>
    </row>
    <row r="111" customFormat="false" ht="15.85" hidden="false" customHeight="true" outlineLevel="0" collapsed="false">
      <c r="A111" s="234" t="s">
        <v>225</v>
      </c>
      <c r="B111" s="214" t="s">
        <v>82</v>
      </c>
      <c r="C111" s="214" t="s">
        <v>55</v>
      </c>
      <c r="D111" s="214"/>
      <c r="E111" s="179"/>
      <c r="F111" s="179"/>
      <c r="G111" s="179" t="n">
        <v>300</v>
      </c>
      <c r="H111" s="143"/>
      <c r="I111" s="435"/>
      <c r="J111" s="181"/>
      <c r="K111" s="145" t="n">
        <v>0.1</v>
      </c>
      <c r="L111" s="237" t="n">
        <v>0.9</v>
      </c>
      <c r="M111" s="145"/>
      <c r="N111" s="145"/>
      <c r="O111" s="145"/>
      <c r="P111" s="145"/>
      <c r="Q111" s="145"/>
      <c r="R111" s="145"/>
      <c r="S111" s="145"/>
      <c r="T111" s="122" t="n">
        <f aca="false">ROUND(J111*$G111,-1)</f>
        <v>0</v>
      </c>
      <c r="U111" s="489" t="n">
        <f aca="false">ROUND(K111*$G111,-1)</f>
        <v>30</v>
      </c>
      <c r="V111" s="481" t="n">
        <f aca="false">ROUND(L111*$G111,-1)</f>
        <v>270</v>
      </c>
      <c r="W111" s="481" t="n">
        <f aca="false">ROUND(M111*$G111,-1)</f>
        <v>0</v>
      </c>
      <c r="X111" s="481" t="n">
        <f aca="false">ROUND(N111*$G111,-1)</f>
        <v>0</v>
      </c>
      <c r="Y111" s="481" t="n">
        <f aca="false">ROUND(O111*$G111,-1)</f>
        <v>0</v>
      </c>
      <c r="Z111" s="481" t="n">
        <f aca="false">ROUND(P111*$G111,-1)</f>
        <v>0</v>
      </c>
      <c r="AA111" s="481" t="n">
        <f aca="false">ROUND(Q111*$G111,-1)</f>
        <v>0</v>
      </c>
      <c r="AB111" s="481" t="n">
        <f aca="false">ROUND(R111*$G111,-1)</f>
        <v>0</v>
      </c>
      <c r="AC111" s="117" t="n">
        <f aca="false">ROUND(S111*$G111,-1)</f>
        <v>0</v>
      </c>
      <c r="AD111" s="241"/>
      <c r="AE111" s="208" t="n">
        <v>2376</v>
      </c>
    </row>
    <row r="112" customFormat="false" ht="15.85" hidden="false" customHeight="true" outlineLevel="0" collapsed="false">
      <c r="A112" s="286" t="s">
        <v>226</v>
      </c>
      <c r="B112" s="214"/>
      <c r="C112" s="214"/>
      <c r="D112" s="214"/>
      <c r="E112" s="179"/>
      <c r="F112" s="179"/>
      <c r="G112" s="179"/>
      <c r="H112" s="143"/>
      <c r="I112" s="435"/>
      <c r="J112" s="181"/>
      <c r="K112" s="145"/>
      <c r="L112" s="237"/>
      <c r="M112" s="145"/>
      <c r="N112" s="145"/>
      <c r="O112" s="145"/>
      <c r="P112" s="145"/>
      <c r="Q112" s="145"/>
      <c r="R112" s="145"/>
      <c r="S112" s="145"/>
      <c r="T112" s="122"/>
      <c r="U112" s="480"/>
      <c r="V112" s="481"/>
      <c r="W112" s="481"/>
      <c r="X112" s="481"/>
      <c r="Y112" s="481"/>
      <c r="Z112" s="481"/>
      <c r="AA112" s="481"/>
      <c r="AB112" s="481"/>
      <c r="AC112" s="117"/>
      <c r="AD112" s="241"/>
      <c r="AE112" s="208"/>
    </row>
    <row r="113" customFormat="false" ht="15.85" hidden="false" customHeight="true" outlineLevel="0" collapsed="false">
      <c r="A113" s="490"/>
      <c r="B113" s="214"/>
      <c r="C113" s="214"/>
      <c r="D113" s="214"/>
      <c r="E113" s="179"/>
      <c r="F113" s="262"/>
      <c r="G113" s="262"/>
      <c r="H113" s="269"/>
      <c r="I113" s="491"/>
      <c r="J113" s="264"/>
      <c r="K113" s="265"/>
      <c r="L113" s="342"/>
      <c r="M113" s="265"/>
      <c r="N113" s="265"/>
      <c r="O113" s="265"/>
      <c r="P113" s="265"/>
      <c r="Q113" s="265"/>
      <c r="R113" s="265"/>
      <c r="S113" s="265"/>
      <c r="T113" s="267"/>
      <c r="U113" s="268"/>
      <c r="V113" s="260"/>
      <c r="W113" s="260"/>
      <c r="X113" s="260"/>
      <c r="Y113" s="260"/>
      <c r="Z113" s="260"/>
      <c r="AA113" s="260"/>
      <c r="AB113" s="260"/>
      <c r="AC113" s="269"/>
      <c r="AD113" s="228"/>
      <c r="AE113" s="208"/>
      <c r="AF113" s="271"/>
      <c r="AG113" s="271"/>
      <c r="AH113" s="271"/>
      <c r="AI113" s="271"/>
      <c r="AJ113" s="271"/>
    </row>
    <row r="114" s="271" customFormat="true" ht="15.85" hidden="false" customHeight="true" outlineLevel="0" collapsed="false">
      <c r="A114" s="492" t="s">
        <v>227</v>
      </c>
      <c r="B114" s="214" t="s">
        <v>82</v>
      </c>
      <c r="C114" s="214" t="s">
        <v>55</v>
      </c>
      <c r="D114" s="214"/>
      <c r="E114" s="179"/>
      <c r="F114" s="179"/>
      <c r="G114" s="346" t="n">
        <v>2000</v>
      </c>
      <c r="H114" s="117"/>
      <c r="I114" s="449"/>
      <c r="J114" s="186"/>
      <c r="K114" s="237"/>
      <c r="L114" s="237"/>
      <c r="M114" s="237"/>
      <c r="N114" s="237"/>
      <c r="O114" s="237" t="n">
        <v>0.2</v>
      </c>
      <c r="P114" s="237" t="n">
        <v>0.3</v>
      </c>
      <c r="Q114" s="237" t="n">
        <v>0.3</v>
      </c>
      <c r="R114" s="237" t="n">
        <v>0.3</v>
      </c>
      <c r="S114" s="145" t="n">
        <v>0.3</v>
      </c>
      <c r="T114" s="122" t="n">
        <f aca="false">ROUND(J114*$G114,-1)</f>
        <v>0</v>
      </c>
      <c r="U114" s="489" t="n">
        <f aca="false">ROUND(K114*$G114,-1)</f>
        <v>0</v>
      </c>
      <c r="V114" s="481" t="n">
        <f aca="false">ROUND(L114*$G114,-1)</f>
        <v>0</v>
      </c>
      <c r="W114" s="481" t="n">
        <f aca="false">ROUND(M114*$G114,-1)</f>
        <v>0</v>
      </c>
      <c r="X114" s="481" t="n">
        <f aca="false">ROUND(N114*$G114,-1)</f>
        <v>0</v>
      </c>
      <c r="Y114" s="481" t="n">
        <f aca="false">ROUND(O114*$G114,-1)</f>
        <v>400</v>
      </c>
      <c r="Z114" s="481" t="n">
        <f aca="false">ROUND(P114*$G114,-1)</f>
        <v>600</v>
      </c>
      <c r="AA114" s="481" t="n">
        <f aca="false">ROUND(Q114*$G114,-1)</f>
        <v>600</v>
      </c>
      <c r="AB114" s="481" t="n">
        <f aca="false">ROUND(R114*$G114,-1)</f>
        <v>600</v>
      </c>
      <c r="AC114" s="117" t="n">
        <f aca="false">ROUND(S114*$G114,-1)</f>
        <v>600</v>
      </c>
      <c r="AD114" s="493"/>
      <c r="AE114" s="229"/>
      <c r="AF114" s="1"/>
      <c r="AG114" s="1"/>
      <c r="AH114" s="1"/>
      <c r="AI114" s="1"/>
      <c r="AJ114" s="1"/>
    </row>
    <row r="115" customFormat="false" ht="15.85" hidden="false" customHeight="true" outlineLevel="0" collapsed="false">
      <c r="A115" s="311" t="s">
        <v>146</v>
      </c>
      <c r="B115" s="214" t="s">
        <v>82</v>
      </c>
      <c r="C115" s="214" t="s">
        <v>55</v>
      </c>
      <c r="D115" s="214"/>
      <c r="E115" s="179"/>
      <c r="F115" s="214"/>
      <c r="G115" s="346" t="n">
        <v>2000</v>
      </c>
      <c r="H115" s="117"/>
      <c r="I115" s="449"/>
      <c r="J115" s="186" t="n">
        <v>0.02</v>
      </c>
      <c r="K115" s="237" t="n">
        <v>0.3</v>
      </c>
      <c r="L115" s="237" t="n">
        <v>0.2</v>
      </c>
      <c r="M115" s="237" t="n">
        <v>0.1</v>
      </c>
      <c r="N115" s="237" t="n">
        <v>0.1</v>
      </c>
      <c r="O115" s="237" t="n">
        <v>0.1</v>
      </c>
      <c r="P115" s="237" t="n">
        <v>0.1</v>
      </c>
      <c r="Q115" s="237" t="n">
        <v>0.1</v>
      </c>
      <c r="R115" s="237" t="n">
        <v>0.1</v>
      </c>
      <c r="S115" s="145" t="n">
        <v>0.1</v>
      </c>
      <c r="T115" s="122" t="n">
        <f aca="false">ROUND(J115*$G115,-1)</f>
        <v>40</v>
      </c>
      <c r="U115" s="489" t="n">
        <f aca="false">ROUND(K115*$G115,-1)</f>
        <v>600</v>
      </c>
      <c r="V115" s="346" t="n">
        <f aca="false">ROUND(L115*$G115,-1)</f>
        <v>400</v>
      </c>
      <c r="W115" s="346" t="n">
        <f aca="false">ROUND(M115*$G115,-1)</f>
        <v>200</v>
      </c>
      <c r="X115" s="346" t="n">
        <f aca="false">ROUND(N115*$G115,-1)</f>
        <v>200</v>
      </c>
      <c r="Y115" s="346" t="n">
        <f aca="false">ROUND(O115*$G115,-1)</f>
        <v>200</v>
      </c>
      <c r="Z115" s="346" t="n">
        <f aca="false">ROUND(P115*$G115,-1)</f>
        <v>200</v>
      </c>
      <c r="AA115" s="346" t="n">
        <f aca="false">ROUND(Q115*$G115,-1)</f>
        <v>200</v>
      </c>
      <c r="AB115" s="346" t="n">
        <f aca="false">ROUND(R115*$G115,-1)</f>
        <v>200</v>
      </c>
      <c r="AC115" s="117" t="n">
        <f aca="false">ROUND(S115*$G115,-1)</f>
        <v>200</v>
      </c>
      <c r="AD115" s="487"/>
      <c r="AE115" s="229"/>
    </row>
    <row r="116" customFormat="false" ht="15.85" hidden="false" customHeight="true" outlineLevel="0" collapsed="false">
      <c r="A116" s="494" t="s">
        <v>228</v>
      </c>
      <c r="B116" s="214" t="s">
        <v>82</v>
      </c>
      <c r="C116" s="214"/>
      <c r="D116" s="214"/>
      <c r="E116" s="179"/>
      <c r="F116" s="214"/>
      <c r="G116" s="346" t="n">
        <v>100</v>
      </c>
      <c r="H116" s="117"/>
      <c r="I116" s="449"/>
      <c r="J116" s="186" t="n">
        <v>1</v>
      </c>
      <c r="K116" s="237"/>
      <c r="L116" s="237"/>
      <c r="M116" s="237"/>
      <c r="N116" s="237"/>
      <c r="O116" s="237"/>
      <c r="P116" s="237"/>
      <c r="Q116" s="237"/>
      <c r="R116" s="237"/>
      <c r="S116" s="145"/>
      <c r="T116" s="122" t="n">
        <f aca="false">ROUND(J116*$G116,-1)</f>
        <v>100</v>
      </c>
      <c r="U116" s="489" t="n">
        <f aca="false">ROUND(K116*$G116,-1)</f>
        <v>0</v>
      </c>
      <c r="V116" s="346" t="n">
        <f aca="false">ROUND(L116*$G116,-1)</f>
        <v>0</v>
      </c>
      <c r="W116" s="346" t="n">
        <f aca="false">ROUND(M116*$G116,-1)</f>
        <v>0</v>
      </c>
      <c r="X116" s="346" t="n">
        <f aca="false">ROUND(N116*$G116,-1)</f>
        <v>0</v>
      </c>
      <c r="Y116" s="346" t="n">
        <f aca="false">ROUND(O116*$G116,-1)</f>
        <v>0</v>
      </c>
      <c r="Z116" s="346" t="n">
        <f aca="false">ROUND(P116*$G116,-1)</f>
        <v>0</v>
      </c>
      <c r="AA116" s="346" t="n">
        <f aca="false">ROUND(Q116*$G116,-1)</f>
        <v>0</v>
      </c>
      <c r="AB116" s="346" t="n">
        <f aca="false">ROUND(R116*$G116,-1)</f>
        <v>0</v>
      </c>
      <c r="AC116" s="117" t="n">
        <f aca="false">ROUND(S116*$G116,-1)</f>
        <v>0</v>
      </c>
      <c r="AD116" s="487"/>
      <c r="AE116" s="208"/>
    </row>
    <row r="117" customFormat="false" ht="15.85" hidden="false" customHeight="true" outlineLevel="0" collapsed="false">
      <c r="A117" s="495" t="s">
        <v>147</v>
      </c>
      <c r="B117" s="214" t="s">
        <v>82</v>
      </c>
      <c r="C117" s="214" t="s">
        <v>55</v>
      </c>
      <c r="D117" s="214"/>
      <c r="E117" s="179"/>
      <c r="F117" s="214"/>
      <c r="G117" s="346" t="n">
        <v>300</v>
      </c>
      <c r="H117" s="117"/>
      <c r="I117" s="449"/>
      <c r="J117" s="186" t="n">
        <v>0.1</v>
      </c>
      <c r="K117" s="237" t="n">
        <v>0.1</v>
      </c>
      <c r="L117" s="237" t="n">
        <v>0.1</v>
      </c>
      <c r="M117" s="237" t="n">
        <v>0.1</v>
      </c>
      <c r="N117" s="237" t="n">
        <v>0.1</v>
      </c>
      <c r="O117" s="237" t="n">
        <v>0.1</v>
      </c>
      <c r="P117" s="237" t="n">
        <v>0.1</v>
      </c>
      <c r="Q117" s="237" t="n">
        <v>0.1</v>
      </c>
      <c r="R117" s="237" t="n">
        <v>0.1</v>
      </c>
      <c r="S117" s="145" t="n">
        <v>0.1</v>
      </c>
      <c r="T117" s="122" t="n">
        <f aca="false">ROUND(J117*$G117,-1)</f>
        <v>30</v>
      </c>
      <c r="U117" s="489" t="n">
        <f aca="false">ROUND(K117*$G117,-1)</f>
        <v>30</v>
      </c>
      <c r="V117" s="496" t="n">
        <f aca="false">ROUND(L117*$G117,-1)</f>
        <v>30</v>
      </c>
      <c r="W117" s="346" t="n">
        <f aca="false">ROUND(M117*$G117,-1)</f>
        <v>30</v>
      </c>
      <c r="X117" s="346" t="n">
        <f aca="false">ROUND(N117*$G117,-1)</f>
        <v>30</v>
      </c>
      <c r="Y117" s="346" t="n">
        <f aca="false">ROUND(O117*$G117,-1)</f>
        <v>30</v>
      </c>
      <c r="Z117" s="346" t="n">
        <f aca="false">ROUND(P117*$G117,-1)</f>
        <v>30</v>
      </c>
      <c r="AA117" s="346" t="n">
        <f aca="false">ROUND(Q117*$G117,-1)</f>
        <v>30</v>
      </c>
      <c r="AB117" s="346" t="n">
        <f aca="false">ROUND(R117*$G117,-1)</f>
        <v>30</v>
      </c>
      <c r="AC117" s="117" t="n">
        <f aca="false">ROUND(S117*$G117,-1)</f>
        <v>30</v>
      </c>
      <c r="AD117" s="487"/>
      <c r="AE117" s="96"/>
    </row>
    <row r="118" customFormat="false" ht="15.85" hidden="false" customHeight="true" outlineLevel="0" collapsed="false">
      <c r="A118" s="497"/>
      <c r="B118" s="280"/>
      <c r="C118" s="280"/>
      <c r="D118" s="280"/>
      <c r="E118" s="179"/>
      <c r="F118" s="214"/>
      <c r="G118" s="346"/>
      <c r="H118" s="117"/>
      <c r="I118" s="449"/>
      <c r="J118" s="186"/>
      <c r="K118" s="237"/>
      <c r="L118" s="237"/>
      <c r="M118" s="237"/>
      <c r="N118" s="237"/>
      <c r="O118" s="237"/>
      <c r="P118" s="237"/>
      <c r="Q118" s="237"/>
      <c r="R118" s="237"/>
      <c r="S118" s="145"/>
      <c r="T118" s="347"/>
      <c r="U118" s="498"/>
      <c r="V118" s="499"/>
      <c r="W118" s="500"/>
      <c r="X118" s="500"/>
      <c r="Y118" s="500"/>
      <c r="Z118" s="500"/>
      <c r="AA118" s="500"/>
      <c r="AB118" s="500"/>
      <c r="AC118" s="501"/>
      <c r="AD118" s="487"/>
      <c r="AE118" s="229"/>
    </row>
    <row r="119" customFormat="false" ht="15.85" hidden="false" customHeight="true" outlineLevel="0" collapsed="false">
      <c r="A119" s="502"/>
      <c r="B119" s="502"/>
      <c r="C119" s="502"/>
      <c r="D119" s="502"/>
      <c r="AE119" s="96"/>
    </row>
    <row r="120" customFormat="false" ht="15.85" hidden="false" customHeight="true" outlineLevel="0" collapsed="false">
      <c r="I120" s="1" t="s">
        <v>47</v>
      </c>
      <c r="AE120" s="96"/>
    </row>
    <row r="121" customFormat="false" ht="15.85" hidden="false" customHeight="true" outlineLevel="0" collapsed="false">
      <c r="I121" s="1" t="s">
        <v>138</v>
      </c>
      <c r="T121" s="1" t="n">
        <f aca="false">T39</f>
        <v>0</v>
      </c>
      <c r="U121" s="351" t="n">
        <f aca="false">U39</f>
        <v>0</v>
      </c>
      <c r="V121" s="351" t="n">
        <f aca="false">V39</f>
        <v>0</v>
      </c>
      <c r="W121" s="351" t="n">
        <f aca="false">W39</f>
        <v>0</v>
      </c>
      <c r="X121" s="351" t="n">
        <f aca="false">X39</f>
        <v>0</v>
      </c>
      <c r="Y121" s="351" t="n">
        <f aca="false">Y39</f>
        <v>300</v>
      </c>
      <c r="Z121" s="351" t="n">
        <f aca="false">Z39</f>
        <v>0</v>
      </c>
      <c r="AA121" s="351" t="n">
        <f aca="false">AA39</f>
        <v>0</v>
      </c>
      <c r="AB121" s="351" t="n">
        <f aca="false">AB39</f>
        <v>0</v>
      </c>
      <c r="AC121" s="351" t="n">
        <f aca="false">AC39</f>
        <v>0</v>
      </c>
      <c r="AE121" s="208"/>
    </row>
    <row r="122" customFormat="false" ht="15.85" hidden="false" customHeight="true" outlineLevel="0" collapsed="false">
      <c r="I122" s="1" t="s">
        <v>148</v>
      </c>
      <c r="AE122" s="208"/>
    </row>
    <row r="123" customFormat="false" ht="15.85" hidden="false" customHeight="true" outlineLevel="0" collapsed="false">
      <c r="I123" s="1" t="s">
        <v>82</v>
      </c>
      <c r="T123" s="1" t="n">
        <f aca="false">T117+T116+T115+T114+T111+T109+T94+T93+T92+T91+T90+T89+T86+T85+T84+T76+T75</f>
        <v>650</v>
      </c>
      <c r="U123" s="1" t="n">
        <f aca="false">U117+U116+U115+U114+U111+U109+U94+U93+U92+U91+U90+U89+U86+U85+U84+U76+U75</f>
        <v>660</v>
      </c>
      <c r="V123" s="1" t="n">
        <f aca="false">V117+V116+V115+V114+V111+V109+V94+V93+V92+V91+V90+V89+V86+V85+V84+V76+V75</f>
        <v>700</v>
      </c>
      <c r="W123" s="1" t="n">
        <f aca="false">W117+W116+W115+W114+W111+W109+W94+W93+W92+W91+W90+W89+W86+W85+W84+W76+W75</f>
        <v>690</v>
      </c>
      <c r="X123" s="1" t="n">
        <f aca="false">X117+X116+X115+X114+X111+X109+X94+X93+X92+X91+X90+X89+X86+X85+X84+X76+X75</f>
        <v>990</v>
      </c>
      <c r="Y123" s="1" t="n">
        <f aca="false">Y117+Y116+Y115+Y114+Y111+Y109+Y94+Y93+Y92+Y91+Y90+Y89+Y86+Y85+Y84+Y76+Y75</f>
        <v>1710</v>
      </c>
      <c r="Z123" s="1" t="n">
        <f aca="false">Z117+Z116+Z115+Z114+Z111+Z109+Z94+Z93+Z92+Z91+Z90+Z89+Z86+Z85+Z84+Z76+Z75</f>
        <v>1490</v>
      </c>
      <c r="AA123" s="1" t="n">
        <f aca="false">AA117+AA116+AA115+AA114+AA111+AA109+AA94+AA93+AA92+AA91+AA90+AA89+AA86+AA85+AA84+AA76+AA75</f>
        <v>1190</v>
      </c>
      <c r="AB123" s="1" t="n">
        <f aca="false">AB117+AB116+AB115+AB114+AB111+AB109+AB94+AB93+AB92+AB91+AB90+AB89+AB86+AB85+AB84+AB76+AB75</f>
        <v>830</v>
      </c>
      <c r="AC123" s="1" t="n">
        <f aca="false">AC117+AC116+AC115+AC114+AC111+AC109+AC94+AC93+AC92+AC91+AC90+AC89+AC86+AC85+AC84+AC76+AC75</f>
        <v>830</v>
      </c>
      <c r="AE123" s="208"/>
    </row>
    <row r="124" customFormat="false" ht="15.85" hidden="false" customHeight="true" outlineLevel="0" collapsed="false">
      <c r="I124" s="1" t="s">
        <v>149</v>
      </c>
      <c r="AE124" s="229"/>
    </row>
    <row r="125" customFormat="false" ht="15.85" hidden="false" customHeight="true" outlineLevel="0" collapsed="false">
      <c r="I125" s="1" t="s">
        <v>52</v>
      </c>
      <c r="T125" s="1" t="n">
        <f aca="false">T100+T99+T98+T97+T70+T68+T67+T63+T62+T61+T60+T59+T58+T57+T55+T56+T54+T53+T50+T49+T48+T47+T46+T45+T44+T43+T42+T37+T36+T33+T31+T28</f>
        <v>2180</v>
      </c>
      <c r="U125" s="1" t="n">
        <f aca="false">U100+U99+U98+U97+U70+U68+U67+U63+U62+U61+U60+U59+U58+U57+U55+U56+U54+U53+U50+U49+U48+U47+U46+U45+U44+U43+U42+U37+U36+U33+U31+U28</f>
        <v>2900</v>
      </c>
      <c r="V125" s="1" t="n">
        <f aca="false">V100+V99+V98+V97+V70+V68+V67+V63+V62+V61+V60+V59+V58+V57+V55+V56+V54+V53+V50+V49+V48+V47+V46+V45+V44+V43+V42+V37+V36+V33+V31+V28</f>
        <v>3060</v>
      </c>
      <c r="W125" s="1" t="n">
        <f aca="false">W100+W99+W98+W97+W70+W68+W67+W63+W62+W61+W60+W59+W58+W57+W55+W56+W54+W53+W50+W49+W48+W47+W46+W45+W44+W43+W42+W37+W36+W33+W31+W28</f>
        <v>2680</v>
      </c>
      <c r="X125" s="1" t="n">
        <f aca="false">X100+X99+X98+X97+X70+X68+X67+X63+X62+X61+X60+X59+X58+X57+X55+X56+X54+X53+X50+X49+X48+X47+X46+X45+X44+X43+X42+X37+X36+X33+X31+X28</f>
        <v>1160</v>
      </c>
      <c r="Y125" s="1" t="n">
        <f aca="false">Y100+Y99+Y98+Y97+Y70+Y68+Y67+Y63+Y62+Y61+Y60+Y59+Y58+Y57+Y55+Y56+Y54+Y53+Y50+Y49+Y48+Y47+Y46+Y45+Y44+Y43+Y42+Y37+Y36+Y33+Y31+Y28</f>
        <v>1160</v>
      </c>
      <c r="Z125" s="1" t="n">
        <f aca="false">Z100+Z99+Z98+Z97+Z70+Z68+Z67+Z63+Z62+Z61+Z60+Z59+Z58+Z57+Z55+Z56+Z54+Z53+Z50+Z49+Z48+Z47+Z46+Z45+Z44+Z43+Z42+Z37+Z36+Z33+Z31+Z28</f>
        <v>1160</v>
      </c>
      <c r="AA125" s="1" t="n">
        <f aca="false">AA100+AA99+AA98+AA97+AA70+AA68+AA67+AA63+AA62+AA61+AA60+AA59+AA58+AA57+AA55+AA56+AA54+AA53+AA50+AA49+AA48+AA47+AA46+AA45+AA44+AA43+AA42+AA37+AA36+AA33+AA31+AA28</f>
        <v>1910</v>
      </c>
      <c r="AB125" s="1" t="n">
        <f aca="false">AB100+AB99+AB98+AB97+AB70+AB68+AB67+AB63+AB62+AB61+AB60+AB59+AB58+AB57+AB55+AB56+AB54+AB53+AB50+AB49+AB48+AB47+AB46+AB45+AB44+AB43+AB42+AB37+AB36+AB33+AB31+AB28</f>
        <v>3910</v>
      </c>
      <c r="AC125" s="1" t="n">
        <f aca="false">AC100+AC99+AC98+AC97+AC70+AC68+AC67+AC63+AC62+AC61+AC60+AC59+AC58+AC57+AC55+AC56+AC54+AC53+AC50+AC49+AC48+AC47+AC46+AC45+AC44+AC43+AC42+AC37+AC36+AC33+AC31+AC28</f>
        <v>3660</v>
      </c>
      <c r="AD125" s="1" t="s">
        <v>150</v>
      </c>
      <c r="AE125" s="96"/>
    </row>
    <row r="126" customFormat="false" ht="15.85" hidden="false" customHeight="true" outlineLevel="0" collapsed="false">
      <c r="I126" s="1" t="s">
        <v>151</v>
      </c>
      <c r="AE126" s="96"/>
    </row>
    <row r="127" customFormat="false" ht="15.85" hidden="false" customHeight="true" outlineLevel="0" collapsed="false">
      <c r="I127" s="1" t="s">
        <v>106</v>
      </c>
      <c r="AE127" s="96"/>
    </row>
    <row r="128" customFormat="false" ht="15.85" hidden="false" customHeight="true" outlineLevel="0" collapsed="false">
      <c r="I128" s="1" t="s">
        <v>152</v>
      </c>
      <c r="AE128" s="96"/>
    </row>
    <row r="129" customFormat="false" ht="15.85" hidden="false" customHeight="true" outlineLevel="0" collapsed="false">
      <c r="I129" s="1" t="s">
        <v>153</v>
      </c>
      <c r="AE129" s="96"/>
    </row>
    <row r="130" customFormat="false" ht="15.85" hidden="false" customHeight="true" outlineLevel="0" collapsed="false">
      <c r="AE130" s="96"/>
    </row>
    <row r="131" customFormat="false" ht="15.85" hidden="false" customHeight="true" outlineLevel="0" collapsed="false">
      <c r="T131" s="1" t="n">
        <f aca="false">SUM(T120:T129)</f>
        <v>2830</v>
      </c>
      <c r="U131" s="1" t="n">
        <f aca="false">SUM(U120:U129)</f>
        <v>3560</v>
      </c>
      <c r="V131" s="1" t="n">
        <f aca="false">SUM(V120:V129)</f>
        <v>3760</v>
      </c>
      <c r="W131" s="1" t="n">
        <f aca="false">SUM(W120:W129)</f>
        <v>3370</v>
      </c>
      <c r="X131" s="1" t="n">
        <f aca="false">SUM(X120:X129)</f>
        <v>2150</v>
      </c>
      <c r="Y131" s="1" t="n">
        <f aca="false">SUM(Y120:Y129)</f>
        <v>3170</v>
      </c>
      <c r="Z131" s="1" t="n">
        <f aca="false">SUM(Z120:Z129)</f>
        <v>2650</v>
      </c>
      <c r="AA131" s="1" t="n">
        <f aca="false">SUM(AA120:AA129)</f>
        <v>3100</v>
      </c>
      <c r="AB131" s="1" t="n">
        <f aca="false">SUM(AB120:AB129)</f>
        <v>4740</v>
      </c>
      <c r="AC131" s="1" t="n">
        <f aca="false">SUM(AC120:AC129)</f>
        <v>4490</v>
      </c>
      <c r="AE131" s="96"/>
    </row>
    <row r="132" customFormat="false" ht="15.85" hidden="false" customHeight="true" outlineLevel="0" collapsed="false">
      <c r="AE132" s="96"/>
    </row>
    <row r="133" customFormat="false" ht="15.85" hidden="false" customHeight="true" outlineLevel="0" collapsed="false">
      <c r="AE133" s="208"/>
    </row>
    <row r="134" customFormat="false" ht="15.85" hidden="false" customHeight="true" outlineLevel="0" collapsed="false">
      <c r="AE134" s="208"/>
    </row>
    <row r="135" customFormat="false" ht="15.85" hidden="false" customHeight="true" outlineLevel="0" collapsed="false">
      <c r="AE135" s="208"/>
    </row>
    <row r="136" customFormat="false" ht="15.85" hidden="false" customHeight="true" outlineLevel="0" collapsed="false">
      <c r="AE136" s="208"/>
    </row>
    <row r="137" customFormat="false" ht="15.85" hidden="false" customHeight="true" outlineLevel="0" collapsed="false">
      <c r="AE137" s="208"/>
    </row>
    <row r="138" customFormat="false" ht="15.85" hidden="false" customHeight="true" outlineLevel="0" collapsed="false">
      <c r="AE138" s="208"/>
    </row>
    <row r="139" customFormat="false" ht="15.85" hidden="false" customHeight="true" outlineLevel="0" collapsed="false">
      <c r="AE139" s="306"/>
    </row>
    <row r="140" customFormat="false" ht="15.85" hidden="false" customHeight="true" outlineLevel="0" collapsed="false">
      <c r="AE140" s="208"/>
    </row>
    <row r="141" customFormat="false" ht="15.85" hidden="false" customHeight="true" outlineLevel="0" collapsed="false">
      <c r="AE141" s="208"/>
    </row>
    <row r="142" customFormat="false" ht="15.85" hidden="false" customHeight="true" outlineLevel="0" collapsed="false">
      <c r="AE142" s="208"/>
    </row>
    <row r="143" customFormat="false" ht="15.85" hidden="false" customHeight="true" outlineLevel="0" collapsed="false">
      <c r="AE143" s="96"/>
    </row>
    <row r="144" customFormat="false" ht="15.85" hidden="false" customHeight="true" outlineLevel="0" collapsed="false">
      <c r="AE144" s="96"/>
    </row>
    <row r="145" customFormat="false" ht="15.85" hidden="false" customHeight="true" outlineLevel="0" collapsed="false">
      <c r="AE145" s="96"/>
    </row>
    <row r="146" customFormat="false" ht="15.85" hidden="false" customHeight="true" outlineLevel="0" collapsed="false">
      <c r="AE146" s="96"/>
    </row>
    <row r="147" customFormat="false" ht="15.85" hidden="false" customHeight="true" outlineLevel="0" collapsed="false">
      <c r="AE147" s="96"/>
    </row>
    <row r="148" customFormat="false" ht="15.85" hidden="false" customHeight="true" outlineLevel="0" collapsed="false">
      <c r="AE148" s="96"/>
    </row>
    <row r="149" customFormat="false" ht="15.85" hidden="false" customHeight="true" outlineLevel="0" collapsed="false">
      <c r="AE149" s="96"/>
    </row>
    <row r="150" customFormat="false" ht="15.85" hidden="false" customHeight="true" outlineLevel="0" collapsed="false">
      <c r="AE150" s="96"/>
    </row>
    <row r="151" customFormat="false" ht="15.85" hidden="false" customHeight="true" outlineLevel="0" collapsed="false">
      <c r="AE151" s="229"/>
    </row>
    <row r="152" customFormat="false" ht="15.85" hidden="false" customHeight="true" outlineLevel="0" collapsed="false">
      <c r="AE152" s="229"/>
    </row>
    <row r="153" customFormat="false" ht="15.85" hidden="false" customHeight="true" outlineLevel="0" collapsed="false">
      <c r="AE153" s="96"/>
    </row>
    <row r="154" customFormat="false" ht="15.85" hidden="false" customHeight="true" outlineLevel="0" collapsed="false">
      <c r="AE154" s="96"/>
    </row>
    <row r="155" customFormat="false" ht="15.85" hidden="false" customHeight="true" outlineLevel="0" collapsed="false">
      <c r="AE155" s="208"/>
    </row>
    <row r="156" customFormat="false" ht="15.85" hidden="false" customHeight="true" outlineLevel="0" collapsed="false">
      <c r="AE156" s="208"/>
    </row>
    <row r="157" customFormat="false" ht="15.85" hidden="false" customHeight="true" outlineLevel="0" collapsed="false">
      <c r="AE157" s="208"/>
    </row>
    <row r="158" customFormat="false" ht="15.85" hidden="false" customHeight="true" outlineLevel="0" collapsed="false">
      <c r="AE158" s="229"/>
    </row>
    <row r="159" customFormat="false" ht="15.85" hidden="false" customHeight="true" outlineLevel="0" collapsed="false">
      <c r="AE159" s="208"/>
    </row>
    <row r="160" customFormat="false" ht="15.85" hidden="false" customHeight="true" outlineLevel="0" collapsed="false">
      <c r="AE160" s="208"/>
    </row>
    <row r="161" customFormat="false" ht="15.85" hidden="false" customHeight="true" outlineLevel="0" collapsed="false">
      <c r="AE161" s="229"/>
    </row>
    <row r="162" customFormat="false" ht="15.85" hidden="false" customHeight="true" outlineLevel="0" collapsed="false">
      <c r="AE162" s="208"/>
    </row>
    <row r="163" customFormat="false" ht="15.85" hidden="false" customHeight="true" outlineLevel="0" collapsed="false">
      <c r="AE163" s="208"/>
    </row>
    <row r="164" customFormat="false" ht="15.85" hidden="false" customHeight="true" outlineLevel="0" collapsed="false">
      <c r="AE164" s="352"/>
    </row>
    <row r="165" customFormat="false" ht="15.85" hidden="false" customHeight="true" outlineLevel="0" collapsed="false">
      <c r="AE165" s="353"/>
    </row>
    <row r="166" customFormat="false" ht="15.85" hidden="false" customHeight="true" outlineLevel="0" collapsed="false">
      <c r="AE166" s="352"/>
    </row>
    <row r="167" customFormat="false" ht="15.85" hidden="false" customHeight="true" outlineLevel="0" collapsed="false">
      <c r="AE167" s="353"/>
    </row>
    <row r="168" customFormat="false" ht="15.85" hidden="false" customHeight="true" outlineLevel="0" collapsed="false">
      <c r="AE168" s="352"/>
    </row>
    <row r="169" customFormat="false" ht="15.85" hidden="false" customHeight="true" outlineLevel="0" collapsed="false">
      <c r="AE169" s="163"/>
    </row>
    <row r="170" customFormat="false" ht="15.85" hidden="false" customHeight="true" outlineLevel="0" collapsed="false">
      <c r="AE170" s="353"/>
    </row>
    <row r="171" customFormat="false" ht="15.85" hidden="false" customHeight="true" outlineLevel="0" collapsed="false">
      <c r="AE171" s="353"/>
    </row>
    <row r="172" customFormat="false" ht="15.85" hidden="false" customHeight="true" outlineLevel="0" collapsed="false">
      <c r="AE172" s="96"/>
    </row>
    <row r="173" customFormat="false" ht="15.85" hidden="false" customHeight="true" outlineLevel="0" collapsed="false">
      <c r="AE173" s="322"/>
    </row>
    <row r="174" customFormat="false" ht="15.85" hidden="false" customHeight="true" outlineLevel="0" collapsed="false">
      <c r="AE174" s="208"/>
    </row>
    <row r="175" customFormat="false" ht="15.85" hidden="false" customHeight="true" outlineLevel="0" collapsed="false">
      <c r="AE175" s="208"/>
    </row>
    <row r="176" customFormat="false" ht="15.85" hidden="false" customHeight="true" outlineLevel="0" collapsed="false">
      <c r="AE176" s="208"/>
    </row>
    <row r="177" customFormat="false" ht="15.85" hidden="false" customHeight="true" outlineLevel="0" collapsed="false">
      <c r="AE177" s="208"/>
    </row>
    <row r="178" customFormat="false" ht="15.85" hidden="false" customHeight="true" outlineLevel="0" collapsed="false">
      <c r="AE178" s="208"/>
    </row>
    <row r="179" customFormat="false" ht="15.85" hidden="false" customHeight="true" outlineLevel="0" collapsed="false">
      <c r="AE179" s="306"/>
    </row>
    <row r="180" customFormat="false" ht="15.85" hidden="false" customHeight="true" outlineLevel="0" collapsed="false">
      <c r="AE180" s="208"/>
    </row>
    <row r="181" customFormat="false" ht="15.85" hidden="false" customHeight="true" outlineLevel="0" collapsed="false">
      <c r="AE181" s="208"/>
    </row>
    <row r="182" customFormat="false" ht="15.85" hidden="false" customHeight="true" outlineLevel="0" collapsed="false">
      <c r="AE182" s="229"/>
    </row>
    <row r="183" customFormat="false" ht="15.85" hidden="false" customHeight="true" outlineLevel="0" collapsed="false">
      <c r="AE183" s="96"/>
    </row>
    <row r="184" customFormat="false" ht="15.85" hidden="false" customHeight="true" outlineLevel="0" collapsed="false">
      <c r="AE184" s="229"/>
    </row>
    <row r="185" customFormat="false" ht="15.85" hidden="false" customHeight="true" outlineLevel="0" collapsed="false">
      <c r="AE185" s="229"/>
    </row>
    <row r="186" customFormat="false" ht="15.85" hidden="false" customHeight="true" outlineLevel="0" collapsed="false">
      <c r="AE186" s="229"/>
    </row>
    <row r="187" customFormat="false" ht="15.85" hidden="false" customHeight="true" outlineLevel="0" collapsed="false">
      <c r="AE187" s="208"/>
    </row>
    <row r="188" customFormat="false" ht="15.85" hidden="false" customHeight="true" outlineLevel="0" collapsed="false">
      <c r="AE188" s="208"/>
    </row>
    <row r="189" customFormat="false" ht="15.85" hidden="false" customHeight="true" outlineLevel="0" collapsed="false">
      <c r="AE189" s="208"/>
    </row>
    <row r="190" customFormat="false" ht="15.85" hidden="false" customHeight="true" outlineLevel="0" collapsed="false">
      <c r="AE190" s="208"/>
    </row>
    <row r="191" customFormat="false" ht="15.85" hidden="false" customHeight="true" outlineLevel="0" collapsed="false">
      <c r="AE191" s="96"/>
    </row>
    <row r="192" customFormat="false" ht="15.85" hidden="false" customHeight="true" outlineLevel="0" collapsed="false">
      <c r="AE192" s="96"/>
    </row>
    <row r="193" customFormat="false" ht="15.85" hidden="false" customHeight="true" outlineLevel="0" collapsed="false">
      <c r="AE193" s="96"/>
    </row>
    <row r="194" customFormat="false" ht="15.85" hidden="false" customHeight="true" outlineLevel="0" collapsed="false">
      <c r="AE194" s="229"/>
    </row>
    <row r="195" customFormat="false" ht="15.85" hidden="false" customHeight="true" outlineLevel="0" collapsed="false">
      <c r="AE195" s="96"/>
    </row>
    <row r="196" customFormat="false" ht="15.85" hidden="false" customHeight="true" outlineLevel="0" collapsed="false">
      <c r="AE196" s="96"/>
    </row>
    <row r="197" customFormat="false" ht="15.85" hidden="false" customHeight="true" outlineLevel="0" collapsed="false">
      <c r="AE197" s="208"/>
    </row>
    <row r="198" customFormat="false" ht="15.85" hidden="false" customHeight="true" outlineLevel="0" collapsed="false">
      <c r="AE198" s="96"/>
    </row>
    <row r="199" customFormat="false" ht="15.85" hidden="false" customHeight="true" outlineLevel="0" collapsed="false">
      <c r="AE199" s="208"/>
    </row>
    <row r="200" customFormat="false" ht="15.85" hidden="false" customHeight="true" outlineLevel="0" collapsed="false">
      <c r="AE200" s="96"/>
    </row>
    <row r="201" customFormat="false" ht="15.85" hidden="false" customHeight="true" outlineLevel="0" collapsed="false">
      <c r="AE201" s="96"/>
    </row>
    <row r="202" customFormat="false" ht="15.85" hidden="false" customHeight="true" outlineLevel="0" collapsed="false">
      <c r="AE202" s="229"/>
    </row>
    <row r="203" customFormat="false" ht="15.85" hidden="false" customHeight="true" outlineLevel="0" collapsed="false">
      <c r="AE203" s="96"/>
    </row>
    <row r="204" customFormat="false" ht="15.85" hidden="false" customHeight="true" outlineLevel="0" collapsed="false">
      <c r="AE204" s="96"/>
    </row>
    <row r="205" customFormat="false" ht="15.85" hidden="false" customHeight="true" outlineLevel="0" collapsed="false">
      <c r="AE205" s="96"/>
    </row>
    <row r="206" customFormat="false" ht="15.85" hidden="false" customHeight="true" outlineLevel="0" collapsed="false">
      <c r="AE206" s="96"/>
    </row>
    <row r="207" customFormat="false" ht="15.85" hidden="false" customHeight="true" outlineLevel="0" collapsed="false">
      <c r="AE207" s="208"/>
    </row>
    <row r="208" customFormat="false" ht="15.85" hidden="false" customHeight="true" outlineLevel="0" collapsed="false">
      <c r="AE208" s="208"/>
    </row>
    <row r="209" customFormat="false" ht="15.85" hidden="false" customHeight="true" outlineLevel="0" collapsed="false">
      <c r="AE209" s="208"/>
    </row>
    <row r="210" customFormat="false" ht="15.85" hidden="false" customHeight="true" outlineLevel="0" collapsed="false">
      <c r="AE210" s="208"/>
    </row>
    <row r="211" customFormat="false" ht="15.85" hidden="false" customHeight="true" outlineLevel="0" collapsed="false">
      <c r="AE211" s="208"/>
    </row>
    <row r="212" customFormat="false" ht="15.85" hidden="false" customHeight="true" outlineLevel="0" collapsed="false">
      <c r="AE212" s="208"/>
    </row>
    <row r="213" customFormat="false" ht="15.85" hidden="false" customHeight="true" outlineLevel="0" collapsed="false">
      <c r="AE213" s="208"/>
    </row>
    <row r="214" customFormat="false" ht="15.85" hidden="false" customHeight="true" outlineLevel="0" collapsed="false">
      <c r="AE214" s="306"/>
    </row>
    <row r="215" customFormat="false" ht="15.85" hidden="false" customHeight="true" outlineLevel="0" collapsed="false">
      <c r="AE215" s="208"/>
    </row>
    <row r="216" customFormat="false" ht="15.85" hidden="false" customHeight="true" outlineLevel="0" collapsed="false">
      <c r="AE216" s="208"/>
    </row>
    <row r="217" customFormat="false" ht="15.85" hidden="false" customHeight="true" outlineLevel="0" collapsed="false">
      <c r="AE217" s="229"/>
    </row>
    <row r="218" customFormat="false" ht="15.85" hidden="false" customHeight="true" outlineLevel="0" collapsed="false">
      <c r="AE218" s="208"/>
    </row>
    <row r="219" customFormat="false" ht="15.85" hidden="false" customHeight="true" outlineLevel="0" collapsed="false">
      <c r="AE219" s="208"/>
    </row>
    <row r="220" customFormat="false" ht="15.85" hidden="false" customHeight="true" outlineLevel="0" collapsed="false">
      <c r="AE220" s="322"/>
    </row>
    <row r="221" customFormat="false" ht="15.85" hidden="false" customHeight="true" outlineLevel="0" collapsed="false">
      <c r="AE221" s="322"/>
    </row>
    <row r="222" customFormat="false" ht="15.85" hidden="false" customHeight="true" outlineLevel="0" collapsed="false">
      <c r="AE222" s="322"/>
    </row>
    <row r="223" customFormat="false" ht="15.85" hidden="false" customHeight="true" outlineLevel="0" collapsed="false">
      <c r="AE223" s="96"/>
    </row>
    <row r="224" customFormat="false" ht="15.85" hidden="false" customHeight="true" outlineLevel="0" collapsed="false">
      <c r="AE224" s="208"/>
    </row>
    <row r="225" customFormat="false" ht="15.85" hidden="false" customHeight="true" outlineLevel="0" collapsed="false">
      <c r="AE225" s="208"/>
    </row>
    <row r="226" customFormat="false" ht="15.85" hidden="false" customHeight="true" outlineLevel="0" collapsed="false">
      <c r="AE226" s="208"/>
    </row>
    <row r="227" customFormat="false" ht="15.85" hidden="false" customHeight="true" outlineLevel="0" collapsed="false">
      <c r="AE227" s="208"/>
    </row>
    <row r="228" customFormat="false" ht="15.85" hidden="false" customHeight="true" outlineLevel="0" collapsed="false">
      <c r="AE228" s="229"/>
    </row>
    <row r="229" customFormat="false" ht="15.85" hidden="false" customHeight="true" outlineLevel="0" collapsed="false">
      <c r="AE229" s="208"/>
    </row>
    <row r="230" customFormat="false" ht="15.85" hidden="false" customHeight="true" outlineLevel="0" collapsed="false">
      <c r="AE230" s="208"/>
    </row>
    <row r="231" customFormat="false" ht="15.85" hidden="false" customHeight="true" outlineLevel="0" collapsed="false">
      <c r="AE231" s="208"/>
    </row>
    <row r="232" customFormat="false" ht="15.85" hidden="false" customHeight="true" outlineLevel="0" collapsed="false">
      <c r="AE232" s="208"/>
    </row>
    <row r="233" customFormat="false" ht="15.85" hidden="false" customHeight="true" outlineLevel="0" collapsed="false">
      <c r="AE233" s="208"/>
    </row>
    <row r="234" customFormat="false" ht="15.85" hidden="false" customHeight="true" outlineLevel="0" collapsed="false">
      <c r="AE234" s="208"/>
    </row>
    <row r="235" customFormat="false" ht="15.85" hidden="false" customHeight="true" outlineLevel="0" collapsed="false">
      <c r="AE235" s="208"/>
    </row>
    <row r="236" customFormat="false" ht="15.85" hidden="false" customHeight="true" outlineLevel="0" collapsed="false">
      <c r="AE236" s="229"/>
    </row>
    <row r="237" customFormat="false" ht="15.85" hidden="false" customHeight="true" outlineLevel="0" collapsed="false">
      <c r="AE237" s="208"/>
    </row>
    <row r="238" customFormat="false" ht="15.85" hidden="false" customHeight="true" outlineLevel="0" collapsed="false">
      <c r="AE238" s="208"/>
    </row>
    <row r="239" customFormat="false" ht="15.85" hidden="false" customHeight="true" outlineLevel="0" collapsed="false">
      <c r="AE239" s="96"/>
    </row>
    <row r="240" customFormat="false" ht="15.85" hidden="false" customHeight="true" outlineLevel="0" collapsed="false">
      <c r="AE240" s="96"/>
    </row>
    <row r="241" customFormat="false" ht="15.85" hidden="false" customHeight="true" outlineLevel="0" collapsed="false">
      <c r="AE241" s="96"/>
    </row>
    <row r="242" customFormat="false" ht="15.85" hidden="false" customHeight="true" outlineLevel="0" collapsed="false">
      <c r="AE242" s="96"/>
    </row>
    <row r="243" customFormat="false" ht="15.85" hidden="false" customHeight="true" outlineLevel="0" collapsed="false">
      <c r="AE243" s="96"/>
    </row>
    <row r="244" customFormat="false" ht="15.85" hidden="false" customHeight="true" outlineLevel="0" collapsed="false">
      <c r="AE244" s="96"/>
    </row>
    <row r="245" customFormat="false" ht="15.85" hidden="false" customHeight="true" outlineLevel="0" collapsed="false">
      <c r="AE245" s="322"/>
    </row>
    <row r="246" customFormat="false" ht="15.85" hidden="false" customHeight="true" outlineLevel="0" collapsed="false">
      <c r="AE246" s="322"/>
    </row>
    <row r="247" customFormat="false" ht="15.85" hidden="false" customHeight="true" outlineLevel="0" collapsed="false">
      <c r="AE247" s="322"/>
    </row>
    <row r="248" customFormat="false" ht="15.85" hidden="false" customHeight="true" outlineLevel="0" collapsed="false">
      <c r="AE248" s="96"/>
    </row>
    <row r="249" customFormat="false" ht="15.85" hidden="false" customHeight="true" outlineLevel="0" collapsed="false">
      <c r="AE249" s="96"/>
    </row>
    <row r="250" customFormat="false" ht="15.85" hidden="false" customHeight="true" outlineLevel="0" collapsed="false">
      <c r="AE250" s="96"/>
    </row>
    <row r="251" customFormat="false" ht="15.85" hidden="false" customHeight="true" outlineLevel="0" collapsed="false">
      <c r="AE251" s="96"/>
    </row>
    <row r="252" customFormat="false" ht="15.85" hidden="false" customHeight="true" outlineLevel="0" collapsed="false">
      <c r="AE252" s="322"/>
    </row>
    <row r="253" customFormat="false" ht="15.85" hidden="false" customHeight="true" outlineLevel="0" collapsed="false">
      <c r="AE253" s="208"/>
    </row>
    <row r="254" customFormat="false" ht="15.85" hidden="false" customHeight="true" outlineLevel="0" collapsed="false">
      <c r="AE254" s="208"/>
    </row>
    <row r="255" customFormat="false" ht="15.85" hidden="false" customHeight="true" outlineLevel="0" collapsed="false">
      <c r="AE255" s="208"/>
    </row>
    <row r="256" customFormat="false" ht="15.85" hidden="false" customHeight="true" outlineLevel="0" collapsed="false">
      <c r="AE256" s="208"/>
    </row>
    <row r="257" customFormat="false" ht="15.85" hidden="false" customHeight="true" outlineLevel="0" collapsed="false">
      <c r="AE257" s="208"/>
    </row>
    <row r="258" customFormat="false" ht="15.85" hidden="false" customHeight="true" outlineLevel="0" collapsed="false">
      <c r="AE258" s="229"/>
    </row>
    <row r="259" customFormat="false" ht="15.85" hidden="false" customHeight="true" outlineLevel="0" collapsed="false">
      <c r="AE259" s="229"/>
    </row>
    <row r="260" customFormat="false" ht="15.85" hidden="false" customHeight="true" outlineLevel="0" collapsed="false">
      <c r="AE260" s="229"/>
    </row>
    <row r="261" customFormat="false" ht="15.85" hidden="false" customHeight="true" outlineLevel="0" collapsed="false">
      <c r="AE261" s="208"/>
    </row>
    <row r="262" customFormat="false" ht="15.85" hidden="false" customHeight="true" outlineLevel="0" collapsed="false">
      <c r="AE262" s="208"/>
    </row>
    <row r="263" customFormat="false" ht="15.85" hidden="false" customHeight="true" outlineLevel="0" collapsed="false">
      <c r="AE263" s="208"/>
    </row>
    <row r="264" customFormat="false" ht="15.85" hidden="false" customHeight="true" outlineLevel="0" collapsed="false">
      <c r="AE264" s="208"/>
    </row>
    <row r="265" customFormat="false" ht="15.85" hidden="false" customHeight="true" outlineLevel="0" collapsed="false">
      <c r="AE265" s="229"/>
    </row>
    <row r="266" customFormat="false" ht="15.85" hidden="false" customHeight="true" outlineLevel="0" collapsed="false">
      <c r="AE266" s="229"/>
    </row>
    <row r="267" customFormat="false" ht="15.85" hidden="false" customHeight="true" outlineLevel="0" collapsed="false">
      <c r="AE267" s="208"/>
    </row>
    <row r="268" customFormat="false" ht="15.85" hidden="false" customHeight="true" outlineLevel="0" collapsed="false">
      <c r="AE268" s="208"/>
    </row>
    <row r="269" customFormat="false" ht="15.85" hidden="false" customHeight="true" outlineLevel="0" collapsed="false">
      <c r="AE269" s="96"/>
    </row>
    <row r="270" customFormat="false" ht="15.85" hidden="false" customHeight="true" outlineLevel="0" collapsed="false">
      <c r="AE270" s="96"/>
    </row>
    <row r="271" customFormat="false" ht="15.85" hidden="false" customHeight="true" outlineLevel="0" collapsed="false">
      <c r="AE271" s="208"/>
    </row>
    <row r="272" customFormat="false" ht="15.85" hidden="false" customHeight="true" outlineLevel="0" collapsed="false">
      <c r="AE272" s="208"/>
    </row>
    <row r="273" customFormat="false" ht="15.85" hidden="false" customHeight="true" outlineLevel="0" collapsed="false">
      <c r="AE273" s="208"/>
    </row>
    <row r="274" customFormat="false" ht="15.85" hidden="false" customHeight="true" outlineLevel="0" collapsed="false">
      <c r="AE274" s="208"/>
    </row>
    <row r="275" customFormat="false" ht="15.85" hidden="false" customHeight="true" outlineLevel="0" collapsed="false">
      <c r="AE275" s="208"/>
    </row>
    <row r="276" customFormat="false" ht="15.85" hidden="false" customHeight="true" outlineLevel="0" collapsed="false">
      <c r="AE276" s="208"/>
    </row>
    <row r="277" customFormat="false" ht="15.85" hidden="false" customHeight="true" outlineLevel="0" collapsed="false">
      <c r="AE277" s="306"/>
    </row>
    <row r="278" customFormat="false" ht="15.85" hidden="false" customHeight="true" outlineLevel="0" collapsed="false">
      <c r="AE278" s="208"/>
    </row>
    <row r="279" customFormat="false" ht="15.85" hidden="false" customHeight="true" outlineLevel="0" collapsed="false">
      <c r="AE279" s="208"/>
    </row>
    <row r="280" customFormat="false" ht="15.85" hidden="false" customHeight="true" outlineLevel="0" collapsed="false">
      <c r="AE280" s="208"/>
    </row>
    <row r="281" customFormat="false" ht="15.85" hidden="false" customHeight="true" outlineLevel="0" collapsed="false">
      <c r="AE281" s="208"/>
    </row>
    <row r="282" customFormat="false" ht="15.85" hidden="false" customHeight="true" outlineLevel="0" collapsed="false">
      <c r="AE282" s="208"/>
    </row>
    <row r="283" customFormat="false" ht="15.85" hidden="false" customHeight="true" outlineLevel="0" collapsed="false">
      <c r="AE283" s="208"/>
    </row>
    <row r="284" customFormat="false" ht="15.85" hidden="false" customHeight="true" outlineLevel="0" collapsed="false">
      <c r="AE284" s="354"/>
    </row>
    <row r="285" customFormat="false" ht="15.85" hidden="false" customHeight="true" outlineLevel="0" collapsed="false">
      <c r="AE285" s="322"/>
    </row>
    <row r="286" customFormat="false" ht="15.85" hidden="false" customHeight="true" outlineLevel="0" collapsed="false">
      <c r="AE286" s="322"/>
    </row>
    <row r="287" customFormat="false" ht="15.85" hidden="false" customHeight="true" outlineLevel="0" collapsed="false">
      <c r="AE287" s="322"/>
    </row>
    <row r="288" customFormat="false" ht="15.85" hidden="false" customHeight="true" outlineLevel="0" collapsed="false">
      <c r="AE288" s="208"/>
    </row>
    <row r="289" customFormat="false" ht="15.85" hidden="false" customHeight="true" outlineLevel="0" collapsed="false">
      <c r="AE289" s="208"/>
    </row>
    <row r="290" customFormat="false" ht="15.85" hidden="false" customHeight="true" outlineLevel="0" collapsed="false">
      <c r="AE290" s="208"/>
    </row>
    <row r="291" customFormat="false" ht="15.85" hidden="false" customHeight="true" outlineLevel="0" collapsed="false">
      <c r="AE291" s="208"/>
    </row>
    <row r="292" customFormat="false" ht="15.85" hidden="false" customHeight="true" outlineLevel="0" collapsed="false">
      <c r="AE292" s="96"/>
    </row>
    <row r="293" customFormat="false" ht="15.85" hidden="false" customHeight="true" outlineLevel="0" collapsed="false">
      <c r="AE293" s="322"/>
    </row>
    <row r="294" customFormat="false" ht="15.85" hidden="false" customHeight="true" outlineLevel="0" collapsed="false">
      <c r="AE294" s="322"/>
    </row>
    <row r="295" customFormat="false" ht="15.85" hidden="false" customHeight="true" outlineLevel="0" collapsed="false">
      <c r="AE295" s="322"/>
    </row>
    <row r="296" customFormat="false" ht="15.85" hidden="false" customHeight="true" outlineLevel="0" collapsed="false">
      <c r="AE296" s="208"/>
    </row>
    <row r="297" customFormat="false" ht="15.85" hidden="false" customHeight="true" outlineLevel="0" collapsed="false">
      <c r="AE297" s="208"/>
    </row>
    <row r="298" customFormat="false" ht="15.85" hidden="false" customHeight="true" outlineLevel="0" collapsed="false">
      <c r="AE298" s="208"/>
    </row>
    <row r="299" customFormat="false" ht="15.85" hidden="false" customHeight="true" outlineLevel="0" collapsed="false">
      <c r="AE299" s="306"/>
    </row>
    <row r="300" customFormat="false" ht="15.85" hidden="false" customHeight="true" outlineLevel="0" collapsed="false">
      <c r="AE300" s="208"/>
    </row>
    <row r="301" customFormat="false" ht="15.85" hidden="false" customHeight="true" outlineLevel="0" collapsed="false">
      <c r="AE301" s="96"/>
    </row>
    <row r="302" customFormat="false" ht="15.85" hidden="false" customHeight="true" outlineLevel="0" collapsed="false">
      <c r="AE302" s="355"/>
    </row>
    <row r="303" customFormat="false" ht="15.85" hidden="false" customHeight="true" outlineLevel="0" collapsed="false">
      <c r="AE303" s="355"/>
    </row>
    <row r="304" customFormat="false" ht="15.85" hidden="false" customHeight="true" outlineLevel="0" collapsed="false">
      <c r="AE304" s="356"/>
    </row>
    <row r="305" customFormat="false" ht="15.85" hidden="false" customHeight="true" outlineLevel="0" collapsed="false">
      <c r="AE305" s="356"/>
    </row>
    <row r="306" customFormat="false" ht="15.85" hidden="false" customHeight="true" outlineLevel="0" collapsed="false">
      <c r="AE306" s="356"/>
    </row>
    <row r="307" customFormat="false" ht="15.85" hidden="false" customHeight="true" outlineLevel="0" collapsed="false">
      <c r="AE307" s="356"/>
    </row>
    <row r="308" customFormat="false" ht="15.85" hidden="false" customHeight="true" outlineLevel="0" collapsed="false">
      <c r="AE308" s="208"/>
    </row>
    <row r="309" customFormat="false" ht="15.85" hidden="false" customHeight="true" outlineLevel="0" collapsed="false">
      <c r="AE309" s="208"/>
    </row>
    <row r="310" customFormat="false" ht="15.85" hidden="false" customHeight="true" outlineLevel="0" collapsed="false">
      <c r="AE310" s="208"/>
    </row>
    <row r="311" customFormat="false" ht="15.85" hidden="false" customHeight="true" outlineLevel="0" collapsed="false">
      <c r="AE311" s="96"/>
    </row>
    <row r="312" customFormat="false" ht="15.85" hidden="false" customHeight="true" outlineLevel="0" collapsed="false">
      <c r="AE312" s="96"/>
    </row>
    <row r="313" customFormat="false" ht="15.85" hidden="false" customHeight="true" outlineLevel="0" collapsed="false">
      <c r="AE313" s="96"/>
    </row>
    <row r="314" customFormat="false" ht="15.85" hidden="false" customHeight="true" outlineLevel="0" collapsed="false">
      <c r="AE314" s="96"/>
    </row>
    <row r="315" customFormat="false" ht="15.85" hidden="false" customHeight="true" outlineLevel="0" collapsed="false">
      <c r="AE315" s="96"/>
    </row>
    <row r="316" customFormat="false" ht="15.85" hidden="false" customHeight="true" outlineLevel="0" collapsed="false">
      <c r="AE316" s="96"/>
    </row>
    <row r="317" customFormat="false" ht="15.85" hidden="false" customHeight="true" outlineLevel="0" collapsed="false">
      <c r="AE317" s="96"/>
    </row>
    <row r="318" customFormat="false" ht="15.85" hidden="false" customHeight="true" outlineLevel="0" collapsed="false">
      <c r="AE318" s="96"/>
    </row>
    <row r="319" customFormat="false" ht="15.85" hidden="false" customHeight="true" outlineLevel="0" collapsed="false">
      <c r="AE319" s="96"/>
    </row>
    <row r="320" customFormat="false" ht="15.85" hidden="false" customHeight="true" outlineLevel="0" collapsed="false">
      <c r="AE320" s="96"/>
    </row>
    <row r="321" customFormat="false" ht="15.85" hidden="false" customHeight="true" outlineLevel="0" collapsed="false">
      <c r="AE321" s="163"/>
    </row>
    <row r="322" customFormat="false" ht="15.85" hidden="false" customHeight="true" outlineLevel="0" collapsed="false">
      <c r="AE322" s="96"/>
    </row>
    <row r="323" customFormat="false" ht="15.85" hidden="false" customHeight="true" outlineLevel="0" collapsed="false">
      <c r="AE323" s="96"/>
    </row>
    <row r="324" customFormat="false" ht="15.85" hidden="false" customHeight="true" outlineLevel="0" collapsed="false">
      <c r="AE324" s="96"/>
    </row>
    <row r="325" customFormat="false" ht="15.85" hidden="false" customHeight="true" outlineLevel="0" collapsed="false">
      <c r="AE325" s="96"/>
    </row>
    <row r="326" customFormat="false" ht="15.85" hidden="false" customHeight="true" outlineLevel="0" collapsed="false">
      <c r="AE326" s="96"/>
    </row>
    <row r="327" customFormat="false" ht="15.85" hidden="false" customHeight="true" outlineLevel="0" collapsed="false">
      <c r="AE327" s="96"/>
    </row>
    <row r="328" customFormat="false" ht="15.85" hidden="false" customHeight="true" outlineLevel="0" collapsed="false">
      <c r="AE328" s="96"/>
    </row>
    <row r="329" customFormat="false" ht="15.85" hidden="false" customHeight="true" outlineLevel="0" collapsed="false">
      <c r="AE329" s="96"/>
    </row>
    <row r="330" customFormat="false" ht="15.85" hidden="false" customHeight="true" outlineLevel="0" collapsed="false">
      <c r="AE330" s="96"/>
    </row>
    <row r="331" customFormat="false" ht="15.85" hidden="false" customHeight="true" outlineLevel="0" collapsed="false">
      <c r="AE331" s="229"/>
    </row>
    <row r="332" customFormat="false" ht="15.85" hidden="false" customHeight="true" outlineLevel="0" collapsed="false">
      <c r="AE332" s="229"/>
    </row>
    <row r="333" customFormat="false" ht="15.85" hidden="false" customHeight="true" outlineLevel="0" collapsed="false">
      <c r="AE333" s="229"/>
    </row>
    <row r="334" customFormat="false" ht="15.85" hidden="false" customHeight="true" outlineLevel="0" collapsed="false">
      <c r="AE334" s="229"/>
    </row>
    <row r="335" customFormat="false" ht="15.85" hidden="false" customHeight="true" outlineLevel="0" collapsed="false">
      <c r="AE335" s="229"/>
    </row>
    <row r="336" customFormat="false" ht="15.85" hidden="false" customHeight="true" outlineLevel="0" collapsed="false">
      <c r="AE336" s="355"/>
    </row>
    <row r="337" customFormat="false" ht="15.85" hidden="false" customHeight="true" outlineLevel="0" collapsed="false">
      <c r="AE337" s="355"/>
    </row>
    <row r="338" customFormat="false" ht="15.85" hidden="false" customHeight="true" outlineLevel="0" collapsed="false">
      <c r="AE338" s="355"/>
    </row>
    <row r="339" customFormat="false" ht="15.85" hidden="false" customHeight="true" outlineLevel="0" collapsed="false">
      <c r="AE339" s="355"/>
    </row>
    <row r="340" customFormat="false" ht="15.85" hidden="false" customHeight="true" outlineLevel="0" collapsed="false">
      <c r="AE340" s="355"/>
    </row>
    <row r="341" customFormat="false" ht="15.85" hidden="false" customHeight="true" outlineLevel="0" collapsed="false">
      <c r="AE341" s="355"/>
    </row>
    <row r="342" customFormat="false" ht="15.85" hidden="false" customHeight="true" outlineLevel="0" collapsed="false">
      <c r="AE342" s="355"/>
    </row>
    <row r="343" customFormat="false" ht="15.85" hidden="false" customHeight="true" outlineLevel="0" collapsed="false">
      <c r="AE343" s="355"/>
    </row>
    <row r="344" customFormat="false" ht="15.85" hidden="false" customHeight="true" outlineLevel="0" collapsed="false">
      <c r="AE344" s="208"/>
    </row>
    <row r="345" customFormat="false" ht="15.85" hidden="false" customHeight="true" outlineLevel="0" collapsed="false">
      <c r="AE345" s="208"/>
    </row>
    <row r="346" customFormat="false" ht="15.85" hidden="false" customHeight="true" outlineLevel="0" collapsed="false">
      <c r="AE346" s="208"/>
    </row>
    <row r="347" customFormat="false" ht="15.85" hidden="false" customHeight="true" outlineLevel="0" collapsed="false">
      <c r="AE347" s="322"/>
    </row>
    <row r="348" customFormat="false" ht="15.85" hidden="false" customHeight="true" outlineLevel="0" collapsed="false">
      <c r="AE348" s="322"/>
    </row>
    <row r="349" customFormat="false" ht="15.85" hidden="false" customHeight="true" outlineLevel="0" collapsed="false">
      <c r="AE349" s="322"/>
    </row>
    <row r="350" customFormat="false" ht="15.85" hidden="false" customHeight="true" outlineLevel="0" collapsed="false">
      <c r="AE350" s="208"/>
    </row>
    <row r="351" customFormat="false" ht="15.85" hidden="false" customHeight="true" outlineLevel="0" collapsed="false">
      <c r="AE351" s="208"/>
    </row>
    <row r="352" customFormat="false" ht="15.85" hidden="false" customHeight="true" outlineLevel="0" collapsed="false">
      <c r="AE352" s="208"/>
    </row>
    <row r="353" customFormat="false" ht="15.85" hidden="false" customHeight="true" outlineLevel="0" collapsed="false">
      <c r="AE353" s="208"/>
    </row>
    <row r="354" customFormat="false" ht="15.85" hidden="false" customHeight="true" outlineLevel="0" collapsed="false">
      <c r="AE354" s="96"/>
    </row>
    <row r="355" customFormat="false" ht="15.85" hidden="false" customHeight="true" outlineLevel="0" collapsed="false">
      <c r="AE355" s="96"/>
    </row>
    <row r="356" customFormat="false" ht="15.85" hidden="false" customHeight="true" outlineLevel="0" collapsed="false">
      <c r="AE356" s="96"/>
    </row>
    <row r="357" customFormat="false" ht="15.85" hidden="false" customHeight="true" outlineLevel="0" collapsed="false">
      <c r="AE357" s="96"/>
    </row>
    <row r="358" customFormat="false" ht="15.85" hidden="false" customHeight="true" outlineLevel="0" collapsed="false">
      <c r="AE358" s="96"/>
    </row>
    <row r="359" customFormat="false" ht="15.85" hidden="false" customHeight="true" outlineLevel="0" collapsed="false">
      <c r="AE359" s="96"/>
    </row>
    <row r="360" customFormat="false" ht="15.85" hidden="false" customHeight="true" outlineLevel="0" collapsed="false">
      <c r="AE360" s="96"/>
    </row>
    <row r="361" customFormat="false" ht="15.85" hidden="false" customHeight="true" outlineLevel="0" collapsed="false">
      <c r="AE361" s="96"/>
    </row>
    <row r="362" customFormat="false" ht="15.85" hidden="false" customHeight="true" outlineLevel="0" collapsed="false">
      <c r="AE362" s="96"/>
    </row>
    <row r="363" customFormat="false" ht="15.85" hidden="false" customHeight="true" outlineLevel="0" collapsed="false">
      <c r="AE363" s="96"/>
    </row>
    <row r="364" customFormat="false" ht="15.85" hidden="false" customHeight="true" outlineLevel="0" collapsed="false">
      <c r="AE364" s="96"/>
    </row>
    <row r="365" customFormat="false" ht="15.85" hidden="false" customHeight="true" outlineLevel="0" collapsed="false">
      <c r="AE365" s="96"/>
    </row>
    <row r="366" customFormat="false" ht="15.85" hidden="false" customHeight="true" outlineLevel="0" collapsed="false">
      <c r="AE366" s="96"/>
    </row>
    <row r="367" customFormat="false" ht="15.85" hidden="false" customHeight="true" outlineLevel="0" collapsed="false">
      <c r="AE367" s="96"/>
    </row>
    <row r="368" customFormat="false" ht="15.85" hidden="false" customHeight="true" outlineLevel="0" collapsed="false">
      <c r="AE368" s="96"/>
    </row>
    <row r="369" customFormat="false" ht="15.85" hidden="false" customHeight="true" outlineLevel="0" collapsed="false">
      <c r="AE369" s="96"/>
    </row>
    <row r="370" customFormat="false" ht="15.85" hidden="false" customHeight="true" outlineLevel="0" collapsed="false">
      <c r="AE370" s="96"/>
    </row>
    <row r="371" customFormat="false" ht="15.85" hidden="false" customHeight="true" outlineLevel="0" collapsed="false">
      <c r="AE371" s="96"/>
    </row>
    <row r="372" customFormat="false" ht="15.85" hidden="false" customHeight="true" outlineLevel="0" collapsed="false">
      <c r="AE372" s="96"/>
    </row>
    <row r="373" customFormat="false" ht="15.85" hidden="false" customHeight="true" outlineLevel="0" collapsed="false">
      <c r="AE373" s="96"/>
    </row>
    <row r="374" customFormat="false" ht="15.85" hidden="false" customHeight="true" outlineLevel="0" collapsed="false">
      <c r="AE374" s="96"/>
    </row>
    <row r="375" customFormat="false" ht="15.85" hidden="false" customHeight="true" outlineLevel="0" collapsed="false">
      <c r="AE375" s="96"/>
    </row>
    <row r="376" customFormat="false" ht="15.85" hidden="false" customHeight="true" outlineLevel="0" collapsed="false">
      <c r="AE376" s="96"/>
    </row>
    <row r="377" customFormat="false" ht="15.85" hidden="false" customHeight="true" outlineLevel="0" collapsed="false">
      <c r="AE377" s="96"/>
    </row>
    <row r="378" customFormat="false" ht="15.85" hidden="false" customHeight="true" outlineLevel="0" collapsed="false">
      <c r="AE378" s="96"/>
    </row>
    <row r="379" customFormat="false" ht="15.85" hidden="false" customHeight="true" outlineLevel="0" collapsed="false">
      <c r="AE379" s="96"/>
    </row>
    <row r="380" customFormat="false" ht="15.85" hidden="false" customHeight="true" outlineLevel="0" collapsed="false">
      <c r="AE380" s="96"/>
    </row>
    <row r="381" customFormat="false" ht="15.85" hidden="false" customHeight="true" outlineLevel="0" collapsed="false">
      <c r="AE381" s="96"/>
    </row>
    <row r="382" customFormat="false" ht="15.85" hidden="false" customHeight="true" outlineLevel="0" collapsed="false">
      <c r="AE382" s="96"/>
    </row>
    <row r="383" customFormat="false" ht="15.85" hidden="false" customHeight="true" outlineLevel="0" collapsed="false">
      <c r="AE383" s="96"/>
    </row>
    <row r="384" customFormat="false" ht="15.85" hidden="false" customHeight="true" outlineLevel="0" collapsed="false">
      <c r="AE384" s="96"/>
    </row>
    <row r="385" customFormat="false" ht="15.85" hidden="false" customHeight="true" outlineLevel="0" collapsed="false">
      <c r="AE385" s="208"/>
    </row>
    <row r="386" customFormat="false" ht="15.85" hidden="false" customHeight="true" outlineLevel="0" collapsed="false">
      <c r="AE386" s="208"/>
    </row>
    <row r="387" customFormat="false" ht="15.85" hidden="false" customHeight="true" outlineLevel="0" collapsed="false">
      <c r="AE387" s="208"/>
    </row>
    <row r="388" customFormat="false" ht="15.85" hidden="false" customHeight="true" outlineLevel="0" collapsed="false">
      <c r="AE388" s="208"/>
    </row>
    <row r="389" customFormat="false" ht="15.85" hidden="false" customHeight="true" outlineLevel="0" collapsed="false">
      <c r="AE389" s="208"/>
    </row>
    <row r="390" customFormat="false" ht="15.85" hidden="false" customHeight="true" outlineLevel="0" collapsed="false">
      <c r="AE390" s="306"/>
    </row>
    <row r="391" customFormat="false" ht="15.85" hidden="false" customHeight="true" outlineLevel="0" collapsed="false">
      <c r="AE391" s="208"/>
    </row>
    <row r="392" customFormat="false" ht="15.85" hidden="false" customHeight="true" outlineLevel="0" collapsed="false">
      <c r="AE392" s="208"/>
    </row>
    <row r="393" customFormat="false" ht="15.85" hidden="false" customHeight="true" outlineLevel="0" collapsed="false">
      <c r="AE393" s="208"/>
    </row>
    <row r="394" customFormat="false" ht="15.85" hidden="false" customHeight="true" outlineLevel="0" collapsed="false">
      <c r="AE394" s="208"/>
    </row>
    <row r="395" customFormat="false" ht="15.85" hidden="false" customHeight="true" outlineLevel="0" collapsed="false">
      <c r="AE395" s="208"/>
    </row>
    <row r="396" customFormat="false" ht="15.85" hidden="false" customHeight="true" outlineLevel="0" collapsed="false">
      <c r="AE396" s="208"/>
    </row>
    <row r="397" customFormat="false" ht="15.85" hidden="false" customHeight="true" outlineLevel="0" collapsed="false">
      <c r="AE397" s="208"/>
    </row>
    <row r="398" customFormat="false" ht="15.85" hidden="false" customHeight="true" outlineLevel="0" collapsed="false">
      <c r="AE398" s="208"/>
    </row>
    <row r="399" customFormat="false" ht="15.85" hidden="false" customHeight="true" outlineLevel="0" collapsed="false">
      <c r="AE399" s="208"/>
    </row>
    <row r="400" customFormat="false" ht="15.85" hidden="false" customHeight="true" outlineLevel="0" collapsed="false">
      <c r="AE400" s="357"/>
    </row>
    <row r="401" customFormat="false" ht="15.85" hidden="false" customHeight="true" outlineLevel="0" collapsed="false">
      <c r="AE401" s="358"/>
    </row>
  </sheetData>
  <mergeCells count="2">
    <mergeCell ref="I4:J4"/>
    <mergeCell ref="W11:AC11"/>
  </mergeCells>
  <printOptions headings="false" gridLines="false" gridLinesSet="true" horizontalCentered="false" verticalCentered="false"/>
  <pageMargins left="0.39375" right="0.196527777777778" top="0.39375" bottom="0.590277777777778" header="0.511811023622047" footer="0.39375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&amp;LM= Maanrakennus, K/P= Kiveys/Päällystys, V=Viimeistely&amp;C&amp;P(&amp;N)</oddFooter>
  </headerFooter>
  <rowBreaks count="1" manualBreakCount="1">
    <brk id="80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317" colorId="64" zoomScale="65" zoomScaleNormal="65" zoomScalePageLayoutView="100" workbookViewId="0">
      <selection pane="topLeft" activeCell="J335" activeCellId="0" sqref="J335"/>
    </sheetView>
  </sheetViews>
  <sheetFormatPr defaultColWidth="8.4453125" defaultRowHeight="18.7" zeroHeight="false" outlineLevelRow="0" outlineLevelCol="0"/>
  <cols>
    <col collapsed="false" customWidth="true" hidden="false" outlineLevel="0" max="1" min="1" style="1" width="46.57"/>
    <col collapsed="false" customWidth="true" hidden="false" outlineLevel="0" max="3" min="2" style="1" width="14"/>
    <col collapsed="false" customWidth="true" hidden="false" outlineLevel="0" max="4" min="4" style="1" width="20.29"/>
    <col collapsed="false" customWidth="true" hidden="false" outlineLevel="0" max="6" min="5" style="1" width="25.85"/>
    <col collapsed="false" customWidth="true" hidden="false" outlineLevel="0" max="7" min="7" style="1" width="15.85"/>
    <col collapsed="false" customWidth="true" hidden="false" outlineLevel="0" max="8" min="8" style="1" width="12.71"/>
    <col collapsed="false" customWidth="true" hidden="false" outlineLevel="0" max="18" min="9" style="1" width="7.71"/>
    <col collapsed="false" customWidth="true" hidden="false" outlineLevel="0" max="19" min="19" style="1" width="8.71"/>
    <col collapsed="false" customWidth="true" hidden="false" outlineLevel="0" max="20" min="20" style="1" width="19.29"/>
    <col collapsed="false" customWidth="true" hidden="false" outlineLevel="0" max="21" min="21" style="1" width="13.71"/>
    <col collapsed="false" customWidth="true" hidden="false" outlineLevel="0" max="22" min="22" style="1" width="15"/>
    <col collapsed="false" customWidth="true" hidden="false" outlineLevel="0" max="23" min="23" style="1" width="14.14"/>
    <col collapsed="false" customWidth="true" hidden="false" outlineLevel="0" max="24" min="24" style="1" width="13.15"/>
    <col collapsed="false" customWidth="true" hidden="false" outlineLevel="0" max="29" min="25" style="1" width="9.71"/>
    <col collapsed="false" customWidth="true" hidden="false" outlineLevel="0" max="30" min="30" style="1" width="20.85"/>
    <col collapsed="false" customWidth="true" hidden="false" outlineLevel="0" max="31" min="31" style="3" width="15.71"/>
  </cols>
  <sheetData>
    <row r="1" s="1" customFormat="true" ht="18.7" hidden="false" customHeight="true" outlineLevel="0" collapsed="false">
      <c r="A1" s="4"/>
      <c r="B1" s="5"/>
      <c r="C1" s="5"/>
      <c r="D1" s="5"/>
      <c r="E1" s="6"/>
      <c r="F1" s="6"/>
      <c r="G1" s="6"/>
      <c r="H1" s="4" t="s">
        <v>229</v>
      </c>
      <c r="I1" s="5"/>
      <c r="J1" s="5"/>
      <c r="K1" s="5"/>
      <c r="L1" s="5"/>
      <c r="M1" s="5"/>
      <c r="N1" s="5"/>
      <c r="O1" s="5"/>
      <c r="P1" s="5"/>
      <c r="Q1" s="5"/>
      <c r="R1" s="5"/>
      <c r="S1" s="7"/>
      <c r="T1" s="8"/>
      <c r="U1" s="9"/>
      <c r="X1" s="10"/>
      <c r="Y1" s="1" t="s">
        <v>1</v>
      </c>
      <c r="Z1" s="11"/>
      <c r="AA1" s="11"/>
      <c r="AB1" s="11"/>
    </row>
    <row r="2" s="1" customFormat="true" ht="18.7" hidden="false" customHeight="true" outlineLevel="0" collapsed="false">
      <c r="A2" s="4"/>
      <c r="B2" s="5"/>
      <c r="C2" s="5"/>
      <c r="D2" s="5"/>
      <c r="E2" s="6"/>
      <c r="F2" s="6"/>
      <c r="G2" s="6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3"/>
      <c r="U2" s="5"/>
      <c r="X2" s="14"/>
      <c r="Y2" s="15" t="s">
        <v>2</v>
      </c>
      <c r="Z2" s="5"/>
      <c r="AA2" s="5"/>
      <c r="AB2" s="5"/>
    </row>
    <row r="3" s="1" customFormat="true" ht="18.7" hidden="false" customHeight="true" outlineLevel="0" collapsed="false">
      <c r="A3" s="4"/>
      <c r="B3" s="5"/>
      <c r="C3" s="5"/>
      <c r="D3" s="5"/>
      <c r="E3" s="6"/>
      <c r="F3" s="503" t="s">
        <v>3</v>
      </c>
      <c r="G3" s="504" t="n">
        <v>44621</v>
      </c>
      <c r="H3" s="505" t="s">
        <v>4</v>
      </c>
      <c r="I3" s="19"/>
      <c r="J3" s="19"/>
      <c r="K3" s="5"/>
      <c r="L3" s="5"/>
      <c r="M3" s="5"/>
      <c r="N3" s="5"/>
      <c r="O3" s="5"/>
      <c r="P3" s="5"/>
      <c r="Q3" s="5"/>
      <c r="R3" s="5"/>
      <c r="S3" s="5"/>
      <c r="T3" s="20"/>
      <c r="U3" s="5"/>
      <c r="X3" s="21"/>
      <c r="Y3" s="22" t="s">
        <v>5</v>
      </c>
      <c r="Z3" s="23"/>
      <c r="AA3" s="23"/>
      <c r="AB3" s="23"/>
      <c r="AC3" s="24"/>
      <c r="AE3" s="25"/>
    </row>
    <row r="4" s="1" customFormat="true" ht="18.7" hidden="false" customHeight="true" outlineLevel="0" collapsed="false">
      <c r="A4" s="4"/>
      <c r="B4" s="5"/>
      <c r="C4" s="5"/>
      <c r="D4" s="5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3"/>
      <c r="U4" s="5"/>
      <c r="X4" s="26"/>
      <c r="Y4" s="22" t="s">
        <v>6</v>
      </c>
      <c r="Z4" s="4"/>
      <c r="AA4" s="4"/>
      <c r="AB4" s="4"/>
      <c r="AC4" s="4"/>
      <c r="AE4" s="27"/>
    </row>
    <row r="5" s="32" customFormat="true" ht="18.7" hidden="false" customHeight="true" outlineLevel="0" collapsed="false">
      <c r="A5" s="33" t="s">
        <v>8</v>
      </c>
      <c r="B5" s="5"/>
      <c r="C5" s="5"/>
      <c r="D5" s="5"/>
      <c r="E5" s="6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3"/>
      <c r="U5" s="5"/>
      <c r="X5" s="34"/>
      <c r="Y5" s="35" t="s">
        <v>9</v>
      </c>
      <c r="Z5" s="37"/>
      <c r="AA5" s="5"/>
      <c r="AB5" s="5"/>
      <c r="AC5" s="5"/>
      <c r="AE5" s="25"/>
    </row>
    <row r="6" s="32" customFormat="true" ht="18.7" hidden="false" customHeight="tru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40"/>
      <c r="Y6" s="22" t="s">
        <v>10</v>
      </c>
      <c r="Z6" s="11"/>
      <c r="AA6" s="37"/>
      <c r="AB6" s="38"/>
      <c r="AC6" s="38"/>
      <c r="AD6" s="1"/>
      <c r="AE6" s="27"/>
      <c r="AF6" s="3"/>
      <c r="AG6" s="3"/>
      <c r="AH6" s="3"/>
      <c r="AI6" s="3"/>
    </row>
    <row r="7" customFormat="false" ht="18.7" hidden="false" customHeight="true" outlineLevel="0" collapsed="false">
      <c r="A7" s="41"/>
      <c r="B7" s="42"/>
      <c r="C7" s="42"/>
      <c r="D7" s="42"/>
      <c r="E7" s="24"/>
      <c r="F7" s="41"/>
      <c r="H7" s="41" t="s">
        <v>230</v>
      </c>
      <c r="I7" s="24"/>
      <c r="J7" s="24"/>
      <c r="K7" s="24"/>
      <c r="L7" s="38"/>
      <c r="M7" s="24"/>
      <c r="N7" s="24"/>
      <c r="O7" s="24"/>
      <c r="P7" s="24"/>
      <c r="Q7" s="24"/>
      <c r="R7" s="24"/>
      <c r="S7" s="24"/>
      <c r="T7" s="506"/>
      <c r="U7" s="24"/>
      <c r="V7" s="24"/>
      <c r="W7" s="24"/>
      <c r="X7" s="24"/>
      <c r="Y7" s="24"/>
      <c r="Z7" s="44"/>
      <c r="AA7" s="37"/>
      <c r="AB7" s="24"/>
      <c r="AC7" s="24"/>
      <c r="AE7" s="27"/>
    </row>
    <row r="8" customFormat="false" ht="18.7" hidden="false" customHeight="tru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47"/>
      <c r="V8" s="24"/>
      <c r="W8" s="44"/>
      <c r="X8" s="44"/>
      <c r="Y8" s="44"/>
      <c r="Z8" s="48"/>
      <c r="AA8" s="37"/>
      <c r="AB8" s="44"/>
      <c r="AC8" s="44"/>
      <c r="AD8" s="48"/>
      <c r="AE8" s="27"/>
    </row>
    <row r="9" customFormat="false" ht="18.7" hidden="false" customHeight="true" outlineLevel="0" collapsed="false">
      <c r="A9" s="49"/>
      <c r="B9" s="50" t="s">
        <v>12</v>
      </c>
      <c r="C9" s="50" t="s">
        <v>13</v>
      </c>
      <c r="D9" s="50" t="s">
        <v>14</v>
      </c>
      <c r="E9" s="51" t="s">
        <v>15</v>
      </c>
      <c r="F9" s="51" t="s">
        <v>16</v>
      </c>
      <c r="G9" s="51" t="s">
        <v>17</v>
      </c>
      <c r="H9" s="52" t="s">
        <v>18</v>
      </c>
      <c r="I9" s="53" t="s">
        <v>19</v>
      </c>
      <c r="J9" s="54" t="s">
        <v>20</v>
      </c>
      <c r="K9" s="55" t="s">
        <v>20</v>
      </c>
      <c r="L9" s="55" t="s">
        <v>20</v>
      </c>
      <c r="M9" s="52" t="s">
        <v>20</v>
      </c>
      <c r="N9" s="56" t="s">
        <v>21</v>
      </c>
      <c r="O9" s="54" t="s">
        <v>20</v>
      </c>
      <c r="P9" s="55" t="s">
        <v>20</v>
      </c>
      <c r="Q9" s="55" t="s">
        <v>20</v>
      </c>
      <c r="R9" s="55" t="s">
        <v>20</v>
      </c>
      <c r="S9" s="52" t="s">
        <v>22</v>
      </c>
      <c r="T9" s="53" t="s">
        <v>23</v>
      </c>
      <c r="U9" s="54" t="s">
        <v>24</v>
      </c>
      <c r="V9" s="58" t="s">
        <v>25</v>
      </c>
      <c r="W9" s="59" t="s">
        <v>26</v>
      </c>
      <c r="X9" s="59"/>
      <c r="Y9" s="59"/>
      <c r="Z9" s="59"/>
      <c r="AA9" s="59"/>
      <c r="AB9" s="59"/>
      <c r="AC9" s="59"/>
      <c r="AD9" s="50" t="s">
        <v>27</v>
      </c>
      <c r="AE9" s="60"/>
      <c r="AF9" s="48"/>
      <c r="AG9" s="48"/>
      <c r="AH9" s="48"/>
      <c r="AI9" s="48"/>
    </row>
    <row r="10" s="48" customFormat="true" ht="18.7" hidden="false" customHeight="true" outlineLevel="0" collapsed="false">
      <c r="A10" s="61"/>
      <c r="B10" s="63" t="s">
        <v>231</v>
      </c>
      <c r="C10" s="63" t="s">
        <v>28</v>
      </c>
      <c r="D10" s="63" t="s">
        <v>29</v>
      </c>
      <c r="E10" s="64" t="s">
        <v>30</v>
      </c>
      <c r="F10" s="64" t="s">
        <v>31</v>
      </c>
      <c r="G10" s="64" t="s">
        <v>32</v>
      </c>
      <c r="H10" s="65" t="n">
        <v>2023</v>
      </c>
      <c r="I10" s="66" t="n">
        <v>2022</v>
      </c>
      <c r="J10" s="67" t="n">
        <v>2023</v>
      </c>
      <c r="K10" s="68" t="n">
        <v>2024</v>
      </c>
      <c r="L10" s="68" t="n">
        <v>2025</v>
      </c>
      <c r="M10" s="65" t="n">
        <v>2026</v>
      </c>
      <c r="N10" s="68" t="n">
        <v>2027</v>
      </c>
      <c r="O10" s="67" t="n">
        <v>2028</v>
      </c>
      <c r="P10" s="68" t="n">
        <v>2029</v>
      </c>
      <c r="Q10" s="68" t="n">
        <v>2030</v>
      </c>
      <c r="R10" s="68" t="n">
        <v>2031</v>
      </c>
      <c r="S10" s="65" t="n">
        <v>2032</v>
      </c>
      <c r="T10" s="66" t="n">
        <v>2023</v>
      </c>
      <c r="U10" s="69" t="n">
        <v>2024</v>
      </c>
      <c r="V10" s="70" t="n">
        <v>2025</v>
      </c>
      <c r="W10" s="69" t="n">
        <v>2026</v>
      </c>
      <c r="X10" s="71" t="n">
        <v>2027</v>
      </c>
      <c r="Y10" s="72" t="n">
        <v>2028</v>
      </c>
      <c r="Z10" s="71" t="n">
        <v>2029</v>
      </c>
      <c r="AA10" s="71" t="n">
        <v>2030</v>
      </c>
      <c r="AB10" s="71" t="n">
        <v>2031</v>
      </c>
      <c r="AC10" s="70" t="n">
        <v>2032</v>
      </c>
      <c r="AD10" s="63"/>
      <c r="AE10" s="73" t="s">
        <v>33</v>
      </c>
    </row>
    <row r="11" s="48" customFormat="true" ht="18.7" hidden="false" customHeight="true" outlineLevel="0" collapsed="false">
      <c r="A11" s="74"/>
      <c r="B11" s="75"/>
      <c r="C11" s="76" t="s">
        <v>34</v>
      </c>
      <c r="D11" s="75"/>
      <c r="E11" s="77" t="s">
        <v>35</v>
      </c>
      <c r="F11" s="77" t="s">
        <v>36</v>
      </c>
      <c r="G11" s="77" t="s">
        <v>37</v>
      </c>
      <c r="H11" s="78" t="s">
        <v>38</v>
      </c>
      <c r="I11" s="79" t="s">
        <v>39</v>
      </c>
      <c r="J11" s="77" t="s">
        <v>39</v>
      </c>
      <c r="K11" s="77" t="s">
        <v>39</v>
      </c>
      <c r="L11" s="77" t="s">
        <v>39</v>
      </c>
      <c r="M11" s="77" t="s">
        <v>39</v>
      </c>
      <c r="N11" s="77" t="s">
        <v>39</v>
      </c>
      <c r="O11" s="77" t="s">
        <v>39</v>
      </c>
      <c r="P11" s="77" t="s">
        <v>39</v>
      </c>
      <c r="Q11" s="77" t="s">
        <v>39</v>
      </c>
      <c r="R11" s="77" t="s">
        <v>39</v>
      </c>
      <c r="S11" s="507" t="s">
        <v>39</v>
      </c>
      <c r="T11" s="347" t="s">
        <v>37</v>
      </c>
      <c r="U11" s="82" t="s">
        <v>37</v>
      </c>
      <c r="V11" s="77" t="s">
        <v>37</v>
      </c>
      <c r="W11" s="77" t="s">
        <v>37</v>
      </c>
      <c r="X11" s="77" t="s">
        <v>37</v>
      </c>
      <c r="Y11" s="77" t="s">
        <v>37</v>
      </c>
      <c r="Z11" s="77" t="s">
        <v>37</v>
      </c>
      <c r="AA11" s="77" t="s">
        <v>37</v>
      </c>
      <c r="AB11" s="77" t="s">
        <v>37</v>
      </c>
      <c r="AC11" s="81" t="s">
        <v>37</v>
      </c>
      <c r="AD11" s="82"/>
      <c r="AE11" s="83" t="s">
        <v>40</v>
      </c>
    </row>
    <row r="12" s="48" customFormat="true" ht="18.7" hidden="false" customHeight="true" outlineLevel="0" collapsed="false">
      <c r="A12" s="410"/>
      <c r="B12" s="508"/>
      <c r="C12" s="508"/>
      <c r="D12" s="508"/>
      <c r="E12" s="252"/>
      <c r="F12" s="252"/>
      <c r="G12" s="252"/>
      <c r="H12" s="252"/>
      <c r="I12" s="509"/>
      <c r="J12" s="510"/>
      <c r="K12" s="182"/>
      <c r="L12" s="511"/>
      <c r="M12" s="511"/>
      <c r="N12" s="512"/>
      <c r="O12" s="512"/>
      <c r="P12" s="512"/>
      <c r="Q12" s="512"/>
      <c r="R12" s="512"/>
      <c r="S12" s="511"/>
      <c r="T12" s="513"/>
      <c r="U12" s="514"/>
      <c r="V12" s="422"/>
      <c r="W12" s="515"/>
      <c r="X12" s="515"/>
      <c r="Y12" s="515"/>
      <c r="Z12" s="515"/>
      <c r="AA12" s="515"/>
      <c r="AB12" s="515"/>
      <c r="AC12" s="424"/>
      <c r="AD12" s="516"/>
      <c r="AE12" s="96"/>
      <c r="AF12" s="3"/>
      <c r="AG12" s="3"/>
      <c r="AH12" s="3"/>
      <c r="AI12" s="3"/>
    </row>
    <row r="13" customFormat="false" ht="18.7" hidden="false" customHeight="true" outlineLevel="0" collapsed="false">
      <c r="A13" s="97" t="s">
        <v>41</v>
      </c>
      <c r="B13" s="517"/>
      <c r="C13" s="517"/>
      <c r="D13" s="517"/>
      <c r="E13" s="291" t="n">
        <f aca="false">E20</f>
        <v>408016.67</v>
      </c>
      <c r="F13" s="392"/>
      <c r="G13" s="291" t="n">
        <f aca="false">G20</f>
        <v>59647.86</v>
      </c>
      <c r="H13" s="517"/>
      <c r="I13" s="518"/>
      <c r="J13" s="519"/>
      <c r="K13" s="103"/>
      <c r="L13" s="394"/>
      <c r="M13" s="520"/>
      <c r="N13" s="320"/>
      <c r="O13" s="320"/>
      <c r="P13" s="320"/>
      <c r="Q13" s="320"/>
      <c r="R13" s="320"/>
      <c r="S13" s="521"/>
      <c r="T13" s="194" t="n">
        <f aca="false">T20</f>
        <v>4660</v>
      </c>
      <c r="U13" s="522" t="n">
        <f aca="false">U20</f>
        <v>6070</v>
      </c>
      <c r="V13" s="291" t="n">
        <f aca="false">V20</f>
        <v>7790</v>
      </c>
      <c r="W13" s="392" t="n">
        <f aca="false">W20</f>
        <v>7330</v>
      </c>
      <c r="X13" s="392" t="n">
        <f aca="false">X20</f>
        <v>5420</v>
      </c>
      <c r="Y13" s="392" t="n">
        <f aca="false">Y20</f>
        <v>5270</v>
      </c>
      <c r="Z13" s="392" t="n">
        <f aca="false">Z20</f>
        <v>7980</v>
      </c>
      <c r="AA13" s="392" t="n">
        <f aca="false">AA20</f>
        <v>6790</v>
      </c>
      <c r="AB13" s="189" t="n">
        <f aca="false">AB20</f>
        <v>8590</v>
      </c>
      <c r="AC13" s="397" t="n">
        <f aca="false">AC20</f>
        <v>9030</v>
      </c>
      <c r="AD13" s="523"/>
      <c r="AE13" s="96"/>
    </row>
    <row r="14" customFormat="false" ht="18.7" hidden="false" customHeight="true" outlineLevel="0" collapsed="false">
      <c r="A14" s="113"/>
      <c r="B14" s="179"/>
      <c r="C14" s="179"/>
      <c r="D14" s="179"/>
      <c r="E14" s="299"/>
      <c r="F14" s="299"/>
      <c r="G14" s="299"/>
      <c r="H14" s="179"/>
      <c r="I14" s="235"/>
      <c r="J14" s="181"/>
      <c r="K14" s="145"/>
      <c r="L14" s="524"/>
      <c r="M14" s="525"/>
      <c r="N14" s="526"/>
      <c r="O14" s="526"/>
      <c r="P14" s="526"/>
      <c r="Q14" s="526"/>
      <c r="R14" s="526"/>
      <c r="S14" s="527"/>
      <c r="T14" s="528"/>
      <c r="U14" s="529"/>
      <c r="V14" s="530"/>
      <c r="W14" s="531"/>
      <c r="X14" s="531"/>
      <c r="Y14" s="531"/>
      <c r="Z14" s="531"/>
      <c r="AA14" s="531"/>
      <c r="AB14" s="530"/>
      <c r="AC14" s="532"/>
      <c r="AD14" s="533"/>
      <c r="AE14" s="96"/>
    </row>
    <row r="15" customFormat="false" ht="18.7" hidden="false" customHeight="true" outlineLevel="0" collapsed="false">
      <c r="A15" s="97"/>
      <c r="B15" s="188"/>
      <c r="C15" s="188"/>
      <c r="D15" s="188"/>
      <c r="E15" s="189" t="n">
        <f aca="false">E368</f>
        <v>9980</v>
      </c>
      <c r="F15" s="190"/>
      <c r="G15" s="189" t="n">
        <f aca="false">G368</f>
        <v>6570</v>
      </c>
      <c r="H15" s="188"/>
      <c r="I15" s="534"/>
      <c r="J15" s="535"/>
      <c r="K15" s="132"/>
      <c r="L15" s="320"/>
      <c r="M15" s="320"/>
      <c r="N15" s="193"/>
      <c r="O15" s="193"/>
      <c r="P15" s="193"/>
      <c r="Q15" s="193"/>
      <c r="R15" s="193"/>
      <c r="S15" s="193"/>
      <c r="T15" s="407" t="n">
        <f aca="false">T368</f>
        <v>1100</v>
      </c>
      <c r="U15" s="407" t="n">
        <f aca="false">U368</f>
        <v>220</v>
      </c>
      <c r="V15" s="110" t="n">
        <f aca="false">V368</f>
        <v>120</v>
      </c>
      <c r="W15" s="110" t="n">
        <f aca="false">W368</f>
        <v>720</v>
      </c>
      <c r="X15" s="110" t="n">
        <f aca="false">X368</f>
        <v>820</v>
      </c>
      <c r="Y15" s="110" t="n">
        <f aca="false">Y368</f>
        <v>720</v>
      </c>
      <c r="Z15" s="110" t="n">
        <f aca="false">Z368</f>
        <v>670</v>
      </c>
      <c r="AA15" s="110" t="n">
        <f aca="false">AA368</f>
        <v>830</v>
      </c>
      <c r="AB15" s="110" t="n">
        <f aca="false">AB368</f>
        <v>590</v>
      </c>
      <c r="AC15" s="408" t="n">
        <f aca="false">AC368</f>
        <v>590</v>
      </c>
      <c r="AD15" s="536"/>
      <c r="AE15" s="96"/>
      <c r="AG15" s="25"/>
      <c r="AH15" s="25"/>
    </row>
    <row r="16" customFormat="false" ht="18.7" hidden="false" customHeight="true" outlineLevel="0" collapsed="false">
      <c r="A16" s="410"/>
      <c r="B16" s="537"/>
      <c r="C16" s="537"/>
      <c r="D16" s="537"/>
      <c r="E16" s="411"/>
      <c r="F16" s="414"/>
      <c r="G16" s="411"/>
      <c r="H16" s="414"/>
      <c r="I16" s="538"/>
      <c r="J16" s="539"/>
      <c r="K16" s="414"/>
      <c r="L16" s="415"/>
      <c r="M16" s="415"/>
      <c r="N16" s="512"/>
      <c r="O16" s="512"/>
      <c r="P16" s="512"/>
      <c r="Q16" s="512"/>
      <c r="R16" s="512"/>
      <c r="S16" s="511"/>
      <c r="T16" s="528"/>
      <c r="U16" s="540"/>
      <c r="V16" s="418"/>
      <c r="W16" s="418"/>
      <c r="X16" s="418"/>
      <c r="Y16" s="418"/>
      <c r="Z16" s="418"/>
      <c r="AA16" s="418"/>
      <c r="AB16" s="418"/>
      <c r="AC16" s="541"/>
      <c r="AD16" s="516"/>
      <c r="AE16" s="96"/>
      <c r="AG16" s="25"/>
      <c r="AH16" s="25"/>
    </row>
    <row r="17" customFormat="false" ht="18.7" hidden="false" customHeight="true" outlineLevel="0" collapsed="false">
      <c r="A17" s="542"/>
      <c r="B17" s="543"/>
      <c r="C17" s="543"/>
      <c r="D17" s="543"/>
      <c r="E17" s="544" t="n">
        <f aca="false">SUM(E12:E15)</f>
        <v>417996.67</v>
      </c>
      <c r="F17" s="544"/>
      <c r="G17" s="545" t="n">
        <f aca="false">SUM(G13:G16)</f>
        <v>66217.86</v>
      </c>
      <c r="H17" s="546"/>
      <c r="I17" s="547"/>
      <c r="J17" s="543"/>
      <c r="K17" s="543"/>
      <c r="L17" s="543"/>
      <c r="M17" s="545"/>
      <c r="N17" s="548"/>
      <c r="O17" s="548"/>
      <c r="P17" s="548"/>
      <c r="Q17" s="548"/>
      <c r="R17" s="548"/>
      <c r="S17" s="549"/>
      <c r="T17" s="550" t="n">
        <f aca="false">T13+T15</f>
        <v>5760</v>
      </c>
      <c r="U17" s="551" t="n">
        <f aca="false">SUM(U13:U16)</f>
        <v>6290</v>
      </c>
      <c r="V17" s="548" t="n">
        <f aca="false">SUM(V13:V16)</f>
        <v>7910</v>
      </c>
      <c r="W17" s="548" t="n">
        <f aca="false">SUM(W13:W16)</f>
        <v>8050</v>
      </c>
      <c r="X17" s="548" t="n">
        <f aca="false">SUM(X13:X16)</f>
        <v>6240</v>
      </c>
      <c r="Y17" s="548" t="n">
        <f aca="false">SUM(Y13:Y16)</f>
        <v>5990</v>
      </c>
      <c r="Z17" s="548" t="n">
        <f aca="false">SUM(Z13:Z16)</f>
        <v>8650</v>
      </c>
      <c r="AA17" s="548" t="n">
        <f aca="false">SUM(AA13:AA16)</f>
        <v>7620</v>
      </c>
      <c r="AB17" s="548" t="n">
        <f aca="false">SUM(AB13:AB16)</f>
        <v>9180</v>
      </c>
      <c r="AC17" s="552" t="n">
        <f aca="false">SUM(AC13:AC16)</f>
        <v>9620</v>
      </c>
      <c r="AD17" s="553"/>
      <c r="AE17" s="96"/>
      <c r="AG17" s="25"/>
      <c r="AH17" s="25"/>
    </row>
    <row r="18" customFormat="false" ht="18.7" hidden="false" customHeight="true" outlineLevel="0" collapsed="false">
      <c r="A18" s="554"/>
      <c r="B18" s="243"/>
      <c r="C18" s="243"/>
      <c r="D18" s="243"/>
      <c r="E18" s="243"/>
      <c r="F18" s="243"/>
      <c r="G18" s="243"/>
      <c r="H18" s="243"/>
      <c r="I18" s="555"/>
      <c r="J18" s="238"/>
      <c r="K18" s="436"/>
      <c r="L18" s="437"/>
      <c r="M18" s="437"/>
      <c r="N18" s="556"/>
      <c r="O18" s="556"/>
      <c r="P18" s="556"/>
      <c r="Q18" s="556"/>
      <c r="R18" s="556"/>
      <c r="S18" s="556"/>
      <c r="T18" s="528"/>
      <c r="U18" s="240"/>
      <c r="V18" s="175"/>
      <c r="W18" s="175"/>
      <c r="X18" s="175"/>
      <c r="Y18" s="175"/>
      <c r="Z18" s="175"/>
      <c r="AA18" s="175"/>
      <c r="AB18" s="175"/>
      <c r="AC18" s="176"/>
      <c r="AD18" s="557"/>
      <c r="AE18" s="96"/>
      <c r="AG18" s="25"/>
      <c r="AH18" s="25"/>
    </row>
    <row r="19" customFormat="false" ht="18.7" hidden="false" customHeight="true" outlineLevel="0" collapsed="false">
      <c r="A19" s="558"/>
      <c r="B19" s="559"/>
      <c r="C19" s="559"/>
      <c r="D19" s="559"/>
      <c r="E19" s="85"/>
      <c r="F19" s="85"/>
      <c r="G19" s="85"/>
      <c r="H19" s="86"/>
      <c r="I19" s="180"/>
      <c r="J19" s="442"/>
      <c r="K19" s="88"/>
      <c r="L19" s="560"/>
      <c r="M19" s="560"/>
      <c r="N19" s="88"/>
      <c r="O19" s="88"/>
      <c r="P19" s="88"/>
      <c r="Q19" s="88"/>
      <c r="R19" s="88"/>
      <c r="S19" s="88"/>
      <c r="T19" s="91"/>
      <c r="U19" s="561"/>
      <c r="V19" s="184"/>
      <c r="W19" s="184"/>
      <c r="X19" s="184"/>
      <c r="Y19" s="184"/>
      <c r="Z19" s="184"/>
      <c r="AA19" s="184"/>
      <c r="AB19" s="184"/>
      <c r="AC19" s="562"/>
      <c r="AD19" s="186"/>
      <c r="AE19" s="96"/>
      <c r="AG19" s="25"/>
      <c r="AH19" s="25"/>
    </row>
    <row r="20" customFormat="false" ht="18.7" hidden="false" customHeight="true" outlineLevel="0" collapsed="false">
      <c r="A20" s="563" t="s">
        <v>230</v>
      </c>
      <c r="B20" s="564"/>
      <c r="C20" s="564"/>
      <c r="D20" s="564"/>
      <c r="E20" s="189" t="n">
        <f aca="false">E24+E66+E85+E93+E170+E263+E362</f>
        <v>408016.67</v>
      </c>
      <c r="F20" s="565"/>
      <c r="G20" s="189" t="n">
        <f aca="false">G24+G66+G85+G93+G170+G263+G362</f>
        <v>59647.86</v>
      </c>
      <c r="H20" s="566"/>
      <c r="I20" s="191"/>
      <c r="J20" s="192"/>
      <c r="K20" s="193"/>
      <c r="L20" s="320"/>
      <c r="M20" s="320"/>
      <c r="N20" s="193"/>
      <c r="O20" s="193"/>
      <c r="P20" s="193"/>
      <c r="Q20" s="193"/>
      <c r="R20" s="193"/>
      <c r="S20" s="193"/>
      <c r="T20" s="407" t="n">
        <f aca="false">T24+T66+T85+T93+T170+T263+T362</f>
        <v>4660</v>
      </c>
      <c r="U20" s="407" t="n">
        <f aca="false">U24+U66+U85+U93+U170+U263+U362</f>
        <v>6070</v>
      </c>
      <c r="V20" s="110" t="n">
        <f aca="false">V24+V66+V85+V93+V170+V263+V362</f>
        <v>7790</v>
      </c>
      <c r="W20" s="110" t="n">
        <f aca="false">W24+W66+W85+W93+W170+W263+W362</f>
        <v>7330</v>
      </c>
      <c r="X20" s="110" t="n">
        <f aca="false">X24+X66+X85+X93+X170+X263+X362</f>
        <v>5420</v>
      </c>
      <c r="Y20" s="110" t="n">
        <f aca="false">Y24+Y66+Y85+Y93+Y170+Y263+Y362</f>
        <v>5270</v>
      </c>
      <c r="Z20" s="110" t="n">
        <f aca="false">Z24+Z66+Z85+Z93+Z170+Z263+Z362</f>
        <v>7980</v>
      </c>
      <c r="AA20" s="110" t="n">
        <f aca="false">AA24+AA66+AA85+AA93+AA170+AA263+AA362</f>
        <v>6790</v>
      </c>
      <c r="AB20" s="110" t="n">
        <f aca="false">AB24+AB66+AB85+AB93+AB170+AB263+AB362</f>
        <v>8590</v>
      </c>
      <c r="AC20" s="408" t="n">
        <f aca="false">AC24+AC66+AC85+AC93+AC170+AC263+AC362</f>
        <v>9030</v>
      </c>
      <c r="AD20" s="567"/>
      <c r="AE20" s="96"/>
      <c r="AG20" s="25"/>
      <c r="AH20" s="25"/>
    </row>
    <row r="21" customFormat="false" ht="18.7" hidden="false" customHeight="true" outlineLevel="0" collapsed="false">
      <c r="A21" s="323"/>
      <c r="B21" s="214"/>
      <c r="C21" s="214"/>
      <c r="D21" s="214"/>
      <c r="E21" s="215"/>
      <c r="F21" s="215"/>
      <c r="G21" s="215"/>
      <c r="H21" s="471"/>
      <c r="I21" s="216"/>
      <c r="J21" s="217"/>
      <c r="K21" s="218"/>
      <c r="L21" s="473"/>
      <c r="M21" s="473"/>
      <c r="N21" s="218"/>
      <c r="O21" s="218"/>
      <c r="P21" s="218"/>
      <c r="Q21" s="218"/>
      <c r="R21" s="218"/>
      <c r="S21" s="218"/>
      <c r="T21" s="203" t="n">
        <v>3600</v>
      </c>
      <c r="U21" s="568" t="n">
        <v>5200</v>
      </c>
      <c r="V21" s="476" t="n">
        <v>6000</v>
      </c>
      <c r="W21" s="476" t="n">
        <v>4600</v>
      </c>
      <c r="X21" s="476" t="n">
        <v>4000</v>
      </c>
      <c r="Y21" s="476" t="n">
        <v>4000</v>
      </c>
      <c r="Z21" s="476" t="n">
        <v>7200</v>
      </c>
      <c r="AA21" s="569" t="n">
        <v>7200</v>
      </c>
      <c r="AB21" s="476" t="n">
        <v>8700</v>
      </c>
      <c r="AC21" s="477" t="n">
        <v>8700</v>
      </c>
      <c r="AD21" s="567"/>
      <c r="AE21" s="208"/>
      <c r="AG21" s="570"/>
      <c r="AH21" s="25"/>
    </row>
    <row r="22" customFormat="false" ht="18.7" hidden="false" customHeight="true" outlineLevel="0" collapsed="false">
      <c r="A22" s="450"/>
      <c r="B22" s="214"/>
      <c r="C22" s="214"/>
      <c r="D22" s="214"/>
      <c r="E22" s="215"/>
      <c r="F22" s="215"/>
      <c r="G22" s="215"/>
      <c r="H22" s="471"/>
      <c r="I22" s="216"/>
      <c r="J22" s="217"/>
      <c r="K22" s="218"/>
      <c r="L22" s="473"/>
      <c r="M22" s="473"/>
      <c r="N22" s="218"/>
      <c r="O22" s="218"/>
      <c r="P22" s="218"/>
      <c r="Q22" s="218"/>
      <c r="R22" s="218"/>
      <c r="S22" s="218"/>
      <c r="T22" s="326" t="n">
        <f aca="false">T21-T20</f>
        <v>-1060</v>
      </c>
      <c r="U22" s="571" t="n">
        <f aca="false">U21-U20</f>
        <v>-870</v>
      </c>
      <c r="V22" s="328" t="n">
        <f aca="false">V21-V20</f>
        <v>-1790</v>
      </c>
      <c r="W22" s="328" t="n">
        <f aca="false">W21-W20</f>
        <v>-2730</v>
      </c>
      <c r="X22" s="328" t="n">
        <f aca="false">X21-X20</f>
        <v>-1420</v>
      </c>
      <c r="Y22" s="328" t="n">
        <f aca="false">Y21-Y20</f>
        <v>-1270</v>
      </c>
      <c r="Z22" s="328" t="n">
        <f aca="false">Z21-Z20</f>
        <v>-780</v>
      </c>
      <c r="AA22" s="328" t="n">
        <f aca="false">AA21-AA20</f>
        <v>410</v>
      </c>
      <c r="AB22" s="328" t="n">
        <f aca="false">AB21-AB20</f>
        <v>110</v>
      </c>
      <c r="AC22" s="329" t="n">
        <f aca="false">AC21-AC20</f>
        <v>-330</v>
      </c>
      <c r="AD22" s="336"/>
      <c r="AE22" s="208"/>
      <c r="AG22" s="25"/>
      <c r="AH22" s="25"/>
    </row>
    <row r="23" customFormat="false" ht="18.7" hidden="false" customHeight="true" outlineLevel="0" collapsed="false">
      <c r="A23" s="323"/>
      <c r="B23" s="214"/>
      <c r="C23" s="214"/>
      <c r="D23" s="214"/>
      <c r="E23" s="215"/>
      <c r="F23" s="215"/>
      <c r="G23" s="215"/>
      <c r="H23" s="471"/>
      <c r="I23" s="216"/>
      <c r="J23" s="217"/>
      <c r="K23" s="218"/>
      <c r="L23" s="473"/>
      <c r="M23" s="473"/>
      <c r="N23" s="218"/>
      <c r="O23" s="218"/>
      <c r="P23" s="218"/>
      <c r="Q23" s="218"/>
      <c r="R23" s="218"/>
      <c r="S23" s="218"/>
      <c r="T23" s="267"/>
      <c r="U23" s="572"/>
      <c r="V23" s="573"/>
      <c r="W23" s="573"/>
      <c r="X23" s="573"/>
      <c r="Y23" s="573"/>
      <c r="Z23" s="573"/>
      <c r="AA23" s="573"/>
      <c r="AB23" s="573"/>
      <c r="AC23" s="574"/>
      <c r="AD23" s="567"/>
      <c r="AE23" s="208"/>
      <c r="AG23" s="25"/>
      <c r="AH23" s="25"/>
    </row>
    <row r="24" customFormat="false" ht="18.7" hidden="false" customHeight="true" outlineLevel="0" collapsed="false">
      <c r="A24" s="286" t="s">
        <v>232</v>
      </c>
      <c r="B24" s="214"/>
      <c r="C24" s="214"/>
      <c r="D24" s="214"/>
      <c r="E24" s="232" t="n">
        <f aca="false">SUM(E40:E53)</f>
        <v>30155</v>
      </c>
      <c r="F24" s="299" t="n">
        <f aca="false">G24/E24*1000</f>
        <v>0</v>
      </c>
      <c r="G24" s="232" t="n">
        <f aca="false">SUM(G40:G54)</f>
        <v>0</v>
      </c>
      <c r="H24" s="471"/>
      <c r="I24" s="216"/>
      <c r="J24" s="217"/>
      <c r="K24" s="218"/>
      <c r="L24" s="473"/>
      <c r="M24" s="473"/>
      <c r="N24" s="218"/>
      <c r="O24" s="218"/>
      <c r="P24" s="218"/>
      <c r="Q24" s="218"/>
      <c r="R24" s="218"/>
      <c r="S24" s="218"/>
      <c r="T24" s="135" t="n">
        <f aca="false">SUM(T25:T65)</f>
        <v>700</v>
      </c>
      <c r="U24" s="575" t="n">
        <f aca="false">SUM(U25:U65)</f>
        <v>1400</v>
      </c>
      <c r="V24" s="110" t="n">
        <f aca="false">SUM(V25:V65)</f>
        <v>2250</v>
      </c>
      <c r="W24" s="110" t="n">
        <f aca="false">SUM(W25:W65)</f>
        <v>1250</v>
      </c>
      <c r="X24" s="110" t="n">
        <f aca="false">SUM(X25:X65)</f>
        <v>1100</v>
      </c>
      <c r="Y24" s="110" t="n">
        <f aca="false">SUM(Y25:Y65)</f>
        <v>1600</v>
      </c>
      <c r="Z24" s="110" t="n">
        <f aca="false">SUM(Z25:Z65)</f>
        <v>1240</v>
      </c>
      <c r="AA24" s="110" t="n">
        <f aca="false">SUM(AA25:AA65)</f>
        <v>1380</v>
      </c>
      <c r="AB24" s="110" t="n">
        <f aca="false">SUM(AB25:AB65)</f>
        <v>3060</v>
      </c>
      <c r="AC24" s="408" t="n">
        <f aca="false">SUM(AC25:AC65)</f>
        <v>0</v>
      </c>
      <c r="AD24" s="567"/>
      <c r="AE24" s="229"/>
      <c r="AG24" s="25"/>
      <c r="AH24" s="25"/>
    </row>
    <row r="25" customFormat="false" ht="18.7" hidden="false" customHeight="true" outlineLevel="0" collapsed="false">
      <c r="A25" s="460" t="s">
        <v>233</v>
      </c>
      <c r="B25" s="214" t="s">
        <v>52</v>
      </c>
      <c r="C25" s="214" t="s">
        <v>48</v>
      </c>
      <c r="D25" s="214"/>
      <c r="E25" s="214"/>
      <c r="F25" s="179"/>
      <c r="G25" s="214" t="n">
        <v>5000</v>
      </c>
      <c r="H25" s="483"/>
      <c r="I25" s="278"/>
      <c r="J25" s="274"/>
      <c r="K25" s="324"/>
      <c r="L25" s="324" t="n">
        <v>0.15</v>
      </c>
      <c r="M25" s="274" t="n">
        <v>0.15</v>
      </c>
      <c r="N25" s="274" t="n">
        <v>0.1</v>
      </c>
      <c r="O25" s="274" t="n">
        <v>0.2</v>
      </c>
      <c r="P25" s="274" t="n">
        <v>0.1</v>
      </c>
      <c r="Q25" s="274"/>
      <c r="R25" s="274"/>
      <c r="S25" s="274"/>
      <c r="T25" s="122" t="n">
        <f aca="false">ROUND(J25*$G25,-1)</f>
        <v>0</v>
      </c>
      <c r="U25" s="251" t="n">
        <f aca="false">ROUND(K25*$G25,-1)</f>
        <v>0</v>
      </c>
      <c r="V25" s="227" t="n">
        <f aca="false">ROUND(L25*$G25,-1)</f>
        <v>750</v>
      </c>
      <c r="W25" s="227" t="n">
        <f aca="false">ROUND(M25*$G25,-1)</f>
        <v>750</v>
      </c>
      <c r="X25" s="227" t="n">
        <f aca="false">ROUND(N25*$G25,-1)</f>
        <v>500</v>
      </c>
      <c r="Y25" s="227" t="n">
        <f aca="false">ROUND(O25*$G25,-1)</f>
        <v>1000</v>
      </c>
      <c r="Z25" s="227" t="n">
        <f aca="false">ROUND(P25*$G25,-1)</f>
        <v>500</v>
      </c>
      <c r="AA25" s="227" t="n">
        <f aca="false">ROUND(Q25*$G25,-1)</f>
        <v>0</v>
      </c>
      <c r="AB25" s="227" t="n">
        <f aca="false">ROUND(R25*$G25,-1)</f>
        <v>0</v>
      </c>
      <c r="AC25" s="143" t="n">
        <f aca="false">ROUND(S25*$G25,-1)</f>
        <v>0</v>
      </c>
      <c r="AD25" s="224"/>
      <c r="AE25" s="96"/>
      <c r="AF25" s="576"/>
      <c r="AG25" s="577"/>
      <c r="AH25" s="577"/>
      <c r="AI25" s="576"/>
    </row>
    <row r="26" s="576" customFormat="true" ht="18.7" hidden="false" customHeight="true" outlineLevel="0" collapsed="false">
      <c r="A26" s="578" t="s">
        <v>234</v>
      </c>
      <c r="B26" s="579"/>
      <c r="C26" s="579"/>
      <c r="D26" s="579"/>
      <c r="E26" s="580" t="n">
        <v>2000</v>
      </c>
      <c r="F26" s="580" t="n">
        <v>150</v>
      </c>
      <c r="G26" s="580" t="n">
        <f aca="false">F26*E26/1000</f>
        <v>300</v>
      </c>
      <c r="H26" s="581"/>
      <c r="I26" s="582" t="n">
        <v>0.65</v>
      </c>
      <c r="J26" s="583"/>
      <c r="K26" s="584"/>
      <c r="L26" s="584"/>
      <c r="M26" s="584"/>
      <c r="N26" s="584"/>
      <c r="O26" s="584"/>
      <c r="P26" s="585"/>
      <c r="Q26" s="585"/>
      <c r="R26" s="585"/>
      <c r="S26" s="585"/>
      <c r="T26" s="586" t="n">
        <f aca="false">ROUND(J26*$G26,-1)</f>
        <v>0</v>
      </c>
      <c r="U26" s="587" t="n">
        <f aca="false">ROUND(K26*$G26,-1)</f>
        <v>0</v>
      </c>
      <c r="V26" s="588" t="n">
        <f aca="false">ROUND(L26*$G26,-1)</f>
        <v>0</v>
      </c>
      <c r="W26" s="588" t="n">
        <f aca="false">ROUND(M26*$G26,-1)</f>
        <v>0</v>
      </c>
      <c r="X26" s="588" t="n">
        <f aca="false">ROUND(N26*$G26,-1)</f>
        <v>0</v>
      </c>
      <c r="Y26" s="588" t="n">
        <f aca="false">ROUND(O26*$G26,-1)</f>
        <v>0</v>
      </c>
      <c r="Z26" s="588" t="n">
        <f aca="false">ROUND(P26*$G26,-1)</f>
        <v>0</v>
      </c>
      <c r="AA26" s="588" t="n">
        <f aca="false">ROUND(Q26*$G26,-1)</f>
        <v>0</v>
      </c>
      <c r="AB26" s="588" t="n">
        <f aca="false">ROUND(R26*$G26,-1)</f>
        <v>0</v>
      </c>
      <c r="AC26" s="581" t="n">
        <f aca="false">ROUND(S26*$G26,-1)</f>
        <v>0</v>
      </c>
      <c r="AD26" s="589"/>
      <c r="AE26" s="229"/>
      <c r="AF26" s="590"/>
      <c r="AG26" s="591"/>
      <c r="AH26" s="591"/>
      <c r="AI26" s="590"/>
    </row>
    <row r="27" s="590" customFormat="true" ht="18.7" hidden="false" customHeight="true" outlineLevel="0" collapsed="false">
      <c r="A27" s="578" t="s">
        <v>235</v>
      </c>
      <c r="B27" s="579"/>
      <c r="C27" s="579"/>
      <c r="D27" s="579"/>
      <c r="E27" s="580" t="n">
        <v>1600</v>
      </c>
      <c r="F27" s="580" t="n">
        <v>150</v>
      </c>
      <c r="G27" s="580" t="n">
        <f aca="false">F27*E27/1000</f>
        <v>240</v>
      </c>
      <c r="H27" s="581"/>
      <c r="I27" s="582"/>
      <c r="J27" s="583"/>
      <c r="K27" s="585"/>
      <c r="L27" s="584"/>
      <c r="M27" s="584"/>
      <c r="N27" s="585"/>
      <c r="O27" s="585"/>
      <c r="P27" s="585"/>
      <c r="Q27" s="585"/>
      <c r="R27" s="585"/>
      <c r="S27" s="585"/>
      <c r="T27" s="586" t="n">
        <f aca="false">ROUND(J27*$G27,-1)</f>
        <v>0</v>
      </c>
      <c r="U27" s="587" t="n">
        <f aca="false">ROUND(K27*$G27,-1)</f>
        <v>0</v>
      </c>
      <c r="V27" s="588" t="n">
        <f aca="false">ROUND(L27*$G27,-1)</f>
        <v>0</v>
      </c>
      <c r="W27" s="588" t="n">
        <f aca="false">ROUND(M27*$G27,-1)</f>
        <v>0</v>
      </c>
      <c r="X27" s="588" t="n">
        <f aca="false">ROUND(N27*$G27,-1)</f>
        <v>0</v>
      </c>
      <c r="Y27" s="588" t="n">
        <f aca="false">ROUND(O27*$G27,-1)</f>
        <v>0</v>
      </c>
      <c r="Z27" s="588" t="n">
        <f aca="false">ROUND(P27*$G27,-1)</f>
        <v>0</v>
      </c>
      <c r="AA27" s="588" t="n">
        <f aca="false">ROUND(Q27*$G27,-1)</f>
        <v>0</v>
      </c>
      <c r="AB27" s="588" t="n">
        <f aca="false">ROUND(R27*$G27,-1)</f>
        <v>0</v>
      </c>
      <c r="AC27" s="581" t="n">
        <f aca="false">ROUND(S27*$G27,-1)</f>
        <v>0</v>
      </c>
      <c r="AD27" s="589"/>
      <c r="AE27" s="96"/>
      <c r="AG27" s="591"/>
      <c r="AH27" s="591"/>
    </row>
    <row r="28" s="590" customFormat="true" ht="18.7" hidden="false" customHeight="true" outlineLevel="0" collapsed="false">
      <c r="A28" s="310" t="s">
        <v>236</v>
      </c>
      <c r="B28" s="214" t="s">
        <v>52</v>
      </c>
      <c r="C28" s="214" t="s">
        <v>48</v>
      </c>
      <c r="D28" s="214"/>
      <c r="E28" s="179" t="n">
        <v>995</v>
      </c>
      <c r="F28" s="179"/>
      <c r="G28" s="179" t="n">
        <v>600</v>
      </c>
      <c r="H28" s="143"/>
      <c r="I28" s="235"/>
      <c r="J28" s="181"/>
      <c r="K28" s="145"/>
      <c r="L28" s="145"/>
      <c r="M28" s="145"/>
      <c r="N28" s="237"/>
      <c r="O28" s="237"/>
      <c r="P28" s="145"/>
      <c r="Q28" s="145"/>
      <c r="R28" s="145" t="n">
        <v>1</v>
      </c>
      <c r="S28" s="145"/>
      <c r="T28" s="122" t="n">
        <f aca="false">ROUND(J28*$G28,-1)</f>
        <v>0</v>
      </c>
      <c r="U28" s="251" t="n">
        <f aca="false">ROUND(K28*$G28,-1)</f>
        <v>0</v>
      </c>
      <c r="V28" s="227" t="n">
        <f aca="false">ROUND(L28*$G28,-1)</f>
        <v>0</v>
      </c>
      <c r="W28" s="227" t="n">
        <f aca="false">ROUND(M28*$G28,-1)</f>
        <v>0</v>
      </c>
      <c r="X28" s="227" t="n">
        <f aca="false">ROUND(N28*$G28,-1)</f>
        <v>0</v>
      </c>
      <c r="Y28" s="227" t="n">
        <f aca="false">ROUND(O28*$G28,-1)</f>
        <v>0</v>
      </c>
      <c r="Z28" s="227" t="n">
        <f aca="false">ROUND(P28*$G28,-1)</f>
        <v>0</v>
      </c>
      <c r="AA28" s="227" t="n">
        <f aca="false">ROUND(Q28*$G28,-1)</f>
        <v>0</v>
      </c>
      <c r="AB28" s="227" t="n">
        <f aca="false">ROUND(R28*$G28,-1)</f>
        <v>600</v>
      </c>
      <c r="AC28" s="143" t="n">
        <f aca="false">ROUND(S28*$G28,-1)</f>
        <v>0</v>
      </c>
      <c r="AD28" s="186" t="s">
        <v>237</v>
      </c>
      <c r="AE28" s="96"/>
      <c r="AF28" s="576"/>
      <c r="AG28" s="576"/>
      <c r="AH28" s="576"/>
      <c r="AI28" s="576"/>
    </row>
    <row r="29" s="576" customFormat="true" ht="18.7" hidden="false" customHeight="true" outlineLevel="0" collapsed="false">
      <c r="A29" s="310" t="s">
        <v>238</v>
      </c>
      <c r="B29" s="214" t="s">
        <v>52</v>
      </c>
      <c r="C29" s="214" t="s">
        <v>48</v>
      </c>
      <c r="D29" s="214"/>
      <c r="E29" s="179" t="n">
        <v>1115</v>
      </c>
      <c r="F29" s="179"/>
      <c r="G29" s="179" t="n">
        <v>800</v>
      </c>
      <c r="H29" s="143"/>
      <c r="I29" s="235"/>
      <c r="J29" s="181"/>
      <c r="K29" s="145"/>
      <c r="L29" s="145"/>
      <c r="M29" s="145"/>
      <c r="N29" s="237"/>
      <c r="O29" s="237"/>
      <c r="P29" s="145"/>
      <c r="Q29" s="145"/>
      <c r="R29" s="145" t="n">
        <v>1</v>
      </c>
      <c r="S29" s="145"/>
      <c r="T29" s="122" t="n">
        <f aca="false">ROUND(J29*$G29,-1)</f>
        <v>0</v>
      </c>
      <c r="U29" s="251" t="n">
        <f aca="false">ROUND(K29*$G29,-1)</f>
        <v>0</v>
      </c>
      <c r="V29" s="227" t="n">
        <f aca="false">ROUND(L29*$G29,-1)</f>
        <v>0</v>
      </c>
      <c r="W29" s="227" t="n">
        <f aca="false">ROUND(M29*$G29,-1)</f>
        <v>0</v>
      </c>
      <c r="X29" s="227" t="n">
        <f aca="false">ROUND(N29*$G29,-1)</f>
        <v>0</v>
      </c>
      <c r="Y29" s="227" t="n">
        <f aca="false">ROUND(O29*$G29,-1)</f>
        <v>0</v>
      </c>
      <c r="Z29" s="227" t="n">
        <f aca="false">ROUND(P29*$G29,-1)</f>
        <v>0</v>
      </c>
      <c r="AA29" s="227" t="n">
        <f aca="false">ROUND(Q29*$G29,-1)</f>
        <v>0</v>
      </c>
      <c r="AB29" s="227" t="n">
        <f aca="false">ROUND(R29*$G29,-1)</f>
        <v>800</v>
      </c>
      <c r="AC29" s="143" t="n">
        <f aca="false">ROUND(S29*$G29,-1)</f>
        <v>0</v>
      </c>
      <c r="AD29" s="186"/>
      <c r="AE29" s="96"/>
    </row>
    <row r="30" s="576" customFormat="true" ht="18.7" hidden="false" customHeight="true" outlineLevel="0" collapsed="false">
      <c r="A30" s="310" t="s">
        <v>239</v>
      </c>
      <c r="B30" s="214" t="s">
        <v>52</v>
      </c>
      <c r="C30" s="214" t="s">
        <v>48</v>
      </c>
      <c r="D30" s="214"/>
      <c r="E30" s="179" t="n">
        <v>959</v>
      </c>
      <c r="F30" s="179"/>
      <c r="G30" s="179" t="n">
        <v>600</v>
      </c>
      <c r="H30" s="143"/>
      <c r="I30" s="235"/>
      <c r="J30" s="181"/>
      <c r="K30" s="145"/>
      <c r="L30" s="145"/>
      <c r="M30" s="145"/>
      <c r="N30" s="237"/>
      <c r="O30" s="237"/>
      <c r="P30" s="145"/>
      <c r="Q30" s="145"/>
      <c r="R30" s="145" t="n">
        <v>1</v>
      </c>
      <c r="S30" s="145"/>
      <c r="T30" s="122" t="n">
        <f aca="false">ROUND(J30*$G30,-1)</f>
        <v>0</v>
      </c>
      <c r="U30" s="251" t="n">
        <f aca="false">ROUND(K30*$G30,-1)</f>
        <v>0</v>
      </c>
      <c r="V30" s="227" t="n">
        <f aca="false">ROUND(L30*$G30,-1)</f>
        <v>0</v>
      </c>
      <c r="W30" s="227" t="n">
        <f aca="false">ROUND(M30*$G30,-1)</f>
        <v>0</v>
      </c>
      <c r="X30" s="227" t="n">
        <f aca="false">ROUND(N30*$G30,-1)</f>
        <v>0</v>
      </c>
      <c r="Y30" s="227" t="n">
        <f aca="false">ROUND(O30*$G30,-1)</f>
        <v>0</v>
      </c>
      <c r="Z30" s="227" t="n">
        <f aca="false">ROUND(P30*$G30,-1)</f>
        <v>0</v>
      </c>
      <c r="AA30" s="227" t="n">
        <f aca="false">ROUND(Q30*$G30,-1)</f>
        <v>0</v>
      </c>
      <c r="AB30" s="227" t="n">
        <f aca="false">ROUND(R30*$G30,-1)</f>
        <v>600</v>
      </c>
      <c r="AC30" s="143" t="n">
        <f aca="false">ROUND(S30*$G30,-1)</f>
        <v>0</v>
      </c>
      <c r="AD30" s="186"/>
      <c r="AE30" s="96"/>
    </row>
    <row r="31" s="576" customFormat="true" ht="18.7" hidden="false" customHeight="true" outlineLevel="0" collapsed="false">
      <c r="A31" s="234"/>
      <c r="B31" s="214"/>
      <c r="C31" s="214"/>
      <c r="D31" s="214"/>
      <c r="E31" s="214"/>
      <c r="F31" s="179"/>
      <c r="G31" s="214"/>
      <c r="H31" s="483"/>
      <c r="I31" s="278"/>
      <c r="J31" s="274"/>
      <c r="K31" s="324"/>
      <c r="L31" s="324"/>
      <c r="M31" s="274"/>
      <c r="N31" s="274"/>
      <c r="O31" s="274"/>
      <c r="P31" s="274"/>
      <c r="Q31" s="274"/>
      <c r="R31" s="274"/>
      <c r="S31" s="274"/>
      <c r="T31" s="122"/>
      <c r="U31" s="251"/>
      <c r="V31" s="227"/>
      <c r="W31" s="227"/>
      <c r="X31" s="227"/>
      <c r="Y31" s="227"/>
      <c r="Z31" s="227"/>
      <c r="AA31" s="227"/>
      <c r="AB31" s="227"/>
      <c r="AC31" s="143"/>
      <c r="AD31" s="224"/>
      <c r="AE31" s="96"/>
      <c r="AG31" s="577"/>
      <c r="AH31" s="577"/>
    </row>
    <row r="32" s="576" customFormat="true" ht="18.7" hidden="false" customHeight="true" outlineLevel="0" collapsed="false">
      <c r="A32" s="234"/>
      <c r="B32" s="214"/>
      <c r="C32" s="214"/>
      <c r="D32" s="214"/>
      <c r="E32" s="214"/>
      <c r="F32" s="179"/>
      <c r="G32" s="214"/>
      <c r="H32" s="483"/>
      <c r="I32" s="278"/>
      <c r="J32" s="274"/>
      <c r="K32" s="324"/>
      <c r="L32" s="324"/>
      <c r="M32" s="274"/>
      <c r="N32" s="274"/>
      <c r="O32" s="274"/>
      <c r="P32" s="274"/>
      <c r="Q32" s="274"/>
      <c r="R32" s="274"/>
      <c r="S32" s="274"/>
      <c r="T32" s="122"/>
      <c r="U32" s="251"/>
      <c r="V32" s="227"/>
      <c r="W32" s="227"/>
      <c r="X32" s="227"/>
      <c r="Y32" s="227"/>
      <c r="Z32" s="227"/>
      <c r="AA32" s="227"/>
      <c r="AB32" s="227"/>
      <c r="AC32" s="143"/>
      <c r="AD32" s="224"/>
      <c r="AE32" s="96"/>
      <c r="AG32" s="577"/>
      <c r="AH32" s="577"/>
    </row>
    <row r="33" s="576" customFormat="true" ht="18.7" hidden="false" customHeight="true" outlineLevel="0" collapsed="false">
      <c r="A33" s="234" t="s">
        <v>240</v>
      </c>
      <c r="B33" s="214" t="s">
        <v>47</v>
      </c>
      <c r="C33" s="214" t="s">
        <v>55</v>
      </c>
      <c r="D33" s="214"/>
      <c r="E33" s="215"/>
      <c r="F33" s="299"/>
      <c r="G33" s="179" t="n">
        <v>1500</v>
      </c>
      <c r="H33" s="143"/>
      <c r="I33" s="235" t="n">
        <v>0.1</v>
      </c>
      <c r="J33" s="145" t="n">
        <v>0.4</v>
      </c>
      <c r="K33" s="237" t="n">
        <v>0.5</v>
      </c>
      <c r="L33" s="473"/>
      <c r="M33" s="218"/>
      <c r="N33" s="218"/>
      <c r="O33" s="218"/>
      <c r="P33" s="218"/>
      <c r="Q33" s="218"/>
      <c r="R33" s="218"/>
      <c r="S33" s="218"/>
      <c r="T33" s="122"/>
      <c r="U33" s="251"/>
      <c r="V33" s="227" t="n">
        <f aca="false">ROUND(L33*$G33,-1)</f>
        <v>0</v>
      </c>
      <c r="W33" s="227" t="n">
        <f aca="false">ROUND(M33*$G33,-1)</f>
        <v>0</v>
      </c>
      <c r="X33" s="227" t="n">
        <f aca="false">ROUND(N33*$G33,-1)</f>
        <v>0</v>
      </c>
      <c r="Y33" s="227" t="n">
        <f aca="false">ROUND(O33*$G33,-1)</f>
        <v>0</v>
      </c>
      <c r="Z33" s="227" t="n">
        <f aca="false">ROUND(P33*$G33,-1)</f>
        <v>0</v>
      </c>
      <c r="AA33" s="227" t="n">
        <f aca="false">ROUND(Q33*$G33,-1)</f>
        <v>0</v>
      </c>
      <c r="AB33" s="227" t="n">
        <f aca="false">ROUND(R33*$G33,-1)</f>
        <v>0</v>
      </c>
      <c r="AC33" s="143" t="n">
        <f aca="false">ROUND(S33*$G33,-1)</f>
        <v>0</v>
      </c>
      <c r="AD33" s="224" t="s">
        <v>241</v>
      </c>
      <c r="AE33" s="96"/>
      <c r="AG33" s="577"/>
      <c r="AH33" s="577"/>
    </row>
    <row r="34" s="576" customFormat="true" ht="18.7" hidden="false" customHeight="true" outlineLevel="0" collapsed="false">
      <c r="A34" s="234" t="s">
        <v>242</v>
      </c>
      <c r="B34" s="214" t="s">
        <v>52</v>
      </c>
      <c r="C34" s="214" t="s">
        <v>48</v>
      </c>
      <c r="D34" s="214"/>
      <c r="E34" s="179" t="n">
        <v>4971</v>
      </c>
      <c r="F34" s="179"/>
      <c r="G34" s="179" t="n">
        <v>1000</v>
      </c>
      <c r="H34" s="143"/>
      <c r="I34" s="235"/>
      <c r="J34" s="145" t="n">
        <v>0.1</v>
      </c>
      <c r="K34" s="237" t="n">
        <v>0.4</v>
      </c>
      <c r="L34" s="237" t="n">
        <v>0.6</v>
      </c>
      <c r="M34" s="237"/>
      <c r="N34" s="145"/>
      <c r="O34" s="145"/>
      <c r="P34" s="145"/>
      <c r="Q34" s="145"/>
      <c r="R34" s="145"/>
      <c r="S34" s="145"/>
      <c r="T34" s="122" t="n">
        <f aca="false">ROUND(J34*$G34,-1)</f>
        <v>100</v>
      </c>
      <c r="U34" s="251" t="n">
        <v>800</v>
      </c>
      <c r="V34" s="227" t="n">
        <v>1000</v>
      </c>
      <c r="W34" s="227" t="n">
        <f aca="false">ROUND(M34*$G34,-1)</f>
        <v>0</v>
      </c>
      <c r="X34" s="227" t="n">
        <f aca="false">ROUND(N34*$G34,-1)</f>
        <v>0</v>
      </c>
      <c r="Y34" s="227" t="n">
        <f aca="false">ROUND(O34*$G34,-1)</f>
        <v>0</v>
      </c>
      <c r="Z34" s="227" t="n">
        <f aca="false">ROUND(P34*$G34,-1)</f>
        <v>0</v>
      </c>
      <c r="AA34" s="227" t="n">
        <f aca="false">ROUND(Q34*$G34,-1)</f>
        <v>0</v>
      </c>
      <c r="AB34" s="227" t="n">
        <f aca="false">ROUND(R34*$G34,-1)</f>
        <v>0</v>
      </c>
      <c r="AC34" s="143" t="n">
        <f aca="false">ROUND(S34*$G34,-1)</f>
        <v>0</v>
      </c>
      <c r="AD34" s="186" t="s">
        <v>243</v>
      </c>
      <c r="AE34" s="96"/>
    </row>
    <row r="35" s="576" customFormat="true" ht="18.7" hidden="false" customHeight="true" outlineLevel="0" collapsed="false">
      <c r="A35" s="234"/>
      <c r="B35" s="214"/>
      <c r="C35" s="214"/>
      <c r="D35" s="214"/>
      <c r="E35" s="179"/>
      <c r="F35" s="179"/>
      <c r="G35" s="179"/>
      <c r="H35" s="143"/>
      <c r="I35" s="235"/>
      <c r="J35" s="181"/>
      <c r="K35" s="145"/>
      <c r="L35" s="237"/>
      <c r="M35" s="237"/>
      <c r="N35" s="145"/>
      <c r="O35" s="145"/>
      <c r="P35" s="145"/>
      <c r="Q35" s="145"/>
      <c r="R35" s="145"/>
      <c r="S35" s="145"/>
      <c r="T35" s="122"/>
      <c r="U35" s="251"/>
      <c r="V35" s="227"/>
      <c r="W35" s="227"/>
      <c r="X35" s="227"/>
      <c r="Y35" s="227"/>
      <c r="Z35" s="227"/>
      <c r="AA35" s="227"/>
      <c r="AB35" s="227"/>
      <c r="AC35" s="143"/>
      <c r="AD35" s="186"/>
      <c r="AE35" s="208"/>
    </row>
    <row r="36" s="576" customFormat="true" ht="18.7" hidden="false" customHeight="true" outlineLevel="0" collapsed="false">
      <c r="A36" s="592" t="s">
        <v>244</v>
      </c>
      <c r="B36" s="214" t="s">
        <v>52</v>
      </c>
      <c r="C36" s="579" t="s">
        <v>48</v>
      </c>
      <c r="D36" s="579"/>
      <c r="E36" s="580"/>
      <c r="F36" s="580"/>
      <c r="G36" s="580" t="n">
        <v>10000</v>
      </c>
      <c r="H36" s="581"/>
      <c r="I36" s="582"/>
      <c r="J36" s="583"/>
      <c r="K36" s="585"/>
      <c r="L36" s="584"/>
      <c r="M36" s="584"/>
      <c r="N36" s="585"/>
      <c r="O36" s="585"/>
      <c r="P36" s="585"/>
      <c r="Q36" s="585"/>
      <c r="R36" s="585"/>
      <c r="S36" s="585"/>
      <c r="T36" s="586" t="n">
        <f aca="false">ROUND(J36*$G36,-1)</f>
        <v>0</v>
      </c>
      <c r="U36" s="587" t="n">
        <f aca="false">ROUND(K36*$G36,-1)</f>
        <v>0</v>
      </c>
      <c r="V36" s="588" t="n">
        <f aca="false">ROUND(L36*$G36,-1)</f>
        <v>0</v>
      </c>
      <c r="W36" s="588" t="n">
        <f aca="false">ROUND(M36*$G36,-1)</f>
        <v>0</v>
      </c>
      <c r="X36" s="588" t="n">
        <f aca="false">ROUND(N36*$G36,-1)</f>
        <v>0</v>
      </c>
      <c r="Y36" s="588" t="n">
        <f aca="false">ROUND(O36*$G36,-1)</f>
        <v>0</v>
      </c>
      <c r="Z36" s="588" t="n">
        <f aca="false">ROUND(P36*$G36,-1)</f>
        <v>0</v>
      </c>
      <c r="AA36" s="588" t="n">
        <f aca="false">ROUND(Q36*$G36,-1)</f>
        <v>0</v>
      </c>
      <c r="AB36" s="588" t="n">
        <f aca="false">ROUND(R36*$G36,-1)</f>
        <v>0</v>
      </c>
      <c r="AC36" s="581" t="n">
        <f aca="false">ROUND(S36*$G36,-1)</f>
        <v>0</v>
      </c>
      <c r="AD36" s="589"/>
      <c r="AE36" s="208"/>
      <c r="AF36" s="590"/>
      <c r="AG36" s="590"/>
      <c r="AH36" s="590"/>
      <c r="AI36" s="590"/>
    </row>
    <row r="37" s="590" customFormat="true" ht="18.7" hidden="false" customHeight="true" outlineLevel="0" collapsed="false">
      <c r="A37" s="592"/>
      <c r="B37" s="214"/>
      <c r="C37" s="579"/>
      <c r="D37" s="579"/>
      <c r="E37" s="580"/>
      <c r="F37" s="580"/>
      <c r="G37" s="580"/>
      <c r="H37" s="581"/>
      <c r="I37" s="582"/>
      <c r="J37" s="583"/>
      <c r="K37" s="585"/>
      <c r="L37" s="584"/>
      <c r="M37" s="584"/>
      <c r="N37" s="585"/>
      <c r="O37" s="585"/>
      <c r="P37" s="585"/>
      <c r="Q37" s="585"/>
      <c r="R37" s="585"/>
      <c r="S37" s="585"/>
      <c r="T37" s="586"/>
      <c r="U37" s="587"/>
      <c r="V37" s="588"/>
      <c r="W37" s="588"/>
      <c r="X37" s="588"/>
      <c r="Y37" s="588"/>
      <c r="Z37" s="588"/>
      <c r="AA37" s="588"/>
      <c r="AB37" s="588"/>
      <c r="AC37" s="581"/>
      <c r="AD37" s="589"/>
      <c r="AE37" s="208"/>
    </row>
    <row r="38" s="590" customFormat="true" ht="18.7" hidden="false" customHeight="true" outlineLevel="0" collapsed="false">
      <c r="A38" s="234" t="s">
        <v>245</v>
      </c>
      <c r="B38" s="214" t="s">
        <v>246</v>
      </c>
      <c r="C38" s="214" t="s">
        <v>48</v>
      </c>
      <c r="D38" s="214"/>
      <c r="E38" s="179"/>
      <c r="F38" s="179"/>
      <c r="G38" s="179" t="n">
        <v>2000</v>
      </c>
      <c r="H38" s="143"/>
      <c r="I38" s="235"/>
      <c r="J38" s="181"/>
      <c r="K38" s="145"/>
      <c r="L38" s="237"/>
      <c r="M38" s="237" t="n">
        <v>0.1</v>
      </c>
      <c r="N38" s="145" t="n">
        <v>0.3</v>
      </c>
      <c r="O38" s="145" t="n">
        <v>0.3</v>
      </c>
      <c r="P38" s="145" t="n">
        <v>0.3</v>
      </c>
      <c r="Q38" s="145"/>
      <c r="R38" s="145"/>
      <c r="S38" s="145"/>
      <c r="T38" s="122" t="n">
        <f aca="false">ROUND(J38*$G38,-1)</f>
        <v>0</v>
      </c>
      <c r="U38" s="251" t="n">
        <f aca="false">ROUND(K38*$G38,-1)</f>
        <v>0</v>
      </c>
      <c r="V38" s="227" t="n">
        <f aca="false">ROUND(L38*$G38,-1)</f>
        <v>0</v>
      </c>
      <c r="W38" s="227" t="n">
        <f aca="false">ROUND(M38*$G38,-1)</f>
        <v>200</v>
      </c>
      <c r="X38" s="227" t="n">
        <f aca="false">ROUND(N38*$G38,-1)</f>
        <v>600</v>
      </c>
      <c r="Y38" s="227" t="n">
        <f aca="false">ROUND(O38*$G38,-1)</f>
        <v>600</v>
      </c>
      <c r="Z38" s="227" t="n">
        <f aca="false">ROUND(P38*$G38,-1)</f>
        <v>600</v>
      </c>
      <c r="AA38" s="227" t="n">
        <f aca="false">ROUND(Q38*$G38,-1)</f>
        <v>0</v>
      </c>
      <c r="AB38" s="227" t="n">
        <f aca="false">ROUND(R38*$G38,-1)</f>
        <v>0</v>
      </c>
      <c r="AC38" s="143" t="n">
        <f aca="false">ROUND(S38*$G38,-1)</f>
        <v>0</v>
      </c>
      <c r="AD38" s="186"/>
      <c r="AE38" s="208"/>
      <c r="AF38" s="576"/>
      <c r="AG38" s="576"/>
      <c r="AH38" s="576"/>
      <c r="AI38" s="576"/>
    </row>
    <row r="39" s="576" customFormat="true" ht="18.7" hidden="false" customHeight="true" outlineLevel="0" collapsed="false">
      <c r="A39" s="592"/>
      <c r="B39" s="214"/>
      <c r="C39" s="579"/>
      <c r="D39" s="579"/>
      <c r="E39" s="580"/>
      <c r="F39" s="580"/>
      <c r="G39" s="580"/>
      <c r="H39" s="581"/>
      <c r="I39" s="582"/>
      <c r="J39" s="583"/>
      <c r="K39" s="585"/>
      <c r="L39" s="584"/>
      <c r="M39" s="584"/>
      <c r="N39" s="585"/>
      <c r="O39" s="585"/>
      <c r="P39" s="585"/>
      <c r="Q39" s="585"/>
      <c r="R39" s="585"/>
      <c r="S39" s="585"/>
      <c r="T39" s="586"/>
      <c r="U39" s="587"/>
      <c r="V39" s="588"/>
      <c r="W39" s="588"/>
      <c r="X39" s="588"/>
      <c r="Y39" s="588"/>
      <c r="Z39" s="588"/>
      <c r="AA39" s="588"/>
      <c r="AB39" s="588"/>
      <c r="AC39" s="581"/>
      <c r="AD39" s="589"/>
      <c r="AE39" s="208"/>
      <c r="AF39" s="590"/>
      <c r="AG39" s="590"/>
      <c r="AH39" s="590"/>
      <c r="AI39" s="590"/>
    </row>
    <row r="40" s="590" customFormat="true" ht="18.7" hidden="false" customHeight="true" outlineLevel="0" collapsed="false">
      <c r="A40" s="234" t="s">
        <v>247</v>
      </c>
      <c r="B40" s="179"/>
      <c r="C40" s="214"/>
      <c r="D40" s="214"/>
      <c r="E40" s="262"/>
      <c r="F40" s="262"/>
      <c r="G40" s="262"/>
      <c r="H40" s="269"/>
      <c r="I40" s="263"/>
      <c r="J40" s="264"/>
      <c r="K40" s="265"/>
      <c r="L40" s="265"/>
      <c r="M40" s="265"/>
      <c r="N40" s="265"/>
      <c r="O40" s="265"/>
      <c r="P40" s="265"/>
      <c r="Q40" s="265"/>
      <c r="R40" s="265"/>
      <c r="S40" s="265"/>
      <c r="T40" s="122" t="n">
        <f aca="false">ROUND(J40*$G40,-1)</f>
        <v>0</v>
      </c>
      <c r="U40" s="251" t="n">
        <f aca="false">ROUND(K40*$G40,-1)</f>
        <v>0</v>
      </c>
      <c r="V40" s="227" t="n">
        <f aca="false">ROUND(L40*$G40,-1)</f>
        <v>0</v>
      </c>
      <c r="W40" s="227" t="n">
        <f aca="false">ROUND(M40*$G40,-1)</f>
        <v>0</v>
      </c>
      <c r="X40" s="227" t="n">
        <f aca="false">ROUND(N40*$G40,-1)</f>
        <v>0</v>
      </c>
      <c r="Y40" s="227" t="n">
        <f aca="false">ROUND(O40*$G40,-1)</f>
        <v>0</v>
      </c>
      <c r="Z40" s="227" t="n">
        <f aca="false">ROUND(P40*$G40,-1)</f>
        <v>0</v>
      </c>
      <c r="AA40" s="227" t="n">
        <f aca="false">ROUND(Q40*$G40,-1)</f>
        <v>0</v>
      </c>
      <c r="AB40" s="227" t="n">
        <f aca="false">ROUND(R40*$G40,-1)</f>
        <v>0</v>
      </c>
      <c r="AC40" s="143" t="n">
        <f aca="false">ROUND(S40*$G40,-1)</f>
        <v>0</v>
      </c>
      <c r="AD40" s="336"/>
      <c r="AE40" s="208"/>
      <c r="AF40" s="593"/>
      <c r="AG40" s="593"/>
      <c r="AH40" s="593"/>
      <c r="AI40" s="593"/>
    </row>
    <row r="41" s="593" customFormat="true" ht="18.7" hidden="false" customHeight="true" outlineLevel="0" collapsed="false">
      <c r="A41" s="335"/>
      <c r="B41" s="214"/>
      <c r="C41" s="214"/>
      <c r="D41" s="214"/>
      <c r="E41" s="262"/>
      <c r="F41" s="262"/>
      <c r="G41" s="262"/>
      <c r="H41" s="269"/>
      <c r="I41" s="263"/>
      <c r="J41" s="265"/>
      <c r="K41" s="265"/>
      <c r="L41" s="342"/>
      <c r="M41" s="342"/>
      <c r="N41" s="265"/>
      <c r="O41" s="265"/>
      <c r="P41" s="265"/>
      <c r="Q41" s="265"/>
      <c r="R41" s="265"/>
      <c r="S41" s="265"/>
      <c r="T41" s="267"/>
      <c r="U41" s="261"/>
      <c r="V41" s="260"/>
      <c r="W41" s="260"/>
      <c r="X41" s="260"/>
      <c r="Y41" s="260"/>
      <c r="Z41" s="260"/>
      <c r="AA41" s="260"/>
      <c r="AB41" s="260"/>
      <c r="AC41" s="269"/>
      <c r="AD41" s="336"/>
      <c r="AE41" s="208"/>
    </row>
    <row r="42" s="593" customFormat="true" ht="18.7" hidden="false" customHeight="true" outlineLevel="0" collapsed="false">
      <c r="A42" s="460" t="s">
        <v>248</v>
      </c>
      <c r="B42" s="214" t="s">
        <v>52</v>
      </c>
      <c r="C42" s="214" t="s">
        <v>48</v>
      </c>
      <c r="D42" s="214"/>
      <c r="E42" s="299"/>
      <c r="F42" s="594"/>
      <c r="G42" s="299"/>
      <c r="H42" s="143" t="s">
        <v>49</v>
      </c>
      <c r="I42" s="245"/>
      <c r="J42" s="302"/>
      <c r="K42" s="302"/>
      <c r="L42" s="524"/>
      <c r="M42" s="524"/>
      <c r="N42" s="302"/>
      <c r="O42" s="302"/>
      <c r="P42" s="302"/>
      <c r="Q42" s="302"/>
      <c r="R42" s="302"/>
      <c r="S42" s="302"/>
      <c r="T42" s="122" t="n">
        <v>600</v>
      </c>
      <c r="U42" s="251" t="n">
        <v>600</v>
      </c>
      <c r="V42" s="227" t="n">
        <v>500</v>
      </c>
      <c r="W42" s="227" t="n">
        <v>300</v>
      </c>
      <c r="X42" s="227" t="n">
        <v>0</v>
      </c>
      <c r="Y42" s="227" t="n">
        <f aca="false">ROUND(O42*$G42,-1)</f>
        <v>0</v>
      </c>
      <c r="Z42" s="227" t="n">
        <f aca="false">ROUND(P42*$G42,-1)</f>
        <v>0</v>
      </c>
      <c r="AA42" s="227" t="n">
        <f aca="false">ROUND(Q42*$G42,-1)</f>
        <v>0</v>
      </c>
      <c r="AB42" s="227" t="n">
        <f aca="false">ROUND(R42*$G42,-1)</f>
        <v>0</v>
      </c>
      <c r="AC42" s="143" t="n">
        <f aca="false">ROUND(S42*$G42,-1)</f>
        <v>0</v>
      </c>
      <c r="AD42" s="595"/>
      <c r="AE42" s="208" t="n">
        <v>1124</v>
      </c>
      <c r="AF42" s="3"/>
      <c r="AG42" s="3"/>
      <c r="AH42" s="3"/>
      <c r="AI42" s="3"/>
    </row>
    <row r="43" customFormat="false" ht="18.7" hidden="false" customHeight="true" outlineLevel="0" collapsed="false">
      <c r="A43" s="310" t="s">
        <v>249</v>
      </c>
      <c r="B43" s="214" t="s">
        <v>52</v>
      </c>
      <c r="C43" s="179" t="s">
        <v>48</v>
      </c>
      <c r="D43" s="179"/>
      <c r="E43" s="179" t="n">
        <v>14000</v>
      </c>
      <c r="F43" s="179"/>
      <c r="G43" s="179"/>
      <c r="H43" s="143"/>
      <c r="I43" s="235"/>
      <c r="J43" s="145"/>
      <c r="K43" s="237"/>
      <c r="L43" s="237"/>
      <c r="M43" s="145"/>
      <c r="N43" s="145"/>
      <c r="O43" s="145"/>
      <c r="P43" s="145"/>
      <c r="Q43" s="145"/>
      <c r="R43" s="145"/>
      <c r="S43" s="145"/>
      <c r="T43" s="122"/>
      <c r="U43" s="251"/>
      <c r="V43" s="227"/>
      <c r="W43" s="227"/>
      <c r="X43" s="227"/>
      <c r="Y43" s="227"/>
      <c r="Z43" s="227"/>
      <c r="AA43" s="227"/>
      <c r="AB43" s="227"/>
      <c r="AC43" s="143"/>
      <c r="AD43" s="186"/>
      <c r="AE43" s="96" t="n">
        <v>118</v>
      </c>
    </row>
    <row r="44" customFormat="false" ht="18.7" hidden="false" customHeight="true" outlineLevel="0" collapsed="false">
      <c r="A44" s="310" t="s">
        <v>250</v>
      </c>
      <c r="B44" s="214" t="s">
        <v>52</v>
      </c>
      <c r="C44" s="179" t="s">
        <v>48</v>
      </c>
      <c r="D44" s="179"/>
      <c r="E44" s="179" t="n">
        <v>1100</v>
      </c>
      <c r="F44" s="179"/>
      <c r="G44" s="179"/>
      <c r="H44" s="143"/>
      <c r="I44" s="235"/>
      <c r="J44" s="145"/>
      <c r="K44" s="237"/>
      <c r="L44" s="237"/>
      <c r="M44" s="145"/>
      <c r="N44" s="145"/>
      <c r="O44" s="145"/>
      <c r="P44" s="145"/>
      <c r="Q44" s="145"/>
      <c r="R44" s="145"/>
      <c r="S44" s="145"/>
      <c r="T44" s="122"/>
      <c r="U44" s="251"/>
      <c r="V44" s="227"/>
      <c r="W44" s="227"/>
      <c r="X44" s="227"/>
      <c r="Y44" s="227"/>
      <c r="Z44" s="227"/>
      <c r="AA44" s="227"/>
      <c r="AB44" s="227"/>
      <c r="AC44" s="143"/>
      <c r="AD44" s="186"/>
      <c r="AE44" s="208" t="n">
        <v>793</v>
      </c>
    </row>
    <row r="45" customFormat="false" ht="18.7" hidden="false" customHeight="true" outlineLevel="0" collapsed="false">
      <c r="A45" s="310" t="s">
        <v>251</v>
      </c>
      <c r="B45" s="214" t="s">
        <v>52</v>
      </c>
      <c r="C45" s="179" t="s">
        <v>48</v>
      </c>
      <c r="D45" s="179"/>
      <c r="E45" s="179" t="n">
        <v>2500</v>
      </c>
      <c r="F45" s="179"/>
      <c r="G45" s="179"/>
      <c r="H45" s="143"/>
      <c r="I45" s="235"/>
      <c r="J45" s="145"/>
      <c r="K45" s="237"/>
      <c r="L45" s="237"/>
      <c r="M45" s="145"/>
      <c r="N45" s="145"/>
      <c r="O45" s="145"/>
      <c r="P45" s="145"/>
      <c r="Q45" s="145"/>
      <c r="R45" s="145"/>
      <c r="S45" s="145"/>
      <c r="T45" s="122"/>
      <c r="U45" s="251"/>
      <c r="V45" s="227"/>
      <c r="W45" s="227"/>
      <c r="X45" s="227"/>
      <c r="Y45" s="227"/>
      <c r="Z45" s="227"/>
      <c r="AA45" s="227"/>
      <c r="AB45" s="227"/>
      <c r="AC45" s="143"/>
      <c r="AD45" s="186"/>
      <c r="AE45" s="208" t="n">
        <v>367</v>
      </c>
    </row>
    <row r="46" customFormat="false" ht="18.7" hidden="false" customHeight="true" outlineLevel="0" collapsed="false">
      <c r="A46" s="310" t="s">
        <v>252</v>
      </c>
      <c r="B46" s="214" t="s">
        <v>52</v>
      </c>
      <c r="C46" s="179" t="s">
        <v>48</v>
      </c>
      <c r="D46" s="179"/>
      <c r="E46" s="179" t="n">
        <v>7820</v>
      </c>
      <c r="F46" s="179"/>
      <c r="G46" s="179"/>
      <c r="H46" s="143"/>
      <c r="I46" s="235"/>
      <c r="J46" s="145"/>
      <c r="K46" s="237"/>
      <c r="L46" s="237"/>
      <c r="M46" s="145"/>
      <c r="N46" s="145"/>
      <c r="O46" s="145"/>
      <c r="P46" s="145"/>
      <c r="Q46" s="145"/>
      <c r="R46" s="145"/>
      <c r="S46" s="145"/>
      <c r="T46" s="122"/>
      <c r="U46" s="251"/>
      <c r="V46" s="227"/>
      <c r="W46" s="227"/>
      <c r="X46" s="227"/>
      <c r="Y46" s="227"/>
      <c r="Z46" s="227"/>
      <c r="AA46" s="227"/>
      <c r="AB46" s="227"/>
      <c r="AC46" s="143"/>
      <c r="AD46" s="186"/>
      <c r="AE46" s="208" t="n">
        <v>119</v>
      </c>
    </row>
    <row r="47" customFormat="false" ht="18.7" hidden="false" customHeight="true" outlineLevel="0" collapsed="false">
      <c r="A47" s="310" t="s">
        <v>253</v>
      </c>
      <c r="B47" s="214" t="s">
        <v>52</v>
      </c>
      <c r="C47" s="179" t="s">
        <v>48</v>
      </c>
      <c r="D47" s="179"/>
      <c r="E47" s="179" t="n">
        <v>210</v>
      </c>
      <c r="F47" s="179"/>
      <c r="G47" s="179"/>
      <c r="H47" s="143"/>
      <c r="I47" s="235"/>
      <c r="J47" s="342"/>
      <c r="K47" s="342"/>
      <c r="L47" s="342"/>
      <c r="M47" s="342"/>
      <c r="N47" s="265"/>
      <c r="O47" s="265"/>
      <c r="P47" s="265"/>
      <c r="Q47" s="265"/>
      <c r="R47" s="265"/>
      <c r="S47" s="265"/>
      <c r="T47" s="267"/>
      <c r="U47" s="261"/>
      <c r="V47" s="260"/>
      <c r="W47" s="260"/>
      <c r="X47" s="260"/>
      <c r="Y47" s="260"/>
      <c r="Z47" s="260"/>
      <c r="AA47" s="260"/>
      <c r="AB47" s="260"/>
      <c r="AC47" s="269"/>
      <c r="AD47" s="336"/>
      <c r="AE47" s="208" t="n">
        <v>120</v>
      </c>
      <c r="AF47" s="593"/>
      <c r="AG47" s="593"/>
      <c r="AH47" s="593"/>
      <c r="AI47" s="593"/>
    </row>
    <row r="48" s="593" customFormat="true" ht="18.7" hidden="false" customHeight="true" outlineLevel="0" collapsed="false">
      <c r="A48" s="310" t="s">
        <v>254</v>
      </c>
      <c r="B48" s="214" t="s">
        <v>52</v>
      </c>
      <c r="C48" s="179" t="s">
        <v>48</v>
      </c>
      <c r="D48" s="179"/>
      <c r="E48" s="179" t="n">
        <v>440</v>
      </c>
      <c r="F48" s="179"/>
      <c r="G48" s="179"/>
      <c r="H48" s="143"/>
      <c r="I48" s="235"/>
      <c r="J48" s="181"/>
      <c r="K48" s="237"/>
      <c r="L48" s="237"/>
      <c r="M48" s="237"/>
      <c r="N48" s="237"/>
      <c r="O48" s="145"/>
      <c r="P48" s="145"/>
      <c r="Q48" s="145"/>
      <c r="R48" s="145"/>
      <c r="S48" s="145"/>
      <c r="T48" s="122"/>
      <c r="U48" s="251"/>
      <c r="V48" s="227"/>
      <c r="W48" s="227"/>
      <c r="X48" s="227"/>
      <c r="Y48" s="227"/>
      <c r="Z48" s="227"/>
      <c r="AA48" s="227"/>
      <c r="AB48" s="227"/>
      <c r="AC48" s="143"/>
      <c r="AD48" s="186"/>
      <c r="AE48" s="208" t="n">
        <v>315</v>
      </c>
      <c r="AF48" s="3"/>
      <c r="AG48" s="3"/>
      <c r="AH48" s="3"/>
      <c r="AI48" s="3"/>
    </row>
    <row r="49" customFormat="false" ht="18.7" hidden="false" customHeight="true" outlineLevel="0" collapsed="false">
      <c r="A49" s="310" t="s">
        <v>255</v>
      </c>
      <c r="B49" s="214" t="s">
        <v>52</v>
      </c>
      <c r="C49" s="179" t="s">
        <v>48</v>
      </c>
      <c r="D49" s="179"/>
      <c r="E49" s="179" t="n">
        <v>950</v>
      </c>
      <c r="F49" s="179"/>
      <c r="G49" s="179"/>
      <c r="H49" s="143"/>
      <c r="I49" s="235"/>
      <c r="J49" s="181"/>
      <c r="K49" s="237"/>
      <c r="L49" s="237"/>
      <c r="M49" s="237"/>
      <c r="N49" s="237"/>
      <c r="O49" s="145"/>
      <c r="P49" s="145"/>
      <c r="Q49" s="145"/>
      <c r="R49" s="145"/>
      <c r="S49" s="145"/>
      <c r="T49" s="122"/>
      <c r="U49" s="251"/>
      <c r="V49" s="227"/>
      <c r="W49" s="227"/>
      <c r="X49" s="227"/>
      <c r="Y49" s="227"/>
      <c r="Z49" s="227"/>
      <c r="AA49" s="227"/>
      <c r="AB49" s="227"/>
      <c r="AC49" s="143"/>
      <c r="AD49" s="186"/>
      <c r="AE49" s="208" t="n">
        <v>314</v>
      </c>
    </row>
    <row r="50" customFormat="false" ht="18.7" hidden="false" customHeight="true" outlineLevel="0" collapsed="false">
      <c r="A50" s="310" t="s">
        <v>256</v>
      </c>
      <c r="B50" s="214" t="s">
        <v>52</v>
      </c>
      <c r="C50" s="179" t="s">
        <v>48</v>
      </c>
      <c r="D50" s="179"/>
      <c r="E50" s="179" t="n">
        <v>580</v>
      </c>
      <c r="F50" s="179"/>
      <c r="G50" s="179"/>
      <c r="H50" s="143"/>
      <c r="I50" s="235"/>
      <c r="J50" s="181"/>
      <c r="K50" s="145"/>
      <c r="L50" s="237"/>
      <c r="M50" s="237"/>
      <c r="N50" s="237"/>
      <c r="O50" s="145"/>
      <c r="P50" s="145"/>
      <c r="Q50" s="145"/>
      <c r="R50" s="145"/>
      <c r="S50" s="145"/>
      <c r="T50" s="122"/>
      <c r="U50" s="251"/>
      <c r="V50" s="227"/>
      <c r="W50" s="227"/>
      <c r="X50" s="227"/>
      <c r="Y50" s="227"/>
      <c r="Z50" s="227"/>
      <c r="AA50" s="227"/>
      <c r="AB50" s="227"/>
      <c r="AC50" s="143"/>
      <c r="AD50" s="186"/>
      <c r="AE50" s="208" t="s">
        <v>65</v>
      </c>
      <c r="AF50" s="576"/>
      <c r="AG50" s="576"/>
      <c r="AH50" s="576"/>
      <c r="AI50" s="576"/>
    </row>
    <row r="51" s="576" customFormat="true" ht="18.7" hidden="false" customHeight="true" outlineLevel="0" collapsed="false">
      <c r="A51" s="310" t="s">
        <v>257</v>
      </c>
      <c r="B51" s="214" t="s">
        <v>52</v>
      </c>
      <c r="C51" s="179" t="s">
        <v>48</v>
      </c>
      <c r="D51" s="179"/>
      <c r="E51" s="179" t="n">
        <v>275</v>
      </c>
      <c r="F51" s="179"/>
      <c r="G51" s="179"/>
      <c r="H51" s="143"/>
      <c r="I51" s="235"/>
      <c r="J51" s="181"/>
      <c r="K51" s="145"/>
      <c r="L51" s="237"/>
      <c r="M51" s="237"/>
      <c r="N51" s="237"/>
      <c r="O51" s="145"/>
      <c r="P51" s="145"/>
      <c r="Q51" s="145"/>
      <c r="R51" s="145"/>
      <c r="S51" s="145"/>
      <c r="T51" s="122"/>
      <c r="U51" s="251"/>
      <c r="V51" s="227"/>
      <c r="W51" s="227"/>
      <c r="X51" s="227"/>
      <c r="Y51" s="227"/>
      <c r="Z51" s="227"/>
      <c r="AA51" s="227"/>
      <c r="AB51" s="227"/>
      <c r="AC51" s="143"/>
      <c r="AD51" s="186"/>
      <c r="AE51" s="208" t="n">
        <v>1955</v>
      </c>
    </row>
    <row r="52" s="576" customFormat="true" ht="18.7" hidden="false" customHeight="true" outlineLevel="0" collapsed="false">
      <c r="A52" s="310" t="s">
        <v>258</v>
      </c>
      <c r="B52" s="214" t="s">
        <v>52</v>
      </c>
      <c r="C52" s="179" t="s">
        <v>48</v>
      </c>
      <c r="D52" s="179"/>
      <c r="E52" s="179" t="n">
        <v>2280</v>
      </c>
      <c r="F52" s="179"/>
      <c r="G52" s="179"/>
      <c r="H52" s="143"/>
      <c r="I52" s="235"/>
      <c r="J52" s="181"/>
      <c r="K52" s="145"/>
      <c r="L52" s="237"/>
      <c r="M52" s="237"/>
      <c r="N52" s="237"/>
      <c r="O52" s="145"/>
      <c r="P52" s="145"/>
      <c r="Q52" s="145"/>
      <c r="R52" s="145"/>
      <c r="S52" s="145"/>
      <c r="T52" s="122"/>
      <c r="U52" s="251"/>
      <c r="V52" s="227"/>
      <c r="W52" s="227"/>
      <c r="X52" s="227"/>
      <c r="Y52" s="227"/>
      <c r="Z52" s="227"/>
      <c r="AA52" s="227"/>
      <c r="AB52" s="227"/>
      <c r="AC52" s="143"/>
      <c r="AD52" s="186"/>
      <c r="AE52" s="208" t="n">
        <v>279</v>
      </c>
      <c r="AF52" s="3"/>
      <c r="AG52" s="3"/>
      <c r="AH52" s="3"/>
      <c r="AI52" s="3"/>
    </row>
    <row r="53" customFormat="false" ht="18.7" hidden="false" customHeight="true" outlineLevel="0" collapsed="false">
      <c r="A53" s="234"/>
      <c r="E53" s="179"/>
      <c r="F53" s="179"/>
      <c r="G53" s="179"/>
      <c r="H53" s="143"/>
      <c r="I53" s="235"/>
      <c r="J53" s="181"/>
      <c r="K53" s="145"/>
      <c r="L53" s="237"/>
      <c r="M53" s="237"/>
      <c r="N53" s="145"/>
      <c r="O53" s="145"/>
      <c r="P53" s="145"/>
      <c r="Q53" s="145"/>
      <c r="R53" s="145"/>
      <c r="S53" s="145"/>
      <c r="T53" s="122"/>
      <c r="U53" s="251"/>
      <c r="V53" s="227"/>
      <c r="W53" s="227"/>
      <c r="X53" s="227"/>
      <c r="Y53" s="227"/>
      <c r="Z53" s="227"/>
      <c r="AA53" s="227"/>
      <c r="AB53" s="227"/>
      <c r="AC53" s="143"/>
      <c r="AD53" s="186"/>
      <c r="AE53" s="208"/>
    </row>
    <row r="54" customFormat="false" ht="18.7" hidden="false" customHeight="true" outlineLevel="0" collapsed="false">
      <c r="A54" s="460" t="s">
        <v>259</v>
      </c>
      <c r="B54" s="179"/>
      <c r="C54" s="179"/>
      <c r="D54" s="179"/>
      <c r="E54" s="179"/>
      <c r="F54" s="179"/>
      <c r="G54" s="179"/>
      <c r="H54" s="143"/>
      <c r="I54" s="235"/>
      <c r="J54" s="181"/>
      <c r="K54" s="145"/>
      <c r="L54" s="237"/>
      <c r="M54" s="237"/>
      <c r="N54" s="145"/>
      <c r="O54" s="145"/>
      <c r="P54" s="145"/>
      <c r="Q54" s="145"/>
      <c r="R54" s="145"/>
      <c r="S54" s="145"/>
      <c r="T54" s="122"/>
      <c r="U54" s="251"/>
      <c r="V54" s="227"/>
      <c r="W54" s="227"/>
      <c r="X54" s="227"/>
      <c r="Y54" s="227"/>
      <c r="Z54" s="227"/>
      <c r="AA54" s="227"/>
      <c r="AB54" s="227"/>
      <c r="AC54" s="143"/>
      <c r="AD54" s="186"/>
      <c r="AE54" s="208"/>
    </row>
    <row r="55" customFormat="false" ht="18.7" hidden="false" customHeight="true" outlineLevel="0" collapsed="false">
      <c r="A55" s="304" t="s">
        <v>260</v>
      </c>
      <c r="B55" s="179"/>
      <c r="C55" s="179"/>
      <c r="D55" s="179"/>
      <c r="E55" s="179"/>
      <c r="F55" s="179"/>
      <c r="G55" s="179"/>
      <c r="H55" s="143"/>
      <c r="I55" s="235"/>
      <c r="J55" s="181"/>
      <c r="K55" s="145"/>
      <c r="L55" s="237"/>
      <c r="M55" s="237"/>
      <c r="N55" s="145"/>
      <c r="O55" s="145"/>
      <c r="P55" s="145"/>
      <c r="Q55" s="145"/>
      <c r="R55" s="145"/>
      <c r="S55" s="145"/>
      <c r="T55" s="122"/>
      <c r="U55" s="251"/>
      <c r="V55" s="227"/>
      <c r="W55" s="227"/>
      <c r="X55" s="227"/>
      <c r="Y55" s="227"/>
      <c r="Z55" s="227"/>
      <c r="AA55" s="227"/>
      <c r="AB55" s="227"/>
      <c r="AC55" s="143"/>
      <c r="AD55" s="186"/>
      <c r="AE55" s="208"/>
    </row>
    <row r="56" customFormat="false" ht="18.7" hidden="false" customHeight="true" outlineLevel="0" collapsed="false">
      <c r="A56" s="310" t="s">
        <v>261</v>
      </c>
      <c r="B56" s="214" t="s">
        <v>52</v>
      </c>
      <c r="C56" s="179" t="s">
        <v>55</v>
      </c>
      <c r="D56" s="179"/>
      <c r="E56" s="179" t="n">
        <v>2186</v>
      </c>
      <c r="F56" s="179"/>
      <c r="G56" s="179" t="n">
        <v>400</v>
      </c>
      <c r="H56" s="143"/>
      <c r="I56" s="235"/>
      <c r="J56" s="181"/>
      <c r="K56" s="145"/>
      <c r="L56" s="237"/>
      <c r="M56" s="237"/>
      <c r="N56" s="237"/>
      <c r="O56" s="145"/>
      <c r="P56" s="145" t="n">
        <v>0.05</v>
      </c>
      <c r="Q56" s="145" t="n">
        <v>0.6</v>
      </c>
      <c r="R56" s="145" t="n">
        <v>0.45</v>
      </c>
      <c r="S56" s="145"/>
      <c r="T56" s="122" t="n">
        <f aca="false">ROUND(J56*$G56,-1)</f>
        <v>0</v>
      </c>
      <c r="U56" s="251" t="n">
        <f aca="false">ROUND(K56*$G56,-1)</f>
        <v>0</v>
      </c>
      <c r="V56" s="227" t="n">
        <f aca="false">ROUND(L56*$G56,-1)</f>
        <v>0</v>
      </c>
      <c r="W56" s="227" t="n">
        <f aca="false">ROUND(M56*$G56,-1)</f>
        <v>0</v>
      </c>
      <c r="X56" s="227" t="n">
        <f aca="false">ROUND(N56*$G56,-1)</f>
        <v>0</v>
      </c>
      <c r="Y56" s="227" t="n">
        <f aca="false">ROUND(O56*$G56,-1)</f>
        <v>0</v>
      </c>
      <c r="Z56" s="227" t="n">
        <f aca="false">ROUND(P56*$G56,-1)</f>
        <v>20</v>
      </c>
      <c r="AA56" s="227" t="n">
        <f aca="false">ROUND(Q56*$G56,-1)</f>
        <v>240</v>
      </c>
      <c r="AB56" s="227" t="n">
        <f aca="false">ROUND(R56*$G56,-1)</f>
        <v>180</v>
      </c>
      <c r="AC56" s="143" t="n">
        <f aca="false">ROUND(S56*$G56,-1)</f>
        <v>0</v>
      </c>
      <c r="AD56" s="186"/>
      <c r="AE56" s="208"/>
      <c r="AF56" s="576"/>
      <c r="AG56" s="576"/>
      <c r="AH56" s="576"/>
      <c r="AI56" s="576"/>
    </row>
    <row r="57" s="576" customFormat="true" ht="18.7" hidden="false" customHeight="true" outlineLevel="0" collapsed="false">
      <c r="A57" s="310" t="s">
        <v>262</v>
      </c>
      <c r="B57" s="214" t="s">
        <v>52</v>
      </c>
      <c r="C57" s="179" t="s">
        <v>55</v>
      </c>
      <c r="D57" s="179"/>
      <c r="E57" s="179" t="n">
        <v>2208</v>
      </c>
      <c r="F57" s="179"/>
      <c r="G57" s="179" t="n">
        <v>400</v>
      </c>
      <c r="H57" s="143"/>
      <c r="I57" s="235"/>
      <c r="J57" s="181"/>
      <c r="K57" s="145"/>
      <c r="L57" s="237"/>
      <c r="M57" s="237"/>
      <c r="N57" s="237"/>
      <c r="O57" s="145"/>
      <c r="P57" s="145" t="n">
        <v>0.05</v>
      </c>
      <c r="Q57" s="145" t="n">
        <v>0.6</v>
      </c>
      <c r="R57" s="145" t="n">
        <v>0.45</v>
      </c>
      <c r="S57" s="145"/>
      <c r="T57" s="122" t="n">
        <f aca="false">ROUND(J57*$G57,-1)</f>
        <v>0</v>
      </c>
      <c r="U57" s="251" t="n">
        <f aca="false">ROUND(K57*$G57,-1)</f>
        <v>0</v>
      </c>
      <c r="V57" s="227" t="n">
        <f aca="false">ROUND(L57*$G57,-1)</f>
        <v>0</v>
      </c>
      <c r="W57" s="227" t="n">
        <f aca="false">ROUND(M57*$G57,-1)</f>
        <v>0</v>
      </c>
      <c r="X57" s="227" t="n">
        <f aca="false">ROUND(N57*$G57,-1)</f>
        <v>0</v>
      </c>
      <c r="Y57" s="227" t="n">
        <f aca="false">ROUND(O57*$G57,-1)</f>
        <v>0</v>
      </c>
      <c r="Z57" s="227" t="n">
        <f aca="false">ROUND(P57*$G57,-1)</f>
        <v>20</v>
      </c>
      <c r="AA57" s="227" t="n">
        <f aca="false">ROUND(Q57*$G57,-1)</f>
        <v>240</v>
      </c>
      <c r="AB57" s="227" t="n">
        <f aca="false">ROUND(R57*$G57,-1)</f>
        <v>180</v>
      </c>
      <c r="AC57" s="143" t="n">
        <f aca="false">ROUND(S57*$G57,-1)</f>
        <v>0</v>
      </c>
      <c r="AD57" s="186"/>
      <c r="AE57" s="208"/>
    </row>
    <row r="58" s="576" customFormat="true" ht="18.7" hidden="false" customHeight="true" outlineLevel="0" collapsed="false">
      <c r="A58" s="310" t="s">
        <v>263</v>
      </c>
      <c r="B58" s="214" t="s">
        <v>52</v>
      </c>
      <c r="C58" s="179" t="s">
        <v>55</v>
      </c>
      <c r="D58" s="179"/>
      <c r="E58" s="179" t="n">
        <v>532</v>
      </c>
      <c r="F58" s="179"/>
      <c r="G58" s="179" t="n">
        <v>100</v>
      </c>
      <c r="H58" s="143"/>
      <c r="I58" s="235"/>
      <c r="J58" s="181"/>
      <c r="K58" s="145"/>
      <c r="L58" s="237"/>
      <c r="M58" s="237"/>
      <c r="N58" s="237"/>
      <c r="O58" s="145"/>
      <c r="P58" s="145" t="n">
        <v>0.05</v>
      </c>
      <c r="Q58" s="145" t="n">
        <v>0.6</v>
      </c>
      <c r="R58" s="145" t="n">
        <v>0.45</v>
      </c>
      <c r="S58" s="145"/>
      <c r="T58" s="122" t="n">
        <f aca="false">ROUND(J58*$G58,-1)</f>
        <v>0</v>
      </c>
      <c r="U58" s="251" t="n">
        <f aca="false">ROUND(K58*$G58,-1)</f>
        <v>0</v>
      </c>
      <c r="V58" s="227" t="n">
        <f aca="false">ROUND(L58*$G58,-1)</f>
        <v>0</v>
      </c>
      <c r="W58" s="227" t="n">
        <f aca="false">ROUND(M58*$G58,-1)</f>
        <v>0</v>
      </c>
      <c r="X58" s="227" t="n">
        <f aca="false">ROUND(N58*$G58,-1)</f>
        <v>0</v>
      </c>
      <c r="Y58" s="227" t="n">
        <f aca="false">ROUND(O58*$G58,-1)</f>
        <v>0</v>
      </c>
      <c r="Z58" s="227" t="n">
        <f aca="false">ROUND(P58*$G58,-1)</f>
        <v>10</v>
      </c>
      <c r="AA58" s="227" t="n">
        <f aca="false">ROUND(Q58*$G58,-1)</f>
        <v>60</v>
      </c>
      <c r="AB58" s="227" t="n">
        <f aca="false">ROUND(R58*$G58,-1)</f>
        <v>50</v>
      </c>
      <c r="AC58" s="143" t="n">
        <f aca="false">ROUND(S58*$G58,-1)</f>
        <v>0</v>
      </c>
      <c r="AD58" s="186"/>
      <c r="AE58" s="208"/>
    </row>
    <row r="59" s="576" customFormat="true" ht="18.7" hidden="false" customHeight="true" outlineLevel="0" collapsed="false">
      <c r="A59" s="310" t="s">
        <v>264</v>
      </c>
      <c r="B59" s="214" t="s">
        <v>52</v>
      </c>
      <c r="C59" s="179" t="s">
        <v>55</v>
      </c>
      <c r="D59" s="179"/>
      <c r="E59" s="179" t="n">
        <v>6645</v>
      </c>
      <c r="F59" s="179"/>
      <c r="G59" s="179" t="n">
        <v>700</v>
      </c>
      <c r="H59" s="143"/>
      <c r="I59" s="235"/>
      <c r="J59" s="181"/>
      <c r="K59" s="145"/>
      <c r="L59" s="237"/>
      <c r="M59" s="237"/>
      <c r="N59" s="237"/>
      <c r="O59" s="145"/>
      <c r="P59" s="145" t="n">
        <v>0.05</v>
      </c>
      <c r="Q59" s="145" t="n">
        <v>0.6</v>
      </c>
      <c r="R59" s="145" t="n">
        <v>0.45</v>
      </c>
      <c r="S59" s="145"/>
      <c r="T59" s="122" t="n">
        <f aca="false">ROUND(J59*$G59,-1)</f>
        <v>0</v>
      </c>
      <c r="U59" s="251" t="n">
        <f aca="false">ROUND(K59*$G59,-1)</f>
        <v>0</v>
      </c>
      <c r="V59" s="227" t="n">
        <f aca="false">ROUND(L59*$G59,-1)</f>
        <v>0</v>
      </c>
      <c r="W59" s="227" t="n">
        <f aca="false">ROUND(M59*$G59,-1)</f>
        <v>0</v>
      </c>
      <c r="X59" s="227" t="n">
        <f aca="false">ROUND(N59*$G59,-1)</f>
        <v>0</v>
      </c>
      <c r="Y59" s="227" t="n">
        <f aca="false">ROUND(O59*$G59,-1)</f>
        <v>0</v>
      </c>
      <c r="Z59" s="227" t="n">
        <f aca="false">ROUND(P59*$G59,-1)</f>
        <v>40</v>
      </c>
      <c r="AA59" s="227" t="n">
        <f aca="false">ROUND(Q59*$G59,-1)</f>
        <v>420</v>
      </c>
      <c r="AB59" s="227" t="n">
        <f aca="false">ROUND(R59*$G59,-1)</f>
        <v>320</v>
      </c>
      <c r="AC59" s="143" t="n">
        <f aca="false">ROUND(S59*$G59,-1)</f>
        <v>0</v>
      </c>
      <c r="AD59" s="186"/>
      <c r="AE59" s="229"/>
    </row>
    <row r="60" s="576" customFormat="true" ht="18.7" hidden="false" customHeight="true" outlineLevel="0" collapsed="false">
      <c r="A60" s="310" t="s">
        <v>265</v>
      </c>
      <c r="B60" s="214" t="s">
        <v>52</v>
      </c>
      <c r="C60" s="179" t="s">
        <v>55</v>
      </c>
      <c r="D60" s="179"/>
      <c r="E60" s="179" t="n">
        <v>272</v>
      </c>
      <c r="F60" s="179"/>
      <c r="G60" s="179" t="n">
        <v>100</v>
      </c>
      <c r="H60" s="143"/>
      <c r="I60" s="235"/>
      <c r="J60" s="181"/>
      <c r="K60" s="145"/>
      <c r="L60" s="237"/>
      <c r="M60" s="237"/>
      <c r="N60" s="237"/>
      <c r="O60" s="145"/>
      <c r="P60" s="145" t="n">
        <v>0.05</v>
      </c>
      <c r="Q60" s="145" t="n">
        <v>0.6</v>
      </c>
      <c r="R60" s="145" t="n">
        <v>0.45</v>
      </c>
      <c r="S60" s="145"/>
      <c r="T60" s="122" t="n">
        <f aca="false">ROUND(J60*$G60,-1)</f>
        <v>0</v>
      </c>
      <c r="U60" s="251" t="n">
        <f aca="false">ROUND(K60*$G60,-1)</f>
        <v>0</v>
      </c>
      <c r="V60" s="227" t="n">
        <f aca="false">ROUND(L60*$G60,-1)</f>
        <v>0</v>
      </c>
      <c r="W60" s="227" t="n">
        <f aca="false">ROUND(M60*$G60,-1)</f>
        <v>0</v>
      </c>
      <c r="X60" s="227" t="n">
        <f aca="false">ROUND(N60*$G60,-1)</f>
        <v>0</v>
      </c>
      <c r="Y60" s="227" t="n">
        <f aca="false">ROUND(O60*$G60,-1)</f>
        <v>0</v>
      </c>
      <c r="Z60" s="227" t="n">
        <f aca="false">ROUND(P60*$G60,-1)</f>
        <v>10</v>
      </c>
      <c r="AA60" s="227" t="n">
        <f aca="false">ROUND(Q60*$G60,-1)</f>
        <v>60</v>
      </c>
      <c r="AB60" s="227" t="n">
        <f aca="false">ROUND(R60*$G60,-1)</f>
        <v>50</v>
      </c>
      <c r="AC60" s="143" t="n">
        <f aca="false">ROUND(S60*$G60,-1)</f>
        <v>0</v>
      </c>
      <c r="AD60" s="186"/>
      <c r="AE60" s="229"/>
    </row>
    <row r="61" s="576" customFormat="true" ht="18.7" hidden="false" customHeight="true" outlineLevel="0" collapsed="false">
      <c r="A61" s="310" t="s">
        <v>266</v>
      </c>
      <c r="B61" s="214" t="s">
        <v>52</v>
      </c>
      <c r="C61" s="179" t="s">
        <v>55</v>
      </c>
      <c r="D61" s="179"/>
      <c r="E61" s="179" t="n">
        <v>120</v>
      </c>
      <c r="F61" s="179"/>
      <c r="G61" s="179" t="n">
        <v>100</v>
      </c>
      <c r="H61" s="143"/>
      <c r="I61" s="235"/>
      <c r="J61" s="181"/>
      <c r="K61" s="145"/>
      <c r="L61" s="237"/>
      <c r="M61" s="596"/>
      <c r="N61" s="596"/>
      <c r="O61" s="145"/>
      <c r="P61" s="145" t="n">
        <v>0.05</v>
      </c>
      <c r="Q61" s="145" t="n">
        <v>0.6</v>
      </c>
      <c r="R61" s="145" t="n">
        <v>0.45</v>
      </c>
      <c r="S61" s="145"/>
      <c r="T61" s="122" t="n">
        <f aca="false">ROUND(J61*$G61,-1)</f>
        <v>0</v>
      </c>
      <c r="U61" s="251" t="n">
        <f aca="false">ROUND(K61*$G61,-1)</f>
        <v>0</v>
      </c>
      <c r="V61" s="227" t="n">
        <f aca="false">ROUND(L61*$G61,-1)</f>
        <v>0</v>
      </c>
      <c r="W61" s="227" t="n">
        <f aca="false">ROUND(M61*$G61,-1)</f>
        <v>0</v>
      </c>
      <c r="X61" s="227" t="n">
        <f aca="false">ROUND(N61*$G61,-1)</f>
        <v>0</v>
      </c>
      <c r="Y61" s="227" t="n">
        <f aca="false">ROUND(O61*$G61,-1)</f>
        <v>0</v>
      </c>
      <c r="Z61" s="227" t="n">
        <f aca="false">ROUND(P61*$G61,-1)</f>
        <v>10</v>
      </c>
      <c r="AA61" s="227" t="n">
        <f aca="false">ROUND(Q61*$G61,-1)</f>
        <v>60</v>
      </c>
      <c r="AB61" s="227" t="n">
        <f aca="false">ROUND(R61*$G61,-1)</f>
        <v>50</v>
      </c>
      <c r="AC61" s="143" t="n">
        <f aca="false">ROUND(S61*$G61,-1)</f>
        <v>0</v>
      </c>
      <c r="AD61" s="186"/>
      <c r="AE61" s="229"/>
    </row>
    <row r="62" s="576" customFormat="true" ht="18.7" hidden="false" customHeight="true" outlineLevel="0" collapsed="false">
      <c r="A62" s="310" t="s">
        <v>267</v>
      </c>
      <c r="B62" s="214" t="s">
        <v>52</v>
      </c>
      <c r="C62" s="179" t="s">
        <v>55</v>
      </c>
      <c r="D62" s="179"/>
      <c r="E62" s="179" t="n">
        <v>3063</v>
      </c>
      <c r="F62" s="179"/>
      <c r="G62" s="179" t="n">
        <v>400</v>
      </c>
      <c r="H62" s="143"/>
      <c r="I62" s="235"/>
      <c r="J62" s="181"/>
      <c r="K62" s="145"/>
      <c r="L62" s="145"/>
      <c r="M62" s="237"/>
      <c r="N62" s="237"/>
      <c r="O62" s="145"/>
      <c r="P62" s="145" t="n">
        <v>0.05</v>
      </c>
      <c r="Q62" s="145" t="n">
        <v>0.6</v>
      </c>
      <c r="R62" s="145" t="n">
        <v>0.45</v>
      </c>
      <c r="S62" s="145"/>
      <c r="T62" s="122" t="n">
        <f aca="false">ROUND(J62*$G62,-1)</f>
        <v>0</v>
      </c>
      <c r="U62" s="251" t="n">
        <f aca="false">ROUND(K62*$G62,-1)</f>
        <v>0</v>
      </c>
      <c r="V62" s="227" t="n">
        <f aca="false">ROUND(L62*$G62,-1)</f>
        <v>0</v>
      </c>
      <c r="W62" s="227" t="n">
        <f aca="false">ROUND(M62*$G62,-1)</f>
        <v>0</v>
      </c>
      <c r="X62" s="227" t="n">
        <f aca="false">ROUND(N62*$G62,-1)</f>
        <v>0</v>
      </c>
      <c r="Y62" s="227" t="n">
        <f aca="false">ROUND(O62*$G62,-1)</f>
        <v>0</v>
      </c>
      <c r="Z62" s="227" t="n">
        <f aca="false">ROUND(P62*$G62,-1)</f>
        <v>20</v>
      </c>
      <c r="AA62" s="227" t="n">
        <f aca="false">ROUND(Q62*$G62,-1)</f>
        <v>240</v>
      </c>
      <c r="AB62" s="227" t="n">
        <f aca="false">ROUND(R62*$G62,-1)</f>
        <v>180</v>
      </c>
      <c r="AC62" s="143" t="n">
        <f aca="false">ROUND(S62*$G62,-1)</f>
        <v>0</v>
      </c>
      <c r="AD62" s="186"/>
      <c r="AE62" s="229"/>
    </row>
    <row r="63" s="576" customFormat="true" ht="18.7" hidden="false" customHeight="true" outlineLevel="0" collapsed="false">
      <c r="A63" s="310" t="s">
        <v>268</v>
      </c>
      <c r="B63" s="214" t="s">
        <v>52</v>
      </c>
      <c r="C63" s="179" t="s">
        <v>55</v>
      </c>
      <c r="D63" s="179"/>
      <c r="E63" s="179" t="n">
        <v>285</v>
      </c>
      <c r="F63" s="179"/>
      <c r="G63" s="179" t="n">
        <v>100</v>
      </c>
      <c r="H63" s="143"/>
      <c r="I63" s="235"/>
      <c r="J63" s="181"/>
      <c r="K63" s="145"/>
      <c r="L63" s="237"/>
      <c r="M63" s="464"/>
      <c r="N63" s="464"/>
      <c r="O63" s="145"/>
      <c r="P63" s="145" t="n">
        <v>0.05</v>
      </c>
      <c r="Q63" s="145" t="n">
        <v>0.6</v>
      </c>
      <c r="R63" s="145" t="n">
        <v>0.45</v>
      </c>
      <c r="S63" s="145"/>
      <c r="T63" s="122" t="n">
        <f aca="false">ROUND(J63*$G63,-1)</f>
        <v>0</v>
      </c>
      <c r="U63" s="251" t="n">
        <f aca="false">ROUND(K63*$G63,-1)</f>
        <v>0</v>
      </c>
      <c r="V63" s="227" t="n">
        <f aca="false">ROUND(L63*$G63,-1)</f>
        <v>0</v>
      </c>
      <c r="W63" s="227" t="n">
        <f aca="false">ROUND(M63*$G63,-1)</f>
        <v>0</v>
      </c>
      <c r="X63" s="227" t="n">
        <f aca="false">ROUND(N63*$G63,-1)</f>
        <v>0</v>
      </c>
      <c r="Y63" s="227" t="n">
        <f aca="false">ROUND(O63*$G63,-1)</f>
        <v>0</v>
      </c>
      <c r="Z63" s="227" t="n">
        <f aca="false">ROUND(P63*$G63,-1)</f>
        <v>10</v>
      </c>
      <c r="AA63" s="227" t="n">
        <f aca="false">ROUND(Q63*$G63,-1)</f>
        <v>60</v>
      </c>
      <c r="AB63" s="227" t="n">
        <f aca="false">ROUND(R63*$G63,-1)</f>
        <v>50</v>
      </c>
      <c r="AC63" s="143" t="n">
        <f aca="false">ROUND(S63*$G63,-1)</f>
        <v>0</v>
      </c>
      <c r="AD63" s="186"/>
      <c r="AE63" s="229"/>
    </row>
    <row r="64" s="576" customFormat="true" ht="18.7" hidden="false" customHeight="true" outlineLevel="0" collapsed="false">
      <c r="A64" s="597" t="s">
        <v>269</v>
      </c>
      <c r="B64" s="214" t="s">
        <v>52</v>
      </c>
      <c r="C64" s="179" t="s">
        <v>55</v>
      </c>
      <c r="D64" s="179"/>
      <c r="E64" s="179"/>
      <c r="F64" s="179"/>
      <c r="G64" s="179" t="n">
        <v>7000</v>
      </c>
      <c r="H64" s="143"/>
      <c r="I64" s="23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22" t="n">
        <f aca="false">ROUND(J64*$G64,-1)</f>
        <v>0</v>
      </c>
      <c r="U64" s="251" t="n">
        <f aca="false">ROUND(K64*$G64,-1)</f>
        <v>0</v>
      </c>
      <c r="V64" s="227" t="n">
        <f aca="false">ROUND(L64*$G64,-1)</f>
        <v>0</v>
      </c>
      <c r="W64" s="227" t="n">
        <f aca="false">ROUND(M64*$G64,-1)</f>
        <v>0</v>
      </c>
      <c r="X64" s="227" t="n">
        <f aca="false">ROUND(N64*$G64,-1)</f>
        <v>0</v>
      </c>
      <c r="Y64" s="227" t="n">
        <f aca="false">ROUND(O64*$G64,-1)</f>
        <v>0</v>
      </c>
      <c r="Z64" s="227" t="n">
        <f aca="false">ROUND(P64*$G64,-1)</f>
        <v>0</v>
      </c>
      <c r="AA64" s="227" t="n">
        <f aca="false">ROUND(Q64*$G64,-1)</f>
        <v>0</v>
      </c>
      <c r="AB64" s="227" t="n">
        <f aca="false">ROUND(R64*$G64,-1)</f>
        <v>0</v>
      </c>
      <c r="AC64" s="143" t="n">
        <f aca="false">ROUND(S64*$G64,-1)</f>
        <v>0</v>
      </c>
      <c r="AD64" s="1"/>
      <c r="AE64" s="229"/>
      <c r="AF64" s="3"/>
      <c r="AG64" s="3"/>
      <c r="AH64" s="3"/>
      <c r="AI64" s="3"/>
    </row>
    <row r="65" customFormat="false" ht="18.7" hidden="false" customHeight="true" outlineLevel="0" collapsed="false">
      <c r="A65" s="234"/>
      <c r="B65" s="179"/>
      <c r="C65" s="179"/>
      <c r="D65" s="179"/>
      <c r="E65" s="179"/>
      <c r="F65" s="179"/>
      <c r="G65" s="179"/>
      <c r="H65" s="143"/>
      <c r="I65" s="235"/>
      <c r="J65" s="181"/>
      <c r="K65" s="145"/>
      <c r="L65" s="237"/>
      <c r="M65" s="237"/>
      <c r="N65" s="145"/>
      <c r="O65" s="145"/>
      <c r="P65" s="145"/>
      <c r="Q65" s="145"/>
      <c r="R65" s="145"/>
      <c r="S65" s="145"/>
      <c r="T65" s="122"/>
      <c r="U65" s="251"/>
      <c r="V65" s="227"/>
      <c r="W65" s="227"/>
      <c r="X65" s="227"/>
      <c r="Y65" s="227"/>
      <c r="Z65" s="227"/>
      <c r="AA65" s="227"/>
      <c r="AB65" s="227"/>
      <c r="AC65" s="143"/>
      <c r="AD65" s="186"/>
      <c r="AE65" s="229"/>
    </row>
    <row r="66" customFormat="false" ht="18.7" hidden="false" customHeight="true" outlineLevel="0" collapsed="false">
      <c r="A66" s="598" t="s">
        <v>270</v>
      </c>
      <c r="B66" s="179"/>
      <c r="C66" s="179"/>
      <c r="D66" s="179"/>
      <c r="E66" s="247" t="n">
        <f aca="false">SUM(E69:E84)</f>
        <v>8512</v>
      </c>
      <c r="F66" s="299" t="n">
        <f aca="false">G66/E66*1000</f>
        <v>998.59022556391</v>
      </c>
      <c r="G66" s="247" t="n">
        <f aca="false">SUM(G69:G84)</f>
        <v>8500</v>
      </c>
      <c r="H66" s="248"/>
      <c r="I66" s="245"/>
      <c r="J66" s="301"/>
      <c r="K66" s="302"/>
      <c r="L66" s="524"/>
      <c r="M66" s="524"/>
      <c r="N66" s="302"/>
      <c r="O66" s="302"/>
      <c r="P66" s="302"/>
      <c r="Q66" s="302"/>
      <c r="R66" s="302"/>
      <c r="S66" s="302"/>
      <c r="T66" s="135" t="n">
        <f aca="false">SUM(T67:T84)</f>
        <v>80</v>
      </c>
      <c r="U66" s="575" t="n">
        <f aca="false">SUM(U67:U84)</f>
        <v>0</v>
      </c>
      <c r="V66" s="110" t="n">
        <f aca="false">SUM(V67:V84)</f>
        <v>1120</v>
      </c>
      <c r="W66" s="110" t="n">
        <f aca="false">SUM(W67:W84)</f>
        <v>3200</v>
      </c>
      <c r="X66" s="110" t="n">
        <f aca="false">SUM(X67:X84)</f>
        <v>1600</v>
      </c>
      <c r="Y66" s="110" t="n">
        <f aca="false">SUM(Y67:Y84)</f>
        <v>800</v>
      </c>
      <c r="Z66" s="110" t="n">
        <f aca="false">SUM(Z67:Z84)</f>
        <v>1600</v>
      </c>
      <c r="AA66" s="110" t="n">
        <f aca="false">SUM(AA67:AA84)</f>
        <v>400</v>
      </c>
      <c r="AB66" s="110" t="n">
        <f aca="false">SUM(AB67:AB84)</f>
        <v>0</v>
      </c>
      <c r="AC66" s="408" t="n">
        <f aca="false">SUM(AC67:AC84)</f>
        <v>0</v>
      </c>
      <c r="AD66" s="595"/>
      <c r="AE66" s="229"/>
    </row>
    <row r="67" customFormat="false" ht="18.7" hidden="false" customHeight="true" outlineLevel="0" collapsed="false">
      <c r="A67" s="250" t="s">
        <v>271</v>
      </c>
      <c r="B67" s="599" t="s">
        <v>52</v>
      </c>
      <c r="C67" s="179" t="s">
        <v>55</v>
      </c>
      <c r="D67" s="179"/>
      <c r="E67" s="179"/>
      <c r="F67" s="179"/>
      <c r="G67" s="179" t="n">
        <v>300</v>
      </c>
      <c r="H67" s="143"/>
      <c r="I67" s="235"/>
      <c r="J67" s="181" t="n">
        <v>0.1</v>
      </c>
      <c r="K67" s="145"/>
      <c r="L67" s="237" t="n">
        <v>0.9</v>
      </c>
      <c r="M67" s="237"/>
      <c r="N67" s="145"/>
      <c r="O67" s="145"/>
      <c r="P67" s="145"/>
      <c r="Q67" s="145"/>
      <c r="R67" s="145"/>
      <c r="S67" s="145"/>
      <c r="T67" s="122" t="n">
        <f aca="false">ROUND(J67*$G67,-1)</f>
        <v>30</v>
      </c>
      <c r="U67" s="251" t="n">
        <f aca="false">ROUND(K67*$G67,-1)</f>
        <v>0</v>
      </c>
      <c r="V67" s="227" t="n">
        <f aca="false">ROUND(L67*$G67,-1)</f>
        <v>270</v>
      </c>
      <c r="W67" s="227" t="n">
        <f aca="false">ROUND(M67*$G67,-1)</f>
        <v>0</v>
      </c>
      <c r="X67" s="227" t="n">
        <f aca="false">ROUND(N67*$G67,-1)</f>
        <v>0</v>
      </c>
      <c r="Y67" s="227" t="n">
        <f aca="false">ROUND(O67*$G67,-1)</f>
        <v>0</v>
      </c>
      <c r="Z67" s="227" t="n">
        <f aca="false">ROUND(P67*$G67,-1)</f>
        <v>0</v>
      </c>
      <c r="AA67" s="227" t="n">
        <f aca="false">ROUND(Q67*$G67,-1)</f>
        <v>0</v>
      </c>
      <c r="AB67" s="227" t="n">
        <f aca="false">ROUND(R67*$G67,-1)</f>
        <v>0</v>
      </c>
      <c r="AC67" s="143" t="n">
        <f aca="false">ROUND(S67*$G67,-1)</f>
        <v>0</v>
      </c>
      <c r="AD67" s="186"/>
      <c r="AE67" s="229"/>
      <c r="AF67" s="576"/>
      <c r="AG67" s="576"/>
      <c r="AH67" s="576"/>
      <c r="AI67" s="576"/>
    </row>
    <row r="68" s="576" customFormat="true" ht="18.7" hidden="false" customHeight="true" outlineLevel="0" collapsed="false">
      <c r="A68" s="250"/>
      <c r="B68" s="599"/>
      <c r="C68" s="179"/>
      <c r="D68" s="179"/>
      <c r="E68" s="179"/>
      <c r="F68" s="179"/>
      <c r="G68" s="179"/>
      <c r="H68" s="143"/>
      <c r="I68" s="235"/>
      <c r="J68" s="181"/>
      <c r="K68" s="145"/>
      <c r="L68" s="237"/>
      <c r="M68" s="237"/>
      <c r="N68" s="145"/>
      <c r="O68" s="145"/>
      <c r="P68" s="145"/>
      <c r="Q68" s="145"/>
      <c r="R68" s="145"/>
      <c r="S68" s="145"/>
      <c r="T68" s="122"/>
      <c r="U68" s="251"/>
      <c r="V68" s="227"/>
      <c r="W68" s="227"/>
      <c r="X68" s="227"/>
      <c r="Y68" s="227"/>
      <c r="Z68" s="227"/>
      <c r="AA68" s="227"/>
      <c r="AB68" s="227"/>
      <c r="AC68" s="143"/>
      <c r="AD68" s="186"/>
      <c r="AE68" s="229"/>
    </row>
    <row r="69" s="576" customFormat="true" ht="18.7" hidden="false" customHeight="true" outlineLevel="0" collapsed="false">
      <c r="A69" s="250" t="s">
        <v>272</v>
      </c>
      <c r="B69" s="599" t="s">
        <v>52</v>
      </c>
      <c r="C69" s="179" t="s">
        <v>48</v>
      </c>
      <c r="D69" s="179"/>
      <c r="E69" s="179"/>
      <c r="F69" s="179"/>
      <c r="G69" s="179" t="n">
        <v>200</v>
      </c>
      <c r="H69" s="143"/>
      <c r="I69" s="235"/>
      <c r="J69" s="181" t="n">
        <v>0.1</v>
      </c>
      <c r="K69" s="145"/>
      <c r="L69" s="237" t="n">
        <v>0.9</v>
      </c>
      <c r="M69" s="237"/>
      <c r="N69" s="145"/>
      <c r="O69" s="145"/>
      <c r="P69" s="145"/>
      <c r="Q69" s="145"/>
      <c r="R69" s="145"/>
      <c r="S69" s="145"/>
      <c r="T69" s="122" t="n">
        <f aca="false">ROUND(J69*$G69,-1)</f>
        <v>20</v>
      </c>
      <c r="U69" s="251" t="n">
        <f aca="false">ROUND(K69*$G69,-1)</f>
        <v>0</v>
      </c>
      <c r="V69" s="227" t="n">
        <f aca="false">ROUND(L69*$G69,-1)</f>
        <v>180</v>
      </c>
      <c r="W69" s="227" t="n">
        <f aca="false">ROUND(M69*$G69,-1)</f>
        <v>0</v>
      </c>
      <c r="X69" s="227" t="n">
        <f aca="false">ROUND(N69*$G69,-1)</f>
        <v>0</v>
      </c>
      <c r="Y69" s="227" t="n">
        <f aca="false">ROUND(O69*$G69,-1)</f>
        <v>0</v>
      </c>
      <c r="Z69" s="227" t="n">
        <f aca="false">ROUND(P69*$G69,-1)</f>
        <v>0</v>
      </c>
      <c r="AA69" s="227" t="n">
        <f aca="false">ROUND(Q69*$G69,-1)</f>
        <v>0</v>
      </c>
      <c r="AB69" s="227" t="n">
        <f aca="false">ROUND(R69*$G69,-1)</f>
        <v>0</v>
      </c>
      <c r="AC69" s="143" t="n">
        <f aca="false">ROUND(S69*$G69,-1)</f>
        <v>0</v>
      </c>
      <c r="AD69" s="186"/>
      <c r="AE69" s="96"/>
      <c r="AI69" s="576" t="n">
        <v>3520</v>
      </c>
    </row>
    <row r="70" s="576" customFormat="true" ht="18.7" hidden="false" customHeight="true" outlineLevel="0" collapsed="false">
      <c r="A70" s="250"/>
      <c r="B70" s="599"/>
      <c r="C70" s="179"/>
      <c r="D70" s="179"/>
      <c r="E70" s="179"/>
      <c r="F70" s="179"/>
      <c r="G70" s="179"/>
      <c r="H70" s="143"/>
      <c r="I70" s="235"/>
      <c r="J70" s="181"/>
      <c r="K70" s="145"/>
      <c r="L70" s="237"/>
      <c r="M70" s="237"/>
      <c r="N70" s="145"/>
      <c r="O70" s="145"/>
      <c r="P70" s="145"/>
      <c r="Q70" s="145"/>
      <c r="R70" s="145"/>
      <c r="S70" s="145"/>
      <c r="T70" s="122"/>
      <c r="U70" s="251"/>
      <c r="V70" s="227"/>
      <c r="W70" s="227"/>
      <c r="X70" s="227"/>
      <c r="Y70" s="227"/>
      <c r="Z70" s="227"/>
      <c r="AA70" s="227"/>
      <c r="AB70" s="227"/>
      <c r="AC70" s="143"/>
      <c r="AD70" s="186"/>
      <c r="AE70" s="208"/>
    </row>
    <row r="71" s="576" customFormat="true" ht="18.7" hidden="false" customHeight="true" outlineLevel="0" collapsed="false">
      <c r="A71" s="250" t="s">
        <v>273</v>
      </c>
      <c r="B71" s="599" t="s">
        <v>52</v>
      </c>
      <c r="C71" s="179" t="s">
        <v>48</v>
      </c>
      <c r="D71" s="179"/>
      <c r="E71" s="179"/>
      <c r="F71" s="179"/>
      <c r="G71" s="179" t="n">
        <v>8000</v>
      </c>
      <c r="H71" s="143"/>
      <c r="I71" s="235"/>
      <c r="J71" s="181"/>
      <c r="K71" s="145"/>
      <c r="L71" s="237" t="n">
        <v>0.05</v>
      </c>
      <c r="M71" s="237" t="n">
        <v>0.4</v>
      </c>
      <c r="N71" s="145" t="n">
        <v>0.2</v>
      </c>
      <c r="O71" s="145" t="n">
        <v>0.1</v>
      </c>
      <c r="P71" s="145" t="n">
        <v>0.2</v>
      </c>
      <c r="Q71" s="145" t="n">
        <v>0.05</v>
      </c>
      <c r="R71" s="145"/>
      <c r="S71" s="145"/>
      <c r="T71" s="122" t="n">
        <f aca="false">ROUND(J71*$G71,-1)</f>
        <v>0</v>
      </c>
      <c r="U71" s="251" t="n">
        <f aca="false">ROUND(K71*$G71,-1)</f>
        <v>0</v>
      </c>
      <c r="V71" s="227" t="n">
        <f aca="false">ROUND(L71*$G71,-1)</f>
        <v>400</v>
      </c>
      <c r="W71" s="227" t="n">
        <f aca="false">ROUND(M71*$G71,-1)</f>
        <v>3200</v>
      </c>
      <c r="X71" s="227" t="n">
        <f aca="false">ROUND(N71*$G71,-1)</f>
        <v>1600</v>
      </c>
      <c r="Y71" s="227" t="n">
        <f aca="false">ROUND(O71*$G71,-1)</f>
        <v>800</v>
      </c>
      <c r="Z71" s="227" t="n">
        <f aca="false">ROUND(P71*$G71,-1)</f>
        <v>1600</v>
      </c>
      <c r="AA71" s="227" t="n">
        <f aca="false">ROUND(Q71*$G71,-1)</f>
        <v>400</v>
      </c>
      <c r="AB71" s="227" t="n">
        <f aca="false">ROUND(R71*$G71,-1)</f>
        <v>0</v>
      </c>
      <c r="AC71" s="143" t="n">
        <f aca="false">ROUND(S71*$G71,-1)</f>
        <v>0</v>
      </c>
      <c r="AD71" s="186" t="s">
        <v>274</v>
      </c>
      <c r="AE71" s="208"/>
    </row>
    <row r="72" s="576" customFormat="true" ht="18.7" hidden="false" customHeight="true" outlineLevel="0" collapsed="false">
      <c r="A72" s="178"/>
      <c r="B72" s="214"/>
      <c r="C72" s="179"/>
      <c r="D72" s="179"/>
      <c r="E72" s="179"/>
      <c r="F72" s="179"/>
      <c r="G72" s="179"/>
      <c r="H72" s="143"/>
      <c r="I72" s="235"/>
      <c r="J72" s="181"/>
      <c r="K72" s="145"/>
      <c r="L72" s="237"/>
      <c r="M72" s="237"/>
      <c r="N72" s="145"/>
      <c r="O72" s="145"/>
      <c r="P72" s="145"/>
      <c r="Q72" s="145"/>
      <c r="R72" s="145"/>
      <c r="S72" s="145"/>
      <c r="T72" s="122"/>
      <c r="U72" s="251"/>
      <c r="V72" s="227"/>
      <c r="W72" s="227"/>
      <c r="X72" s="227"/>
      <c r="Y72" s="227"/>
      <c r="Z72" s="227"/>
      <c r="AA72" s="227"/>
      <c r="AB72" s="227"/>
      <c r="AC72" s="143"/>
      <c r="AD72" s="186"/>
      <c r="AE72" s="208"/>
    </row>
    <row r="73" s="576" customFormat="true" ht="18.7" hidden="false" customHeight="true" outlineLevel="0" collapsed="false">
      <c r="A73" s="234" t="s">
        <v>275</v>
      </c>
      <c r="B73" s="214" t="s">
        <v>246</v>
      </c>
      <c r="C73" s="179" t="s">
        <v>48</v>
      </c>
      <c r="D73" s="179"/>
      <c r="E73" s="179"/>
      <c r="F73" s="179"/>
      <c r="G73" s="179" t="n">
        <v>300</v>
      </c>
      <c r="H73" s="143"/>
      <c r="I73" s="235"/>
      <c r="J73" s="181" t="n">
        <v>0.1</v>
      </c>
      <c r="K73" s="145"/>
      <c r="L73" s="237" t="n">
        <v>0.9</v>
      </c>
      <c r="M73" s="237"/>
      <c r="N73" s="145"/>
      <c r="O73" s="145"/>
      <c r="P73" s="145"/>
      <c r="Q73" s="145"/>
      <c r="R73" s="145"/>
      <c r="S73" s="145"/>
      <c r="T73" s="122" t="n">
        <f aca="false">ROUND(J73*$G73,-1)</f>
        <v>30</v>
      </c>
      <c r="U73" s="251" t="n">
        <f aca="false">ROUND(K73*$G73,-1)</f>
        <v>0</v>
      </c>
      <c r="V73" s="227" t="n">
        <f aca="false">ROUND(L73*$G73,-1)</f>
        <v>270</v>
      </c>
      <c r="W73" s="227" t="n">
        <f aca="false">ROUND(M73*$G73,-1)</f>
        <v>0</v>
      </c>
      <c r="X73" s="227" t="n">
        <f aca="false">ROUND(N73*$G73,-1)</f>
        <v>0</v>
      </c>
      <c r="Y73" s="227" t="n">
        <f aca="false">ROUND(O73*$G73,-1)</f>
        <v>0</v>
      </c>
      <c r="Z73" s="227" t="n">
        <f aca="false">ROUND(P73*$G73,-1)</f>
        <v>0</v>
      </c>
      <c r="AA73" s="227" t="n">
        <f aca="false">ROUND(Q73*$G73,-1)</f>
        <v>0</v>
      </c>
      <c r="AB73" s="227" t="n">
        <f aca="false">ROUND(R73*$G73,-1)</f>
        <v>0</v>
      </c>
      <c r="AC73" s="143" t="n">
        <f aca="false">ROUND(S73*$G73,-1)</f>
        <v>0</v>
      </c>
      <c r="AD73" s="186"/>
      <c r="AE73" s="208"/>
    </row>
    <row r="74" s="576" customFormat="true" ht="18.7" hidden="false" customHeight="true" outlineLevel="0" collapsed="false">
      <c r="A74" s="234"/>
      <c r="B74" s="179"/>
      <c r="C74" s="179"/>
      <c r="D74" s="179"/>
      <c r="E74" s="179"/>
      <c r="F74" s="179"/>
      <c r="G74" s="179"/>
      <c r="H74" s="143"/>
      <c r="I74" s="235"/>
      <c r="J74" s="181"/>
      <c r="K74" s="145"/>
      <c r="L74" s="237"/>
      <c r="M74" s="237"/>
      <c r="N74" s="145"/>
      <c r="O74" s="145"/>
      <c r="P74" s="145"/>
      <c r="Q74" s="145"/>
      <c r="R74" s="145"/>
      <c r="S74" s="145"/>
      <c r="T74" s="122"/>
      <c r="U74" s="251"/>
      <c r="V74" s="227"/>
      <c r="W74" s="227"/>
      <c r="X74" s="227"/>
      <c r="Y74" s="227"/>
      <c r="Z74" s="227"/>
      <c r="AA74" s="227"/>
      <c r="AB74" s="227"/>
      <c r="AC74" s="143"/>
      <c r="AD74" s="186"/>
      <c r="AE74" s="208"/>
      <c r="AF74" s="3"/>
      <c r="AG74" s="3"/>
      <c r="AH74" s="3"/>
      <c r="AI74" s="3"/>
    </row>
    <row r="75" customFormat="false" ht="18.7" hidden="false" customHeight="true" outlineLevel="0" collapsed="false">
      <c r="A75" s="460" t="s">
        <v>209</v>
      </c>
      <c r="B75" s="179"/>
      <c r="C75" s="179"/>
      <c r="D75" s="179"/>
      <c r="E75" s="179"/>
      <c r="F75" s="179"/>
      <c r="G75" s="179"/>
      <c r="H75" s="143"/>
      <c r="I75" s="235"/>
      <c r="J75" s="181"/>
      <c r="K75" s="145"/>
      <c r="L75" s="237"/>
      <c r="M75" s="237"/>
      <c r="N75" s="145"/>
      <c r="O75" s="145"/>
      <c r="P75" s="145"/>
      <c r="Q75" s="145"/>
      <c r="R75" s="145"/>
      <c r="S75" s="145"/>
      <c r="T75" s="122"/>
      <c r="U75" s="251"/>
      <c r="V75" s="227"/>
      <c r="W75" s="227"/>
      <c r="X75" s="227"/>
      <c r="Y75" s="227"/>
      <c r="Z75" s="227"/>
      <c r="AA75" s="227"/>
      <c r="AB75" s="227"/>
      <c r="AC75" s="143"/>
      <c r="AD75" s="186"/>
      <c r="AE75" s="96"/>
      <c r="AF75" s="576"/>
      <c r="AG75" s="576"/>
      <c r="AH75" s="576"/>
      <c r="AI75" s="576"/>
    </row>
    <row r="76" s="576" customFormat="true" ht="18.7" hidden="false" customHeight="true" outlineLevel="0" collapsed="false">
      <c r="A76" s="462" t="s">
        <v>276</v>
      </c>
      <c r="B76" s="179"/>
      <c r="C76" s="179"/>
      <c r="D76" s="179"/>
      <c r="E76" s="262" t="n">
        <v>1970</v>
      </c>
      <c r="F76" s="262"/>
      <c r="G76" s="262"/>
      <c r="H76" s="269"/>
      <c r="I76" s="263"/>
      <c r="J76" s="264"/>
      <c r="K76" s="265"/>
      <c r="L76" s="265"/>
      <c r="M76" s="265"/>
      <c r="N76" s="265"/>
      <c r="O76" s="265"/>
      <c r="P76" s="265"/>
      <c r="Q76" s="265"/>
      <c r="R76" s="265"/>
      <c r="S76" s="265"/>
      <c r="T76" s="267"/>
      <c r="U76" s="261"/>
      <c r="V76" s="260"/>
      <c r="W76" s="260"/>
      <c r="X76" s="260"/>
      <c r="Y76" s="260"/>
      <c r="Z76" s="260"/>
      <c r="AA76" s="260"/>
      <c r="AB76" s="260"/>
      <c r="AC76" s="269"/>
      <c r="AD76" s="336"/>
      <c r="AE76" s="306" t="n">
        <v>844</v>
      </c>
      <c r="AF76" s="593"/>
      <c r="AG76" s="593"/>
      <c r="AH76" s="593"/>
      <c r="AI76" s="593"/>
    </row>
    <row r="77" s="593" customFormat="true" ht="18.7" hidden="false" customHeight="true" outlineLevel="0" collapsed="false">
      <c r="A77" s="462" t="s">
        <v>277</v>
      </c>
      <c r="B77" s="179"/>
      <c r="C77" s="179"/>
      <c r="D77" s="179"/>
      <c r="E77" s="262" t="n">
        <v>408</v>
      </c>
      <c r="F77" s="262"/>
      <c r="G77" s="262"/>
      <c r="H77" s="269"/>
      <c r="I77" s="263"/>
      <c r="J77" s="264"/>
      <c r="K77" s="265"/>
      <c r="L77" s="265"/>
      <c r="M77" s="265"/>
      <c r="N77" s="265"/>
      <c r="O77" s="265"/>
      <c r="P77" s="265"/>
      <c r="Q77" s="265"/>
      <c r="R77" s="265"/>
      <c r="S77" s="265"/>
      <c r="T77" s="267"/>
      <c r="U77" s="261"/>
      <c r="V77" s="260"/>
      <c r="W77" s="260"/>
      <c r="X77" s="260"/>
      <c r="Y77" s="260"/>
      <c r="Z77" s="260"/>
      <c r="AA77" s="260"/>
      <c r="AB77" s="260"/>
      <c r="AC77" s="269"/>
      <c r="AD77" s="336"/>
      <c r="AE77" s="208" t="n">
        <v>843</v>
      </c>
    </row>
    <row r="78" s="593" customFormat="true" ht="18.7" hidden="false" customHeight="true" outlineLevel="0" collapsed="false">
      <c r="A78" s="462" t="s">
        <v>278</v>
      </c>
      <c r="B78" s="179"/>
      <c r="C78" s="179"/>
      <c r="D78" s="179"/>
      <c r="E78" s="262" t="n">
        <v>365</v>
      </c>
      <c r="F78" s="262"/>
      <c r="G78" s="262"/>
      <c r="H78" s="269"/>
      <c r="I78" s="263"/>
      <c r="J78" s="264"/>
      <c r="K78" s="265"/>
      <c r="L78" s="265"/>
      <c r="M78" s="265"/>
      <c r="N78" s="265"/>
      <c r="O78" s="265"/>
      <c r="P78" s="265"/>
      <c r="Q78" s="265"/>
      <c r="R78" s="265"/>
      <c r="S78" s="265"/>
      <c r="T78" s="267"/>
      <c r="U78" s="261"/>
      <c r="V78" s="260"/>
      <c r="W78" s="260"/>
      <c r="X78" s="260"/>
      <c r="Y78" s="260"/>
      <c r="Z78" s="260"/>
      <c r="AA78" s="260"/>
      <c r="AB78" s="260"/>
      <c r="AC78" s="269"/>
      <c r="AD78" s="336"/>
      <c r="AE78" s="96" t="n">
        <v>842</v>
      </c>
    </row>
    <row r="79" s="593" customFormat="true" ht="18.7" hidden="false" customHeight="true" outlineLevel="0" collapsed="false">
      <c r="A79" s="462" t="s">
        <v>279</v>
      </c>
      <c r="B79" s="179"/>
      <c r="C79" s="179"/>
      <c r="D79" s="179"/>
      <c r="E79" s="262" t="n">
        <v>946</v>
      </c>
      <c r="F79" s="262"/>
      <c r="G79" s="262"/>
      <c r="H79" s="269"/>
      <c r="I79" s="263"/>
      <c r="J79" s="264"/>
      <c r="K79" s="265"/>
      <c r="L79" s="265"/>
      <c r="M79" s="265"/>
      <c r="N79" s="265"/>
      <c r="O79" s="265"/>
      <c r="P79" s="265"/>
      <c r="Q79" s="265"/>
      <c r="R79" s="265"/>
      <c r="S79" s="265"/>
      <c r="T79" s="267"/>
      <c r="U79" s="261"/>
      <c r="V79" s="260"/>
      <c r="W79" s="260"/>
      <c r="X79" s="260"/>
      <c r="Y79" s="260"/>
      <c r="Z79" s="260"/>
      <c r="AA79" s="260"/>
      <c r="AB79" s="260"/>
      <c r="AC79" s="269"/>
      <c r="AD79" s="336"/>
      <c r="AE79" s="96" t="n">
        <v>682</v>
      </c>
    </row>
    <row r="80" s="593" customFormat="true" ht="18.7" hidden="false" customHeight="true" outlineLevel="0" collapsed="false">
      <c r="A80" s="462" t="s">
        <v>280</v>
      </c>
      <c r="B80" s="179"/>
      <c r="C80" s="179"/>
      <c r="D80" s="179"/>
      <c r="E80" s="262" t="n">
        <v>1452</v>
      </c>
      <c r="F80" s="262"/>
      <c r="G80" s="262"/>
      <c r="H80" s="269"/>
      <c r="I80" s="263"/>
      <c r="J80" s="264"/>
      <c r="K80" s="265"/>
      <c r="L80" s="265"/>
      <c r="M80" s="265"/>
      <c r="N80" s="265"/>
      <c r="O80" s="265"/>
      <c r="P80" s="265"/>
      <c r="Q80" s="265"/>
      <c r="R80" s="265"/>
      <c r="S80" s="265"/>
      <c r="T80" s="267"/>
      <c r="U80" s="261"/>
      <c r="V80" s="260"/>
      <c r="W80" s="260"/>
      <c r="X80" s="260"/>
      <c r="Y80" s="260"/>
      <c r="Z80" s="260"/>
      <c r="AA80" s="260"/>
      <c r="AB80" s="260"/>
      <c r="AC80" s="269"/>
      <c r="AD80" s="336"/>
      <c r="AE80" s="96" t="n">
        <v>604</v>
      </c>
    </row>
    <row r="81" s="593" customFormat="true" ht="18.7" hidden="false" customHeight="true" outlineLevel="0" collapsed="false">
      <c r="A81" s="462" t="s">
        <v>281</v>
      </c>
      <c r="B81" s="179"/>
      <c r="C81" s="179"/>
      <c r="D81" s="179"/>
      <c r="E81" s="262" t="n">
        <v>1672</v>
      </c>
      <c r="F81" s="262"/>
      <c r="G81" s="262"/>
      <c r="H81" s="269"/>
      <c r="I81" s="263"/>
      <c r="J81" s="264"/>
      <c r="K81" s="265"/>
      <c r="L81" s="265"/>
      <c r="M81" s="265"/>
      <c r="N81" s="265"/>
      <c r="O81" s="265"/>
      <c r="P81" s="265"/>
      <c r="Q81" s="265"/>
      <c r="R81" s="265"/>
      <c r="S81" s="265"/>
      <c r="T81" s="267"/>
      <c r="U81" s="261"/>
      <c r="V81" s="260"/>
      <c r="W81" s="260"/>
      <c r="X81" s="260"/>
      <c r="Y81" s="260"/>
      <c r="Z81" s="260"/>
      <c r="AA81" s="260"/>
      <c r="AB81" s="260"/>
      <c r="AC81" s="269"/>
      <c r="AD81" s="336"/>
      <c r="AE81" s="96" t="n">
        <v>420</v>
      </c>
    </row>
    <row r="82" s="593" customFormat="true" ht="18.7" hidden="false" customHeight="true" outlineLevel="0" collapsed="false">
      <c r="A82" s="462" t="s">
        <v>282</v>
      </c>
      <c r="B82" s="179"/>
      <c r="C82" s="179"/>
      <c r="D82" s="179"/>
      <c r="E82" s="262" t="n">
        <v>1174</v>
      </c>
      <c r="F82" s="262"/>
      <c r="G82" s="262"/>
      <c r="H82" s="269"/>
      <c r="I82" s="263"/>
      <c r="J82" s="264"/>
      <c r="K82" s="265"/>
      <c r="L82" s="265"/>
      <c r="M82" s="265"/>
      <c r="N82" s="265"/>
      <c r="O82" s="265"/>
      <c r="P82" s="265"/>
      <c r="Q82" s="265"/>
      <c r="R82" s="265"/>
      <c r="S82" s="265"/>
      <c r="T82" s="267"/>
      <c r="U82" s="261"/>
      <c r="V82" s="260"/>
      <c r="W82" s="260"/>
      <c r="X82" s="260"/>
      <c r="Y82" s="260"/>
      <c r="Z82" s="260"/>
      <c r="AA82" s="260"/>
      <c r="AB82" s="260"/>
      <c r="AC82" s="269"/>
      <c r="AD82" s="336"/>
      <c r="AE82" s="96" t="n">
        <v>480</v>
      </c>
    </row>
    <row r="83" s="593" customFormat="true" ht="18.7" hidden="false" customHeight="true" outlineLevel="0" collapsed="false">
      <c r="A83" s="462" t="s">
        <v>283</v>
      </c>
      <c r="B83" s="179"/>
      <c r="C83" s="179"/>
      <c r="D83" s="179"/>
      <c r="E83" s="262" t="n">
        <v>525</v>
      </c>
      <c r="F83" s="262"/>
      <c r="G83" s="262"/>
      <c r="H83" s="269"/>
      <c r="I83" s="263"/>
      <c r="J83" s="264"/>
      <c r="K83" s="265"/>
      <c r="L83" s="265"/>
      <c r="M83" s="265"/>
      <c r="N83" s="265"/>
      <c r="O83" s="265"/>
      <c r="P83" s="265"/>
      <c r="Q83" s="265"/>
      <c r="R83" s="265"/>
      <c r="S83" s="265"/>
      <c r="T83" s="267"/>
      <c r="U83" s="261"/>
      <c r="V83" s="260"/>
      <c r="W83" s="260"/>
      <c r="X83" s="260"/>
      <c r="Y83" s="260"/>
      <c r="Z83" s="260"/>
      <c r="AA83" s="260"/>
      <c r="AB83" s="260"/>
      <c r="AC83" s="269"/>
      <c r="AD83" s="336"/>
      <c r="AE83" s="96" t="n">
        <v>479</v>
      </c>
    </row>
    <row r="84" s="593" customFormat="true" ht="18.7" hidden="false" customHeight="true" outlineLevel="0" collapsed="false">
      <c r="A84" s="234"/>
      <c r="B84" s="179"/>
      <c r="C84" s="179"/>
      <c r="D84" s="179"/>
      <c r="E84" s="179"/>
      <c r="F84" s="179"/>
      <c r="G84" s="179"/>
      <c r="H84" s="143"/>
      <c r="I84" s="235"/>
      <c r="J84" s="181"/>
      <c r="K84" s="145"/>
      <c r="L84" s="145"/>
      <c r="M84" s="145"/>
      <c r="N84" s="145"/>
      <c r="O84" s="145"/>
      <c r="P84" s="145"/>
      <c r="Q84" s="145"/>
      <c r="R84" s="145"/>
      <c r="S84" s="145"/>
      <c r="T84" s="122"/>
      <c r="U84" s="251"/>
      <c r="V84" s="227"/>
      <c r="W84" s="227"/>
      <c r="X84" s="227"/>
      <c r="Y84" s="227"/>
      <c r="Z84" s="227"/>
      <c r="AA84" s="227"/>
      <c r="AB84" s="227"/>
      <c r="AC84" s="143"/>
      <c r="AD84" s="186"/>
      <c r="AE84" s="96"/>
      <c r="AF84" s="3"/>
      <c r="AG84" s="3"/>
      <c r="AH84" s="3"/>
      <c r="AI84" s="3"/>
    </row>
    <row r="85" s="3" customFormat="true" ht="18.7" hidden="false" customHeight="true" outlineLevel="0" collapsed="false">
      <c r="A85" s="286" t="s">
        <v>284</v>
      </c>
      <c r="B85" s="179"/>
      <c r="C85" s="179"/>
      <c r="D85" s="179"/>
      <c r="E85" s="247" t="n">
        <f aca="false">SUM(E86:E92)</f>
        <v>1990</v>
      </c>
      <c r="F85" s="299" t="n">
        <f aca="false">G85/E85*1000</f>
        <v>502.51256281407</v>
      </c>
      <c r="G85" s="247" t="n">
        <f aca="false">SUM(G86:G92)</f>
        <v>1000</v>
      </c>
      <c r="H85" s="248"/>
      <c r="I85" s="245"/>
      <c r="J85" s="301"/>
      <c r="K85" s="302"/>
      <c r="L85" s="524"/>
      <c r="M85" s="524"/>
      <c r="N85" s="302"/>
      <c r="O85" s="302"/>
      <c r="P85" s="302"/>
      <c r="Q85" s="302"/>
      <c r="R85" s="302"/>
      <c r="S85" s="302"/>
      <c r="T85" s="135" t="n">
        <f aca="false">SUM(T86:T92)</f>
        <v>700</v>
      </c>
      <c r="U85" s="575" t="n">
        <f aca="false">SUM(U86:U92)</f>
        <v>0</v>
      </c>
      <c r="V85" s="110" t="n">
        <f aca="false">SUM(V86:V92)</f>
        <v>0</v>
      </c>
      <c r="W85" s="110" t="n">
        <f aca="false">SUM(W86:W92)</f>
        <v>0</v>
      </c>
      <c r="X85" s="110" t="n">
        <f aca="false">SUM(X86:X92)</f>
        <v>0</v>
      </c>
      <c r="Y85" s="110" t="n">
        <f aca="false">SUM(Y86:Y92)</f>
        <v>0</v>
      </c>
      <c r="Z85" s="110" t="n">
        <f aca="false">SUM(Z86:Z92)</f>
        <v>0</v>
      </c>
      <c r="AA85" s="110" t="n">
        <f aca="false">SUM(AA86:AA92)</f>
        <v>0</v>
      </c>
      <c r="AB85" s="110" t="n">
        <f aca="false">SUM(AB86:AB92)</f>
        <v>0</v>
      </c>
      <c r="AC85" s="408" t="n">
        <f aca="false">SUM(AC86:AC92)</f>
        <v>0</v>
      </c>
      <c r="AD85" s="595"/>
      <c r="AE85" s="96"/>
    </row>
    <row r="86" customFormat="false" ht="18.7" hidden="false" customHeight="true" outlineLevel="0" collapsed="false">
      <c r="A86" s="335"/>
      <c r="B86" s="179"/>
      <c r="C86" s="179"/>
      <c r="D86" s="179"/>
      <c r="E86" s="262"/>
      <c r="F86" s="262"/>
      <c r="G86" s="262"/>
      <c r="H86" s="269"/>
      <c r="I86" s="263"/>
      <c r="J86" s="145"/>
      <c r="K86" s="237"/>
      <c r="L86" s="237"/>
      <c r="M86" s="237"/>
      <c r="N86" s="145"/>
      <c r="O86" s="145"/>
      <c r="P86" s="145"/>
      <c r="Q86" s="145"/>
      <c r="R86" s="145"/>
      <c r="S86" s="145"/>
      <c r="T86" s="122"/>
      <c r="U86" s="251"/>
      <c r="V86" s="227"/>
      <c r="W86" s="227"/>
      <c r="X86" s="227"/>
      <c r="Y86" s="227"/>
      <c r="Z86" s="227"/>
      <c r="AA86" s="227"/>
      <c r="AB86" s="227"/>
      <c r="AC86" s="143"/>
      <c r="AD86" s="186"/>
      <c r="AE86" s="96"/>
    </row>
    <row r="87" customFormat="false" ht="18.7" hidden="false" customHeight="true" outlineLevel="0" collapsed="false">
      <c r="A87" s="460" t="s">
        <v>285</v>
      </c>
      <c r="B87" s="214" t="s">
        <v>152</v>
      </c>
      <c r="C87" s="179"/>
      <c r="D87" s="179"/>
      <c r="E87" s="262"/>
      <c r="F87" s="262"/>
      <c r="G87" s="262"/>
      <c r="H87" s="269"/>
      <c r="I87" s="263"/>
      <c r="J87" s="264"/>
      <c r="K87" s="265"/>
      <c r="L87" s="342"/>
      <c r="M87" s="342"/>
      <c r="N87" s="265"/>
      <c r="O87" s="265"/>
      <c r="P87" s="265"/>
      <c r="Q87" s="265"/>
      <c r="R87" s="265"/>
      <c r="S87" s="265"/>
      <c r="T87" s="267"/>
      <c r="U87" s="261"/>
      <c r="V87" s="260"/>
      <c r="W87" s="260"/>
      <c r="X87" s="260"/>
      <c r="Y87" s="260"/>
      <c r="Z87" s="260"/>
      <c r="AA87" s="260"/>
      <c r="AB87" s="260"/>
      <c r="AC87" s="269"/>
      <c r="AD87" s="336"/>
      <c r="AE87" s="208"/>
      <c r="AF87" s="593"/>
      <c r="AG87" s="593"/>
      <c r="AH87" s="593"/>
      <c r="AI87" s="593"/>
    </row>
    <row r="88" s="593" customFormat="true" ht="18.7" hidden="false" customHeight="true" outlineLevel="0" collapsed="false">
      <c r="A88" s="310" t="s">
        <v>286</v>
      </c>
      <c r="B88" s="214" t="s">
        <v>152</v>
      </c>
      <c r="C88" s="179" t="s">
        <v>55</v>
      </c>
      <c r="D88" s="179"/>
      <c r="E88" s="179" t="n">
        <v>1220</v>
      </c>
      <c r="F88" s="179" t="n">
        <v>100</v>
      </c>
      <c r="G88" s="179" t="n">
        <v>600</v>
      </c>
      <c r="H88" s="143"/>
      <c r="I88" s="235" t="n">
        <v>0.5</v>
      </c>
      <c r="J88" s="340" t="n">
        <v>0.5</v>
      </c>
      <c r="K88" s="181"/>
      <c r="L88" s="237"/>
      <c r="M88" s="237"/>
      <c r="N88" s="237"/>
      <c r="O88" s="237"/>
      <c r="P88" s="145"/>
      <c r="Q88" s="145"/>
      <c r="R88" s="145"/>
      <c r="S88" s="145"/>
      <c r="T88" s="122" t="n">
        <f aca="false">ROUND(J88*$G88,-1)</f>
        <v>300</v>
      </c>
      <c r="U88" s="251" t="n">
        <f aca="false">ROUND(K88*$G88,-1)</f>
        <v>0</v>
      </c>
      <c r="V88" s="227" t="n">
        <f aca="false">ROUND(L88*$G88,-1)</f>
        <v>0</v>
      </c>
      <c r="W88" s="227" t="n">
        <f aca="false">ROUND(M88*$G88,-1)</f>
        <v>0</v>
      </c>
      <c r="X88" s="227" t="n">
        <f aca="false">ROUND(N88*$G88,-1)</f>
        <v>0</v>
      </c>
      <c r="Y88" s="227" t="n">
        <f aca="false">ROUND(O88*$G88,-1)</f>
        <v>0</v>
      </c>
      <c r="Z88" s="227" t="n">
        <f aca="false">ROUND(P88*$G88,-1)</f>
        <v>0</v>
      </c>
      <c r="AA88" s="227" t="n">
        <f aca="false">ROUND(Q88*$G88,-1)</f>
        <v>0</v>
      </c>
      <c r="AB88" s="227" t="n">
        <f aca="false">ROUND(R88*$G88,-1)</f>
        <v>0</v>
      </c>
      <c r="AC88" s="143" t="n">
        <f aca="false">ROUND(S88*$G88,-1)</f>
        <v>0</v>
      </c>
      <c r="AD88" s="186"/>
      <c r="AE88" s="322"/>
      <c r="AF88" s="576"/>
      <c r="AG88" s="576"/>
      <c r="AH88" s="576"/>
      <c r="AI88" s="576"/>
    </row>
    <row r="89" s="576" customFormat="true" ht="18.7" hidden="false" customHeight="true" outlineLevel="0" collapsed="false">
      <c r="A89" s="310" t="s">
        <v>287</v>
      </c>
      <c r="B89" s="214" t="s">
        <v>152</v>
      </c>
      <c r="C89" s="179" t="s">
        <v>55</v>
      </c>
      <c r="D89" s="179"/>
      <c r="E89" s="179" t="n">
        <v>770</v>
      </c>
      <c r="F89" s="179" t="n">
        <v>100</v>
      </c>
      <c r="G89" s="179" t="n">
        <v>400</v>
      </c>
      <c r="H89" s="143"/>
      <c r="I89" s="235"/>
      <c r="J89" s="340" t="n">
        <v>1</v>
      </c>
      <c r="K89" s="181"/>
      <c r="L89" s="237"/>
      <c r="M89" s="237"/>
      <c r="N89" s="237"/>
      <c r="O89" s="237"/>
      <c r="P89" s="145"/>
      <c r="Q89" s="145"/>
      <c r="R89" s="145"/>
      <c r="S89" s="145"/>
      <c r="T89" s="122" t="n">
        <f aca="false">ROUND(J89*$G89,-1)</f>
        <v>400</v>
      </c>
      <c r="U89" s="251" t="n">
        <f aca="false">ROUND(K89*$G89,-1)</f>
        <v>0</v>
      </c>
      <c r="V89" s="227" t="n">
        <f aca="false">ROUND(L89*$G89,-1)</f>
        <v>0</v>
      </c>
      <c r="W89" s="227" t="n">
        <f aca="false">ROUND(M89*$G89,-1)</f>
        <v>0</v>
      </c>
      <c r="X89" s="227" t="n">
        <f aca="false">ROUND(N89*$G89,-1)</f>
        <v>0</v>
      </c>
      <c r="Y89" s="227" t="n">
        <f aca="false">ROUND(O89*$G89,-1)</f>
        <v>0</v>
      </c>
      <c r="Z89" s="227" t="n">
        <f aca="false">ROUND(P89*$G89,-1)</f>
        <v>0</v>
      </c>
      <c r="AA89" s="227" t="n">
        <f aca="false">ROUND(Q89*$G89,-1)</f>
        <v>0</v>
      </c>
      <c r="AB89" s="227" t="n">
        <f aca="false">ROUND(R89*$G89,-1)</f>
        <v>0</v>
      </c>
      <c r="AC89" s="143" t="n">
        <f aca="false">ROUND(S89*$G89,-1)</f>
        <v>0</v>
      </c>
      <c r="AD89" s="186"/>
      <c r="AE89" s="322"/>
    </row>
    <row r="90" s="576" customFormat="true" ht="18.7" hidden="false" customHeight="true" outlineLevel="0" collapsed="false">
      <c r="A90" s="335"/>
      <c r="B90" s="179"/>
      <c r="C90" s="179"/>
      <c r="D90" s="179"/>
      <c r="E90" s="262"/>
      <c r="F90" s="262"/>
      <c r="G90" s="262"/>
      <c r="H90" s="269"/>
      <c r="I90" s="263"/>
      <c r="J90" s="264"/>
      <c r="K90" s="264"/>
      <c r="L90" s="342"/>
      <c r="M90" s="342"/>
      <c r="N90" s="265"/>
      <c r="O90" s="265"/>
      <c r="P90" s="265"/>
      <c r="Q90" s="265"/>
      <c r="R90" s="265"/>
      <c r="S90" s="265"/>
      <c r="T90" s="122"/>
      <c r="U90" s="251"/>
      <c r="V90" s="227"/>
      <c r="W90" s="227"/>
      <c r="X90" s="227"/>
      <c r="Y90" s="227"/>
      <c r="Z90" s="227"/>
      <c r="AA90" s="227"/>
      <c r="AB90" s="227"/>
      <c r="AC90" s="143"/>
      <c r="AD90" s="336"/>
      <c r="AE90" s="322"/>
      <c r="AF90" s="593"/>
      <c r="AG90" s="593"/>
      <c r="AH90" s="593"/>
      <c r="AI90" s="593"/>
    </row>
    <row r="91" s="593" customFormat="true" ht="18.7" hidden="false" customHeight="true" outlineLevel="0" collapsed="false">
      <c r="A91" s="335" t="s">
        <v>288</v>
      </c>
      <c r="B91" s="179"/>
      <c r="C91" s="179"/>
      <c r="D91" s="179"/>
      <c r="E91" s="262"/>
      <c r="F91" s="262"/>
      <c r="G91" s="262"/>
      <c r="H91" s="269"/>
      <c r="I91" s="263"/>
      <c r="J91" s="264"/>
      <c r="K91" s="265"/>
      <c r="L91" s="265"/>
      <c r="M91" s="265"/>
      <c r="N91" s="265"/>
      <c r="O91" s="265"/>
      <c r="P91" s="265"/>
      <c r="Q91" s="265"/>
      <c r="R91" s="265"/>
      <c r="S91" s="265"/>
      <c r="T91" s="122"/>
      <c r="U91" s="261"/>
      <c r="V91" s="260"/>
      <c r="W91" s="260"/>
      <c r="X91" s="260"/>
      <c r="Y91" s="260"/>
      <c r="Z91" s="260"/>
      <c r="AA91" s="260"/>
      <c r="AB91" s="260"/>
      <c r="AC91" s="269"/>
      <c r="AD91" s="336"/>
      <c r="AE91" s="322" t="n">
        <v>990</v>
      </c>
    </row>
    <row r="92" s="593" customFormat="true" ht="18.7" hidden="false" customHeight="true" outlineLevel="0" collapsed="false">
      <c r="A92" s="234"/>
      <c r="B92" s="179"/>
      <c r="C92" s="179"/>
      <c r="D92" s="179"/>
      <c r="E92" s="179"/>
      <c r="F92" s="179"/>
      <c r="G92" s="179"/>
      <c r="H92" s="143"/>
      <c r="I92" s="235"/>
      <c r="J92" s="181"/>
      <c r="K92" s="145"/>
      <c r="L92" s="237"/>
      <c r="M92" s="237"/>
      <c r="N92" s="145"/>
      <c r="O92" s="145"/>
      <c r="P92" s="145"/>
      <c r="Q92" s="145"/>
      <c r="R92" s="145"/>
      <c r="S92" s="145"/>
      <c r="T92" s="122"/>
      <c r="U92" s="251"/>
      <c r="V92" s="227"/>
      <c r="W92" s="227"/>
      <c r="X92" s="227"/>
      <c r="Y92" s="227"/>
      <c r="Z92" s="227"/>
      <c r="AA92" s="227"/>
      <c r="AB92" s="227"/>
      <c r="AC92" s="143"/>
      <c r="AD92" s="186"/>
      <c r="AE92" s="208"/>
      <c r="AF92" s="3"/>
      <c r="AG92" s="3"/>
      <c r="AH92" s="3"/>
      <c r="AI92" s="3"/>
    </row>
    <row r="93" customFormat="false" ht="18.7" hidden="false" customHeight="true" outlineLevel="0" collapsed="false">
      <c r="A93" s="286" t="s">
        <v>289</v>
      </c>
      <c r="B93" s="179"/>
      <c r="C93" s="179"/>
      <c r="D93" s="179"/>
      <c r="E93" s="247" t="n">
        <f aca="false">SUM(E98:E169)</f>
        <v>100602.9</v>
      </c>
      <c r="F93" s="299" t="n">
        <f aca="false">G93/E93*1000</f>
        <v>98.3387158819478</v>
      </c>
      <c r="G93" s="247" t="n">
        <f aca="false">SUM(G98:G169)</f>
        <v>9893.16</v>
      </c>
      <c r="H93" s="248"/>
      <c r="I93" s="245"/>
      <c r="J93" s="301"/>
      <c r="K93" s="302"/>
      <c r="L93" s="524"/>
      <c r="M93" s="524"/>
      <c r="N93" s="302"/>
      <c r="O93" s="302"/>
      <c r="P93" s="302"/>
      <c r="Q93" s="302"/>
      <c r="R93" s="302"/>
      <c r="S93" s="302"/>
      <c r="T93" s="407" t="n">
        <f aca="false">SUM(T94+T98+T103+T109+T122+T141)+T96</f>
        <v>1880</v>
      </c>
      <c r="U93" s="407" t="n">
        <f aca="false">SUM(U94+U98+U103+U109+U122+U141)+U96</f>
        <v>940</v>
      </c>
      <c r="V93" s="407" t="n">
        <f aca="false">SUM(V94+V98+V103+V109+V122+V141)+V96</f>
        <v>950</v>
      </c>
      <c r="W93" s="407" t="n">
        <f aca="false">SUM(W94+W98+W103+W109+W122+W141)+W96</f>
        <v>210</v>
      </c>
      <c r="X93" s="407" t="n">
        <f aca="false">SUM(X94+X98+X103+X109+X122+X141)+X96</f>
        <v>400</v>
      </c>
      <c r="Y93" s="407" t="n">
        <f aca="false">SUM(Y94+Y98+Y103+Y109+Y122+Y141)+Y96</f>
        <v>50</v>
      </c>
      <c r="Z93" s="407" t="n">
        <f aca="false">SUM(Z94+Z98+Z103+Z109+Z122+Z141)+Z96</f>
        <v>0</v>
      </c>
      <c r="AA93" s="407" t="n">
        <f aca="false">SUM(AA94+AA98+AA103+AA109+AA122+AA141)+AA96</f>
        <v>0</v>
      </c>
      <c r="AB93" s="407" t="n">
        <f aca="false">SUM(AB94+AB98+AB103+AB109+AB122+AB141)+AB96</f>
        <v>0</v>
      </c>
      <c r="AC93" s="407" t="n">
        <f aca="false">SUM(AC94+AC98+AC103+AC109+AC122+AC141)+AC96</f>
        <v>0</v>
      </c>
      <c r="AD93" s="595"/>
      <c r="AE93" s="96"/>
    </row>
    <row r="94" customFormat="false" ht="18.7" hidden="false" customHeight="true" outlineLevel="0" collapsed="false">
      <c r="A94" s="234" t="s">
        <v>290</v>
      </c>
      <c r="B94" s="179"/>
      <c r="C94" s="179"/>
      <c r="D94" s="179"/>
      <c r="E94" s="299"/>
      <c r="F94" s="299"/>
      <c r="G94" s="179" t="n">
        <v>200</v>
      </c>
      <c r="H94" s="143"/>
      <c r="I94" s="235"/>
      <c r="J94" s="181"/>
      <c r="K94" s="145" t="n">
        <v>1</v>
      </c>
      <c r="L94" s="302"/>
      <c r="M94" s="524"/>
      <c r="N94" s="302"/>
      <c r="O94" s="302"/>
      <c r="P94" s="302"/>
      <c r="Q94" s="302"/>
      <c r="R94" s="302"/>
      <c r="S94" s="302"/>
      <c r="T94" s="122" t="n">
        <f aca="false">ROUND(J94*$G94,-1)</f>
        <v>0</v>
      </c>
      <c r="U94" s="251" t="n">
        <f aca="false">ROUND(K94*$G94,-1)</f>
        <v>200</v>
      </c>
      <c r="V94" s="227" t="n">
        <f aca="false">ROUND(L94*$G94,-1)</f>
        <v>0</v>
      </c>
      <c r="W94" s="227" t="n">
        <f aca="false">ROUND(M94*$G94,-1)</f>
        <v>0</v>
      </c>
      <c r="X94" s="227" t="n">
        <f aca="false">ROUND(N94*$G94,-1)</f>
        <v>0</v>
      </c>
      <c r="Y94" s="227" t="n">
        <f aca="false">ROUND(O94*$G94,-1)</f>
        <v>0</v>
      </c>
      <c r="Z94" s="227" t="n">
        <f aca="false">ROUND(P94*$G94,-1)</f>
        <v>0</v>
      </c>
      <c r="AA94" s="227" t="n">
        <f aca="false">ROUND(Q94*$G94,-1)</f>
        <v>0</v>
      </c>
      <c r="AB94" s="227" t="n">
        <f aca="false">ROUND(R94*$G94,-1)</f>
        <v>0</v>
      </c>
      <c r="AC94" s="143" t="n">
        <f aca="false">ROUND(S94*$G94,-1)</f>
        <v>0</v>
      </c>
      <c r="AD94" s="595"/>
      <c r="AE94" s="96" t="s">
        <v>65</v>
      </c>
    </row>
    <row r="95" customFormat="false" ht="18.7" hidden="false" customHeight="true" outlineLevel="0" collapsed="false">
      <c r="A95" s="600"/>
      <c r="B95" s="179"/>
      <c r="C95" s="179"/>
      <c r="D95" s="179"/>
      <c r="E95" s="299"/>
      <c r="F95" s="299"/>
      <c r="G95" s="299"/>
      <c r="H95" s="248"/>
      <c r="I95" s="245"/>
      <c r="J95" s="301"/>
      <c r="K95" s="302"/>
      <c r="L95" s="302"/>
      <c r="M95" s="524"/>
      <c r="N95" s="302"/>
      <c r="O95" s="302"/>
      <c r="P95" s="302"/>
      <c r="Q95" s="302"/>
      <c r="R95" s="302"/>
      <c r="S95" s="302"/>
      <c r="T95" s="267"/>
      <c r="U95" s="261"/>
      <c r="V95" s="260"/>
      <c r="W95" s="260"/>
      <c r="X95" s="260"/>
      <c r="Y95" s="260"/>
      <c r="Z95" s="260"/>
      <c r="AA95" s="260"/>
      <c r="AB95" s="260"/>
      <c r="AC95" s="269"/>
      <c r="AD95" s="595"/>
      <c r="AE95" s="229"/>
    </row>
    <row r="96" customFormat="false" ht="18.7" hidden="false" customHeight="true" outlineLevel="0" collapsed="false">
      <c r="A96" s="234" t="s">
        <v>291</v>
      </c>
      <c r="B96" s="179" t="s">
        <v>52</v>
      </c>
      <c r="C96" s="179" t="s">
        <v>48</v>
      </c>
      <c r="D96" s="179"/>
      <c r="E96" s="299"/>
      <c r="F96" s="299"/>
      <c r="G96" s="179" t="n">
        <v>800</v>
      </c>
      <c r="H96" s="248"/>
      <c r="I96" s="245"/>
      <c r="J96" s="181" t="n">
        <v>0.1</v>
      </c>
      <c r="K96" s="145" t="n">
        <v>0.3</v>
      </c>
      <c r="L96" s="145" t="n">
        <v>0.7</v>
      </c>
      <c r="M96" s="237"/>
      <c r="N96" s="145"/>
      <c r="O96" s="302"/>
      <c r="P96" s="302"/>
      <c r="Q96" s="302"/>
      <c r="R96" s="302"/>
      <c r="S96" s="302"/>
      <c r="T96" s="122" t="n">
        <f aca="false">ROUND(J96*$G96,-1)</f>
        <v>80</v>
      </c>
      <c r="U96" s="251" t="n">
        <f aca="false">ROUND(K96*$G96,-1)</f>
        <v>240</v>
      </c>
      <c r="V96" s="227" t="n">
        <f aca="false">ROUND(L96*$G96,-1)</f>
        <v>560</v>
      </c>
      <c r="W96" s="227" t="n">
        <f aca="false">ROUND(M96*$G96,-1)</f>
        <v>0</v>
      </c>
      <c r="X96" s="227" t="n">
        <f aca="false">ROUND(N96*$G96,-1)</f>
        <v>0</v>
      </c>
      <c r="Y96" s="227" t="n">
        <f aca="false">ROUND(O96*$G96,-1)</f>
        <v>0</v>
      </c>
      <c r="Z96" s="227" t="n">
        <f aca="false">ROUND(P96*$G96,-1)</f>
        <v>0</v>
      </c>
      <c r="AA96" s="227" t="n">
        <f aca="false">ROUND(Q96*$G96,-1)</f>
        <v>0</v>
      </c>
      <c r="AB96" s="227" t="n">
        <f aca="false">ROUND(R96*$G96,-1)</f>
        <v>0</v>
      </c>
      <c r="AC96" s="143" t="n">
        <f aca="false">ROUND(S96*$G96,-1)</f>
        <v>0</v>
      </c>
      <c r="AD96" s="595"/>
      <c r="AE96" s="229" t="s">
        <v>65</v>
      </c>
      <c r="AF96" s="576"/>
      <c r="AG96" s="576"/>
      <c r="AH96" s="576"/>
      <c r="AI96" s="576"/>
    </row>
    <row r="97" s="576" customFormat="true" ht="18.7" hidden="false" customHeight="true" outlineLevel="0" collapsed="false">
      <c r="A97" s="600"/>
      <c r="B97" s="179"/>
      <c r="C97" s="179"/>
      <c r="D97" s="179"/>
      <c r="E97" s="299"/>
      <c r="F97" s="299"/>
      <c r="G97" s="299"/>
      <c r="H97" s="248"/>
      <c r="I97" s="245"/>
      <c r="J97" s="301"/>
      <c r="K97" s="302"/>
      <c r="L97" s="302"/>
      <c r="M97" s="524"/>
      <c r="N97" s="302"/>
      <c r="O97" s="302"/>
      <c r="P97" s="302"/>
      <c r="Q97" s="302"/>
      <c r="R97" s="302"/>
      <c r="S97" s="302"/>
      <c r="T97" s="231"/>
      <c r="U97" s="466"/>
      <c r="V97" s="247"/>
      <c r="W97" s="247"/>
      <c r="X97" s="247"/>
      <c r="Y97" s="247"/>
      <c r="Z97" s="247"/>
      <c r="AA97" s="247"/>
      <c r="AB97" s="247"/>
      <c r="AC97" s="248"/>
      <c r="AD97" s="595"/>
      <c r="AE97" s="229"/>
      <c r="AF97" s="3"/>
      <c r="AG97" s="3"/>
      <c r="AH97" s="3"/>
      <c r="AI97" s="3"/>
    </row>
    <row r="98" customFormat="false" ht="18.7" hidden="false" customHeight="true" outlineLevel="0" collapsed="false">
      <c r="A98" s="601" t="s">
        <v>292</v>
      </c>
      <c r="B98" s="179"/>
      <c r="C98" s="179"/>
      <c r="D98" s="179"/>
      <c r="E98" s="602"/>
      <c r="F98" s="603"/>
      <c r="G98" s="603"/>
      <c r="H98" s="604"/>
      <c r="I98" s="605"/>
      <c r="J98" s="606"/>
      <c r="K98" s="607"/>
      <c r="L98" s="607"/>
      <c r="M98" s="608"/>
      <c r="N98" s="607"/>
      <c r="O98" s="607"/>
      <c r="P98" s="607"/>
      <c r="Q98" s="607"/>
      <c r="R98" s="607"/>
      <c r="S98" s="607"/>
      <c r="T98" s="135" t="n">
        <f aca="false">SUM(T99:T101)</f>
        <v>50</v>
      </c>
      <c r="U98" s="609" t="n">
        <f aca="false">SUM(U99:U101)</f>
        <v>0</v>
      </c>
      <c r="V98" s="610" t="n">
        <f aca="false">SUM(V99:V101)</f>
        <v>0</v>
      </c>
      <c r="W98" s="610" t="n">
        <f aca="false">SUM(W99:W101)</f>
        <v>0</v>
      </c>
      <c r="X98" s="610" t="n">
        <f aca="false">SUM(X99:X101)</f>
        <v>400</v>
      </c>
      <c r="Y98" s="610" t="n">
        <f aca="false">SUM(Y99:Y101)</f>
        <v>50</v>
      </c>
      <c r="Z98" s="610" t="n">
        <f aca="false">SUM(Z99:Z101)</f>
        <v>0</v>
      </c>
      <c r="AA98" s="610" t="n">
        <f aca="false">SUM(AA99:AA101)</f>
        <v>0</v>
      </c>
      <c r="AB98" s="610" t="n">
        <f aca="false">SUM(AB99:AB101)</f>
        <v>0</v>
      </c>
      <c r="AC98" s="611" t="n">
        <f aca="false">SUM(AC99:AC101)</f>
        <v>0</v>
      </c>
      <c r="AD98" s="612"/>
      <c r="AE98" s="229" t="n">
        <v>2283</v>
      </c>
      <c r="AF98" s="613"/>
      <c r="AG98" s="613"/>
      <c r="AH98" s="613"/>
      <c r="AI98" s="613"/>
    </row>
    <row r="99" s="613" customFormat="true" ht="18.7" hidden="false" customHeight="true" outlineLevel="0" collapsed="false">
      <c r="A99" s="310" t="s">
        <v>293</v>
      </c>
      <c r="B99" s="179" t="s">
        <v>82</v>
      </c>
      <c r="C99" s="179" t="s">
        <v>55</v>
      </c>
      <c r="D99" s="179"/>
      <c r="E99" s="179" t="n">
        <v>1093</v>
      </c>
      <c r="F99" s="179" t="n">
        <v>200</v>
      </c>
      <c r="G99" s="179" t="n">
        <f aca="false">F99*E99/1000</f>
        <v>218.6</v>
      </c>
      <c r="H99" s="143"/>
      <c r="I99" s="235"/>
      <c r="J99" s="186"/>
      <c r="K99" s="237"/>
      <c r="L99" s="237"/>
      <c r="M99" s="145"/>
      <c r="N99" s="145" t="n">
        <v>1</v>
      </c>
      <c r="O99" s="145"/>
      <c r="P99" s="145"/>
      <c r="Q99" s="145"/>
      <c r="R99" s="145"/>
      <c r="S99" s="145"/>
      <c r="T99" s="122" t="n">
        <f aca="false">ROUND(J99*$G99,-1)</f>
        <v>0</v>
      </c>
      <c r="U99" s="251" t="n">
        <f aca="false">ROUND(K99*$G99,-1)</f>
        <v>0</v>
      </c>
      <c r="V99" s="227" t="n">
        <f aca="false">ROUND(L99*$G99,-1)</f>
        <v>0</v>
      </c>
      <c r="W99" s="227" t="n">
        <f aca="false">ROUND(M99*$G99,-1)</f>
        <v>0</v>
      </c>
      <c r="X99" s="227" t="n">
        <f aca="false">ROUND(N99*$G99,-1)</f>
        <v>220</v>
      </c>
      <c r="Y99" s="227" t="n">
        <f aca="false">ROUND(O99*$G99,-1)</f>
        <v>0</v>
      </c>
      <c r="Z99" s="227" t="n">
        <f aca="false">ROUND(P99*$G99,-1)</f>
        <v>0</v>
      </c>
      <c r="AA99" s="227" t="n">
        <f aca="false">ROUND(Q99*$G99,-1)</f>
        <v>0</v>
      </c>
      <c r="AB99" s="227" t="n">
        <f aca="false">ROUND(R99*$G99,-1)</f>
        <v>0</v>
      </c>
      <c r="AC99" s="143" t="n">
        <f aca="false">ROUND(S99*$G99,-1)</f>
        <v>0</v>
      </c>
      <c r="AD99" s="186"/>
      <c r="AE99" s="229" t="n">
        <v>678</v>
      </c>
      <c r="AF99" s="3"/>
      <c r="AG99" s="3"/>
      <c r="AH99" s="3"/>
      <c r="AI99" s="3"/>
    </row>
    <row r="100" customFormat="false" ht="18.7" hidden="false" customHeight="true" outlineLevel="0" collapsed="false">
      <c r="A100" s="310" t="s">
        <v>294</v>
      </c>
      <c r="B100" s="179" t="s">
        <v>82</v>
      </c>
      <c r="C100" s="179" t="s">
        <v>55</v>
      </c>
      <c r="D100" s="179"/>
      <c r="E100" s="179" t="n">
        <v>1125</v>
      </c>
      <c r="F100" s="179" t="n">
        <v>200</v>
      </c>
      <c r="G100" s="179" t="n">
        <f aca="false">F100*E100/1000</f>
        <v>225</v>
      </c>
      <c r="H100" s="143"/>
      <c r="I100" s="235"/>
      <c r="J100" s="186"/>
      <c r="K100" s="237"/>
      <c r="L100" s="237"/>
      <c r="M100" s="145"/>
      <c r="N100" s="145" t="n">
        <v>0.8</v>
      </c>
      <c r="O100" s="145" t="n">
        <v>0.2</v>
      </c>
      <c r="P100" s="145"/>
      <c r="Q100" s="145"/>
      <c r="R100" s="145"/>
      <c r="S100" s="145"/>
      <c r="T100" s="122" t="n">
        <f aca="false">ROUND(J100*$G100,-1)</f>
        <v>0</v>
      </c>
      <c r="U100" s="251" t="n">
        <f aca="false">ROUND(K100*$G100,-1)</f>
        <v>0</v>
      </c>
      <c r="V100" s="227" t="n">
        <f aca="false">ROUND(L100*$G100,-1)</f>
        <v>0</v>
      </c>
      <c r="W100" s="227" t="n">
        <f aca="false">ROUND(M100*$G100,-1)</f>
        <v>0</v>
      </c>
      <c r="X100" s="227" t="n">
        <f aca="false">ROUND(N100*$G100,-1)</f>
        <v>180</v>
      </c>
      <c r="Y100" s="227" t="n">
        <f aca="false">ROUND(O100*$G100,-1)</f>
        <v>50</v>
      </c>
      <c r="Z100" s="227" t="n">
        <f aca="false">ROUND(P100*$G100,-1)</f>
        <v>0</v>
      </c>
      <c r="AA100" s="227" t="n">
        <f aca="false">ROUND(Q100*$G100,-1)</f>
        <v>0</v>
      </c>
      <c r="AB100" s="227" t="n">
        <f aca="false">ROUND(R100*$G100,-1)</f>
        <v>0</v>
      </c>
      <c r="AC100" s="143" t="n">
        <f aca="false">ROUND(S100*$G100,-1)</f>
        <v>0</v>
      </c>
      <c r="AD100" s="186"/>
      <c r="AE100" s="229" t="n">
        <v>796</v>
      </c>
    </row>
    <row r="101" customFormat="false" ht="18.7" hidden="false" customHeight="true" outlineLevel="0" collapsed="false">
      <c r="A101" s="614" t="s">
        <v>295</v>
      </c>
      <c r="B101" s="179" t="s">
        <v>82</v>
      </c>
      <c r="C101" s="179" t="s">
        <v>55</v>
      </c>
      <c r="D101" s="179"/>
      <c r="E101" s="615" t="n">
        <v>1442</v>
      </c>
      <c r="F101" s="615" t="n">
        <v>180</v>
      </c>
      <c r="G101" s="615" t="n">
        <f aca="false">F101*E101/1000</f>
        <v>259.56</v>
      </c>
      <c r="H101" s="616"/>
      <c r="I101" s="617" t="n">
        <v>0.8</v>
      </c>
      <c r="J101" s="186" t="n">
        <v>0.2</v>
      </c>
      <c r="K101" s="618"/>
      <c r="L101" s="619"/>
      <c r="M101" s="619"/>
      <c r="N101" s="618"/>
      <c r="O101" s="618"/>
      <c r="P101" s="618"/>
      <c r="Q101" s="618"/>
      <c r="R101" s="618"/>
      <c r="S101" s="618"/>
      <c r="T101" s="122" t="n">
        <f aca="false">ROUND(J101*$G101,-1)</f>
        <v>50</v>
      </c>
      <c r="U101" s="620" t="n">
        <f aca="false">ROUND(K101*$G101,-1)</f>
        <v>0</v>
      </c>
      <c r="V101" s="621" t="n">
        <f aca="false">ROUND(L101*$G101,-1)</f>
        <v>0</v>
      </c>
      <c r="W101" s="621" t="n">
        <f aca="false">ROUND(M101*$G101,-1)</f>
        <v>0</v>
      </c>
      <c r="X101" s="621" t="n">
        <f aca="false">ROUND(N101*$G101,-1)</f>
        <v>0</v>
      </c>
      <c r="Y101" s="621" t="n">
        <f aca="false">ROUND(O101*$G101,-1)</f>
        <v>0</v>
      </c>
      <c r="Z101" s="621" t="n">
        <f aca="false">ROUND(P101*$G101,-1)</f>
        <v>0</v>
      </c>
      <c r="AA101" s="621" t="n">
        <f aca="false">ROUND(Q101*$G101,-1)</f>
        <v>0</v>
      </c>
      <c r="AB101" s="621" t="n">
        <f aca="false">ROUND(R101*$G101,-1)</f>
        <v>0</v>
      </c>
      <c r="AC101" s="616" t="n">
        <f aca="false">ROUND(S101*$G101,-1)</f>
        <v>0</v>
      </c>
      <c r="AD101" s="622"/>
      <c r="AE101" s="229" t="s">
        <v>65</v>
      </c>
    </row>
    <row r="102" customFormat="false" ht="18.7" hidden="false" customHeight="true" outlineLevel="0" collapsed="false">
      <c r="A102" s="623"/>
      <c r="B102" s="179"/>
      <c r="C102" s="179"/>
      <c r="D102" s="179"/>
      <c r="E102" s="615"/>
      <c r="F102" s="615"/>
      <c r="G102" s="615"/>
      <c r="H102" s="616"/>
      <c r="I102" s="617"/>
      <c r="J102" s="624"/>
      <c r="K102" s="618"/>
      <c r="L102" s="618"/>
      <c r="M102" s="619"/>
      <c r="N102" s="618"/>
      <c r="O102" s="618"/>
      <c r="P102" s="618"/>
      <c r="Q102" s="618"/>
      <c r="R102" s="618"/>
      <c r="S102" s="618"/>
      <c r="T102" s="122"/>
      <c r="U102" s="620"/>
      <c r="V102" s="621"/>
      <c r="W102" s="621"/>
      <c r="X102" s="621"/>
      <c r="Y102" s="621"/>
      <c r="Z102" s="621"/>
      <c r="AA102" s="621"/>
      <c r="AB102" s="621"/>
      <c r="AC102" s="616"/>
      <c r="AD102" s="622"/>
      <c r="AE102" s="96"/>
    </row>
    <row r="103" customFormat="false" ht="18.7" hidden="false" customHeight="true" outlineLevel="0" collapsed="false">
      <c r="A103" s="460" t="s">
        <v>296</v>
      </c>
      <c r="B103" s="179"/>
      <c r="C103" s="179"/>
      <c r="D103" s="179"/>
      <c r="E103" s="625"/>
      <c r="F103" s="625"/>
      <c r="G103" s="625"/>
      <c r="H103" s="626"/>
      <c r="I103" s="627"/>
      <c r="J103" s="628"/>
      <c r="K103" s="527"/>
      <c r="L103" s="527"/>
      <c r="M103" s="525"/>
      <c r="N103" s="527"/>
      <c r="O103" s="527"/>
      <c r="P103" s="527"/>
      <c r="Q103" s="527"/>
      <c r="R103" s="527"/>
      <c r="S103" s="527"/>
      <c r="T103" s="135" t="n">
        <f aca="false">SUM(T104:T107)</f>
        <v>1220</v>
      </c>
      <c r="U103" s="620" t="n">
        <f aca="false">SUM(U104:U107)</f>
        <v>0</v>
      </c>
      <c r="V103" s="621" t="n">
        <f aca="false">SUM(V104:V107)</f>
        <v>0</v>
      </c>
      <c r="W103" s="621" t="n">
        <f aca="false">SUM(W104:W107)</f>
        <v>0</v>
      </c>
      <c r="X103" s="621" t="n">
        <f aca="false">SUM(X104:X107)</f>
        <v>0</v>
      </c>
      <c r="Y103" s="621" t="n">
        <f aca="false">SUM(Y104:Y107)</f>
        <v>0</v>
      </c>
      <c r="Z103" s="621" t="n">
        <f aca="false">SUM(Z104:Z107)</f>
        <v>0</v>
      </c>
      <c r="AA103" s="621" t="n">
        <f aca="false">SUM(AA104:AA107)</f>
        <v>0</v>
      </c>
      <c r="AB103" s="621" t="n">
        <f aca="false">SUM(AB104:AB107)</f>
        <v>0</v>
      </c>
      <c r="AC103" s="616" t="n">
        <f aca="false">SUM(AC104:AC107)</f>
        <v>0</v>
      </c>
      <c r="AD103" s="533"/>
      <c r="AE103" s="96" t="n">
        <v>22</v>
      </c>
      <c r="AF103" s="613"/>
      <c r="AG103" s="613"/>
      <c r="AH103" s="613"/>
      <c r="AI103" s="613"/>
    </row>
    <row r="104" s="613" customFormat="true" ht="18.7" hidden="false" customHeight="true" outlineLevel="0" collapsed="false">
      <c r="A104" s="310" t="s">
        <v>297</v>
      </c>
      <c r="B104" s="179" t="s">
        <v>82</v>
      </c>
      <c r="C104" s="179" t="s">
        <v>55</v>
      </c>
      <c r="D104" s="179"/>
      <c r="E104" s="179" t="n">
        <v>2825</v>
      </c>
      <c r="F104" s="179" t="n">
        <v>150</v>
      </c>
      <c r="G104" s="179" t="n">
        <v>500</v>
      </c>
      <c r="H104" s="616"/>
      <c r="I104" s="235" t="n">
        <v>0.5</v>
      </c>
      <c r="J104" s="237" t="n">
        <v>0.5</v>
      </c>
      <c r="K104" s="237"/>
      <c r="L104" s="237"/>
      <c r="M104" s="237"/>
      <c r="N104" s="237"/>
      <c r="O104" s="237"/>
      <c r="P104" s="145"/>
      <c r="Q104" s="145"/>
      <c r="R104" s="145"/>
      <c r="S104" s="145"/>
      <c r="T104" s="122" t="n">
        <f aca="false">ROUND(J104*$G104,-1)</f>
        <v>250</v>
      </c>
      <c r="U104" s="251" t="n">
        <f aca="false">ROUND(K104*$G104,-1)</f>
        <v>0</v>
      </c>
      <c r="V104" s="227" t="n">
        <f aca="false">ROUND(L104*$G104,-1)</f>
        <v>0</v>
      </c>
      <c r="W104" s="227" t="n">
        <f aca="false">ROUND(M104*$G104,-1)</f>
        <v>0</v>
      </c>
      <c r="X104" s="227" t="n">
        <f aca="false">ROUND(N104*$G104,-1)</f>
        <v>0</v>
      </c>
      <c r="Y104" s="227" t="n">
        <f aca="false">ROUND(O104*$G104,-1)</f>
        <v>0</v>
      </c>
      <c r="Z104" s="227" t="n">
        <f aca="false">ROUND(P104*$G104,-1)</f>
        <v>0</v>
      </c>
      <c r="AA104" s="227" t="n">
        <f aca="false">ROUND(Q104*$G104,-1)</f>
        <v>0</v>
      </c>
      <c r="AB104" s="227" t="n">
        <f aca="false">ROUND(R104*$G104,-1)</f>
        <v>0</v>
      </c>
      <c r="AC104" s="143" t="n">
        <f aca="false">ROUND(S104*$G104,-1)</f>
        <v>0</v>
      </c>
      <c r="AD104" s="186"/>
      <c r="AE104" s="96" t="n">
        <v>150</v>
      </c>
      <c r="AF104" s="3"/>
      <c r="AG104" s="3"/>
      <c r="AH104" s="3"/>
      <c r="AI104" s="3"/>
    </row>
    <row r="105" customFormat="false" ht="18.7" hidden="false" customHeight="true" outlineLevel="0" collapsed="false">
      <c r="A105" s="310" t="s">
        <v>298</v>
      </c>
      <c r="B105" s="179" t="s">
        <v>82</v>
      </c>
      <c r="C105" s="179" t="s">
        <v>55</v>
      </c>
      <c r="D105" s="179"/>
      <c r="E105" s="179" t="n">
        <v>930</v>
      </c>
      <c r="F105" s="179" t="n">
        <v>150</v>
      </c>
      <c r="G105" s="179" t="n">
        <v>200</v>
      </c>
      <c r="H105" s="616"/>
      <c r="I105" s="235" t="n">
        <v>0.5</v>
      </c>
      <c r="J105" s="181" t="n">
        <v>0.5</v>
      </c>
      <c r="K105" s="237"/>
      <c r="L105" s="145"/>
      <c r="M105" s="145"/>
      <c r="N105" s="145"/>
      <c r="O105" s="237"/>
      <c r="P105" s="145"/>
      <c r="Q105" s="145"/>
      <c r="R105" s="145"/>
      <c r="S105" s="145"/>
      <c r="T105" s="122" t="n">
        <f aca="false">ROUND(J105*$G105,-1)</f>
        <v>100</v>
      </c>
      <c r="U105" s="251" t="n">
        <f aca="false">ROUND(K105*$G105,-1)</f>
        <v>0</v>
      </c>
      <c r="V105" s="227" t="n">
        <f aca="false">ROUND(L105*$G105,-1)</f>
        <v>0</v>
      </c>
      <c r="W105" s="227" t="n">
        <f aca="false">ROUND(M105*$G105,-1)</f>
        <v>0</v>
      </c>
      <c r="X105" s="227" t="n">
        <f aca="false">ROUND(N105*$G105,-1)</f>
        <v>0</v>
      </c>
      <c r="Y105" s="227" t="n">
        <f aca="false">ROUND(O105*$G105,-1)</f>
        <v>0</v>
      </c>
      <c r="Z105" s="227" t="n">
        <f aca="false">ROUND(P105*$G105,-1)</f>
        <v>0</v>
      </c>
      <c r="AA105" s="227" t="n">
        <f aca="false">ROUND(Q105*$G105,-1)</f>
        <v>0</v>
      </c>
      <c r="AB105" s="227" t="n">
        <f aca="false">ROUND(R105*$G105,-1)</f>
        <v>0</v>
      </c>
      <c r="AC105" s="143" t="n">
        <f aca="false">ROUND(S105*$G105,-1)</f>
        <v>0</v>
      </c>
      <c r="AD105" s="186"/>
      <c r="AE105" s="96" t="n">
        <v>151</v>
      </c>
      <c r="AF105" s="629"/>
    </row>
    <row r="106" customFormat="false" ht="18.7" hidden="false" customHeight="true" outlineLevel="0" collapsed="false">
      <c r="A106" s="310" t="s">
        <v>299</v>
      </c>
      <c r="B106" s="179" t="s">
        <v>82</v>
      </c>
      <c r="C106" s="179" t="s">
        <v>55</v>
      </c>
      <c r="D106" s="179"/>
      <c r="E106" s="179" t="n">
        <v>7930</v>
      </c>
      <c r="F106" s="179" t="n">
        <v>100</v>
      </c>
      <c r="G106" s="179" t="n">
        <v>2000</v>
      </c>
      <c r="H106" s="616" t="s">
        <v>196</v>
      </c>
      <c r="I106" s="235" t="n">
        <v>0.7</v>
      </c>
      <c r="J106" s="181" t="n">
        <v>0.3</v>
      </c>
      <c r="K106" s="145"/>
      <c r="L106" s="145"/>
      <c r="M106" s="145"/>
      <c r="N106" s="145"/>
      <c r="O106" s="145"/>
      <c r="P106" s="145"/>
      <c r="Q106" s="145"/>
      <c r="R106" s="145"/>
      <c r="S106" s="145"/>
      <c r="T106" s="122" t="n">
        <f aca="false">ROUND(J106*$G106,-1)</f>
        <v>600</v>
      </c>
      <c r="U106" s="251" t="n">
        <f aca="false">ROUND(K106*$G106,-1)</f>
        <v>0</v>
      </c>
      <c r="V106" s="227" t="n">
        <f aca="false">ROUND(L106*$G106,-1)</f>
        <v>0</v>
      </c>
      <c r="W106" s="227" t="n">
        <f aca="false">ROUND(M106*$G106,-1)</f>
        <v>0</v>
      </c>
      <c r="X106" s="227" t="n">
        <f aca="false">ROUND(N106*$G106,-1)</f>
        <v>0</v>
      </c>
      <c r="Y106" s="227" t="n">
        <f aca="false">ROUND(O106*$G106,-1)</f>
        <v>0</v>
      </c>
      <c r="Z106" s="227" t="n">
        <f aca="false">ROUND(P106*$G106,-1)</f>
        <v>0</v>
      </c>
      <c r="AA106" s="227" t="n">
        <f aca="false">ROUND(Q106*$G106,-1)</f>
        <v>0</v>
      </c>
      <c r="AB106" s="227" t="n">
        <f aca="false">ROUND(R106*$G106,-1)</f>
        <v>0</v>
      </c>
      <c r="AC106" s="143" t="n">
        <f aca="false">ROUND(S106*$G106,-1)</f>
        <v>0</v>
      </c>
      <c r="AD106" s="186"/>
      <c r="AE106" s="96" t="n">
        <v>152</v>
      </c>
      <c r="AF106" s="629"/>
    </row>
    <row r="107" customFormat="false" ht="18.7" hidden="false" customHeight="true" outlineLevel="0" collapsed="false">
      <c r="A107" s="310" t="s">
        <v>300</v>
      </c>
      <c r="B107" s="179" t="s">
        <v>82</v>
      </c>
      <c r="C107" s="179" t="s">
        <v>55</v>
      </c>
      <c r="D107" s="179"/>
      <c r="E107" s="179"/>
      <c r="F107" s="179"/>
      <c r="G107" s="179" t="n">
        <v>300</v>
      </c>
      <c r="H107" s="616"/>
      <c r="I107" s="235" t="n">
        <v>0.1</v>
      </c>
      <c r="J107" s="181" t="n">
        <v>0.9</v>
      </c>
      <c r="K107" s="145"/>
      <c r="L107" s="145"/>
      <c r="M107" s="145"/>
      <c r="N107" s="145"/>
      <c r="O107" s="145"/>
      <c r="P107" s="145"/>
      <c r="Q107" s="145"/>
      <c r="R107" s="145"/>
      <c r="S107" s="145"/>
      <c r="T107" s="122" t="n">
        <f aca="false">ROUND(J107*$G107,-1)</f>
        <v>270</v>
      </c>
      <c r="U107" s="251" t="n">
        <f aca="false">ROUND(K107*$G107,-1)</f>
        <v>0</v>
      </c>
      <c r="V107" s="227" t="n">
        <f aca="false">ROUND(L107*$G107,-1)</f>
        <v>0</v>
      </c>
      <c r="W107" s="227" t="n">
        <f aca="false">ROUND(M107*$G107,-1)</f>
        <v>0</v>
      </c>
      <c r="X107" s="227" t="n">
        <f aca="false">ROUND(N107*$G107,-1)</f>
        <v>0</v>
      </c>
      <c r="Y107" s="227" t="n">
        <f aca="false">ROUND(O107*$G107,-1)</f>
        <v>0</v>
      </c>
      <c r="Z107" s="227" t="n">
        <f aca="false">ROUND(P107*$G107,-1)</f>
        <v>0</v>
      </c>
      <c r="AA107" s="227" t="n">
        <f aca="false">ROUND(Q107*$G107,-1)</f>
        <v>0</v>
      </c>
      <c r="AB107" s="227" t="n">
        <f aca="false">ROUND(R107*$G107,-1)</f>
        <v>0</v>
      </c>
      <c r="AC107" s="143" t="n">
        <f aca="false">ROUND(S107*$G107,-1)</f>
        <v>0</v>
      </c>
      <c r="AD107" s="186"/>
      <c r="AE107" s="208" t="n">
        <v>149</v>
      </c>
      <c r="AF107" s="629"/>
    </row>
    <row r="108" customFormat="false" ht="18.7" hidden="false" customHeight="true" outlineLevel="0" collapsed="false">
      <c r="A108" s="335"/>
      <c r="B108" s="179"/>
      <c r="C108" s="179"/>
      <c r="D108" s="179"/>
      <c r="E108" s="179"/>
      <c r="F108" s="179"/>
      <c r="G108" s="179"/>
      <c r="H108" s="143"/>
      <c r="I108" s="235"/>
      <c r="J108" s="181"/>
      <c r="K108" s="145"/>
      <c r="L108" s="145"/>
      <c r="M108" s="237"/>
      <c r="N108" s="145"/>
      <c r="O108" s="145"/>
      <c r="P108" s="145"/>
      <c r="Q108" s="145"/>
      <c r="R108" s="145"/>
      <c r="S108" s="145"/>
      <c r="T108" s="122"/>
      <c r="U108" s="251"/>
      <c r="V108" s="227"/>
      <c r="W108" s="227"/>
      <c r="X108" s="227"/>
      <c r="Y108" s="227"/>
      <c r="Z108" s="227"/>
      <c r="AA108" s="227"/>
      <c r="AB108" s="227"/>
      <c r="AC108" s="143"/>
      <c r="AD108" s="186"/>
      <c r="AE108" s="208"/>
    </row>
    <row r="109" customFormat="false" ht="18.7" hidden="false" customHeight="true" outlineLevel="0" collapsed="false">
      <c r="A109" s="460" t="s">
        <v>301</v>
      </c>
      <c r="B109" s="179"/>
      <c r="C109" s="179"/>
      <c r="D109" s="179"/>
      <c r="E109" s="625"/>
      <c r="F109" s="625"/>
      <c r="G109" s="625"/>
      <c r="H109" s="143" t="s">
        <v>196</v>
      </c>
      <c r="I109" s="627"/>
      <c r="J109" s="628"/>
      <c r="K109" s="630"/>
      <c r="L109" s="525"/>
      <c r="M109" s="525"/>
      <c r="N109" s="527"/>
      <c r="O109" s="527"/>
      <c r="P109" s="527"/>
      <c r="Q109" s="527"/>
      <c r="R109" s="527"/>
      <c r="S109" s="527"/>
      <c r="T109" s="231" t="n">
        <v>500</v>
      </c>
      <c r="U109" s="466" t="n">
        <v>500</v>
      </c>
      <c r="V109" s="247" t="n">
        <v>300</v>
      </c>
      <c r="W109" s="247" t="n">
        <v>0</v>
      </c>
      <c r="X109" s="247" t="n">
        <v>0</v>
      </c>
      <c r="Y109" s="247" t="n">
        <v>0</v>
      </c>
      <c r="Z109" s="247" t="n">
        <v>0</v>
      </c>
      <c r="AA109" s="247" t="n">
        <v>0</v>
      </c>
      <c r="AB109" s="247" t="n">
        <v>0</v>
      </c>
      <c r="AC109" s="248" t="n">
        <v>0</v>
      </c>
      <c r="AD109" s="631"/>
      <c r="AE109" s="208" t="n">
        <v>1298</v>
      </c>
      <c r="AF109" s="613"/>
      <c r="AG109" s="613"/>
      <c r="AH109" s="613"/>
      <c r="AI109" s="613"/>
    </row>
    <row r="110" s="613" customFormat="true" ht="18.7" hidden="false" customHeight="true" outlineLevel="0" collapsed="false">
      <c r="A110" s="310" t="s">
        <v>302</v>
      </c>
      <c r="B110" s="179" t="s">
        <v>52</v>
      </c>
      <c r="C110" s="179" t="s">
        <v>48</v>
      </c>
      <c r="D110" s="179"/>
      <c r="E110" s="179"/>
      <c r="F110" s="179"/>
      <c r="G110" s="179"/>
      <c r="H110" s="143"/>
      <c r="I110" s="235"/>
      <c r="J110" s="436"/>
      <c r="K110" s="436"/>
      <c r="L110" s="436"/>
      <c r="M110" s="237"/>
      <c r="N110" s="237"/>
      <c r="O110" s="145"/>
      <c r="P110" s="145"/>
      <c r="Q110" s="145"/>
      <c r="R110" s="145"/>
      <c r="S110" s="145"/>
      <c r="T110" s="122" t="n">
        <f aca="false">ROUND(J110*$G110,-1)</f>
        <v>0</v>
      </c>
      <c r="U110" s="251" t="n">
        <f aca="false">ROUND(K110*$G110,-1)</f>
        <v>0</v>
      </c>
      <c r="V110" s="227" t="n">
        <f aca="false">ROUND(L110*$G110,-1)</f>
        <v>0</v>
      </c>
      <c r="W110" s="227" t="n">
        <f aca="false">ROUND(M110*$G110,-1)</f>
        <v>0</v>
      </c>
      <c r="X110" s="227" t="n">
        <f aca="false">ROUND(N110*$G110,-1)</f>
        <v>0</v>
      </c>
      <c r="Y110" s="227" t="n">
        <f aca="false">ROUND(O110*$G110,-1)</f>
        <v>0</v>
      </c>
      <c r="Z110" s="227" t="n">
        <f aca="false">ROUND(P110*$G110,-1)</f>
        <v>0</v>
      </c>
      <c r="AA110" s="227" t="n">
        <f aca="false">ROUND(Q110*$G110,-1)</f>
        <v>0</v>
      </c>
      <c r="AB110" s="227" t="n">
        <f aca="false">ROUND(R110*$G110,-1)</f>
        <v>0</v>
      </c>
      <c r="AC110" s="143" t="n">
        <f aca="false">ROUND(S110*$G110,-1)</f>
        <v>0</v>
      </c>
      <c r="AD110" s="186"/>
      <c r="AE110" s="208" t="n">
        <v>2036</v>
      </c>
      <c r="AF110" s="3"/>
      <c r="AG110" s="3"/>
      <c r="AH110" s="3"/>
      <c r="AI110" s="3"/>
    </row>
    <row r="111" customFormat="false" ht="18.7" hidden="false" customHeight="true" outlineLevel="0" collapsed="false">
      <c r="A111" s="310" t="s">
        <v>303</v>
      </c>
      <c r="B111" s="179" t="s">
        <v>52</v>
      </c>
      <c r="C111" s="179" t="s">
        <v>48</v>
      </c>
      <c r="D111" s="179"/>
      <c r="E111" s="179"/>
      <c r="F111" s="179"/>
      <c r="G111" s="179"/>
      <c r="H111" s="143"/>
      <c r="I111" s="235"/>
      <c r="J111" s="436"/>
      <c r="K111" s="436"/>
      <c r="L111" s="436"/>
      <c r="M111" s="145"/>
      <c r="N111" s="145"/>
      <c r="O111" s="145"/>
      <c r="P111" s="145"/>
      <c r="Q111" s="145"/>
      <c r="R111" s="145"/>
      <c r="S111" s="145"/>
      <c r="T111" s="122" t="n">
        <f aca="false">ROUND(J111*$G111,-1)</f>
        <v>0</v>
      </c>
      <c r="U111" s="251" t="n">
        <f aca="false">ROUND(K111*$G111,-1)</f>
        <v>0</v>
      </c>
      <c r="V111" s="227" t="n">
        <f aca="false">ROUND(L111*$G111,-1)</f>
        <v>0</v>
      </c>
      <c r="W111" s="227" t="n">
        <f aca="false">ROUND(M111*$G111,-1)</f>
        <v>0</v>
      </c>
      <c r="X111" s="227" t="n">
        <f aca="false">ROUND(N111*$G111,-1)</f>
        <v>0</v>
      </c>
      <c r="Y111" s="227" t="n">
        <f aca="false">ROUND(O111*$G111,-1)</f>
        <v>0</v>
      </c>
      <c r="Z111" s="227" t="n">
        <f aca="false">ROUND(P111*$G111,-1)</f>
        <v>0</v>
      </c>
      <c r="AA111" s="227" t="n">
        <f aca="false">ROUND(Q111*$G111,-1)</f>
        <v>0</v>
      </c>
      <c r="AB111" s="227" t="n">
        <f aca="false">ROUND(R111*$G111,-1)</f>
        <v>0</v>
      </c>
      <c r="AC111" s="143" t="n">
        <f aca="false">ROUND(S111*$G111,-1)</f>
        <v>0</v>
      </c>
      <c r="AD111" s="186"/>
      <c r="AE111" s="229" t="n">
        <v>2038</v>
      </c>
    </row>
    <row r="112" customFormat="false" ht="18.7" hidden="false" customHeight="true" outlineLevel="0" collapsed="false">
      <c r="A112" s="310" t="s">
        <v>304</v>
      </c>
      <c r="B112" s="179" t="s">
        <v>52</v>
      </c>
      <c r="C112" s="179" t="s">
        <v>48</v>
      </c>
      <c r="D112" s="179"/>
      <c r="E112" s="179"/>
      <c r="F112" s="179"/>
      <c r="G112" s="179"/>
      <c r="H112" s="143"/>
      <c r="I112" s="235"/>
      <c r="J112" s="436"/>
      <c r="K112" s="436"/>
      <c r="L112" s="436"/>
      <c r="M112" s="145"/>
      <c r="N112" s="145"/>
      <c r="O112" s="145"/>
      <c r="P112" s="145"/>
      <c r="Q112" s="145"/>
      <c r="R112" s="145"/>
      <c r="S112" s="145"/>
      <c r="T112" s="122" t="n">
        <f aca="false">ROUND(J112*$G112,-1)</f>
        <v>0</v>
      </c>
      <c r="U112" s="251" t="n">
        <f aca="false">ROUND(K112*$G112,-1)</f>
        <v>0</v>
      </c>
      <c r="V112" s="227" t="n">
        <f aca="false">ROUND(L112*$G112,-1)</f>
        <v>0</v>
      </c>
      <c r="W112" s="227" t="n">
        <f aca="false">ROUND(M112*$G112,-1)</f>
        <v>0</v>
      </c>
      <c r="X112" s="227" t="n">
        <f aca="false">ROUND(N112*$G112,-1)</f>
        <v>0</v>
      </c>
      <c r="Y112" s="227" t="n">
        <f aca="false">ROUND(O112*$G112,-1)</f>
        <v>0</v>
      </c>
      <c r="Z112" s="227" t="n">
        <f aca="false">ROUND(P112*$G112,-1)</f>
        <v>0</v>
      </c>
      <c r="AA112" s="227" t="n">
        <f aca="false">ROUND(Q112*$G112,-1)</f>
        <v>0</v>
      </c>
      <c r="AB112" s="227" t="n">
        <f aca="false">ROUND(R112*$G112,-1)</f>
        <v>0</v>
      </c>
      <c r="AC112" s="143" t="n">
        <f aca="false">ROUND(S112*$G112,-1)</f>
        <v>0</v>
      </c>
      <c r="AD112" s="186"/>
      <c r="AE112" s="229" t="n">
        <v>2037</v>
      </c>
    </row>
    <row r="113" customFormat="false" ht="18.7" hidden="false" customHeight="true" outlineLevel="0" collapsed="false">
      <c r="A113" s="310" t="s">
        <v>305</v>
      </c>
      <c r="B113" s="179" t="s">
        <v>52</v>
      </c>
      <c r="C113" s="179" t="s">
        <v>48</v>
      </c>
      <c r="D113" s="179"/>
      <c r="E113" s="179"/>
      <c r="F113" s="179"/>
      <c r="G113" s="179"/>
      <c r="H113" s="143"/>
      <c r="I113" s="235"/>
      <c r="J113" s="436"/>
      <c r="K113" s="436"/>
      <c r="L113" s="436"/>
      <c r="M113" s="145"/>
      <c r="N113" s="145"/>
      <c r="O113" s="145"/>
      <c r="P113" s="145"/>
      <c r="Q113" s="145"/>
      <c r="R113" s="145"/>
      <c r="S113" s="145"/>
      <c r="T113" s="122" t="n">
        <f aca="false">ROUND(J113*$G113,-1)</f>
        <v>0</v>
      </c>
      <c r="U113" s="251" t="n">
        <f aca="false">ROUND(K113*$G113,-1)</f>
        <v>0</v>
      </c>
      <c r="V113" s="227" t="n">
        <f aca="false">ROUND(L113*$G113,-1)</f>
        <v>0</v>
      </c>
      <c r="W113" s="227" t="n">
        <f aca="false">ROUND(M113*$G113,-1)</f>
        <v>0</v>
      </c>
      <c r="X113" s="227" t="n">
        <f aca="false">ROUND(N113*$G113,-1)</f>
        <v>0</v>
      </c>
      <c r="Y113" s="227" t="n">
        <f aca="false">ROUND(O113*$G113,-1)</f>
        <v>0</v>
      </c>
      <c r="Z113" s="227" t="n">
        <f aca="false">ROUND(P113*$G113,-1)</f>
        <v>0</v>
      </c>
      <c r="AA113" s="227" t="n">
        <f aca="false">ROUND(Q113*$G113,-1)</f>
        <v>0</v>
      </c>
      <c r="AB113" s="227" t="n">
        <f aca="false">ROUND(R113*$G113,-1)</f>
        <v>0</v>
      </c>
      <c r="AC113" s="143" t="n">
        <f aca="false">ROUND(S113*$G113,-1)</f>
        <v>0</v>
      </c>
      <c r="AD113" s="186"/>
      <c r="AE113" s="208" t="n">
        <v>2028</v>
      </c>
    </row>
    <row r="114" customFormat="false" ht="18.7" hidden="false" customHeight="true" outlineLevel="0" collapsed="false">
      <c r="A114" s="310" t="s">
        <v>306</v>
      </c>
      <c r="B114" s="179" t="s">
        <v>52</v>
      </c>
      <c r="C114" s="179" t="s">
        <v>48</v>
      </c>
      <c r="D114" s="179"/>
      <c r="E114" s="179"/>
      <c r="F114" s="179"/>
      <c r="G114" s="179"/>
      <c r="H114" s="143"/>
      <c r="I114" s="235"/>
      <c r="J114" s="436"/>
      <c r="K114" s="436"/>
      <c r="L114" s="436"/>
      <c r="M114" s="145"/>
      <c r="N114" s="145"/>
      <c r="O114" s="145"/>
      <c r="P114" s="145"/>
      <c r="Q114" s="145"/>
      <c r="R114" s="145"/>
      <c r="S114" s="145"/>
      <c r="T114" s="122" t="n">
        <f aca="false">ROUND(J114*$G114,-1)</f>
        <v>0</v>
      </c>
      <c r="U114" s="251" t="n">
        <f aca="false">ROUND(K114*$G114,-1)</f>
        <v>0</v>
      </c>
      <c r="V114" s="227" t="n">
        <f aca="false">ROUND(L114*$G114,-1)</f>
        <v>0</v>
      </c>
      <c r="W114" s="227" t="n">
        <f aca="false">ROUND(M114*$G114,-1)</f>
        <v>0</v>
      </c>
      <c r="X114" s="227" t="n">
        <f aca="false">ROUND(N114*$G114,-1)</f>
        <v>0</v>
      </c>
      <c r="Y114" s="227" t="n">
        <f aca="false">ROUND(O114*$G114,-1)</f>
        <v>0</v>
      </c>
      <c r="Z114" s="227" t="n">
        <f aca="false">ROUND(P114*$G114,-1)</f>
        <v>0</v>
      </c>
      <c r="AA114" s="227" t="n">
        <f aca="false">ROUND(Q114*$G114,-1)</f>
        <v>0</v>
      </c>
      <c r="AB114" s="227" t="n">
        <f aca="false">ROUND(R114*$G114,-1)</f>
        <v>0</v>
      </c>
      <c r="AC114" s="143" t="n">
        <f aca="false">ROUND(S114*$G114,-1)</f>
        <v>0</v>
      </c>
      <c r="AD114" s="186"/>
      <c r="AE114" s="96" t="n">
        <v>2031</v>
      </c>
    </row>
    <row r="115" customFormat="false" ht="18.7" hidden="false" customHeight="true" outlineLevel="0" collapsed="false">
      <c r="A115" s="310" t="s">
        <v>307</v>
      </c>
      <c r="B115" s="179" t="s">
        <v>52</v>
      </c>
      <c r="C115" s="179" t="s">
        <v>48</v>
      </c>
      <c r="D115" s="179"/>
      <c r="E115" s="179"/>
      <c r="F115" s="179"/>
      <c r="G115" s="179"/>
      <c r="H115" s="143"/>
      <c r="I115" s="235"/>
      <c r="J115" s="436"/>
      <c r="K115" s="436"/>
      <c r="L115" s="436"/>
      <c r="M115" s="145"/>
      <c r="N115" s="145"/>
      <c r="O115" s="145"/>
      <c r="P115" s="145"/>
      <c r="Q115" s="145"/>
      <c r="R115" s="145"/>
      <c r="S115" s="145"/>
      <c r="T115" s="122" t="n">
        <f aca="false">ROUND(J115*$G115,-1)</f>
        <v>0</v>
      </c>
      <c r="U115" s="251" t="n">
        <f aca="false">ROUND(K115*$G115,-1)</f>
        <v>0</v>
      </c>
      <c r="V115" s="227" t="n">
        <f aca="false">ROUND(L115*$G115,-1)</f>
        <v>0</v>
      </c>
      <c r="W115" s="227" t="n">
        <f aca="false">ROUND(M115*$G115,-1)</f>
        <v>0</v>
      </c>
      <c r="X115" s="227" t="n">
        <f aca="false">ROUND(N115*$G115,-1)</f>
        <v>0</v>
      </c>
      <c r="Y115" s="227" t="n">
        <f aca="false">ROUND(O115*$G115,-1)</f>
        <v>0</v>
      </c>
      <c r="Z115" s="227" t="n">
        <f aca="false">ROUND(P115*$G115,-1)</f>
        <v>0</v>
      </c>
      <c r="AA115" s="227" t="n">
        <f aca="false">ROUND(Q115*$G115,-1)</f>
        <v>0</v>
      </c>
      <c r="AB115" s="227" t="n">
        <f aca="false">ROUND(R115*$G115,-1)</f>
        <v>0</v>
      </c>
      <c r="AC115" s="143" t="n">
        <f aca="false">ROUND(S115*$G115,-1)</f>
        <v>0</v>
      </c>
      <c r="AD115" s="186"/>
      <c r="AE115" s="229" t="n">
        <v>2029</v>
      </c>
    </row>
    <row r="116" customFormat="false" ht="18.7" hidden="false" customHeight="true" outlineLevel="0" collapsed="false">
      <c r="A116" s="310" t="s">
        <v>308</v>
      </c>
      <c r="B116" s="179" t="s">
        <v>52</v>
      </c>
      <c r="C116" s="179" t="s">
        <v>48</v>
      </c>
      <c r="D116" s="179"/>
      <c r="E116" s="179"/>
      <c r="F116" s="179"/>
      <c r="G116" s="179"/>
      <c r="H116" s="143"/>
      <c r="I116" s="235"/>
      <c r="J116" s="436"/>
      <c r="K116" s="436"/>
      <c r="L116" s="436"/>
      <c r="M116" s="145"/>
      <c r="N116" s="145"/>
      <c r="O116" s="145"/>
      <c r="P116" s="145"/>
      <c r="Q116" s="145"/>
      <c r="R116" s="145"/>
      <c r="S116" s="145"/>
      <c r="T116" s="122" t="n">
        <f aca="false">ROUND(J116*$G116,-1)</f>
        <v>0</v>
      </c>
      <c r="U116" s="251" t="n">
        <f aca="false">ROUND(K116*$G116,-1)</f>
        <v>0</v>
      </c>
      <c r="V116" s="227" t="n">
        <f aca="false">ROUND(L116*$G116,-1)</f>
        <v>0</v>
      </c>
      <c r="W116" s="227" t="n">
        <f aca="false">ROUND(M116*$G116,-1)</f>
        <v>0</v>
      </c>
      <c r="X116" s="227" t="n">
        <f aca="false">ROUND(N116*$G116,-1)</f>
        <v>0</v>
      </c>
      <c r="Y116" s="227" t="n">
        <f aca="false">ROUND(O116*$G116,-1)</f>
        <v>0</v>
      </c>
      <c r="Z116" s="227" t="n">
        <f aca="false">ROUND(P116*$G116,-1)</f>
        <v>0</v>
      </c>
      <c r="AA116" s="227" t="n">
        <f aca="false">ROUND(Q116*$G116,-1)</f>
        <v>0</v>
      </c>
      <c r="AB116" s="227" t="n">
        <f aca="false">ROUND(R116*$G116,-1)</f>
        <v>0</v>
      </c>
      <c r="AC116" s="143" t="n">
        <f aca="false">ROUND(S116*$G116,-1)</f>
        <v>0</v>
      </c>
      <c r="AD116" s="186"/>
      <c r="AE116" s="96" t="n">
        <v>2032</v>
      </c>
    </row>
    <row r="117" customFormat="false" ht="18.7" hidden="false" customHeight="true" outlineLevel="0" collapsed="false">
      <c r="A117" s="310" t="s">
        <v>309</v>
      </c>
      <c r="B117" s="179" t="s">
        <v>52</v>
      </c>
      <c r="C117" s="179" t="s">
        <v>48</v>
      </c>
      <c r="D117" s="179"/>
      <c r="E117" s="179"/>
      <c r="F117" s="179"/>
      <c r="G117" s="179"/>
      <c r="H117" s="143"/>
      <c r="I117" s="235"/>
      <c r="J117" s="436"/>
      <c r="K117" s="436"/>
      <c r="L117" s="436"/>
      <c r="M117" s="145"/>
      <c r="N117" s="145"/>
      <c r="O117" s="145"/>
      <c r="P117" s="145"/>
      <c r="Q117" s="145"/>
      <c r="R117" s="145"/>
      <c r="S117" s="145"/>
      <c r="T117" s="122" t="n">
        <f aca="false">ROUND(J117*$G117,-1)</f>
        <v>0</v>
      </c>
      <c r="U117" s="251" t="n">
        <f aca="false">ROUND(K117*$G117,-1)</f>
        <v>0</v>
      </c>
      <c r="V117" s="227" t="n">
        <f aca="false">ROUND(L117*$G117,-1)</f>
        <v>0</v>
      </c>
      <c r="W117" s="227" t="n">
        <f aca="false">ROUND(M117*$G117,-1)</f>
        <v>0</v>
      </c>
      <c r="X117" s="227" t="n">
        <f aca="false">ROUND(N117*$G117,-1)</f>
        <v>0</v>
      </c>
      <c r="Y117" s="227" t="n">
        <f aca="false">ROUND(O117*$G117,-1)</f>
        <v>0</v>
      </c>
      <c r="Z117" s="227" t="n">
        <f aca="false">ROUND(P117*$G117,-1)</f>
        <v>0</v>
      </c>
      <c r="AA117" s="227" t="n">
        <f aca="false">ROUND(Q117*$G117,-1)</f>
        <v>0</v>
      </c>
      <c r="AB117" s="227" t="n">
        <f aca="false">ROUND(R117*$G117,-1)</f>
        <v>0</v>
      </c>
      <c r="AC117" s="143" t="n">
        <f aca="false">ROUND(S117*$G117,-1)</f>
        <v>0</v>
      </c>
      <c r="AD117" s="186"/>
      <c r="AE117" s="96" t="n">
        <v>2033</v>
      </c>
    </row>
    <row r="118" customFormat="false" ht="18.7" hidden="false" customHeight="true" outlineLevel="0" collapsed="false">
      <c r="A118" s="310" t="s">
        <v>310</v>
      </c>
      <c r="B118" s="179" t="s">
        <v>52</v>
      </c>
      <c r="C118" s="179" t="s">
        <v>48</v>
      </c>
      <c r="D118" s="179"/>
      <c r="E118" s="179"/>
      <c r="F118" s="179"/>
      <c r="G118" s="179"/>
      <c r="H118" s="143"/>
      <c r="I118" s="235"/>
      <c r="J118" s="436"/>
      <c r="K118" s="436"/>
      <c r="L118" s="436"/>
      <c r="M118" s="145"/>
      <c r="N118" s="145"/>
      <c r="O118" s="145"/>
      <c r="P118" s="145"/>
      <c r="Q118" s="145"/>
      <c r="R118" s="145"/>
      <c r="S118" s="145"/>
      <c r="T118" s="122" t="n">
        <f aca="false">ROUND(J118*$G118,-1)</f>
        <v>0</v>
      </c>
      <c r="U118" s="251" t="n">
        <f aca="false">ROUND(K118*$G118,-1)</f>
        <v>0</v>
      </c>
      <c r="V118" s="227" t="n">
        <f aca="false">ROUND(L118*$G118,-1)</f>
        <v>0</v>
      </c>
      <c r="W118" s="227" t="n">
        <f aca="false">ROUND(M118*$G118,-1)</f>
        <v>0</v>
      </c>
      <c r="X118" s="227" t="n">
        <f aca="false">ROUND(N118*$G118,-1)</f>
        <v>0</v>
      </c>
      <c r="Y118" s="227" t="n">
        <f aca="false">ROUND(O118*$G118,-1)</f>
        <v>0</v>
      </c>
      <c r="Z118" s="227" t="n">
        <f aca="false">ROUND(P118*$G118,-1)</f>
        <v>0</v>
      </c>
      <c r="AA118" s="227" t="n">
        <f aca="false">ROUND(Q118*$G118,-1)</f>
        <v>0</v>
      </c>
      <c r="AB118" s="227" t="n">
        <f aca="false">ROUND(R118*$G118,-1)</f>
        <v>0</v>
      </c>
      <c r="AC118" s="143" t="n">
        <f aca="false">ROUND(S118*$G118,-1)</f>
        <v>0</v>
      </c>
      <c r="AD118" s="186"/>
      <c r="AE118" s="208" t="n">
        <v>2034</v>
      </c>
    </row>
    <row r="119" customFormat="false" ht="18.7" hidden="false" customHeight="true" outlineLevel="0" collapsed="false">
      <c r="A119" s="310" t="s">
        <v>311</v>
      </c>
      <c r="B119" s="179" t="s">
        <v>52</v>
      </c>
      <c r="C119" s="179" t="s">
        <v>48</v>
      </c>
      <c r="D119" s="179"/>
      <c r="E119" s="179"/>
      <c r="F119" s="179"/>
      <c r="G119" s="179"/>
      <c r="H119" s="143"/>
      <c r="I119" s="235"/>
      <c r="J119" s="436"/>
      <c r="K119" s="436"/>
      <c r="L119" s="436"/>
      <c r="M119" s="145"/>
      <c r="N119" s="145"/>
      <c r="O119" s="145"/>
      <c r="P119" s="145"/>
      <c r="Q119" s="145"/>
      <c r="R119" s="145"/>
      <c r="S119" s="145"/>
      <c r="T119" s="122" t="n">
        <f aca="false">ROUND(J119*$G119,-1)</f>
        <v>0</v>
      </c>
      <c r="U119" s="251" t="n">
        <f aca="false">ROUND(K119*$G119,-1)</f>
        <v>0</v>
      </c>
      <c r="V119" s="227" t="n">
        <f aca="false">ROUND(L119*$G119,-1)</f>
        <v>0</v>
      </c>
      <c r="W119" s="227" t="n">
        <f aca="false">ROUND(M119*$G119,-1)</f>
        <v>0</v>
      </c>
      <c r="X119" s="227" t="n">
        <f aca="false">ROUND(N119*$G119,-1)</f>
        <v>0</v>
      </c>
      <c r="Y119" s="227" t="n">
        <f aca="false">ROUND(O119*$G119,-1)</f>
        <v>0</v>
      </c>
      <c r="Z119" s="227" t="n">
        <f aca="false">ROUND(P119*$G119,-1)</f>
        <v>0</v>
      </c>
      <c r="AA119" s="227" t="n">
        <f aca="false">ROUND(Q119*$G119,-1)</f>
        <v>0</v>
      </c>
      <c r="AB119" s="227" t="n">
        <f aca="false">ROUND(R119*$G119,-1)</f>
        <v>0</v>
      </c>
      <c r="AC119" s="143" t="n">
        <f aca="false">ROUND(S119*$G119,-1)</f>
        <v>0</v>
      </c>
      <c r="AD119" s="186"/>
      <c r="AE119" s="208" t="n">
        <v>2027</v>
      </c>
    </row>
    <row r="120" customFormat="false" ht="18.7" hidden="false" customHeight="true" outlineLevel="0" collapsed="false">
      <c r="A120" s="310" t="s">
        <v>312</v>
      </c>
      <c r="B120" s="179" t="s">
        <v>52</v>
      </c>
      <c r="C120" s="179" t="s">
        <v>48</v>
      </c>
      <c r="D120" s="179"/>
      <c r="E120" s="179"/>
      <c r="F120" s="179"/>
      <c r="G120" s="179"/>
      <c r="H120" s="143"/>
      <c r="I120" s="235"/>
      <c r="J120" s="436"/>
      <c r="K120" s="436"/>
      <c r="L120" s="436"/>
      <c r="M120" s="145"/>
      <c r="N120" s="145"/>
      <c r="O120" s="145"/>
      <c r="P120" s="145"/>
      <c r="Q120" s="145"/>
      <c r="R120" s="145"/>
      <c r="S120" s="145"/>
      <c r="T120" s="122" t="n">
        <f aca="false">ROUND(J120*$G120,-1)</f>
        <v>0</v>
      </c>
      <c r="U120" s="251" t="n">
        <f aca="false">ROUND(K120*$G120,-1)</f>
        <v>0</v>
      </c>
      <c r="V120" s="227" t="n">
        <f aca="false">ROUND(L120*$G120,-1)</f>
        <v>0</v>
      </c>
      <c r="W120" s="227" t="n">
        <f aca="false">ROUND(M120*$G120,-1)</f>
        <v>0</v>
      </c>
      <c r="X120" s="227" t="n">
        <f aca="false">ROUND(N120*$G120,-1)</f>
        <v>0</v>
      </c>
      <c r="Y120" s="227" t="n">
        <f aca="false">ROUND(O120*$G120,-1)</f>
        <v>0</v>
      </c>
      <c r="Z120" s="227" t="n">
        <f aca="false">ROUND(P120*$G120,-1)</f>
        <v>0</v>
      </c>
      <c r="AA120" s="227" t="n">
        <f aca="false">ROUND(Q120*$G120,-1)</f>
        <v>0</v>
      </c>
      <c r="AB120" s="227" t="n">
        <f aca="false">ROUND(R120*$G120,-1)</f>
        <v>0</v>
      </c>
      <c r="AC120" s="143" t="n">
        <f aca="false">ROUND(S120*$G120,-1)</f>
        <v>0</v>
      </c>
      <c r="AD120" s="186"/>
      <c r="AE120" s="208" t="n">
        <v>2040</v>
      </c>
    </row>
    <row r="121" customFormat="false" ht="18.7" hidden="false" customHeight="true" outlineLevel="0" collapsed="false">
      <c r="A121" s="234"/>
      <c r="B121" s="179"/>
      <c r="C121" s="179"/>
      <c r="D121" s="179"/>
      <c r="E121" s="179"/>
      <c r="F121" s="179"/>
      <c r="G121" s="179"/>
      <c r="H121" s="143"/>
      <c r="I121" s="235"/>
      <c r="J121" s="181"/>
      <c r="K121" s="436"/>
      <c r="L121" s="237"/>
      <c r="M121" s="237"/>
      <c r="N121" s="145"/>
      <c r="O121" s="145"/>
      <c r="P121" s="145"/>
      <c r="Q121" s="145"/>
      <c r="R121" s="145"/>
      <c r="S121" s="145"/>
      <c r="T121" s="122"/>
      <c r="U121" s="251"/>
      <c r="V121" s="227"/>
      <c r="W121" s="227"/>
      <c r="X121" s="227"/>
      <c r="Y121" s="227"/>
      <c r="Z121" s="227"/>
      <c r="AA121" s="227"/>
      <c r="AB121" s="227"/>
      <c r="AC121" s="143"/>
      <c r="AD121" s="186"/>
      <c r="AE121" s="229"/>
    </row>
    <row r="122" customFormat="false" ht="18.7" hidden="false" customHeight="true" outlineLevel="0" collapsed="false">
      <c r="A122" s="460" t="s">
        <v>313</v>
      </c>
      <c r="B122" s="179"/>
      <c r="C122" s="179"/>
      <c r="D122" s="179"/>
      <c r="E122" s="625"/>
      <c r="F122" s="625"/>
      <c r="G122" s="625"/>
      <c r="H122" s="626"/>
      <c r="I122" s="627"/>
      <c r="J122" s="628"/>
      <c r="K122" s="527"/>
      <c r="L122" s="527"/>
      <c r="M122" s="525"/>
      <c r="N122" s="527"/>
      <c r="O122" s="527"/>
      <c r="P122" s="527"/>
      <c r="Q122" s="527"/>
      <c r="R122" s="527"/>
      <c r="S122" s="527"/>
      <c r="T122" s="135" t="n">
        <f aca="false">SUM(T123:T140)</f>
        <v>30</v>
      </c>
      <c r="U122" s="609" t="n">
        <f aca="false">SUM(U123:U140)</f>
        <v>0</v>
      </c>
      <c r="V122" s="610" t="n">
        <f aca="false">SUM(V123:V140)</f>
        <v>90</v>
      </c>
      <c r="W122" s="610" t="n">
        <f aca="false">SUM(W123:W140)</f>
        <v>210</v>
      </c>
      <c r="X122" s="610" t="n">
        <f aca="false">SUM(X123:X140)</f>
        <v>0</v>
      </c>
      <c r="Y122" s="610" t="n">
        <f aca="false">SUM(Y123:Y140)</f>
        <v>0</v>
      </c>
      <c r="Z122" s="610" t="n">
        <f aca="false">SUM(Z123:Z140)</f>
        <v>0</v>
      </c>
      <c r="AA122" s="610" t="n">
        <f aca="false">SUM(AA123:AA140)</f>
        <v>0</v>
      </c>
      <c r="AB122" s="610" t="n">
        <f aca="false">SUM(AB123:AB140)</f>
        <v>0</v>
      </c>
      <c r="AC122" s="611" t="n">
        <f aca="false">SUM(AC123:AC140)</f>
        <v>0</v>
      </c>
      <c r="AD122" s="533"/>
      <c r="AE122" s="96"/>
      <c r="AF122" s="613"/>
      <c r="AG122" s="613"/>
      <c r="AH122" s="613"/>
      <c r="AI122" s="613"/>
    </row>
    <row r="123" s="613" customFormat="true" ht="18.7" hidden="false" customHeight="true" outlineLevel="0" collapsed="false">
      <c r="A123" s="310" t="s">
        <v>314</v>
      </c>
      <c r="B123" s="179" t="s">
        <v>82</v>
      </c>
      <c r="C123" s="179" t="s">
        <v>48</v>
      </c>
      <c r="D123" s="179"/>
      <c r="E123" s="262"/>
      <c r="F123" s="262"/>
      <c r="G123" s="179" t="n">
        <v>300</v>
      </c>
      <c r="H123" s="143"/>
      <c r="I123" s="235"/>
      <c r="J123" s="181" t="n">
        <v>0.1</v>
      </c>
      <c r="K123" s="436"/>
      <c r="L123" s="237" t="n">
        <v>0.3</v>
      </c>
      <c r="M123" s="237" t="n">
        <v>0.7</v>
      </c>
      <c r="N123" s="145"/>
      <c r="O123" s="145"/>
      <c r="P123" s="145"/>
      <c r="Q123" s="145"/>
      <c r="R123" s="145"/>
      <c r="S123" s="145"/>
      <c r="T123" s="122" t="n">
        <f aca="false">ROUND(J123*$G123,-1)</f>
        <v>30</v>
      </c>
      <c r="U123" s="251" t="n">
        <f aca="false">ROUND(K123*$G123,-1)</f>
        <v>0</v>
      </c>
      <c r="V123" s="227" t="n">
        <f aca="false">ROUND(L123*$G123,-1)</f>
        <v>90</v>
      </c>
      <c r="W123" s="227" t="n">
        <f aca="false">ROUND(M123*$G123,-1)</f>
        <v>210</v>
      </c>
      <c r="X123" s="227" t="n">
        <f aca="false">ROUND(N123*$G123,-1)</f>
        <v>0</v>
      </c>
      <c r="Y123" s="227" t="n">
        <f aca="false">ROUND(O123*$G123,-1)</f>
        <v>0</v>
      </c>
      <c r="Z123" s="227" t="n">
        <f aca="false">ROUND(P123*$G123,-1)</f>
        <v>0</v>
      </c>
      <c r="AA123" s="227" t="n">
        <f aca="false">ROUND(Q123*$G123,-1)</f>
        <v>0</v>
      </c>
      <c r="AB123" s="227" t="n">
        <f aca="false">ROUND(R123*$G123,-1)</f>
        <v>0</v>
      </c>
      <c r="AC123" s="143" t="n">
        <f aca="false">ROUND(S123*$G123,-1)</f>
        <v>0</v>
      </c>
      <c r="AD123" s="186" t="s">
        <v>315</v>
      </c>
      <c r="AE123" s="96"/>
      <c r="AF123" s="3"/>
      <c r="AG123" s="3"/>
      <c r="AH123" s="3"/>
      <c r="AI123" s="3"/>
    </row>
    <row r="124" customFormat="false" ht="18.7" hidden="false" customHeight="true" outlineLevel="0" collapsed="false">
      <c r="A124" s="632" t="s">
        <v>316</v>
      </c>
      <c r="B124" s="633" t="s">
        <v>82</v>
      </c>
      <c r="C124" s="633"/>
      <c r="D124" s="633"/>
      <c r="E124" s="633" t="n">
        <v>4800</v>
      </c>
      <c r="F124" s="633" t="n">
        <v>150</v>
      </c>
      <c r="G124" s="633" t="n">
        <f aca="false">F124*E124/1000</f>
        <v>720</v>
      </c>
      <c r="H124" s="634"/>
      <c r="I124" s="635" t="n">
        <v>0.6</v>
      </c>
      <c r="J124" s="636"/>
      <c r="K124" s="637"/>
      <c r="L124" s="637"/>
      <c r="M124" s="637"/>
      <c r="N124" s="637"/>
      <c r="O124" s="638"/>
      <c r="P124" s="637"/>
      <c r="Q124" s="638"/>
      <c r="R124" s="638"/>
      <c r="S124" s="638"/>
      <c r="T124" s="639" t="n">
        <f aca="false">ROUND(J124*$G124,-1)</f>
        <v>0</v>
      </c>
      <c r="U124" s="640" t="n">
        <f aca="false">ROUND(K124*$G124,-1)</f>
        <v>0</v>
      </c>
      <c r="V124" s="641" t="n">
        <f aca="false">ROUND(L124*$G124,-1)</f>
        <v>0</v>
      </c>
      <c r="W124" s="641" t="n">
        <f aca="false">ROUND(M124*$G124,-1)</f>
        <v>0</v>
      </c>
      <c r="X124" s="641" t="n">
        <f aca="false">ROUND(N124*$G124,-1)</f>
        <v>0</v>
      </c>
      <c r="Y124" s="641" t="n">
        <f aca="false">ROUND(O124*$G124,-1)</f>
        <v>0</v>
      </c>
      <c r="Z124" s="641" t="n">
        <f aca="false">ROUND(P124*$G124,-1)</f>
        <v>0</v>
      </c>
      <c r="AA124" s="641" t="n">
        <f aca="false">ROUND(Q124*$G124,-1)</f>
        <v>0</v>
      </c>
      <c r="AB124" s="641" t="n">
        <f aca="false">ROUND(R124*$G124,-1)</f>
        <v>0</v>
      </c>
      <c r="AC124" s="634" t="n">
        <f aca="false">ROUND(S124*$G124,-1)</f>
        <v>0</v>
      </c>
      <c r="AD124" s="642"/>
      <c r="AE124" s="96"/>
      <c r="AF124" s="643"/>
      <c r="AG124" s="643"/>
      <c r="AH124" s="643"/>
      <c r="AI124" s="643"/>
    </row>
    <row r="125" s="643" customFormat="true" ht="18.7" hidden="false" customHeight="true" outlineLevel="0" collapsed="false">
      <c r="A125" s="632" t="s">
        <v>317</v>
      </c>
      <c r="B125" s="633" t="s">
        <v>82</v>
      </c>
      <c r="C125" s="633"/>
      <c r="D125" s="633"/>
      <c r="E125" s="633" t="n">
        <v>700</v>
      </c>
      <c r="F125" s="633" t="n">
        <v>150</v>
      </c>
      <c r="G125" s="633" t="n">
        <v>200</v>
      </c>
      <c r="H125" s="634"/>
      <c r="I125" s="635" t="n">
        <v>0.1</v>
      </c>
      <c r="J125" s="636"/>
      <c r="K125" s="637"/>
      <c r="L125" s="637"/>
      <c r="M125" s="637"/>
      <c r="N125" s="637"/>
      <c r="O125" s="638"/>
      <c r="P125" s="637"/>
      <c r="Q125" s="638"/>
      <c r="R125" s="638"/>
      <c r="S125" s="638"/>
      <c r="T125" s="639" t="n">
        <f aca="false">ROUND(J125*$G125,-1)</f>
        <v>0</v>
      </c>
      <c r="U125" s="640" t="n">
        <f aca="false">ROUND(K125*$G125,-1)</f>
        <v>0</v>
      </c>
      <c r="V125" s="641" t="n">
        <f aca="false">ROUND(L125*$G125,-1)</f>
        <v>0</v>
      </c>
      <c r="W125" s="641" t="n">
        <f aca="false">ROUND(M125*$G125,-1)</f>
        <v>0</v>
      </c>
      <c r="X125" s="641" t="n">
        <f aca="false">ROUND(N125*$G125,-1)</f>
        <v>0</v>
      </c>
      <c r="Y125" s="641" t="n">
        <f aca="false">ROUND(O125*$G125,-1)</f>
        <v>0</v>
      </c>
      <c r="Z125" s="641" t="n">
        <f aca="false">ROUND(P125*$G125,-1)</f>
        <v>0</v>
      </c>
      <c r="AA125" s="641" t="n">
        <f aca="false">ROUND(Q125*$G125,-1)</f>
        <v>0</v>
      </c>
      <c r="AB125" s="641" t="n">
        <f aca="false">ROUND(R125*$G125,-1)</f>
        <v>0</v>
      </c>
      <c r="AC125" s="634" t="n">
        <f aca="false">ROUND(S125*$G125,-1)</f>
        <v>0</v>
      </c>
      <c r="AD125" s="642" t="s">
        <v>318</v>
      </c>
      <c r="AE125" s="96"/>
    </row>
    <row r="126" s="643" customFormat="true" ht="18.7" hidden="false" customHeight="true" outlineLevel="0" collapsed="false">
      <c r="A126" s="632" t="s">
        <v>319</v>
      </c>
      <c r="B126" s="633" t="s">
        <v>82</v>
      </c>
      <c r="C126" s="633"/>
      <c r="D126" s="633"/>
      <c r="E126" s="633" t="n">
        <v>6500</v>
      </c>
      <c r="F126" s="633" t="n">
        <v>100</v>
      </c>
      <c r="G126" s="633" t="n">
        <f aca="false">F126*E126/1000</f>
        <v>650</v>
      </c>
      <c r="H126" s="634"/>
      <c r="I126" s="635"/>
      <c r="J126" s="636"/>
      <c r="K126" s="637"/>
      <c r="L126" s="637"/>
      <c r="M126" s="637"/>
      <c r="N126" s="637"/>
      <c r="O126" s="638"/>
      <c r="P126" s="637"/>
      <c r="Q126" s="638"/>
      <c r="R126" s="638"/>
      <c r="S126" s="638"/>
      <c r="T126" s="639" t="n">
        <f aca="false">ROUND(J126*$G126,-1)</f>
        <v>0</v>
      </c>
      <c r="U126" s="640" t="n">
        <f aca="false">ROUND(K126*$G126,-1)</f>
        <v>0</v>
      </c>
      <c r="V126" s="641" t="n">
        <f aca="false">ROUND(L126*$G126,-1)</f>
        <v>0</v>
      </c>
      <c r="W126" s="641" t="n">
        <f aca="false">ROUND(M126*$G126,-1)</f>
        <v>0</v>
      </c>
      <c r="X126" s="641" t="n">
        <f aca="false">ROUND(N126*$G126,-1)</f>
        <v>0</v>
      </c>
      <c r="Y126" s="641" t="n">
        <f aca="false">ROUND(O126*$G126,-1)</f>
        <v>0</v>
      </c>
      <c r="Z126" s="641" t="n">
        <f aca="false">ROUND(P126*$G126,-1)</f>
        <v>0</v>
      </c>
      <c r="AA126" s="641" t="n">
        <f aca="false">ROUND(Q126*$G126,-1)</f>
        <v>0</v>
      </c>
      <c r="AB126" s="641" t="n">
        <f aca="false">ROUND(R126*$G126,-1)</f>
        <v>0</v>
      </c>
      <c r="AC126" s="634" t="n">
        <f aca="false">ROUND(S126*$G126,-1)</f>
        <v>0</v>
      </c>
      <c r="AD126" s="642"/>
      <c r="AE126" s="96"/>
    </row>
    <row r="127" s="643" customFormat="true" ht="18.7" hidden="false" customHeight="true" outlineLevel="0" collapsed="false">
      <c r="A127" s="462" t="s">
        <v>320</v>
      </c>
      <c r="B127" s="262" t="s">
        <v>82</v>
      </c>
      <c r="C127" s="179"/>
      <c r="D127" s="179"/>
      <c r="E127" s="262" t="n">
        <v>380</v>
      </c>
      <c r="F127" s="644"/>
      <c r="G127" s="262"/>
      <c r="H127" s="269"/>
      <c r="I127" s="263"/>
      <c r="J127" s="336"/>
      <c r="K127" s="265"/>
      <c r="L127" s="342"/>
      <c r="M127" s="342"/>
      <c r="N127" s="342"/>
      <c r="O127" s="342"/>
      <c r="P127" s="342"/>
      <c r="Q127" s="342"/>
      <c r="R127" s="342"/>
      <c r="S127" s="264"/>
      <c r="T127" s="267"/>
      <c r="U127" s="261"/>
      <c r="V127" s="260"/>
      <c r="W127" s="260"/>
      <c r="X127" s="260"/>
      <c r="Y127" s="260"/>
      <c r="Z127" s="260"/>
      <c r="AA127" s="260"/>
      <c r="AB127" s="260"/>
      <c r="AC127" s="269"/>
      <c r="AD127" s="336"/>
      <c r="AE127" s="96" t="s">
        <v>65</v>
      </c>
      <c r="AF127" s="593"/>
      <c r="AG127" s="593"/>
      <c r="AH127" s="593"/>
      <c r="AI127" s="593"/>
    </row>
    <row r="128" s="593" customFormat="true" ht="18.7" hidden="false" customHeight="true" outlineLevel="0" collapsed="false">
      <c r="A128" s="462" t="s">
        <v>321</v>
      </c>
      <c r="B128" s="262" t="s">
        <v>82</v>
      </c>
      <c r="C128" s="179"/>
      <c r="D128" s="179"/>
      <c r="E128" s="262" t="n">
        <v>1087</v>
      </c>
      <c r="F128" s="644"/>
      <c r="G128" s="262"/>
      <c r="H128" s="269"/>
      <c r="I128" s="263"/>
      <c r="J128" s="336"/>
      <c r="K128" s="265"/>
      <c r="L128" s="342"/>
      <c r="M128" s="342"/>
      <c r="N128" s="342"/>
      <c r="O128" s="342"/>
      <c r="P128" s="342"/>
      <c r="Q128" s="342"/>
      <c r="R128" s="342"/>
      <c r="S128" s="264"/>
      <c r="T128" s="267"/>
      <c r="U128" s="261"/>
      <c r="V128" s="260"/>
      <c r="W128" s="260"/>
      <c r="X128" s="260"/>
      <c r="Y128" s="260"/>
      <c r="Z128" s="260"/>
      <c r="AA128" s="260"/>
      <c r="AB128" s="260"/>
      <c r="AC128" s="269"/>
      <c r="AD128" s="336"/>
      <c r="AE128" s="96" t="s">
        <v>65</v>
      </c>
    </row>
    <row r="129" s="593" customFormat="true" ht="18.7" hidden="false" customHeight="true" outlineLevel="0" collapsed="false">
      <c r="A129" s="462" t="s">
        <v>322</v>
      </c>
      <c r="B129" s="262" t="s">
        <v>82</v>
      </c>
      <c r="C129" s="179"/>
      <c r="D129" s="179"/>
      <c r="E129" s="262" t="n">
        <v>1368</v>
      </c>
      <c r="F129" s="644"/>
      <c r="G129" s="262"/>
      <c r="H129" s="269"/>
      <c r="I129" s="263"/>
      <c r="J129" s="336"/>
      <c r="K129" s="342"/>
      <c r="L129" s="342"/>
      <c r="M129" s="342"/>
      <c r="N129" s="342"/>
      <c r="O129" s="342"/>
      <c r="P129" s="342"/>
      <c r="Q129" s="342"/>
      <c r="R129" s="342"/>
      <c r="S129" s="264"/>
      <c r="T129" s="267"/>
      <c r="U129" s="261"/>
      <c r="V129" s="260"/>
      <c r="W129" s="260"/>
      <c r="X129" s="260"/>
      <c r="Y129" s="260"/>
      <c r="Z129" s="260"/>
      <c r="AA129" s="260"/>
      <c r="AB129" s="260"/>
      <c r="AC129" s="269"/>
      <c r="AD129" s="336"/>
      <c r="AE129" s="208" t="n">
        <v>408</v>
      </c>
      <c r="AF129" s="645"/>
    </row>
    <row r="130" s="593" customFormat="true" ht="18.7" hidden="false" customHeight="true" outlineLevel="0" collapsed="false">
      <c r="A130" s="462" t="s">
        <v>323</v>
      </c>
      <c r="B130" s="262" t="s">
        <v>82</v>
      </c>
      <c r="C130" s="179"/>
      <c r="D130" s="179"/>
      <c r="E130" s="262" t="n">
        <v>1130</v>
      </c>
      <c r="F130" s="644"/>
      <c r="G130" s="262"/>
      <c r="H130" s="269"/>
      <c r="I130" s="263"/>
      <c r="J130" s="264"/>
      <c r="K130" s="265"/>
      <c r="L130" s="342"/>
      <c r="M130" s="342"/>
      <c r="N130" s="342"/>
      <c r="O130" s="342"/>
      <c r="P130" s="342"/>
      <c r="Q130" s="342"/>
      <c r="R130" s="342"/>
      <c r="S130" s="264"/>
      <c r="T130" s="267"/>
      <c r="U130" s="261"/>
      <c r="V130" s="260"/>
      <c r="W130" s="260"/>
      <c r="X130" s="260"/>
      <c r="Y130" s="260"/>
      <c r="Z130" s="260"/>
      <c r="AA130" s="260"/>
      <c r="AB130" s="260"/>
      <c r="AC130" s="269"/>
      <c r="AD130" s="336"/>
      <c r="AE130" s="208" t="n">
        <v>775</v>
      </c>
    </row>
    <row r="131" s="593" customFormat="true" ht="18.7" hidden="false" customHeight="true" outlineLevel="0" collapsed="false">
      <c r="A131" s="646" t="s">
        <v>324</v>
      </c>
      <c r="B131" s="262" t="s">
        <v>82</v>
      </c>
      <c r="C131" s="179"/>
      <c r="D131" s="179"/>
      <c r="E131" s="257" t="n">
        <v>1153</v>
      </c>
      <c r="F131" s="262"/>
      <c r="G131" s="262"/>
      <c r="H131" s="647"/>
      <c r="I131" s="263"/>
      <c r="J131" s="342"/>
      <c r="K131" s="342"/>
      <c r="L131" s="342"/>
      <c r="M131" s="342"/>
      <c r="N131" s="342"/>
      <c r="O131" s="342"/>
      <c r="P131" s="342"/>
      <c r="Q131" s="648"/>
      <c r="R131" s="648"/>
      <c r="S131" s="265"/>
      <c r="T131" s="267"/>
      <c r="U131" s="261"/>
      <c r="V131" s="260"/>
      <c r="W131" s="260"/>
      <c r="X131" s="260"/>
      <c r="Y131" s="260"/>
      <c r="Z131" s="260"/>
      <c r="AA131" s="260"/>
      <c r="AB131" s="260"/>
      <c r="AC131" s="269"/>
      <c r="AD131" s="336"/>
      <c r="AE131" s="208" t="n">
        <v>782</v>
      </c>
    </row>
    <row r="132" s="593" customFormat="true" ht="18.7" hidden="false" customHeight="true" outlineLevel="0" collapsed="false">
      <c r="A132" s="462" t="s">
        <v>325</v>
      </c>
      <c r="B132" s="262" t="s">
        <v>82</v>
      </c>
      <c r="C132" s="179"/>
      <c r="D132" s="179"/>
      <c r="E132" s="649" t="n">
        <v>388</v>
      </c>
      <c r="F132" s="262"/>
      <c r="G132" s="262"/>
      <c r="H132" s="647"/>
      <c r="I132" s="263"/>
      <c r="J132" s="336"/>
      <c r="K132" s="342"/>
      <c r="L132" s="342"/>
      <c r="M132" s="342"/>
      <c r="N132" s="342"/>
      <c r="O132" s="342"/>
      <c r="P132" s="342"/>
      <c r="Q132" s="265"/>
      <c r="R132" s="265"/>
      <c r="S132" s="265"/>
      <c r="T132" s="267"/>
      <c r="U132" s="261"/>
      <c r="V132" s="260"/>
      <c r="W132" s="260"/>
      <c r="X132" s="260"/>
      <c r="Y132" s="260"/>
      <c r="Z132" s="260"/>
      <c r="AA132" s="260"/>
      <c r="AB132" s="260"/>
      <c r="AC132" s="269"/>
      <c r="AD132" s="336"/>
      <c r="AE132" s="208" t="n">
        <v>780</v>
      </c>
    </row>
    <row r="133" s="593" customFormat="true" ht="18.7" hidden="false" customHeight="true" outlineLevel="0" collapsed="false">
      <c r="A133" s="462" t="s">
        <v>326</v>
      </c>
      <c r="B133" s="262" t="s">
        <v>82</v>
      </c>
      <c r="C133" s="179"/>
      <c r="D133" s="179"/>
      <c r="E133" s="649" t="n">
        <v>358</v>
      </c>
      <c r="F133" s="262"/>
      <c r="G133" s="262"/>
      <c r="H133" s="647"/>
      <c r="I133" s="263"/>
      <c r="J133" s="336"/>
      <c r="K133" s="342"/>
      <c r="L133" s="342"/>
      <c r="M133" s="342"/>
      <c r="N133" s="342"/>
      <c r="O133" s="342"/>
      <c r="P133" s="342"/>
      <c r="Q133" s="265"/>
      <c r="R133" s="265"/>
      <c r="S133" s="265"/>
      <c r="T133" s="267"/>
      <c r="U133" s="261"/>
      <c r="V133" s="260"/>
      <c r="W133" s="260"/>
      <c r="X133" s="260"/>
      <c r="Y133" s="260"/>
      <c r="Z133" s="260"/>
      <c r="AA133" s="260"/>
      <c r="AB133" s="260"/>
      <c r="AC133" s="269"/>
      <c r="AD133" s="336"/>
      <c r="AE133" s="208" t="n">
        <v>781</v>
      </c>
    </row>
    <row r="134" s="593" customFormat="true" ht="18.7" hidden="false" customHeight="true" outlineLevel="0" collapsed="false">
      <c r="A134" s="462" t="s">
        <v>327</v>
      </c>
      <c r="B134" s="262" t="s">
        <v>82</v>
      </c>
      <c r="C134" s="179"/>
      <c r="D134" s="179"/>
      <c r="E134" s="262" t="n">
        <v>890</v>
      </c>
      <c r="F134" s="262"/>
      <c r="G134" s="262"/>
      <c r="H134" s="269"/>
      <c r="I134" s="263"/>
      <c r="J134" s="336"/>
      <c r="K134" s="342"/>
      <c r="L134" s="342"/>
      <c r="M134" s="342"/>
      <c r="N134" s="342"/>
      <c r="O134" s="342"/>
      <c r="P134" s="342"/>
      <c r="Q134" s="265"/>
      <c r="R134" s="342"/>
      <c r="S134" s="265"/>
      <c r="T134" s="267"/>
      <c r="U134" s="261"/>
      <c r="V134" s="260"/>
      <c r="W134" s="260"/>
      <c r="X134" s="260"/>
      <c r="Y134" s="260"/>
      <c r="Z134" s="260"/>
      <c r="AA134" s="260"/>
      <c r="AB134" s="260"/>
      <c r="AC134" s="269"/>
      <c r="AD134" s="336"/>
      <c r="AE134" s="208" t="n">
        <v>407</v>
      </c>
    </row>
    <row r="135" s="593" customFormat="true" ht="18.7" hidden="false" customHeight="true" outlineLevel="0" collapsed="false">
      <c r="A135" s="462" t="s">
        <v>328</v>
      </c>
      <c r="B135" s="262" t="s">
        <v>82</v>
      </c>
      <c r="C135" s="179"/>
      <c r="D135" s="179"/>
      <c r="E135" s="262" t="n">
        <v>1500</v>
      </c>
      <c r="F135" s="262"/>
      <c r="G135" s="262"/>
      <c r="H135" s="269"/>
      <c r="I135" s="263"/>
      <c r="J135" s="336"/>
      <c r="K135" s="342"/>
      <c r="L135" s="342"/>
      <c r="M135" s="342"/>
      <c r="N135" s="342"/>
      <c r="O135" s="342"/>
      <c r="P135" s="342"/>
      <c r="Q135" s="265"/>
      <c r="R135" s="342"/>
      <c r="S135" s="265"/>
      <c r="T135" s="267"/>
      <c r="U135" s="261"/>
      <c r="V135" s="260"/>
      <c r="W135" s="260"/>
      <c r="X135" s="260"/>
      <c r="Y135" s="260"/>
      <c r="Z135" s="260"/>
      <c r="AA135" s="260"/>
      <c r="AB135" s="260"/>
      <c r="AC135" s="269"/>
      <c r="AD135" s="336"/>
      <c r="AE135" s="306" t="n">
        <v>470</v>
      </c>
    </row>
    <row r="136" s="593" customFormat="true" ht="18.7" hidden="false" customHeight="true" outlineLevel="0" collapsed="false">
      <c r="A136" s="462" t="s">
        <v>329</v>
      </c>
      <c r="B136" s="262" t="s">
        <v>82</v>
      </c>
      <c r="C136" s="179"/>
      <c r="D136" s="179"/>
      <c r="E136" s="262" t="n">
        <v>3510</v>
      </c>
      <c r="F136" s="262"/>
      <c r="G136" s="262"/>
      <c r="H136" s="269"/>
      <c r="I136" s="263"/>
      <c r="J136" s="342"/>
      <c r="K136" s="650"/>
      <c r="L136" s="650"/>
      <c r="M136" s="650"/>
      <c r="N136" s="650"/>
      <c r="O136" s="650"/>
      <c r="P136" s="650"/>
      <c r="Q136" s="651"/>
      <c r="R136" s="650"/>
      <c r="S136" s="265"/>
      <c r="T136" s="267"/>
      <c r="U136" s="261"/>
      <c r="V136" s="260"/>
      <c r="W136" s="260"/>
      <c r="X136" s="260"/>
      <c r="Y136" s="260"/>
      <c r="Z136" s="260"/>
      <c r="AA136" s="260"/>
      <c r="AB136" s="260"/>
      <c r="AC136" s="269"/>
      <c r="AD136" s="336"/>
      <c r="AE136" s="208" t="n">
        <v>962</v>
      </c>
    </row>
    <row r="137" s="593" customFormat="true" ht="18.7" hidden="false" customHeight="true" outlineLevel="0" collapsed="false">
      <c r="A137" s="462" t="s">
        <v>330</v>
      </c>
      <c r="B137" s="262" t="s">
        <v>331</v>
      </c>
      <c r="C137" s="179"/>
      <c r="D137" s="179"/>
      <c r="E137" s="262" t="n">
        <v>1600</v>
      </c>
      <c r="F137" s="262"/>
      <c r="G137" s="262"/>
      <c r="H137" s="269"/>
      <c r="I137" s="263"/>
      <c r="J137" s="264"/>
      <c r="K137" s="651"/>
      <c r="L137" s="342"/>
      <c r="M137" s="342"/>
      <c r="N137" s="342"/>
      <c r="O137" s="342"/>
      <c r="P137" s="342"/>
      <c r="Q137" s="265"/>
      <c r="R137" s="265"/>
      <c r="S137" s="265"/>
      <c r="T137" s="267"/>
      <c r="U137" s="261"/>
      <c r="V137" s="260"/>
      <c r="W137" s="260"/>
      <c r="X137" s="260"/>
      <c r="Y137" s="260"/>
      <c r="Z137" s="260"/>
      <c r="AA137" s="260"/>
      <c r="AB137" s="260"/>
      <c r="AC137" s="269"/>
      <c r="AD137" s="336"/>
      <c r="AE137" s="208" t="n">
        <v>1488</v>
      </c>
    </row>
    <row r="138" s="593" customFormat="true" ht="18.7" hidden="false" customHeight="true" outlineLevel="0" collapsed="false">
      <c r="A138" s="462" t="s">
        <v>332</v>
      </c>
      <c r="B138" s="262" t="s">
        <v>331</v>
      </c>
      <c r="C138" s="179"/>
      <c r="D138" s="179"/>
      <c r="E138" s="262" t="n">
        <v>700</v>
      </c>
      <c r="F138" s="262"/>
      <c r="G138" s="262"/>
      <c r="H138" s="269"/>
      <c r="I138" s="263"/>
      <c r="J138" s="342"/>
      <c r="K138" s="342"/>
      <c r="L138" s="342"/>
      <c r="M138" s="342"/>
      <c r="N138" s="342"/>
      <c r="O138" s="342"/>
      <c r="P138" s="342"/>
      <c r="Q138" s="342"/>
      <c r="R138" s="342"/>
      <c r="S138" s="265"/>
      <c r="T138" s="267"/>
      <c r="U138" s="261"/>
      <c r="V138" s="260"/>
      <c r="W138" s="260"/>
      <c r="X138" s="260"/>
      <c r="Y138" s="260"/>
      <c r="Z138" s="260"/>
      <c r="AA138" s="260"/>
      <c r="AB138" s="260"/>
      <c r="AC138" s="269"/>
      <c r="AD138" s="336"/>
      <c r="AE138" s="208" t="n">
        <v>1489</v>
      </c>
    </row>
    <row r="139" s="593" customFormat="true" ht="18.7" hidden="false" customHeight="true" outlineLevel="0" collapsed="false">
      <c r="A139" s="462" t="s">
        <v>333</v>
      </c>
      <c r="B139" s="262" t="s">
        <v>331</v>
      </c>
      <c r="C139" s="179"/>
      <c r="D139" s="179"/>
      <c r="E139" s="262" t="n">
        <v>1890</v>
      </c>
      <c r="F139" s="262"/>
      <c r="G139" s="262"/>
      <c r="H139" s="269"/>
      <c r="I139" s="263"/>
      <c r="J139" s="650"/>
      <c r="K139" s="650"/>
      <c r="L139" s="650"/>
      <c r="M139" s="650"/>
      <c r="N139" s="650"/>
      <c r="O139" s="650"/>
      <c r="P139" s="650"/>
      <c r="Q139" s="650"/>
      <c r="R139" s="650"/>
      <c r="S139" s="265"/>
      <c r="T139" s="267"/>
      <c r="U139" s="261"/>
      <c r="V139" s="260"/>
      <c r="W139" s="260"/>
      <c r="X139" s="260"/>
      <c r="Y139" s="260"/>
      <c r="Z139" s="260"/>
      <c r="AA139" s="260"/>
      <c r="AB139" s="260"/>
      <c r="AC139" s="269"/>
      <c r="AD139" s="336"/>
      <c r="AE139" s="96" t="n">
        <v>1490</v>
      </c>
    </row>
    <row r="140" s="593" customFormat="true" ht="18.7" hidden="false" customHeight="true" outlineLevel="0" collapsed="false">
      <c r="A140" s="335"/>
      <c r="B140" s="179"/>
      <c r="C140" s="179"/>
      <c r="D140" s="179"/>
      <c r="E140" s="262"/>
      <c r="F140" s="262"/>
      <c r="G140" s="262"/>
      <c r="H140" s="269"/>
      <c r="I140" s="263"/>
      <c r="J140" s="342"/>
      <c r="K140" s="342"/>
      <c r="L140" s="342"/>
      <c r="M140" s="342"/>
      <c r="N140" s="342"/>
      <c r="O140" s="342"/>
      <c r="P140" s="342"/>
      <c r="Q140" s="342"/>
      <c r="R140" s="342"/>
      <c r="S140" s="265"/>
      <c r="T140" s="267"/>
      <c r="U140" s="261"/>
      <c r="V140" s="260"/>
      <c r="W140" s="260"/>
      <c r="X140" s="260"/>
      <c r="Y140" s="260"/>
      <c r="Z140" s="260"/>
      <c r="AA140" s="260"/>
      <c r="AB140" s="260"/>
      <c r="AC140" s="269"/>
      <c r="AD140" s="336"/>
      <c r="AE140" s="96"/>
    </row>
    <row r="141" s="593" customFormat="true" ht="18.7" hidden="false" customHeight="true" outlineLevel="0" collapsed="false">
      <c r="A141" s="460" t="s">
        <v>334</v>
      </c>
      <c r="B141" s="179"/>
      <c r="C141" s="179"/>
      <c r="D141" s="179"/>
      <c r="E141" s="625" t="n">
        <f aca="false">28800</f>
        <v>28800</v>
      </c>
      <c r="F141" s="625" t="n">
        <v>150</v>
      </c>
      <c r="G141" s="625" t="n">
        <f aca="false">F141*E141/1000</f>
        <v>4320</v>
      </c>
      <c r="H141" s="626"/>
      <c r="I141" s="627"/>
      <c r="J141" s="596"/>
      <c r="K141" s="596"/>
      <c r="L141" s="596"/>
      <c r="M141" s="596"/>
      <c r="N141" s="596"/>
      <c r="O141" s="596"/>
      <c r="P141" s="596"/>
      <c r="Q141" s="596"/>
      <c r="R141" s="596"/>
      <c r="S141" s="628"/>
      <c r="T141" s="652"/>
      <c r="U141" s="653"/>
      <c r="V141" s="654"/>
      <c r="W141" s="654"/>
      <c r="X141" s="654"/>
      <c r="Y141" s="654"/>
      <c r="Z141" s="654"/>
      <c r="AA141" s="654"/>
      <c r="AB141" s="654"/>
      <c r="AC141" s="626"/>
      <c r="AD141" s="533"/>
      <c r="AE141" s="96"/>
      <c r="AF141" s="613"/>
      <c r="AG141" s="613"/>
      <c r="AH141" s="613"/>
      <c r="AI141" s="613"/>
    </row>
    <row r="142" s="613" customFormat="true" ht="18.7" hidden="false" customHeight="true" outlineLevel="0" collapsed="false">
      <c r="A142" s="462" t="s">
        <v>335</v>
      </c>
      <c r="B142" s="179" t="s">
        <v>82</v>
      </c>
      <c r="C142" s="179"/>
      <c r="D142" s="179"/>
      <c r="E142" s="262" t="n">
        <v>1500</v>
      </c>
      <c r="F142" s="644"/>
      <c r="G142" s="262"/>
      <c r="H142" s="269"/>
      <c r="I142" s="263"/>
      <c r="J142" s="650"/>
      <c r="K142" s="650"/>
      <c r="L142" s="650"/>
      <c r="M142" s="650"/>
      <c r="N142" s="650"/>
      <c r="O142" s="650"/>
      <c r="P142" s="650"/>
      <c r="Q142" s="650"/>
      <c r="R142" s="650"/>
      <c r="S142" s="265"/>
      <c r="T142" s="122"/>
      <c r="U142" s="251"/>
      <c r="V142" s="227"/>
      <c r="W142" s="227"/>
      <c r="X142" s="227"/>
      <c r="Y142" s="227"/>
      <c r="Z142" s="227"/>
      <c r="AA142" s="227"/>
      <c r="AB142" s="227"/>
      <c r="AC142" s="143"/>
      <c r="AD142" s="336"/>
      <c r="AE142" s="96" t="n">
        <v>2254</v>
      </c>
      <c r="AF142" s="3"/>
      <c r="AG142" s="3"/>
      <c r="AH142" s="3"/>
      <c r="AI142" s="3"/>
    </row>
    <row r="143" customFormat="false" ht="18.7" hidden="false" customHeight="true" outlineLevel="0" collapsed="false">
      <c r="A143" s="462" t="s">
        <v>336</v>
      </c>
      <c r="B143" s="179" t="s">
        <v>82</v>
      </c>
      <c r="C143" s="179"/>
      <c r="D143" s="179"/>
      <c r="E143" s="262" t="n">
        <v>1470</v>
      </c>
      <c r="F143" s="644"/>
      <c r="G143" s="262"/>
      <c r="H143" s="269"/>
      <c r="I143" s="263"/>
      <c r="J143" s="342"/>
      <c r="K143" s="342"/>
      <c r="L143" s="342"/>
      <c r="M143" s="342"/>
      <c r="N143" s="342"/>
      <c r="O143" s="342"/>
      <c r="P143" s="342"/>
      <c r="Q143" s="342"/>
      <c r="R143" s="342"/>
      <c r="S143" s="265"/>
      <c r="T143" s="122"/>
      <c r="U143" s="251"/>
      <c r="V143" s="227"/>
      <c r="W143" s="227"/>
      <c r="X143" s="227"/>
      <c r="Y143" s="227"/>
      <c r="Z143" s="227"/>
      <c r="AA143" s="227"/>
      <c r="AB143" s="227"/>
      <c r="AC143" s="143"/>
      <c r="AD143" s="336"/>
      <c r="AE143" s="96" t="n">
        <v>2258</v>
      </c>
    </row>
    <row r="144" customFormat="false" ht="18.7" hidden="false" customHeight="true" outlineLevel="0" collapsed="false">
      <c r="A144" s="462" t="s">
        <v>337</v>
      </c>
      <c r="B144" s="179" t="s">
        <v>82</v>
      </c>
      <c r="C144" s="179"/>
      <c r="D144" s="179"/>
      <c r="E144" s="262" t="n">
        <v>780</v>
      </c>
      <c r="F144" s="644"/>
      <c r="G144" s="262"/>
      <c r="H144" s="269"/>
      <c r="I144" s="263"/>
      <c r="J144" s="650"/>
      <c r="K144" s="650"/>
      <c r="L144" s="650"/>
      <c r="M144" s="650"/>
      <c r="N144" s="650"/>
      <c r="O144" s="650"/>
      <c r="P144" s="650"/>
      <c r="Q144" s="650"/>
      <c r="R144" s="650"/>
      <c r="S144" s="265"/>
      <c r="T144" s="122"/>
      <c r="U144" s="251"/>
      <c r="V144" s="227"/>
      <c r="W144" s="227"/>
      <c r="X144" s="227"/>
      <c r="Y144" s="227"/>
      <c r="Z144" s="227"/>
      <c r="AA144" s="227"/>
      <c r="AB144" s="227"/>
      <c r="AC144" s="143"/>
      <c r="AD144" s="336"/>
      <c r="AE144" s="96" t="n">
        <v>2268</v>
      </c>
    </row>
    <row r="145" customFormat="false" ht="18.7" hidden="false" customHeight="true" outlineLevel="0" collapsed="false">
      <c r="A145" s="462" t="s">
        <v>338</v>
      </c>
      <c r="B145" s="179" t="s">
        <v>82</v>
      </c>
      <c r="C145" s="179"/>
      <c r="D145" s="179"/>
      <c r="E145" s="262" t="n">
        <v>800</v>
      </c>
      <c r="F145" s="644"/>
      <c r="G145" s="262"/>
      <c r="H145" s="269"/>
      <c r="I145" s="263"/>
      <c r="J145" s="342"/>
      <c r="K145" s="342"/>
      <c r="L145" s="342"/>
      <c r="M145" s="342"/>
      <c r="N145" s="342"/>
      <c r="O145" s="342"/>
      <c r="P145" s="342"/>
      <c r="Q145" s="342"/>
      <c r="R145" s="342"/>
      <c r="S145" s="265"/>
      <c r="T145" s="122"/>
      <c r="U145" s="251"/>
      <c r="V145" s="227"/>
      <c r="W145" s="227"/>
      <c r="X145" s="227"/>
      <c r="Y145" s="227"/>
      <c r="Z145" s="227"/>
      <c r="AA145" s="227"/>
      <c r="AB145" s="227"/>
      <c r="AC145" s="143"/>
      <c r="AD145" s="336"/>
      <c r="AE145" s="96" t="n">
        <v>2256</v>
      </c>
    </row>
    <row r="146" customFormat="false" ht="18.7" hidden="false" customHeight="true" outlineLevel="0" collapsed="false">
      <c r="A146" s="462" t="s">
        <v>339</v>
      </c>
      <c r="B146" s="179" t="s">
        <v>82</v>
      </c>
      <c r="C146" s="179"/>
      <c r="D146" s="179"/>
      <c r="E146" s="262" t="n">
        <v>800</v>
      </c>
      <c r="F146" s="644"/>
      <c r="G146" s="262"/>
      <c r="H146" s="269"/>
      <c r="I146" s="263"/>
      <c r="J146" s="650"/>
      <c r="K146" s="650"/>
      <c r="L146" s="650"/>
      <c r="M146" s="650"/>
      <c r="N146" s="650"/>
      <c r="O146" s="650"/>
      <c r="P146" s="650"/>
      <c r="Q146" s="650"/>
      <c r="R146" s="650"/>
      <c r="S146" s="265"/>
      <c r="T146" s="122"/>
      <c r="U146" s="251"/>
      <c r="V146" s="227"/>
      <c r="W146" s="227"/>
      <c r="X146" s="227"/>
      <c r="Y146" s="227"/>
      <c r="Z146" s="227"/>
      <c r="AA146" s="227"/>
      <c r="AB146" s="227"/>
      <c r="AC146" s="143"/>
      <c r="AD146" s="336"/>
      <c r="AE146" s="229" t="n">
        <v>2270</v>
      </c>
    </row>
    <row r="147" customFormat="false" ht="18.7" hidden="false" customHeight="true" outlineLevel="0" collapsed="false">
      <c r="A147" s="655" t="s">
        <v>340</v>
      </c>
      <c r="B147" s="179" t="s">
        <v>82</v>
      </c>
      <c r="C147" s="308"/>
      <c r="D147" s="308"/>
      <c r="E147" s="656" t="n">
        <v>675</v>
      </c>
      <c r="F147" s="644"/>
      <c r="G147" s="262"/>
      <c r="H147" s="269"/>
      <c r="I147" s="263"/>
      <c r="J147" s="342"/>
      <c r="K147" s="342"/>
      <c r="L147" s="342"/>
      <c r="M147" s="342"/>
      <c r="N147" s="342"/>
      <c r="O147" s="342"/>
      <c r="P147" s="342"/>
      <c r="Q147" s="342"/>
      <c r="R147" s="342"/>
      <c r="S147" s="265"/>
      <c r="T147" s="122"/>
      <c r="U147" s="251"/>
      <c r="V147" s="227"/>
      <c r="W147" s="227"/>
      <c r="X147" s="227"/>
      <c r="Y147" s="227"/>
      <c r="Z147" s="227"/>
      <c r="AA147" s="227"/>
      <c r="AB147" s="227"/>
      <c r="AC147" s="143"/>
      <c r="AD147" s="336"/>
      <c r="AE147" s="229" t="n">
        <v>2265</v>
      </c>
    </row>
    <row r="148" customFormat="false" ht="18.7" hidden="false" customHeight="true" outlineLevel="0" collapsed="false">
      <c r="A148" s="462" t="s">
        <v>341</v>
      </c>
      <c r="B148" s="179" t="s">
        <v>82</v>
      </c>
      <c r="C148" s="179"/>
      <c r="D148" s="179"/>
      <c r="E148" s="262" t="n">
        <v>300</v>
      </c>
      <c r="F148" s="644"/>
      <c r="G148" s="262"/>
      <c r="H148" s="269"/>
      <c r="I148" s="263"/>
      <c r="J148" s="650"/>
      <c r="K148" s="650"/>
      <c r="L148" s="650"/>
      <c r="M148" s="650"/>
      <c r="N148" s="650"/>
      <c r="O148" s="650"/>
      <c r="P148" s="650"/>
      <c r="Q148" s="650"/>
      <c r="R148" s="650"/>
      <c r="S148" s="265"/>
      <c r="T148" s="122"/>
      <c r="U148" s="251"/>
      <c r="V148" s="227"/>
      <c r="W148" s="227"/>
      <c r="X148" s="227"/>
      <c r="Y148" s="227"/>
      <c r="Z148" s="227"/>
      <c r="AA148" s="227"/>
      <c r="AB148" s="227"/>
      <c r="AC148" s="143"/>
      <c r="AD148" s="336"/>
      <c r="AE148" s="96" t="n">
        <v>2263</v>
      </c>
    </row>
    <row r="149" customFormat="false" ht="18.7" hidden="false" customHeight="true" outlineLevel="0" collapsed="false">
      <c r="A149" s="462" t="s">
        <v>342</v>
      </c>
      <c r="B149" s="179" t="s">
        <v>82</v>
      </c>
      <c r="C149" s="179"/>
      <c r="D149" s="179"/>
      <c r="E149" s="262" t="n">
        <v>400</v>
      </c>
      <c r="F149" s="644"/>
      <c r="G149" s="262"/>
      <c r="H149" s="269"/>
      <c r="I149" s="263"/>
      <c r="J149" s="342"/>
      <c r="K149" s="342"/>
      <c r="L149" s="342"/>
      <c r="M149" s="342"/>
      <c r="N149" s="342"/>
      <c r="O149" s="342"/>
      <c r="P149" s="342"/>
      <c r="Q149" s="342"/>
      <c r="R149" s="342"/>
      <c r="S149" s="265"/>
      <c r="T149" s="122"/>
      <c r="U149" s="251"/>
      <c r="V149" s="227"/>
      <c r="W149" s="227"/>
      <c r="X149" s="227"/>
      <c r="Y149" s="227"/>
      <c r="Z149" s="227"/>
      <c r="AA149" s="227"/>
      <c r="AB149" s="227"/>
      <c r="AC149" s="143"/>
      <c r="AD149" s="336"/>
      <c r="AE149" s="96" t="n">
        <v>2275</v>
      </c>
    </row>
    <row r="150" customFormat="false" ht="18.7" hidden="false" customHeight="true" outlineLevel="0" collapsed="false">
      <c r="A150" s="462" t="s">
        <v>343</v>
      </c>
      <c r="B150" s="179" t="s">
        <v>82</v>
      </c>
      <c r="C150" s="179"/>
      <c r="D150" s="179"/>
      <c r="E150" s="262" t="n">
        <v>130</v>
      </c>
      <c r="F150" s="644"/>
      <c r="G150" s="262"/>
      <c r="H150" s="269"/>
      <c r="I150" s="263"/>
      <c r="J150" s="336"/>
      <c r="K150" s="342"/>
      <c r="L150" s="650"/>
      <c r="M150" s="650"/>
      <c r="N150" s="651"/>
      <c r="O150" s="651"/>
      <c r="P150" s="651"/>
      <c r="Q150" s="651"/>
      <c r="R150" s="651"/>
      <c r="S150" s="265"/>
      <c r="T150" s="122"/>
      <c r="U150" s="251"/>
      <c r="V150" s="227"/>
      <c r="W150" s="227"/>
      <c r="X150" s="227"/>
      <c r="Y150" s="227"/>
      <c r="Z150" s="227"/>
      <c r="AA150" s="227"/>
      <c r="AB150" s="227"/>
      <c r="AC150" s="143"/>
      <c r="AD150" s="336"/>
      <c r="AE150" s="208" t="n">
        <v>2274</v>
      </c>
    </row>
    <row r="151" customFormat="false" ht="18.7" hidden="false" customHeight="true" outlineLevel="0" collapsed="false">
      <c r="A151" s="462" t="s">
        <v>344</v>
      </c>
      <c r="B151" s="179" t="s">
        <v>82</v>
      </c>
      <c r="C151" s="179"/>
      <c r="D151" s="179"/>
      <c r="E151" s="179"/>
      <c r="F151" s="179"/>
      <c r="G151" s="179"/>
      <c r="H151" s="143"/>
      <c r="I151" s="235"/>
      <c r="J151" s="181"/>
      <c r="K151" s="182"/>
      <c r="L151" s="237"/>
      <c r="M151" s="237"/>
      <c r="N151" s="237"/>
      <c r="O151" s="237"/>
      <c r="P151" s="237"/>
      <c r="Q151" s="237"/>
      <c r="R151" s="237"/>
      <c r="S151" s="181"/>
      <c r="T151" s="122"/>
      <c r="U151" s="251"/>
      <c r="V151" s="227"/>
      <c r="W151" s="227"/>
      <c r="X151" s="227"/>
      <c r="Y151" s="227"/>
      <c r="Z151" s="227"/>
      <c r="AA151" s="227"/>
      <c r="AB151" s="227"/>
      <c r="AC151" s="143"/>
      <c r="AD151" s="657"/>
      <c r="AE151" s="208" t="n">
        <v>2262</v>
      </c>
    </row>
    <row r="152" customFormat="false" ht="18.7" hidden="false" customHeight="true" outlineLevel="0" collapsed="false">
      <c r="A152" s="462" t="s">
        <v>345</v>
      </c>
      <c r="B152" s="179" t="s">
        <v>82</v>
      </c>
      <c r="C152" s="179"/>
      <c r="D152" s="179"/>
      <c r="E152" s="262" t="n">
        <v>1461</v>
      </c>
      <c r="F152" s="615"/>
      <c r="G152" s="262"/>
      <c r="H152" s="269"/>
      <c r="I152" s="263"/>
      <c r="J152" s="264"/>
      <c r="K152" s="265"/>
      <c r="L152" s="648"/>
      <c r="M152" s="658"/>
      <c r="N152" s="658"/>
      <c r="O152" s="658"/>
      <c r="P152" s="658"/>
      <c r="Q152" s="658"/>
      <c r="R152" s="658"/>
      <c r="S152" s="264"/>
      <c r="T152" s="122"/>
      <c r="U152" s="261"/>
      <c r="V152" s="260"/>
      <c r="W152" s="260"/>
      <c r="X152" s="260"/>
      <c r="Y152" s="260"/>
      <c r="Z152" s="260"/>
      <c r="AA152" s="260"/>
      <c r="AB152" s="260"/>
      <c r="AC152" s="269"/>
      <c r="AD152" s="336"/>
      <c r="AE152" s="208" t="n">
        <v>2260</v>
      </c>
    </row>
    <row r="153" customFormat="false" ht="18.7" hidden="false" customHeight="true" outlineLevel="0" collapsed="false">
      <c r="A153" s="462" t="s">
        <v>346</v>
      </c>
      <c r="B153" s="179" t="s">
        <v>82</v>
      </c>
      <c r="C153" s="179"/>
      <c r="D153" s="179"/>
      <c r="E153" s="262" t="n">
        <v>230</v>
      </c>
      <c r="F153" s="615"/>
      <c r="G153" s="262"/>
      <c r="H153" s="269"/>
      <c r="I153" s="263"/>
      <c r="J153" s="336"/>
      <c r="K153" s="342"/>
      <c r="L153" s="265"/>
      <c r="M153" s="342"/>
      <c r="N153" s="342"/>
      <c r="O153" s="342"/>
      <c r="P153" s="342"/>
      <c r="Q153" s="342"/>
      <c r="R153" s="342"/>
      <c r="S153" s="264"/>
      <c r="T153" s="122"/>
      <c r="U153" s="261"/>
      <c r="V153" s="260"/>
      <c r="W153" s="260"/>
      <c r="X153" s="260"/>
      <c r="Y153" s="260"/>
      <c r="Z153" s="260"/>
      <c r="AA153" s="260"/>
      <c r="AB153" s="260"/>
      <c r="AC153" s="269"/>
      <c r="AD153" s="336"/>
      <c r="AE153" s="229" t="n">
        <v>3330</v>
      </c>
    </row>
    <row r="154" customFormat="false" ht="18.7" hidden="false" customHeight="true" outlineLevel="0" collapsed="false">
      <c r="A154" s="462" t="s">
        <v>347</v>
      </c>
      <c r="B154" s="179" t="s">
        <v>82</v>
      </c>
      <c r="C154" s="179"/>
      <c r="D154" s="179"/>
      <c r="E154" s="262" t="n">
        <v>1600</v>
      </c>
      <c r="F154" s="644"/>
      <c r="G154" s="262"/>
      <c r="H154" s="269"/>
      <c r="I154" s="263"/>
      <c r="J154" s="336"/>
      <c r="K154" s="342"/>
      <c r="L154" s="342"/>
      <c r="M154" s="658"/>
      <c r="N154" s="659"/>
      <c r="O154" s="659"/>
      <c r="P154" s="659"/>
      <c r="Q154" s="659"/>
      <c r="R154" s="659"/>
      <c r="S154" s="265"/>
      <c r="T154" s="122"/>
      <c r="U154" s="261"/>
      <c r="V154" s="260"/>
      <c r="W154" s="260"/>
      <c r="X154" s="260"/>
      <c r="Y154" s="260"/>
      <c r="Z154" s="260"/>
      <c r="AA154" s="260"/>
      <c r="AB154" s="260"/>
      <c r="AC154" s="269"/>
      <c r="AD154" s="660"/>
      <c r="AE154" s="208" t="n">
        <v>2253</v>
      </c>
    </row>
    <row r="155" customFormat="false" ht="18.7" hidden="false" customHeight="true" outlineLevel="0" collapsed="false">
      <c r="A155" s="462" t="s">
        <v>348</v>
      </c>
      <c r="B155" s="179" t="s">
        <v>82</v>
      </c>
      <c r="C155" s="179"/>
      <c r="D155" s="179"/>
      <c r="E155" s="262" t="n">
        <v>2300</v>
      </c>
      <c r="F155" s="644"/>
      <c r="G155" s="262"/>
      <c r="H155" s="269"/>
      <c r="I155" s="263"/>
      <c r="J155" s="336"/>
      <c r="K155" s="342"/>
      <c r="L155" s="342"/>
      <c r="M155" s="265"/>
      <c r="N155" s="342"/>
      <c r="O155" s="342"/>
      <c r="P155" s="342"/>
      <c r="Q155" s="342"/>
      <c r="R155" s="342"/>
      <c r="S155" s="661"/>
      <c r="T155" s="122"/>
      <c r="U155" s="261"/>
      <c r="V155" s="260"/>
      <c r="W155" s="260"/>
      <c r="X155" s="260"/>
      <c r="Y155" s="260"/>
      <c r="Z155" s="260"/>
      <c r="AA155" s="260"/>
      <c r="AB155" s="260"/>
      <c r="AC155" s="269"/>
      <c r="AD155" s="336"/>
      <c r="AE155" s="208" t="n">
        <v>2255</v>
      </c>
    </row>
    <row r="156" customFormat="false" ht="18.7" hidden="false" customHeight="true" outlineLevel="0" collapsed="false">
      <c r="A156" s="655" t="s">
        <v>349</v>
      </c>
      <c r="B156" s="179" t="s">
        <v>82</v>
      </c>
      <c r="C156" s="179"/>
      <c r="D156" s="179"/>
      <c r="E156" s="656" t="n">
        <v>1675</v>
      </c>
      <c r="F156" s="644"/>
      <c r="G156" s="262"/>
      <c r="H156" s="269"/>
      <c r="I156" s="263"/>
      <c r="J156" s="264"/>
      <c r="K156" s="265"/>
      <c r="L156" s="342"/>
      <c r="M156" s="342"/>
      <c r="N156" s="265"/>
      <c r="O156" s="265"/>
      <c r="P156" s="265"/>
      <c r="Q156" s="265"/>
      <c r="R156" s="265"/>
      <c r="S156" s="265"/>
      <c r="T156" s="122"/>
      <c r="U156" s="261"/>
      <c r="V156" s="260"/>
      <c r="W156" s="260"/>
      <c r="X156" s="260"/>
      <c r="Y156" s="260"/>
      <c r="Z156" s="260"/>
      <c r="AA156" s="260"/>
      <c r="AB156" s="260"/>
      <c r="AC156" s="269"/>
      <c r="AD156" s="336"/>
      <c r="AE156" s="229" t="n">
        <v>2257</v>
      </c>
    </row>
    <row r="157" customFormat="false" ht="18.7" hidden="false" customHeight="true" outlineLevel="0" collapsed="false">
      <c r="A157" s="655" t="s">
        <v>350</v>
      </c>
      <c r="B157" s="179" t="s">
        <v>82</v>
      </c>
      <c r="C157" s="179"/>
      <c r="D157" s="179"/>
      <c r="E157" s="656" t="n">
        <v>2070</v>
      </c>
      <c r="F157" s="644"/>
      <c r="G157" s="262"/>
      <c r="H157" s="269"/>
      <c r="I157" s="263"/>
      <c r="J157" s="264"/>
      <c r="K157" s="265"/>
      <c r="L157" s="342"/>
      <c r="M157" s="342"/>
      <c r="N157" s="265"/>
      <c r="O157" s="265"/>
      <c r="P157" s="265"/>
      <c r="Q157" s="265"/>
      <c r="R157" s="265"/>
      <c r="S157" s="265"/>
      <c r="T157" s="122"/>
      <c r="U157" s="261"/>
      <c r="V157" s="260"/>
      <c r="W157" s="260"/>
      <c r="X157" s="260"/>
      <c r="Y157" s="260"/>
      <c r="Z157" s="260"/>
      <c r="AA157" s="260"/>
      <c r="AB157" s="260"/>
      <c r="AC157" s="269"/>
      <c r="AD157" s="336"/>
      <c r="AE157" s="208" t="n">
        <v>2259</v>
      </c>
    </row>
    <row r="158" customFormat="false" ht="18.7" hidden="false" customHeight="true" outlineLevel="0" collapsed="false">
      <c r="A158" s="655" t="s">
        <v>351</v>
      </c>
      <c r="B158" s="179" t="s">
        <v>82</v>
      </c>
      <c r="C158" s="179"/>
      <c r="D158" s="179"/>
      <c r="E158" s="656" t="n">
        <v>1460</v>
      </c>
      <c r="F158" s="644"/>
      <c r="G158" s="262"/>
      <c r="H158" s="269"/>
      <c r="I158" s="263"/>
      <c r="J158" s="264"/>
      <c r="K158" s="265"/>
      <c r="L158" s="342"/>
      <c r="M158" s="342"/>
      <c r="N158" s="265"/>
      <c r="O158" s="265"/>
      <c r="P158" s="265"/>
      <c r="Q158" s="265"/>
      <c r="R158" s="265"/>
      <c r="S158" s="265"/>
      <c r="T158" s="122"/>
      <c r="U158" s="261"/>
      <c r="V158" s="260"/>
      <c r="W158" s="260"/>
      <c r="X158" s="260"/>
      <c r="Y158" s="260"/>
      <c r="Z158" s="260"/>
      <c r="AA158" s="260"/>
      <c r="AB158" s="260"/>
      <c r="AC158" s="269"/>
      <c r="AD158" s="336"/>
      <c r="AE158" s="208" t="n">
        <v>2261</v>
      </c>
    </row>
    <row r="159" customFormat="false" ht="18.7" hidden="false" customHeight="true" outlineLevel="0" collapsed="false">
      <c r="A159" s="655" t="s">
        <v>352</v>
      </c>
      <c r="B159" s="179" t="s">
        <v>82</v>
      </c>
      <c r="C159" s="179"/>
      <c r="D159" s="179"/>
      <c r="E159" s="656" t="n">
        <v>2050</v>
      </c>
      <c r="F159" s="644"/>
      <c r="G159" s="262"/>
      <c r="H159" s="269"/>
      <c r="I159" s="263"/>
      <c r="J159" s="264"/>
      <c r="K159" s="265"/>
      <c r="L159" s="342"/>
      <c r="M159" s="342"/>
      <c r="N159" s="265"/>
      <c r="O159" s="265"/>
      <c r="P159" s="265"/>
      <c r="Q159" s="265"/>
      <c r="R159" s="265"/>
      <c r="S159" s="265"/>
      <c r="T159" s="122"/>
      <c r="U159" s="261"/>
      <c r="V159" s="260"/>
      <c r="W159" s="260"/>
      <c r="X159" s="260"/>
      <c r="Y159" s="260"/>
      <c r="Z159" s="260"/>
      <c r="AA159" s="260"/>
      <c r="AB159" s="260"/>
      <c r="AC159" s="269"/>
      <c r="AD159" s="336"/>
      <c r="AE159" s="352" t="n">
        <v>2264</v>
      </c>
    </row>
    <row r="160" customFormat="false" ht="18.7" hidden="false" customHeight="true" outlineLevel="0" collapsed="false">
      <c r="A160" s="655" t="s">
        <v>353</v>
      </c>
      <c r="B160" s="179" t="s">
        <v>82</v>
      </c>
      <c r="C160" s="179"/>
      <c r="D160" s="179"/>
      <c r="E160" s="656" t="n">
        <v>1365</v>
      </c>
      <c r="F160" s="644"/>
      <c r="G160" s="262"/>
      <c r="H160" s="269"/>
      <c r="I160" s="263"/>
      <c r="J160" s="264"/>
      <c r="K160" s="265"/>
      <c r="L160" s="342"/>
      <c r="M160" s="342"/>
      <c r="N160" s="265"/>
      <c r="O160" s="265"/>
      <c r="P160" s="265"/>
      <c r="Q160" s="265"/>
      <c r="R160" s="265"/>
      <c r="S160" s="265"/>
      <c r="T160" s="122"/>
      <c r="U160" s="261"/>
      <c r="V160" s="260"/>
      <c r="W160" s="260"/>
      <c r="X160" s="260"/>
      <c r="Y160" s="260"/>
      <c r="Z160" s="260"/>
      <c r="AA160" s="260"/>
      <c r="AB160" s="260"/>
      <c r="AC160" s="269"/>
      <c r="AD160" s="336"/>
      <c r="AE160" s="353" t="n">
        <v>2266</v>
      </c>
    </row>
    <row r="161" customFormat="false" ht="18.7" hidden="false" customHeight="true" outlineLevel="0" collapsed="false">
      <c r="A161" s="655" t="s">
        <v>354</v>
      </c>
      <c r="B161" s="179" t="s">
        <v>82</v>
      </c>
      <c r="C161" s="179"/>
      <c r="D161" s="179"/>
      <c r="E161" s="656" t="n">
        <v>1315</v>
      </c>
      <c r="F161" s="644"/>
      <c r="G161" s="262"/>
      <c r="H161" s="269"/>
      <c r="I161" s="263"/>
      <c r="J161" s="264"/>
      <c r="K161" s="265"/>
      <c r="L161" s="342"/>
      <c r="M161" s="342"/>
      <c r="N161" s="265"/>
      <c r="O161" s="265"/>
      <c r="P161" s="265"/>
      <c r="Q161" s="265"/>
      <c r="R161" s="265"/>
      <c r="S161" s="265"/>
      <c r="T161" s="122"/>
      <c r="U161" s="261"/>
      <c r="V161" s="260"/>
      <c r="W161" s="260"/>
      <c r="X161" s="260"/>
      <c r="Y161" s="260"/>
      <c r="Z161" s="260"/>
      <c r="AA161" s="260"/>
      <c r="AB161" s="260"/>
      <c r="AC161" s="269"/>
      <c r="AD161" s="336"/>
      <c r="AE161" s="352" t="n">
        <v>2267</v>
      </c>
    </row>
    <row r="162" customFormat="false" ht="18.7" hidden="false" customHeight="true" outlineLevel="0" collapsed="false">
      <c r="A162" s="655" t="s">
        <v>355</v>
      </c>
      <c r="B162" s="179" t="s">
        <v>82</v>
      </c>
      <c r="C162" s="179"/>
      <c r="D162" s="179"/>
      <c r="E162" s="656" t="n">
        <v>716</v>
      </c>
      <c r="F162" s="644"/>
      <c r="G162" s="262"/>
      <c r="H162" s="269"/>
      <c r="I162" s="263"/>
      <c r="J162" s="264"/>
      <c r="K162" s="265"/>
      <c r="L162" s="342"/>
      <c r="M162" s="342"/>
      <c r="N162" s="265"/>
      <c r="O162" s="265"/>
      <c r="P162" s="265"/>
      <c r="Q162" s="265"/>
      <c r="R162" s="265"/>
      <c r="S162" s="265"/>
      <c r="T162" s="122"/>
      <c r="U162" s="261"/>
      <c r="V162" s="260"/>
      <c r="W162" s="260"/>
      <c r="X162" s="260"/>
      <c r="Y162" s="260"/>
      <c r="Z162" s="260"/>
      <c r="AA162" s="260"/>
      <c r="AB162" s="260"/>
      <c r="AC162" s="269"/>
      <c r="AD162" s="336"/>
      <c r="AE162" s="353" t="n">
        <v>2269</v>
      </c>
    </row>
    <row r="163" customFormat="false" ht="18.7" hidden="false" customHeight="true" outlineLevel="0" collapsed="false">
      <c r="A163" s="655" t="s">
        <v>356</v>
      </c>
      <c r="B163" s="179" t="s">
        <v>82</v>
      </c>
      <c r="C163" s="179"/>
      <c r="D163" s="179"/>
      <c r="E163" s="656" t="n">
        <v>955</v>
      </c>
      <c r="F163" s="644"/>
      <c r="G163" s="262"/>
      <c r="H163" s="269"/>
      <c r="I163" s="263"/>
      <c r="J163" s="264"/>
      <c r="K163" s="265"/>
      <c r="L163" s="342"/>
      <c r="M163" s="342"/>
      <c r="N163" s="265"/>
      <c r="O163" s="265"/>
      <c r="P163" s="265"/>
      <c r="Q163" s="265"/>
      <c r="R163" s="265"/>
      <c r="S163" s="265"/>
      <c r="T163" s="122"/>
      <c r="U163" s="261"/>
      <c r="V163" s="260"/>
      <c r="W163" s="260"/>
      <c r="X163" s="260"/>
      <c r="Y163" s="260"/>
      <c r="Z163" s="260"/>
      <c r="AA163" s="260"/>
      <c r="AB163" s="260"/>
      <c r="AC163" s="269"/>
      <c r="AD163" s="336"/>
      <c r="AE163" s="352" t="n">
        <v>2271</v>
      </c>
    </row>
    <row r="164" customFormat="false" ht="18.7" hidden="false" customHeight="true" outlineLevel="0" collapsed="false">
      <c r="A164" s="655" t="s">
        <v>357</v>
      </c>
      <c r="B164" s="179" t="s">
        <v>82</v>
      </c>
      <c r="C164" s="179"/>
      <c r="D164" s="179"/>
      <c r="E164" s="656" t="n">
        <v>980</v>
      </c>
      <c r="F164" s="644"/>
      <c r="G164" s="262"/>
      <c r="H164" s="269"/>
      <c r="I164" s="263"/>
      <c r="J164" s="264"/>
      <c r="K164" s="265"/>
      <c r="L164" s="342"/>
      <c r="M164" s="342"/>
      <c r="N164" s="265"/>
      <c r="O164" s="265"/>
      <c r="P164" s="265"/>
      <c r="Q164" s="265"/>
      <c r="R164" s="265"/>
      <c r="S164" s="265"/>
      <c r="T164" s="122"/>
      <c r="U164" s="261"/>
      <c r="V164" s="260"/>
      <c r="W164" s="260"/>
      <c r="X164" s="260"/>
      <c r="Y164" s="260"/>
      <c r="Z164" s="260"/>
      <c r="AA164" s="260"/>
      <c r="AB164" s="260"/>
      <c r="AC164" s="269"/>
      <c r="AD164" s="336"/>
      <c r="AE164" s="163" t="s">
        <v>65</v>
      </c>
    </row>
    <row r="165" customFormat="false" ht="18.7" hidden="false" customHeight="true" outlineLevel="0" collapsed="false">
      <c r="A165" s="655" t="s">
        <v>358</v>
      </c>
      <c r="B165" s="179" t="s">
        <v>82</v>
      </c>
      <c r="C165" s="179"/>
      <c r="D165" s="179"/>
      <c r="E165" s="656" t="n">
        <v>485</v>
      </c>
      <c r="F165" s="644"/>
      <c r="G165" s="262"/>
      <c r="H165" s="269"/>
      <c r="I165" s="263"/>
      <c r="J165" s="264"/>
      <c r="K165" s="265"/>
      <c r="L165" s="342"/>
      <c r="M165" s="342"/>
      <c r="N165" s="265"/>
      <c r="O165" s="265"/>
      <c r="P165" s="265"/>
      <c r="Q165" s="265"/>
      <c r="R165" s="265"/>
      <c r="S165" s="265"/>
      <c r="T165" s="122"/>
      <c r="U165" s="261"/>
      <c r="V165" s="260"/>
      <c r="W165" s="260"/>
      <c r="X165" s="260"/>
      <c r="Y165" s="260"/>
      <c r="Z165" s="260"/>
      <c r="AA165" s="260"/>
      <c r="AB165" s="260"/>
      <c r="AC165" s="269"/>
      <c r="AD165" s="336"/>
      <c r="AE165" s="353" t="n">
        <v>2272</v>
      </c>
    </row>
    <row r="166" customFormat="false" ht="18.7" hidden="false" customHeight="true" outlineLevel="0" collapsed="false">
      <c r="A166" s="655" t="s">
        <v>359</v>
      </c>
      <c r="B166" s="179" t="s">
        <v>82</v>
      </c>
      <c r="C166" s="179"/>
      <c r="D166" s="179"/>
      <c r="E166" s="656" t="n">
        <v>470</v>
      </c>
      <c r="F166" s="644"/>
      <c r="G166" s="262"/>
      <c r="H166" s="269"/>
      <c r="I166" s="263"/>
      <c r="J166" s="264"/>
      <c r="K166" s="265"/>
      <c r="L166" s="342"/>
      <c r="M166" s="342"/>
      <c r="N166" s="265"/>
      <c r="O166" s="265"/>
      <c r="P166" s="265"/>
      <c r="Q166" s="265"/>
      <c r="R166" s="265"/>
      <c r="S166" s="265"/>
      <c r="T166" s="122"/>
      <c r="U166" s="261"/>
      <c r="V166" s="260"/>
      <c r="W166" s="260"/>
      <c r="X166" s="260"/>
      <c r="Y166" s="260"/>
      <c r="Z166" s="260"/>
      <c r="AA166" s="260"/>
      <c r="AB166" s="260"/>
      <c r="AC166" s="269"/>
      <c r="AD166" s="336"/>
      <c r="AE166" s="353" t="n">
        <v>2273</v>
      </c>
    </row>
    <row r="167" customFormat="false" ht="18.7" hidden="false" customHeight="true" outlineLevel="0" collapsed="false">
      <c r="A167" s="655" t="s">
        <v>360</v>
      </c>
      <c r="B167" s="179" t="s">
        <v>82</v>
      </c>
      <c r="C167" s="179"/>
      <c r="D167" s="179"/>
      <c r="E167" s="656" t="n">
        <v>1696.2</v>
      </c>
      <c r="F167" s="179"/>
      <c r="G167" s="179"/>
      <c r="H167" s="143"/>
      <c r="I167" s="235"/>
      <c r="J167" s="181"/>
      <c r="K167" s="145"/>
      <c r="L167" s="237"/>
      <c r="M167" s="237"/>
      <c r="N167" s="145"/>
      <c r="O167" s="145"/>
      <c r="P167" s="145"/>
      <c r="Q167" s="145"/>
      <c r="R167" s="145"/>
      <c r="S167" s="145"/>
      <c r="T167" s="122"/>
      <c r="U167" s="251"/>
      <c r="V167" s="227"/>
      <c r="W167" s="227"/>
      <c r="X167" s="227"/>
      <c r="Y167" s="227"/>
      <c r="Z167" s="227"/>
      <c r="AA167" s="227"/>
      <c r="AB167" s="227"/>
      <c r="AC167" s="143"/>
      <c r="AD167" s="186"/>
      <c r="AE167" s="96" t="n">
        <v>1494</v>
      </c>
    </row>
    <row r="168" customFormat="false" ht="18.7" hidden="false" customHeight="true" outlineLevel="0" collapsed="false">
      <c r="A168" s="655" t="s">
        <v>361</v>
      </c>
      <c r="B168" s="179" t="s">
        <v>82</v>
      </c>
      <c r="C168" s="179"/>
      <c r="D168" s="179"/>
      <c r="E168" s="656" t="n">
        <v>820.7</v>
      </c>
      <c r="F168" s="179"/>
      <c r="G168" s="179"/>
      <c r="H168" s="143"/>
      <c r="I168" s="235"/>
      <c r="J168" s="181"/>
      <c r="K168" s="145"/>
      <c r="L168" s="237"/>
      <c r="M168" s="237"/>
      <c r="N168" s="145"/>
      <c r="O168" s="145"/>
      <c r="P168" s="145"/>
      <c r="Q168" s="145"/>
      <c r="R168" s="145"/>
      <c r="S168" s="145"/>
      <c r="T168" s="122"/>
      <c r="U168" s="251"/>
      <c r="V168" s="227"/>
      <c r="W168" s="227"/>
      <c r="X168" s="227"/>
      <c r="Y168" s="227"/>
      <c r="Z168" s="227"/>
      <c r="AA168" s="227"/>
      <c r="AB168" s="227"/>
      <c r="AC168" s="143"/>
      <c r="AD168" s="186"/>
      <c r="AE168" s="322" t="n">
        <v>1495</v>
      </c>
    </row>
    <row r="169" customFormat="false" ht="18.7" hidden="false" customHeight="true" outlineLevel="0" collapsed="false">
      <c r="A169" s="335"/>
      <c r="B169" s="179"/>
      <c r="C169" s="179"/>
      <c r="D169" s="179"/>
      <c r="E169" s="262"/>
      <c r="F169" s="644"/>
      <c r="G169" s="262"/>
      <c r="H169" s="269"/>
      <c r="I169" s="263"/>
      <c r="J169" s="264"/>
      <c r="K169" s="265"/>
      <c r="L169" s="342"/>
      <c r="M169" s="342"/>
      <c r="N169" s="265"/>
      <c r="O169" s="265"/>
      <c r="P169" s="265"/>
      <c r="Q169" s="265"/>
      <c r="R169" s="265"/>
      <c r="S169" s="265"/>
      <c r="T169" s="122"/>
      <c r="U169" s="261"/>
      <c r="V169" s="260"/>
      <c r="W169" s="260"/>
      <c r="X169" s="260"/>
      <c r="Y169" s="260"/>
      <c r="Z169" s="260"/>
      <c r="AA169" s="260"/>
      <c r="AB169" s="260"/>
      <c r="AC169" s="269"/>
      <c r="AD169" s="336"/>
      <c r="AE169" s="208"/>
    </row>
    <row r="170" customFormat="false" ht="18.7" hidden="false" customHeight="true" outlineLevel="0" collapsed="false">
      <c r="A170" s="286" t="s">
        <v>362</v>
      </c>
      <c r="B170" s="179"/>
      <c r="C170" s="179"/>
      <c r="D170" s="179"/>
      <c r="E170" s="247" t="n">
        <f aca="false">SUM(E171:E262)</f>
        <v>116849</v>
      </c>
      <c r="F170" s="299" t="n">
        <f aca="false">G170/E170*1000</f>
        <v>82.6215885459011</v>
      </c>
      <c r="G170" s="247" t="n">
        <f aca="false">SUM(G171:G229)</f>
        <v>9654.25</v>
      </c>
      <c r="H170" s="248"/>
      <c r="I170" s="245"/>
      <c r="J170" s="301"/>
      <c r="K170" s="302"/>
      <c r="L170" s="524"/>
      <c r="M170" s="302" t="s">
        <v>363</v>
      </c>
      <c r="N170" s="302"/>
      <c r="O170" s="302"/>
      <c r="P170" s="302"/>
      <c r="Q170" s="302"/>
      <c r="R170" s="302"/>
      <c r="S170" s="302"/>
      <c r="T170" s="135" t="n">
        <f aca="false">SUM(T171:T261)</f>
        <v>520</v>
      </c>
      <c r="U170" s="575" t="n">
        <f aca="false">SUM(U171:U261)</f>
        <v>2450</v>
      </c>
      <c r="V170" s="110" t="n">
        <f aca="false">SUM(V171:V261)</f>
        <v>1390</v>
      </c>
      <c r="W170" s="110" t="n">
        <f aca="false">SUM(W171:W261)</f>
        <v>1140</v>
      </c>
      <c r="X170" s="110" t="n">
        <f aca="false">SUM(X171:X261)</f>
        <v>1590</v>
      </c>
      <c r="Y170" s="110" t="n">
        <f aca="false">SUM(Y171:Y261)</f>
        <v>540</v>
      </c>
      <c r="Z170" s="110" t="n">
        <f aca="false">SUM(Z171:Z261)</f>
        <v>610</v>
      </c>
      <c r="AA170" s="110" t="n">
        <f aca="false">SUM(AA171:AA261)</f>
        <v>480</v>
      </c>
      <c r="AB170" s="110" t="n">
        <f aca="false">SUM(AB171:AB261)</f>
        <v>0</v>
      </c>
      <c r="AC170" s="408" t="n">
        <f aca="false">SUM(AC171:AC261)</f>
        <v>0</v>
      </c>
      <c r="AD170" s="595"/>
      <c r="AE170" s="208"/>
    </row>
    <row r="171" customFormat="false" ht="18.7" hidden="false" customHeight="true" outlineLevel="0" collapsed="false">
      <c r="A171" s="234" t="s">
        <v>364</v>
      </c>
      <c r="B171" s="179" t="s">
        <v>52</v>
      </c>
      <c r="C171" s="179" t="s">
        <v>48</v>
      </c>
      <c r="D171" s="179"/>
      <c r="E171" s="179"/>
      <c r="F171" s="179"/>
      <c r="G171" s="179" t="n">
        <v>100</v>
      </c>
      <c r="H171" s="143"/>
      <c r="I171" s="235"/>
      <c r="J171" s="181"/>
      <c r="K171" s="145" t="n">
        <v>0.5</v>
      </c>
      <c r="L171" s="145" t="n">
        <v>0.5</v>
      </c>
      <c r="M171" s="145"/>
      <c r="N171" s="145"/>
      <c r="O171" s="145"/>
      <c r="P171" s="145"/>
      <c r="Q171" s="145"/>
      <c r="R171" s="145"/>
      <c r="S171" s="145"/>
      <c r="T171" s="122" t="n">
        <f aca="false">ROUND(J171*$G171,-1)</f>
        <v>0</v>
      </c>
      <c r="U171" s="251" t="n">
        <f aca="false">ROUND(K171*$G171,-1)</f>
        <v>50</v>
      </c>
      <c r="V171" s="227" t="n">
        <f aca="false">ROUND(L171*$G171,-1)</f>
        <v>50</v>
      </c>
      <c r="W171" s="227" t="n">
        <f aca="false">ROUND(M171*$G171,-1)</f>
        <v>0</v>
      </c>
      <c r="X171" s="227" t="n">
        <f aca="false">ROUND(N171*$G171,-1)</f>
        <v>0</v>
      </c>
      <c r="Y171" s="227" t="n">
        <f aca="false">ROUND(O171*$G171,-1)</f>
        <v>0</v>
      </c>
      <c r="Z171" s="227" t="n">
        <f aca="false">ROUND(P171*$G171,-1)</f>
        <v>0</v>
      </c>
      <c r="AA171" s="227" t="n">
        <f aca="false">ROUND(Q171*$G171,-1)</f>
        <v>0</v>
      </c>
      <c r="AB171" s="227" t="n">
        <f aca="false">ROUND(R171*$G171,-1)</f>
        <v>0</v>
      </c>
      <c r="AC171" s="143" t="n">
        <f aca="false">ROUND(S171*$G171,-1)</f>
        <v>0</v>
      </c>
      <c r="AD171" s="186" t="s">
        <v>365</v>
      </c>
      <c r="AE171" s="208" t="n">
        <v>165</v>
      </c>
    </row>
    <row r="172" customFormat="false" ht="18.7" hidden="false" customHeight="true" outlineLevel="0" collapsed="false">
      <c r="A172" s="335"/>
      <c r="B172" s="179"/>
      <c r="C172" s="179"/>
      <c r="D172" s="179"/>
      <c r="E172" s="262"/>
      <c r="F172" s="262"/>
      <c r="G172" s="262"/>
      <c r="H172" s="269"/>
      <c r="I172" s="263"/>
      <c r="J172" s="264"/>
      <c r="K172" s="265"/>
      <c r="L172" s="265"/>
      <c r="M172" s="265"/>
      <c r="N172" s="265"/>
      <c r="O172" s="265"/>
      <c r="P172" s="265"/>
      <c r="Q172" s="265"/>
      <c r="R172" s="265"/>
      <c r="S172" s="265"/>
      <c r="T172" s="267"/>
      <c r="U172" s="261"/>
      <c r="V172" s="260"/>
      <c r="W172" s="260"/>
      <c r="X172" s="260"/>
      <c r="Y172" s="260"/>
      <c r="Z172" s="260"/>
      <c r="AA172" s="260"/>
      <c r="AB172" s="260"/>
      <c r="AC172" s="269"/>
      <c r="AD172" s="336"/>
      <c r="AE172" s="208"/>
      <c r="AF172" s="593"/>
      <c r="AG172" s="593"/>
      <c r="AH172" s="593"/>
      <c r="AI172" s="593"/>
    </row>
    <row r="173" s="593" customFormat="true" ht="18.7" hidden="false" customHeight="true" outlineLevel="0" collapsed="false">
      <c r="A173" s="234" t="s">
        <v>366</v>
      </c>
      <c r="B173" s="179" t="s">
        <v>138</v>
      </c>
      <c r="C173" s="179" t="s">
        <v>55</v>
      </c>
      <c r="D173" s="179"/>
      <c r="E173" s="179"/>
      <c r="F173" s="179"/>
      <c r="G173" s="179" t="n">
        <v>200</v>
      </c>
      <c r="H173" s="143"/>
      <c r="I173" s="235"/>
      <c r="J173" s="181" t="n">
        <v>1</v>
      </c>
      <c r="K173" s="145"/>
      <c r="L173" s="145"/>
      <c r="M173" s="145"/>
      <c r="N173" s="145"/>
      <c r="O173" s="145"/>
      <c r="P173" s="145"/>
      <c r="Q173" s="145"/>
      <c r="R173" s="145"/>
      <c r="S173" s="145"/>
      <c r="T173" s="122" t="n">
        <f aca="false">ROUND(J173*$G173,-1)</f>
        <v>200</v>
      </c>
      <c r="U173" s="251" t="n">
        <f aca="false">ROUND(K173*$G173,-1)</f>
        <v>0</v>
      </c>
      <c r="V173" s="227" t="n">
        <f aca="false">ROUND(L173*$G173,-1)</f>
        <v>0</v>
      </c>
      <c r="W173" s="227" t="n">
        <f aca="false">ROUND(M173*$G173,-1)</f>
        <v>0</v>
      </c>
      <c r="X173" s="227" t="n">
        <f aca="false">ROUND(N173*$G173,-1)</f>
        <v>0</v>
      </c>
      <c r="Y173" s="227" t="n">
        <f aca="false">ROUND(O173*$G173,-1)</f>
        <v>0</v>
      </c>
      <c r="Z173" s="227" t="n">
        <f aca="false">ROUND(P173*$G173,-1)</f>
        <v>0</v>
      </c>
      <c r="AA173" s="227" t="n">
        <f aca="false">ROUND(Q173*$G173,-1)</f>
        <v>0</v>
      </c>
      <c r="AB173" s="227" t="n">
        <f aca="false">ROUND(R173*$G173,-1)</f>
        <v>0</v>
      </c>
      <c r="AC173" s="143" t="n">
        <f aca="false">ROUND(S173*$G173,-1)</f>
        <v>0</v>
      </c>
      <c r="AD173" s="186"/>
      <c r="AE173" s="208" t="s">
        <v>65</v>
      </c>
      <c r="AF173" s="576"/>
      <c r="AG173" s="576"/>
      <c r="AH173" s="576"/>
      <c r="AI173" s="576"/>
    </row>
    <row r="174" s="576" customFormat="true" ht="18.7" hidden="false" customHeight="true" outlineLevel="0" collapsed="false">
      <c r="A174" s="234"/>
      <c r="B174" s="179"/>
      <c r="C174" s="179"/>
      <c r="D174" s="179"/>
      <c r="E174" s="179"/>
      <c r="F174" s="179"/>
      <c r="G174" s="179"/>
      <c r="H174" s="143"/>
      <c r="I174" s="235"/>
      <c r="J174" s="181"/>
      <c r="K174" s="145"/>
      <c r="L174" s="145"/>
      <c r="M174" s="145"/>
      <c r="N174" s="145"/>
      <c r="O174" s="145"/>
      <c r="P174" s="145"/>
      <c r="Q174" s="145"/>
      <c r="R174" s="145"/>
      <c r="S174" s="145"/>
      <c r="T174" s="122"/>
      <c r="U174" s="251"/>
      <c r="V174" s="227"/>
      <c r="W174" s="227"/>
      <c r="X174" s="227"/>
      <c r="Y174" s="227"/>
      <c r="Z174" s="227"/>
      <c r="AA174" s="227"/>
      <c r="AB174" s="227"/>
      <c r="AC174" s="143"/>
      <c r="AD174" s="186"/>
      <c r="AE174" s="306"/>
    </row>
    <row r="175" s="576" customFormat="true" ht="18.7" hidden="false" customHeight="true" outlineLevel="0" collapsed="false">
      <c r="A175" s="234" t="s">
        <v>367</v>
      </c>
      <c r="B175" s="179" t="s">
        <v>246</v>
      </c>
      <c r="C175" s="179"/>
      <c r="D175" s="179"/>
      <c r="E175" s="179"/>
      <c r="F175" s="179"/>
      <c r="G175" s="179" t="n">
        <v>200</v>
      </c>
      <c r="H175" s="143"/>
      <c r="I175" s="235"/>
      <c r="J175" s="181" t="n">
        <v>0.1</v>
      </c>
      <c r="K175" s="145" t="n">
        <v>0.4</v>
      </c>
      <c r="L175" s="145" t="n">
        <v>0.5</v>
      </c>
      <c r="M175" s="145"/>
      <c r="N175" s="145"/>
      <c r="O175" s="145"/>
      <c r="P175" s="145"/>
      <c r="Q175" s="145"/>
      <c r="R175" s="145"/>
      <c r="S175" s="145"/>
      <c r="T175" s="122" t="n">
        <f aca="false">ROUND(J175*$G175,-1)</f>
        <v>20</v>
      </c>
      <c r="U175" s="251" t="n">
        <f aca="false">ROUND(K175*$G175,-1)</f>
        <v>80</v>
      </c>
      <c r="V175" s="227" t="n">
        <f aca="false">ROUND(L175*$G175,-1)</f>
        <v>100</v>
      </c>
      <c r="W175" s="227" t="n">
        <f aca="false">ROUND(M175*$G175,-1)</f>
        <v>0</v>
      </c>
      <c r="X175" s="227" t="n">
        <f aca="false">ROUND(N175*$G175,-1)</f>
        <v>0</v>
      </c>
      <c r="Y175" s="227" t="n">
        <f aca="false">ROUND(O175*$G175,-1)</f>
        <v>0</v>
      </c>
      <c r="Z175" s="227" t="n">
        <f aca="false">ROUND(P175*$G175,-1)</f>
        <v>0</v>
      </c>
      <c r="AA175" s="227" t="n">
        <f aca="false">ROUND(Q175*$G175,-1)</f>
        <v>0</v>
      </c>
      <c r="AB175" s="227" t="n">
        <f aca="false">ROUND(R175*$G175,-1)</f>
        <v>0</v>
      </c>
      <c r="AC175" s="143" t="n">
        <f aca="false">ROUND(S175*$G175,-1)</f>
        <v>0</v>
      </c>
      <c r="AD175" s="186"/>
      <c r="AE175" s="208" t="n">
        <v>891</v>
      </c>
    </row>
    <row r="176" s="576" customFormat="true" ht="18.7" hidden="false" customHeight="true" outlineLevel="0" collapsed="false">
      <c r="A176" s="234"/>
      <c r="B176" s="179"/>
      <c r="C176" s="179"/>
      <c r="D176" s="179"/>
      <c r="E176" s="179"/>
      <c r="F176" s="179"/>
      <c r="G176" s="179"/>
      <c r="H176" s="143"/>
      <c r="I176" s="235"/>
      <c r="J176" s="181"/>
      <c r="K176" s="145"/>
      <c r="L176" s="145"/>
      <c r="M176" s="145"/>
      <c r="N176" s="145"/>
      <c r="O176" s="145"/>
      <c r="P176" s="145"/>
      <c r="Q176" s="145"/>
      <c r="R176" s="145"/>
      <c r="S176" s="145"/>
      <c r="T176" s="122"/>
      <c r="U176" s="251"/>
      <c r="V176" s="227"/>
      <c r="W176" s="227"/>
      <c r="X176" s="227"/>
      <c r="Y176" s="227"/>
      <c r="Z176" s="227"/>
      <c r="AA176" s="227"/>
      <c r="AB176" s="227"/>
      <c r="AC176" s="143"/>
      <c r="AD176" s="186"/>
      <c r="AE176" s="208"/>
      <c r="AF176" s="3"/>
      <c r="AG176" s="3"/>
      <c r="AH176" s="3"/>
      <c r="AI176" s="3"/>
    </row>
    <row r="177" customFormat="false" ht="18.7" hidden="false" customHeight="true" outlineLevel="0" collapsed="false">
      <c r="A177" s="460" t="s">
        <v>368</v>
      </c>
      <c r="B177" s="179"/>
      <c r="C177" s="179"/>
      <c r="D177" s="179"/>
      <c r="E177" s="179"/>
      <c r="F177" s="179"/>
      <c r="G177" s="179"/>
      <c r="H177" s="143"/>
      <c r="I177" s="235"/>
      <c r="J177" s="181"/>
      <c r="K177" s="145"/>
      <c r="L177" s="145"/>
      <c r="M177" s="237"/>
      <c r="N177" s="145"/>
      <c r="O177" s="145"/>
      <c r="P177" s="145"/>
      <c r="Q177" s="145"/>
      <c r="R177" s="145"/>
      <c r="S177" s="145"/>
      <c r="T177" s="122"/>
      <c r="U177" s="251"/>
      <c r="V177" s="227"/>
      <c r="W177" s="227"/>
      <c r="X177" s="227"/>
      <c r="Y177" s="227"/>
      <c r="Z177" s="227"/>
      <c r="AA177" s="227"/>
      <c r="AB177" s="227"/>
      <c r="AC177" s="143"/>
      <c r="AD177" s="186"/>
      <c r="AE177" s="229"/>
    </row>
    <row r="178" customFormat="false" ht="18.7" hidden="false" customHeight="true" outlineLevel="0" collapsed="false">
      <c r="A178" s="462" t="s">
        <v>369</v>
      </c>
      <c r="B178" s="179" t="s">
        <v>52</v>
      </c>
      <c r="C178" s="179"/>
      <c r="D178" s="179"/>
      <c r="E178" s="262" t="n">
        <v>720</v>
      </c>
      <c r="F178" s="262" t="n">
        <v>100</v>
      </c>
      <c r="G178" s="262"/>
      <c r="H178" s="269"/>
      <c r="I178" s="263"/>
      <c r="J178" s="264"/>
      <c r="K178" s="265"/>
      <c r="L178" s="265"/>
      <c r="M178" s="265"/>
      <c r="N178" s="265"/>
      <c r="O178" s="265"/>
      <c r="P178" s="265"/>
      <c r="Q178" s="265"/>
      <c r="R178" s="265"/>
      <c r="S178" s="265"/>
      <c r="T178" s="267" t="n">
        <f aca="false">ROUND(J178*$G178,-1)</f>
        <v>0</v>
      </c>
      <c r="U178" s="261" t="n">
        <f aca="false">ROUND(K178*$G178,-1)</f>
        <v>0</v>
      </c>
      <c r="V178" s="260" t="n">
        <f aca="false">ROUND(L178*$G178,-1)</f>
        <v>0</v>
      </c>
      <c r="W178" s="260" t="n">
        <f aca="false">ROUND(M178*$G178,-1)</f>
        <v>0</v>
      </c>
      <c r="X178" s="260" t="n">
        <f aca="false">ROUND(N178*$G178,-1)</f>
        <v>0</v>
      </c>
      <c r="Y178" s="260" t="n">
        <f aca="false">ROUND(O178*$G178,-1)</f>
        <v>0</v>
      </c>
      <c r="Z178" s="260" t="n">
        <f aca="false">ROUND(P178*$G178,-1)</f>
        <v>0</v>
      </c>
      <c r="AA178" s="260" t="n">
        <f aca="false">ROUND(Q178*$G178,-1)</f>
        <v>0</v>
      </c>
      <c r="AB178" s="260" t="n">
        <f aca="false">ROUND(R178*$G178,-1)</f>
        <v>0</v>
      </c>
      <c r="AC178" s="269" t="n">
        <f aca="false">ROUND(S178*$G178,-1)</f>
        <v>0</v>
      </c>
      <c r="AD178" s="336"/>
      <c r="AE178" s="96" t="s">
        <v>65</v>
      </c>
      <c r="AF178" s="593"/>
      <c r="AG178" s="593"/>
      <c r="AH178" s="593"/>
      <c r="AI178" s="593"/>
    </row>
    <row r="179" s="593" customFormat="true" ht="18.7" hidden="false" customHeight="true" outlineLevel="0" collapsed="false">
      <c r="A179" s="462" t="s">
        <v>370</v>
      </c>
      <c r="B179" s="179" t="s">
        <v>52</v>
      </c>
      <c r="C179" s="179"/>
      <c r="D179" s="179"/>
      <c r="E179" s="262" t="n">
        <v>1000</v>
      </c>
      <c r="F179" s="262" t="n">
        <v>100</v>
      </c>
      <c r="G179" s="262"/>
      <c r="H179" s="269"/>
      <c r="I179" s="263"/>
      <c r="J179" s="264"/>
      <c r="K179" s="265"/>
      <c r="L179" s="265"/>
      <c r="M179" s="265"/>
      <c r="N179" s="265"/>
      <c r="O179" s="265"/>
      <c r="P179" s="265"/>
      <c r="Q179" s="265"/>
      <c r="R179" s="265"/>
      <c r="S179" s="265"/>
      <c r="T179" s="267" t="n">
        <f aca="false">ROUND(J179*$G179,-1)</f>
        <v>0</v>
      </c>
      <c r="U179" s="261" t="n">
        <f aca="false">ROUND(K179*$G179,-1)</f>
        <v>0</v>
      </c>
      <c r="V179" s="260" t="n">
        <f aca="false">ROUND(L179*$G179,-1)</f>
        <v>0</v>
      </c>
      <c r="W179" s="260" t="n">
        <f aca="false">ROUND(M179*$G179,-1)</f>
        <v>0</v>
      </c>
      <c r="X179" s="260" t="n">
        <f aca="false">ROUND(N179*$G179,-1)</f>
        <v>0</v>
      </c>
      <c r="Y179" s="260" t="n">
        <f aca="false">ROUND(O179*$G179,-1)</f>
        <v>0</v>
      </c>
      <c r="Z179" s="260" t="n">
        <f aca="false">ROUND(P179*$G179,-1)</f>
        <v>0</v>
      </c>
      <c r="AA179" s="260" t="n">
        <f aca="false">ROUND(Q179*$G179,-1)</f>
        <v>0</v>
      </c>
      <c r="AB179" s="260" t="n">
        <f aca="false">ROUND(R179*$G179,-1)</f>
        <v>0</v>
      </c>
      <c r="AC179" s="269" t="n">
        <f aca="false">ROUND(S179*$G179,-1)</f>
        <v>0</v>
      </c>
      <c r="AD179" s="336"/>
      <c r="AE179" s="229" t="s">
        <v>65</v>
      </c>
    </row>
    <row r="180" s="593" customFormat="true" ht="18.7" hidden="false" customHeight="true" outlineLevel="0" collapsed="false">
      <c r="A180" s="234"/>
      <c r="B180" s="179"/>
      <c r="C180" s="179"/>
      <c r="D180" s="179"/>
      <c r="E180" s="179"/>
      <c r="F180" s="179"/>
      <c r="G180" s="179"/>
      <c r="H180" s="143"/>
      <c r="I180" s="235"/>
      <c r="J180" s="181"/>
      <c r="K180" s="145"/>
      <c r="L180" s="145"/>
      <c r="M180" s="145"/>
      <c r="N180" s="145"/>
      <c r="O180" s="145"/>
      <c r="P180" s="145"/>
      <c r="Q180" s="145"/>
      <c r="R180" s="145"/>
      <c r="S180" s="145"/>
      <c r="T180" s="122"/>
      <c r="U180" s="251"/>
      <c r="V180" s="227"/>
      <c r="W180" s="227"/>
      <c r="X180" s="227"/>
      <c r="Y180" s="227"/>
      <c r="Z180" s="227"/>
      <c r="AA180" s="227"/>
      <c r="AB180" s="227"/>
      <c r="AC180" s="143"/>
      <c r="AD180" s="186"/>
      <c r="AE180" s="229"/>
      <c r="AF180" s="3"/>
      <c r="AG180" s="3"/>
      <c r="AH180" s="3"/>
      <c r="AI180" s="3"/>
    </row>
    <row r="181" customFormat="false" ht="18.7" hidden="false" customHeight="true" outlineLevel="0" collapsed="false">
      <c r="A181" s="662" t="s">
        <v>371</v>
      </c>
      <c r="B181" s="179" t="s">
        <v>52</v>
      </c>
      <c r="C181" s="243"/>
      <c r="D181" s="243"/>
      <c r="E181" s="663"/>
      <c r="F181" s="663"/>
      <c r="G181" s="664"/>
      <c r="H181" s="665" t="s">
        <v>372</v>
      </c>
      <c r="I181" s="666"/>
      <c r="J181" s="667"/>
      <c r="K181" s="246"/>
      <c r="L181" s="246"/>
      <c r="M181" s="246"/>
      <c r="N181" s="246"/>
      <c r="O181" s="246"/>
      <c r="P181" s="246"/>
      <c r="Q181" s="246"/>
      <c r="R181" s="246"/>
      <c r="S181" s="246"/>
      <c r="T181" s="122" t="n">
        <v>100</v>
      </c>
      <c r="U181" s="251" t="n">
        <v>100</v>
      </c>
      <c r="V181" s="227" t="n">
        <v>100</v>
      </c>
      <c r="W181" s="227" t="n">
        <v>100</v>
      </c>
      <c r="X181" s="227" t="n">
        <f aca="false">ROUND(N181*$G181,-1)</f>
        <v>0</v>
      </c>
      <c r="Y181" s="227" t="n">
        <f aca="false">ROUND(O181*$G181,-1)</f>
        <v>0</v>
      </c>
      <c r="Z181" s="227" t="n">
        <f aca="false">ROUND(P181*$G181,-1)</f>
        <v>0</v>
      </c>
      <c r="AA181" s="227" t="n">
        <f aca="false">ROUND(Q181*$G181,-1)</f>
        <v>0</v>
      </c>
      <c r="AB181" s="227" t="n">
        <f aca="false">ROUND(R181*$G181,-1)</f>
        <v>0</v>
      </c>
      <c r="AC181" s="143" t="n">
        <f aca="false">ROUND(S181*$G181,-1)</f>
        <v>0</v>
      </c>
      <c r="AD181" s="305"/>
      <c r="AE181" s="229" t="n">
        <v>10</v>
      </c>
    </row>
    <row r="182" customFormat="false" ht="18.7" hidden="false" customHeight="true" outlineLevel="0" collapsed="false">
      <c r="A182" s="668" t="s">
        <v>373</v>
      </c>
      <c r="B182" s="179" t="s">
        <v>52</v>
      </c>
      <c r="C182" s="243" t="s">
        <v>48</v>
      </c>
      <c r="D182" s="243"/>
      <c r="E182" s="663" t="n">
        <v>780</v>
      </c>
      <c r="F182" s="663"/>
      <c r="G182" s="664"/>
      <c r="H182" s="665"/>
      <c r="I182" s="666"/>
      <c r="J182" s="667"/>
      <c r="K182" s="246"/>
      <c r="L182" s="246"/>
      <c r="M182" s="246"/>
      <c r="N182" s="246"/>
      <c r="O182" s="246"/>
      <c r="P182" s="246"/>
      <c r="Q182" s="246"/>
      <c r="R182" s="246"/>
      <c r="S182" s="246"/>
      <c r="T182" s="122"/>
      <c r="U182" s="251"/>
      <c r="V182" s="227"/>
      <c r="W182" s="227"/>
      <c r="X182" s="227"/>
      <c r="Y182" s="227"/>
      <c r="Z182" s="227"/>
      <c r="AA182" s="227"/>
      <c r="AB182" s="227"/>
      <c r="AC182" s="143"/>
      <c r="AD182" s="305"/>
      <c r="AE182" s="208" t="n">
        <v>1813</v>
      </c>
    </row>
    <row r="183" customFormat="false" ht="18.7" hidden="false" customHeight="true" outlineLevel="0" collapsed="false">
      <c r="A183" s="668" t="s">
        <v>374</v>
      </c>
      <c r="B183" s="179" t="s">
        <v>52</v>
      </c>
      <c r="C183" s="243" t="s">
        <v>48</v>
      </c>
      <c r="D183" s="243"/>
      <c r="E183" s="663" t="n">
        <v>795</v>
      </c>
      <c r="F183" s="663"/>
      <c r="G183" s="664"/>
      <c r="H183" s="665"/>
      <c r="I183" s="666"/>
      <c r="J183" s="667"/>
      <c r="K183" s="246"/>
      <c r="L183" s="246"/>
      <c r="M183" s="246"/>
      <c r="N183" s="246"/>
      <c r="O183" s="246"/>
      <c r="P183" s="246"/>
      <c r="Q183" s="246"/>
      <c r="R183" s="246"/>
      <c r="S183" s="246"/>
      <c r="T183" s="122"/>
      <c r="U183" s="251"/>
      <c r="V183" s="227"/>
      <c r="W183" s="227"/>
      <c r="X183" s="227"/>
      <c r="Y183" s="227"/>
      <c r="Z183" s="227"/>
      <c r="AA183" s="227"/>
      <c r="AB183" s="227"/>
      <c r="AC183" s="143"/>
      <c r="AD183" s="305"/>
      <c r="AE183" s="208" t="n">
        <v>716</v>
      </c>
    </row>
    <row r="184" customFormat="false" ht="18.7" hidden="false" customHeight="true" outlineLevel="0" collapsed="false">
      <c r="A184" s="668" t="s">
        <v>375</v>
      </c>
      <c r="B184" s="179" t="s">
        <v>52</v>
      </c>
      <c r="C184" s="243" t="s">
        <v>48</v>
      </c>
      <c r="D184" s="243"/>
      <c r="E184" s="663" t="n">
        <v>1915</v>
      </c>
      <c r="F184" s="663"/>
      <c r="G184" s="664"/>
      <c r="H184" s="665"/>
      <c r="I184" s="666"/>
      <c r="J184" s="667"/>
      <c r="K184" s="246"/>
      <c r="L184" s="246"/>
      <c r="M184" s="246"/>
      <c r="N184" s="246"/>
      <c r="O184" s="246"/>
      <c r="P184" s="246"/>
      <c r="Q184" s="246"/>
      <c r="R184" s="246"/>
      <c r="S184" s="246"/>
      <c r="T184" s="122"/>
      <c r="U184" s="251"/>
      <c r="V184" s="227"/>
      <c r="W184" s="227"/>
      <c r="X184" s="227"/>
      <c r="Y184" s="227"/>
      <c r="Z184" s="227"/>
      <c r="AA184" s="227"/>
      <c r="AB184" s="227"/>
      <c r="AC184" s="143"/>
      <c r="AD184" s="305"/>
      <c r="AE184" s="208" t="n">
        <v>717</v>
      </c>
    </row>
    <row r="185" customFormat="false" ht="18.7" hidden="false" customHeight="true" outlineLevel="0" collapsed="false">
      <c r="A185" s="668" t="s">
        <v>376</v>
      </c>
      <c r="B185" s="179" t="s">
        <v>52</v>
      </c>
      <c r="C185" s="243" t="s">
        <v>48</v>
      </c>
      <c r="D185" s="243"/>
      <c r="E185" s="663" t="n">
        <v>1400</v>
      </c>
      <c r="F185" s="663"/>
      <c r="G185" s="664"/>
      <c r="H185" s="665"/>
      <c r="I185" s="666"/>
      <c r="J185" s="667"/>
      <c r="K185" s="246"/>
      <c r="L185" s="246"/>
      <c r="M185" s="246"/>
      <c r="N185" s="246"/>
      <c r="O185" s="246"/>
      <c r="P185" s="246"/>
      <c r="Q185" s="246"/>
      <c r="R185" s="246"/>
      <c r="S185" s="246"/>
      <c r="T185" s="122"/>
      <c r="U185" s="251"/>
      <c r="V185" s="227"/>
      <c r="W185" s="227"/>
      <c r="X185" s="227"/>
      <c r="Y185" s="227"/>
      <c r="Z185" s="227"/>
      <c r="AA185" s="227"/>
      <c r="AB185" s="227"/>
      <c r="AC185" s="143"/>
      <c r="AD185" s="305"/>
      <c r="AE185" s="208" t="n">
        <v>1812</v>
      </c>
      <c r="AF185" s="48"/>
      <c r="AG185" s="48"/>
      <c r="AH185" s="48"/>
    </row>
    <row r="186" customFormat="false" ht="18.7" hidden="false" customHeight="true" outlineLevel="0" collapsed="false">
      <c r="A186" s="668" t="s">
        <v>377</v>
      </c>
      <c r="B186" s="179" t="s">
        <v>52</v>
      </c>
      <c r="C186" s="243" t="s">
        <v>48</v>
      </c>
      <c r="D186" s="243"/>
      <c r="E186" s="663" t="n">
        <v>963</v>
      </c>
      <c r="F186" s="663"/>
      <c r="G186" s="664"/>
      <c r="H186" s="665"/>
      <c r="I186" s="666"/>
      <c r="J186" s="667"/>
      <c r="K186" s="246"/>
      <c r="L186" s="246"/>
      <c r="M186" s="246"/>
      <c r="N186" s="246"/>
      <c r="O186" s="246"/>
      <c r="P186" s="246"/>
      <c r="Q186" s="246"/>
      <c r="R186" s="246"/>
      <c r="S186" s="246"/>
      <c r="T186" s="122"/>
      <c r="U186" s="251"/>
      <c r="V186" s="227"/>
      <c r="W186" s="227"/>
      <c r="X186" s="227"/>
      <c r="Y186" s="227"/>
      <c r="Z186" s="227"/>
      <c r="AA186" s="227"/>
      <c r="AB186" s="227"/>
      <c r="AC186" s="143"/>
      <c r="AD186" s="305"/>
      <c r="AE186" s="96" t="n">
        <v>725</v>
      </c>
    </row>
    <row r="187" customFormat="false" ht="18.7" hidden="false" customHeight="true" outlineLevel="0" collapsed="false">
      <c r="A187" s="668" t="s">
        <v>378</v>
      </c>
      <c r="B187" s="179" t="s">
        <v>52</v>
      </c>
      <c r="C187" s="243" t="s">
        <v>48</v>
      </c>
      <c r="D187" s="243"/>
      <c r="E187" s="663" t="n">
        <v>925</v>
      </c>
      <c r="F187" s="663"/>
      <c r="G187" s="664"/>
      <c r="H187" s="665"/>
      <c r="I187" s="666"/>
      <c r="J187" s="667"/>
      <c r="K187" s="246"/>
      <c r="L187" s="246"/>
      <c r="M187" s="246"/>
      <c r="N187" s="246"/>
      <c r="O187" s="246"/>
      <c r="P187" s="246"/>
      <c r="Q187" s="246"/>
      <c r="R187" s="246"/>
      <c r="S187" s="246"/>
      <c r="T187" s="122"/>
      <c r="U187" s="251"/>
      <c r="V187" s="227"/>
      <c r="W187" s="227"/>
      <c r="X187" s="227"/>
      <c r="Y187" s="227"/>
      <c r="Z187" s="227"/>
      <c r="AA187" s="227"/>
      <c r="AB187" s="227"/>
      <c r="AC187" s="143"/>
      <c r="AD187" s="305"/>
      <c r="AE187" s="96" t="n">
        <v>724</v>
      </c>
    </row>
    <row r="188" customFormat="false" ht="18.7" hidden="false" customHeight="true" outlineLevel="0" collapsed="false">
      <c r="A188" s="668" t="s">
        <v>379</v>
      </c>
      <c r="B188" s="179" t="s">
        <v>52</v>
      </c>
      <c r="C188" s="243" t="s">
        <v>48</v>
      </c>
      <c r="D188" s="243"/>
      <c r="E188" s="663" t="n">
        <v>1119</v>
      </c>
      <c r="F188" s="663"/>
      <c r="G188" s="664"/>
      <c r="H188" s="665"/>
      <c r="I188" s="666"/>
      <c r="J188" s="667"/>
      <c r="K188" s="246"/>
      <c r="L188" s="246"/>
      <c r="M188" s="246"/>
      <c r="N188" s="246"/>
      <c r="O188" s="246"/>
      <c r="P188" s="246"/>
      <c r="Q188" s="246"/>
      <c r="R188" s="246"/>
      <c r="S188" s="246"/>
      <c r="T188" s="122"/>
      <c r="U188" s="251"/>
      <c r="V188" s="227"/>
      <c r="W188" s="227"/>
      <c r="X188" s="227"/>
      <c r="Y188" s="227"/>
      <c r="Z188" s="227"/>
      <c r="AA188" s="227"/>
      <c r="AB188" s="227"/>
      <c r="AC188" s="143"/>
      <c r="AD188" s="305"/>
      <c r="AE188" s="96" t="n">
        <v>726</v>
      </c>
    </row>
    <row r="189" customFormat="false" ht="18.7" hidden="false" customHeight="true" outlineLevel="0" collapsed="false">
      <c r="A189" s="668" t="s">
        <v>380</v>
      </c>
      <c r="B189" s="179" t="s">
        <v>52</v>
      </c>
      <c r="C189" s="243" t="s">
        <v>48</v>
      </c>
      <c r="D189" s="243"/>
      <c r="E189" s="663" t="n">
        <v>1225</v>
      </c>
      <c r="F189" s="663"/>
      <c r="G189" s="664"/>
      <c r="H189" s="665"/>
      <c r="I189" s="666"/>
      <c r="J189" s="667"/>
      <c r="K189" s="246"/>
      <c r="L189" s="246"/>
      <c r="M189" s="246"/>
      <c r="N189" s="246"/>
      <c r="O189" s="246"/>
      <c r="P189" s="246"/>
      <c r="Q189" s="246"/>
      <c r="R189" s="246"/>
      <c r="S189" s="246"/>
      <c r="T189" s="122"/>
      <c r="U189" s="251"/>
      <c r="V189" s="227"/>
      <c r="W189" s="227"/>
      <c r="X189" s="227"/>
      <c r="Y189" s="227"/>
      <c r="Z189" s="227"/>
      <c r="AA189" s="227"/>
      <c r="AB189" s="227"/>
      <c r="AC189" s="143"/>
      <c r="AD189" s="305"/>
      <c r="AE189" s="229" t="n">
        <v>727</v>
      </c>
      <c r="AF189" s="48"/>
      <c r="AG189" s="48"/>
      <c r="AH189" s="48"/>
    </row>
    <row r="190" customFormat="false" ht="18.7" hidden="false" customHeight="true" outlineLevel="0" collapsed="false">
      <c r="A190" s="668" t="s">
        <v>381</v>
      </c>
      <c r="B190" s="179" t="s">
        <v>52</v>
      </c>
      <c r="C190" s="243" t="s">
        <v>48</v>
      </c>
      <c r="D190" s="243"/>
      <c r="E190" s="663" t="n">
        <v>890</v>
      </c>
      <c r="F190" s="663"/>
      <c r="G190" s="664"/>
      <c r="H190" s="665"/>
      <c r="I190" s="666"/>
      <c r="J190" s="667"/>
      <c r="K190" s="246"/>
      <c r="L190" s="246"/>
      <c r="M190" s="246"/>
      <c r="N190" s="246"/>
      <c r="O190" s="246"/>
      <c r="P190" s="246"/>
      <c r="Q190" s="246"/>
      <c r="R190" s="246"/>
      <c r="S190" s="246"/>
      <c r="T190" s="122"/>
      <c r="U190" s="251"/>
      <c r="V190" s="227"/>
      <c r="W190" s="227"/>
      <c r="X190" s="227"/>
      <c r="Y190" s="227"/>
      <c r="Z190" s="227"/>
      <c r="AA190" s="227"/>
      <c r="AB190" s="227"/>
      <c r="AC190" s="143"/>
      <c r="AD190" s="305"/>
      <c r="AE190" s="96" t="n">
        <v>744</v>
      </c>
    </row>
    <row r="191" customFormat="false" ht="18.7" hidden="false" customHeight="true" outlineLevel="0" collapsed="false">
      <c r="A191" s="668" t="s">
        <v>382</v>
      </c>
      <c r="B191" s="179" t="s">
        <v>52</v>
      </c>
      <c r="C191" s="243" t="s">
        <v>48</v>
      </c>
      <c r="D191" s="243"/>
      <c r="E191" s="663" t="n">
        <v>1240</v>
      </c>
      <c r="F191" s="663"/>
      <c r="G191" s="664"/>
      <c r="H191" s="665"/>
      <c r="I191" s="666"/>
      <c r="J191" s="667"/>
      <c r="K191" s="246"/>
      <c r="L191" s="246"/>
      <c r="M191" s="246"/>
      <c r="N191" s="246"/>
      <c r="O191" s="246"/>
      <c r="P191" s="246"/>
      <c r="Q191" s="246"/>
      <c r="R191" s="246"/>
      <c r="S191" s="246"/>
      <c r="T191" s="122"/>
      <c r="U191" s="251"/>
      <c r="V191" s="227"/>
      <c r="W191" s="227"/>
      <c r="X191" s="227"/>
      <c r="Y191" s="227"/>
      <c r="Z191" s="227"/>
      <c r="AA191" s="227"/>
      <c r="AB191" s="227"/>
      <c r="AC191" s="143"/>
      <c r="AD191" s="305"/>
      <c r="AE191" s="96" t="n">
        <v>834</v>
      </c>
    </row>
    <row r="192" customFormat="false" ht="18.7" hidden="false" customHeight="true" outlineLevel="0" collapsed="false">
      <c r="A192" s="668" t="s">
        <v>383</v>
      </c>
      <c r="B192" s="179" t="s">
        <v>52</v>
      </c>
      <c r="C192" s="243" t="s">
        <v>48</v>
      </c>
      <c r="D192" s="243"/>
      <c r="E192" s="663" t="n">
        <v>585</v>
      </c>
      <c r="F192" s="663"/>
      <c r="G192" s="664"/>
      <c r="H192" s="665"/>
      <c r="I192" s="666"/>
      <c r="J192" s="667"/>
      <c r="K192" s="246"/>
      <c r="L192" s="246"/>
      <c r="M192" s="246"/>
      <c r="N192" s="246"/>
      <c r="O192" s="246"/>
      <c r="P192" s="246"/>
      <c r="Q192" s="246"/>
      <c r="R192" s="246"/>
      <c r="S192" s="246"/>
      <c r="T192" s="122"/>
      <c r="U192" s="251"/>
      <c r="V192" s="227"/>
      <c r="W192" s="227"/>
      <c r="X192" s="227"/>
      <c r="Y192" s="227"/>
      <c r="Z192" s="227"/>
      <c r="AA192" s="227"/>
      <c r="AB192" s="227"/>
      <c r="AC192" s="143"/>
      <c r="AD192" s="305"/>
      <c r="AE192" s="208" t="n">
        <v>835</v>
      </c>
    </row>
    <row r="193" customFormat="false" ht="18.7" hidden="false" customHeight="true" outlineLevel="0" collapsed="false">
      <c r="A193" s="668" t="s">
        <v>384</v>
      </c>
      <c r="B193" s="179" t="s">
        <v>52</v>
      </c>
      <c r="C193" s="243" t="s">
        <v>48</v>
      </c>
      <c r="D193" s="243"/>
      <c r="E193" s="663" t="n">
        <v>630</v>
      </c>
      <c r="F193" s="663"/>
      <c r="G193" s="664"/>
      <c r="H193" s="665"/>
      <c r="I193" s="666"/>
      <c r="J193" s="667"/>
      <c r="K193" s="246"/>
      <c r="L193" s="246"/>
      <c r="M193" s="246"/>
      <c r="N193" s="246"/>
      <c r="O193" s="246"/>
      <c r="P193" s="246"/>
      <c r="Q193" s="246"/>
      <c r="R193" s="246"/>
      <c r="S193" s="246"/>
      <c r="T193" s="122"/>
      <c r="U193" s="251"/>
      <c r="V193" s="227"/>
      <c r="W193" s="227"/>
      <c r="X193" s="227"/>
      <c r="Y193" s="227"/>
      <c r="Z193" s="227"/>
      <c r="AA193" s="227"/>
      <c r="AB193" s="227"/>
      <c r="AC193" s="143"/>
      <c r="AD193" s="305"/>
      <c r="AE193" s="96" t="n">
        <v>836</v>
      </c>
      <c r="AF193" s="48"/>
      <c r="AG193" s="48"/>
      <c r="AH193" s="48"/>
    </row>
    <row r="194" customFormat="false" ht="18.7" hidden="false" customHeight="true" outlineLevel="0" collapsed="false">
      <c r="A194" s="668" t="s">
        <v>385</v>
      </c>
      <c r="B194" s="179" t="s">
        <v>52</v>
      </c>
      <c r="C194" s="243" t="s">
        <v>48</v>
      </c>
      <c r="D194" s="243"/>
      <c r="E194" s="663" t="n">
        <v>670</v>
      </c>
      <c r="F194" s="663"/>
      <c r="G194" s="664"/>
      <c r="H194" s="665"/>
      <c r="I194" s="666"/>
      <c r="J194" s="667"/>
      <c r="K194" s="246"/>
      <c r="L194" s="246"/>
      <c r="M194" s="246"/>
      <c r="N194" s="246"/>
      <c r="O194" s="246"/>
      <c r="P194" s="246"/>
      <c r="Q194" s="246"/>
      <c r="R194" s="246"/>
      <c r="S194" s="246"/>
      <c r="T194" s="122"/>
      <c r="U194" s="251"/>
      <c r="V194" s="227"/>
      <c r="W194" s="227"/>
      <c r="X194" s="227"/>
      <c r="Y194" s="227"/>
      <c r="Z194" s="227"/>
      <c r="AA194" s="227"/>
      <c r="AB194" s="227"/>
      <c r="AC194" s="143"/>
      <c r="AD194" s="305"/>
      <c r="AE194" s="208" t="n">
        <v>838</v>
      </c>
    </row>
    <row r="195" customFormat="false" ht="18.7" hidden="false" customHeight="true" outlineLevel="0" collapsed="false">
      <c r="A195" s="669"/>
      <c r="B195" s="179"/>
      <c r="C195" s="243"/>
      <c r="D195" s="243"/>
      <c r="E195" s="663"/>
      <c r="F195" s="663"/>
      <c r="G195" s="664"/>
      <c r="H195" s="665"/>
      <c r="I195" s="666"/>
      <c r="J195" s="667"/>
      <c r="K195" s="246"/>
      <c r="L195" s="246"/>
      <c r="M195" s="246"/>
      <c r="N195" s="246"/>
      <c r="O195" s="246"/>
      <c r="P195" s="246"/>
      <c r="Q195" s="246"/>
      <c r="R195" s="246"/>
      <c r="S195" s="246"/>
      <c r="T195" s="122"/>
      <c r="U195" s="251"/>
      <c r="V195" s="227"/>
      <c r="W195" s="227"/>
      <c r="X195" s="227"/>
      <c r="Y195" s="227"/>
      <c r="Z195" s="227"/>
      <c r="AA195" s="227"/>
      <c r="AB195" s="227"/>
      <c r="AC195" s="143"/>
      <c r="AD195" s="305"/>
      <c r="AE195" s="96"/>
    </row>
    <row r="196" customFormat="false" ht="18.7" hidden="false" customHeight="true" outlineLevel="0" collapsed="false">
      <c r="A196" s="307" t="s">
        <v>386</v>
      </c>
      <c r="B196" s="179"/>
      <c r="C196" s="179"/>
      <c r="D196" s="179"/>
      <c r="E196" s="179"/>
      <c r="F196" s="179"/>
      <c r="G196" s="179"/>
      <c r="H196" s="143"/>
      <c r="I196" s="235"/>
      <c r="J196" s="181"/>
      <c r="K196" s="436"/>
      <c r="L196" s="237"/>
      <c r="M196" s="237"/>
      <c r="N196" s="145"/>
      <c r="O196" s="145"/>
      <c r="P196" s="145"/>
      <c r="Q196" s="145"/>
      <c r="R196" s="145"/>
      <c r="S196" s="145"/>
      <c r="T196" s="122"/>
      <c r="U196" s="251"/>
      <c r="V196" s="227"/>
      <c r="W196" s="227"/>
      <c r="X196" s="227"/>
      <c r="Y196" s="227"/>
      <c r="Z196" s="227"/>
      <c r="AA196" s="227"/>
      <c r="AB196" s="227"/>
      <c r="AC196" s="143"/>
      <c r="AD196" s="186"/>
      <c r="AE196" s="96"/>
    </row>
    <row r="197" customFormat="false" ht="18.7" hidden="false" customHeight="true" outlineLevel="0" collapsed="false">
      <c r="A197" s="234" t="s">
        <v>387</v>
      </c>
      <c r="B197" s="179" t="s">
        <v>52</v>
      </c>
      <c r="C197" s="243" t="s">
        <v>48</v>
      </c>
      <c r="D197" s="179"/>
      <c r="E197" s="179" t="n">
        <v>1965</v>
      </c>
      <c r="F197" s="179" t="n">
        <v>120</v>
      </c>
      <c r="G197" s="179" t="n">
        <v>400</v>
      </c>
      <c r="H197" s="143" t="s">
        <v>49</v>
      </c>
      <c r="I197" s="235" t="n">
        <v>0.5</v>
      </c>
      <c r="J197" s="181" t="n">
        <v>0.5</v>
      </c>
      <c r="K197" s="237"/>
      <c r="L197" s="181"/>
      <c r="M197" s="237"/>
      <c r="N197" s="237"/>
      <c r="O197" s="145"/>
      <c r="P197" s="145"/>
      <c r="Q197" s="145"/>
      <c r="R197" s="145"/>
      <c r="S197" s="145"/>
      <c r="T197" s="122" t="n">
        <f aca="false">ROUND(J197*$G197,-1)</f>
        <v>200</v>
      </c>
      <c r="U197" s="251" t="n">
        <f aca="false">ROUND(K197*$G197,-1)</f>
        <v>0</v>
      </c>
      <c r="V197" s="227" t="n">
        <f aca="false">ROUND(L197*$G197,-1)</f>
        <v>0</v>
      </c>
      <c r="W197" s="227" t="n">
        <f aca="false">ROUND(M197*$G197,-1)</f>
        <v>0</v>
      </c>
      <c r="X197" s="227" t="n">
        <f aca="false">ROUND(N197*$G197,-1)</f>
        <v>0</v>
      </c>
      <c r="Y197" s="227" t="n">
        <f aca="false">ROUND(O197*$G197,-1)</f>
        <v>0</v>
      </c>
      <c r="Z197" s="227" t="n">
        <f aca="false">ROUND(P197*$G197,-1)</f>
        <v>0</v>
      </c>
      <c r="AA197" s="227" t="n">
        <f aca="false">ROUND(Q197*$G197,-1)</f>
        <v>0</v>
      </c>
      <c r="AB197" s="227" t="n">
        <f aca="false">ROUND(R197*$G197,-1)</f>
        <v>0</v>
      </c>
      <c r="AC197" s="143" t="n">
        <f aca="false">ROUND(S197*$G197,-1)</f>
        <v>0</v>
      </c>
      <c r="AD197" s="186"/>
      <c r="AE197" s="229" t="n">
        <v>1015</v>
      </c>
    </row>
    <row r="198" customFormat="false" ht="18.7" hidden="false" customHeight="true" outlineLevel="0" collapsed="false">
      <c r="A198" s="234"/>
      <c r="B198" s="179"/>
      <c r="C198" s="179"/>
      <c r="D198" s="179"/>
      <c r="E198" s="179"/>
      <c r="F198" s="179"/>
      <c r="G198" s="179"/>
      <c r="H198" s="143"/>
      <c r="I198" s="235"/>
      <c r="J198" s="181"/>
      <c r="K198" s="182"/>
      <c r="L198" s="237"/>
      <c r="M198" s="237"/>
      <c r="N198" s="145"/>
      <c r="O198" s="145"/>
      <c r="P198" s="145"/>
      <c r="Q198" s="145"/>
      <c r="R198" s="145"/>
      <c r="S198" s="145"/>
      <c r="T198" s="122"/>
      <c r="U198" s="251"/>
      <c r="V198" s="227"/>
      <c r="W198" s="227"/>
      <c r="X198" s="227"/>
      <c r="Y198" s="227"/>
      <c r="Z198" s="227"/>
      <c r="AA198" s="227"/>
      <c r="AB198" s="227"/>
      <c r="AC198" s="143"/>
      <c r="AD198" s="186"/>
      <c r="AE198" s="96"/>
    </row>
    <row r="199" customFormat="false" ht="18.7" hidden="false" customHeight="true" outlineLevel="0" collapsed="false">
      <c r="A199" s="307" t="s">
        <v>388</v>
      </c>
      <c r="B199" s="179"/>
      <c r="C199" s="179"/>
      <c r="D199" s="179"/>
      <c r="E199" s="179"/>
      <c r="F199" s="179"/>
      <c r="G199" s="179"/>
      <c r="H199" s="143"/>
      <c r="I199" s="235"/>
      <c r="J199" s="181"/>
      <c r="K199" s="145"/>
      <c r="L199" s="237"/>
      <c r="M199" s="237"/>
      <c r="N199" s="145"/>
      <c r="O199" s="145"/>
      <c r="P199" s="145"/>
      <c r="Q199" s="145"/>
      <c r="R199" s="145"/>
      <c r="S199" s="145"/>
      <c r="T199" s="122"/>
      <c r="U199" s="251"/>
      <c r="V199" s="227"/>
      <c r="W199" s="227"/>
      <c r="X199" s="227"/>
      <c r="Y199" s="227"/>
      <c r="Z199" s="227"/>
      <c r="AA199" s="227"/>
      <c r="AB199" s="227"/>
      <c r="AC199" s="143"/>
      <c r="AD199" s="186"/>
      <c r="AE199" s="96"/>
    </row>
    <row r="200" customFormat="false" ht="18.7" hidden="false" customHeight="true" outlineLevel="0" collapsed="false">
      <c r="A200" s="234" t="s">
        <v>389</v>
      </c>
      <c r="B200" s="179" t="s">
        <v>52</v>
      </c>
      <c r="C200" s="243" t="s">
        <v>48</v>
      </c>
      <c r="D200" s="179"/>
      <c r="E200" s="179" t="n">
        <v>2000</v>
      </c>
      <c r="F200" s="179" t="n">
        <v>80</v>
      </c>
      <c r="G200" s="179" t="n">
        <f aca="false">F200*E200/1000</f>
        <v>160</v>
      </c>
      <c r="H200" s="143"/>
      <c r="I200" s="235"/>
      <c r="J200" s="181"/>
      <c r="K200" s="145"/>
      <c r="L200" s="145"/>
      <c r="M200" s="237"/>
      <c r="N200" s="145"/>
      <c r="O200" s="145" t="n">
        <v>0.6</v>
      </c>
      <c r="P200" s="145" t="n">
        <v>0.4</v>
      </c>
      <c r="Q200" s="145"/>
      <c r="R200" s="145"/>
      <c r="S200" s="145"/>
      <c r="T200" s="122" t="n">
        <f aca="false">ROUND(J200*$G200,-1)</f>
        <v>0</v>
      </c>
      <c r="U200" s="251" t="n">
        <f aca="false">ROUND(K200*$G200,-1)</f>
        <v>0</v>
      </c>
      <c r="V200" s="227" t="n">
        <f aca="false">ROUND(L200*$G200,-1)</f>
        <v>0</v>
      </c>
      <c r="W200" s="227" t="n">
        <f aca="false">ROUND(M200*$G200,-1)</f>
        <v>0</v>
      </c>
      <c r="X200" s="227" t="n">
        <f aca="false">ROUND(N200*$G200,-1)</f>
        <v>0</v>
      </c>
      <c r="Y200" s="227" t="n">
        <f aca="false">ROUND(O200*$G200,-1)</f>
        <v>100</v>
      </c>
      <c r="Z200" s="227" t="n">
        <f aca="false">ROUND(P200*$G200,-1)</f>
        <v>60</v>
      </c>
      <c r="AA200" s="227" t="n">
        <f aca="false">ROUND(Q200*$G200,-1)</f>
        <v>0</v>
      </c>
      <c r="AB200" s="227" t="n">
        <f aca="false">ROUND(R200*$G200,-1)</f>
        <v>0</v>
      </c>
      <c r="AC200" s="143" t="n">
        <f aca="false">ROUND(S200*$G200,-1)</f>
        <v>0</v>
      </c>
      <c r="AD200" s="186"/>
      <c r="AE200" s="96" t="n">
        <v>495</v>
      </c>
    </row>
    <row r="201" customFormat="false" ht="18.7" hidden="false" customHeight="true" outlineLevel="0" collapsed="false">
      <c r="A201" s="234"/>
      <c r="B201" s="179"/>
      <c r="C201" s="179"/>
      <c r="D201" s="179"/>
      <c r="E201" s="179"/>
      <c r="F201" s="179"/>
      <c r="G201" s="179"/>
      <c r="H201" s="143"/>
      <c r="I201" s="235"/>
      <c r="J201" s="181"/>
      <c r="K201" s="145"/>
      <c r="L201" s="237"/>
      <c r="M201" s="237"/>
      <c r="N201" s="145"/>
      <c r="O201" s="145"/>
      <c r="P201" s="145"/>
      <c r="Q201" s="145"/>
      <c r="R201" s="145"/>
      <c r="S201" s="145"/>
      <c r="T201" s="122"/>
      <c r="U201" s="251"/>
      <c r="V201" s="227"/>
      <c r="W201" s="227"/>
      <c r="X201" s="227"/>
      <c r="Y201" s="227"/>
      <c r="Z201" s="227"/>
      <c r="AA201" s="227"/>
      <c r="AB201" s="227"/>
      <c r="AC201" s="143"/>
      <c r="AD201" s="186"/>
      <c r="AE201" s="96"/>
    </row>
    <row r="202" customFormat="false" ht="18.7" hidden="false" customHeight="true" outlineLevel="0" collapsed="false">
      <c r="A202" s="307" t="s">
        <v>390</v>
      </c>
      <c r="B202" s="179"/>
      <c r="C202" s="179"/>
      <c r="D202" s="179"/>
      <c r="E202" s="179"/>
      <c r="F202" s="179"/>
      <c r="G202" s="179"/>
      <c r="H202" s="143"/>
      <c r="I202" s="235"/>
      <c r="J202" s="181"/>
      <c r="K202" s="145"/>
      <c r="L202" s="145"/>
      <c r="M202" s="237"/>
      <c r="N202" s="145"/>
      <c r="O202" s="145"/>
      <c r="P202" s="145"/>
      <c r="Q202" s="145"/>
      <c r="R202" s="145"/>
      <c r="S202" s="145"/>
      <c r="T202" s="122"/>
      <c r="U202" s="251"/>
      <c r="V202" s="227"/>
      <c r="W202" s="227"/>
      <c r="X202" s="227"/>
      <c r="Y202" s="227"/>
      <c r="Z202" s="227"/>
      <c r="AA202" s="227"/>
      <c r="AB202" s="227"/>
      <c r="AC202" s="143"/>
      <c r="AD202" s="186"/>
      <c r="AE202" s="208"/>
    </row>
    <row r="203" customFormat="false" ht="18.7" hidden="false" customHeight="true" outlineLevel="0" collapsed="false">
      <c r="A203" s="234" t="s">
        <v>391</v>
      </c>
      <c r="B203" s="179" t="s">
        <v>52</v>
      </c>
      <c r="C203" s="179" t="s">
        <v>55</v>
      </c>
      <c r="D203" s="179"/>
      <c r="E203" s="179" t="n">
        <v>8500</v>
      </c>
      <c r="F203" s="179" t="n">
        <v>120</v>
      </c>
      <c r="G203" s="179" t="n">
        <f aca="false">F203*E203/1000</f>
        <v>1020</v>
      </c>
      <c r="H203" s="143"/>
      <c r="I203" s="235" t="n">
        <v>0.8</v>
      </c>
      <c r="J203" s="181"/>
      <c r="K203" s="145"/>
      <c r="L203" s="237"/>
      <c r="M203" s="237"/>
      <c r="N203" s="145"/>
      <c r="O203" s="145"/>
      <c r="P203" s="145"/>
      <c r="Q203" s="145" t="n">
        <v>0.2</v>
      </c>
      <c r="R203" s="145"/>
      <c r="S203" s="145"/>
      <c r="T203" s="122" t="n">
        <f aca="false">ROUND(J203*$G203,-1)</f>
        <v>0</v>
      </c>
      <c r="U203" s="251" t="n">
        <f aca="false">ROUND(K203*$G203,-1)</f>
        <v>0</v>
      </c>
      <c r="V203" s="227" t="n">
        <f aca="false">ROUND(L203*$G203,-1)</f>
        <v>0</v>
      </c>
      <c r="W203" s="227" t="n">
        <f aca="false">ROUND(M203*$G203,-1)</f>
        <v>0</v>
      </c>
      <c r="X203" s="227" t="n">
        <f aca="false">ROUND(N203*$G203,-1)</f>
        <v>0</v>
      </c>
      <c r="Y203" s="227" t="n">
        <f aca="false">ROUND(O203*$G203,-1)</f>
        <v>0</v>
      </c>
      <c r="Z203" s="227" t="n">
        <f aca="false">ROUND(P203*$G203,-1)</f>
        <v>0</v>
      </c>
      <c r="AA203" s="227" t="n">
        <f aca="false">ROUND(Q203*$G203,-1)</f>
        <v>200</v>
      </c>
      <c r="AB203" s="227" t="n">
        <f aca="false">ROUND(R203*$G203,-1)</f>
        <v>0</v>
      </c>
      <c r="AC203" s="143" t="n">
        <f aca="false">ROUND(S203*$G203,-1)</f>
        <v>0</v>
      </c>
      <c r="AD203" s="186"/>
      <c r="AE203" s="208" t="n">
        <v>955</v>
      </c>
    </row>
    <row r="204" customFormat="false" ht="18.7" hidden="false" customHeight="true" outlineLevel="0" collapsed="false">
      <c r="A204" s="234"/>
      <c r="B204" s="179"/>
      <c r="C204" s="179"/>
      <c r="D204" s="179"/>
      <c r="E204" s="179"/>
      <c r="F204" s="179"/>
      <c r="G204" s="179"/>
      <c r="H204" s="143"/>
      <c r="I204" s="235"/>
      <c r="J204" s="181"/>
      <c r="K204" s="145"/>
      <c r="L204" s="237"/>
      <c r="M204" s="237"/>
      <c r="N204" s="145"/>
      <c r="O204" s="145"/>
      <c r="P204" s="145"/>
      <c r="Q204" s="145"/>
      <c r="R204" s="145"/>
      <c r="S204" s="145"/>
      <c r="T204" s="122"/>
      <c r="U204" s="251"/>
      <c r="V204" s="227"/>
      <c r="W204" s="227"/>
      <c r="X204" s="227"/>
      <c r="Y204" s="227"/>
      <c r="Z204" s="227"/>
      <c r="AA204" s="227"/>
      <c r="AB204" s="227"/>
      <c r="AC204" s="143"/>
      <c r="AD204" s="186"/>
      <c r="AE204" s="208"/>
    </row>
    <row r="205" customFormat="false" ht="18.7" hidden="false" customHeight="true" outlineLevel="0" collapsed="false">
      <c r="A205" s="460" t="s">
        <v>392</v>
      </c>
      <c r="B205" s="179"/>
      <c r="C205" s="179"/>
      <c r="D205" s="179"/>
      <c r="E205" s="670"/>
      <c r="F205" s="179"/>
      <c r="G205" s="179"/>
      <c r="H205" s="465"/>
      <c r="I205" s="235"/>
      <c r="J205" s="181"/>
      <c r="K205" s="145"/>
      <c r="L205" s="145"/>
      <c r="M205" s="145"/>
      <c r="N205" s="145"/>
      <c r="O205" s="145"/>
      <c r="P205" s="145"/>
      <c r="Q205" s="145"/>
      <c r="R205" s="145"/>
      <c r="S205" s="145"/>
      <c r="T205" s="122"/>
      <c r="U205" s="251"/>
      <c r="V205" s="227"/>
      <c r="W205" s="227"/>
      <c r="X205" s="227"/>
      <c r="Y205" s="227"/>
      <c r="Z205" s="227"/>
      <c r="AA205" s="227"/>
      <c r="AB205" s="227"/>
      <c r="AC205" s="143"/>
      <c r="AD205" s="186"/>
      <c r="AE205" s="208" t="s">
        <v>65</v>
      </c>
    </row>
    <row r="206" customFormat="false" ht="18.7" hidden="false" customHeight="true" outlineLevel="0" collapsed="false">
      <c r="A206" s="310" t="s">
        <v>393</v>
      </c>
      <c r="B206" s="179" t="s">
        <v>82</v>
      </c>
      <c r="C206" s="179" t="s">
        <v>55</v>
      </c>
      <c r="D206" s="179"/>
      <c r="E206" s="179" t="n">
        <v>973</v>
      </c>
      <c r="F206" s="670" t="n">
        <v>150</v>
      </c>
      <c r="G206" s="179" t="n">
        <v>300</v>
      </c>
      <c r="H206" s="143"/>
      <c r="I206" s="235"/>
      <c r="J206" s="181"/>
      <c r="K206" s="145"/>
      <c r="L206" s="145"/>
      <c r="M206" s="237" t="n">
        <v>0.1</v>
      </c>
      <c r="N206" s="145" t="n">
        <v>0.5</v>
      </c>
      <c r="O206" s="145" t="n">
        <v>0.4</v>
      </c>
      <c r="P206" s="145"/>
      <c r="Q206" s="145"/>
      <c r="R206" s="145"/>
      <c r="S206" s="145"/>
      <c r="T206" s="122" t="n">
        <f aca="false">ROUND(J206*$G206,-1)</f>
        <v>0</v>
      </c>
      <c r="U206" s="251" t="n">
        <f aca="false">ROUND(K206*$G206,-1)</f>
        <v>0</v>
      </c>
      <c r="V206" s="227" t="n">
        <f aca="false">ROUND(L206*$G206,-1)</f>
        <v>0</v>
      </c>
      <c r="W206" s="227" t="n">
        <f aca="false">ROUND(M206*$G206,-1)</f>
        <v>30</v>
      </c>
      <c r="X206" s="227" t="n">
        <f aca="false">ROUND(N206*$G206,-1)</f>
        <v>150</v>
      </c>
      <c r="Y206" s="227" t="n">
        <f aca="false">ROUND(O206*$G206,-1)</f>
        <v>120</v>
      </c>
      <c r="Z206" s="227" t="n">
        <f aca="false">ROUND(P206*$G206,-1)</f>
        <v>0</v>
      </c>
      <c r="AA206" s="227" t="n">
        <f aca="false">ROUND(Q206*$G206,-1)</f>
        <v>0</v>
      </c>
      <c r="AB206" s="227" t="n">
        <f aca="false">ROUND(R206*$G206,-1)</f>
        <v>0</v>
      </c>
      <c r="AC206" s="143" t="n">
        <f aca="false">ROUND(S206*$G206,-1)</f>
        <v>0</v>
      </c>
      <c r="AD206" s="186"/>
      <c r="AE206" s="208" t="n">
        <v>1493</v>
      </c>
    </row>
    <row r="207" customFormat="false" ht="18.7" hidden="false" customHeight="true" outlineLevel="0" collapsed="false">
      <c r="A207" s="310" t="s">
        <v>360</v>
      </c>
      <c r="B207" s="179" t="s">
        <v>82</v>
      </c>
      <c r="C207" s="179" t="s">
        <v>55</v>
      </c>
      <c r="D207" s="179"/>
      <c r="E207" s="179" t="n">
        <v>1670</v>
      </c>
      <c r="F207" s="670" t="n">
        <v>150</v>
      </c>
      <c r="G207" s="179" t="n">
        <v>300</v>
      </c>
      <c r="H207" s="143"/>
      <c r="I207" s="235"/>
      <c r="J207" s="181"/>
      <c r="K207" s="145"/>
      <c r="L207" s="145"/>
      <c r="M207" s="237" t="n">
        <v>0.1</v>
      </c>
      <c r="N207" s="145" t="n">
        <v>0.5</v>
      </c>
      <c r="O207" s="145" t="n">
        <v>0.4</v>
      </c>
      <c r="P207" s="145"/>
      <c r="Q207" s="145"/>
      <c r="R207" s="145"/>
      <c r="S207" s="145"/>
      <c r="T207" s="122" t="n">
        <f aca="false">ROUND(J207*$G207,-1)</f>
        <v>0</v>
      </c>
      <c r="U207" s="251" t="n">
        <f aca="false">ROUND(K207*$G207,-1)</f>
        <v>0</v>
      </c>
      <c r="V207" s="227" t="n">
        <f aca="false">ROUND(L207*$G207,-1)</f>
        <v>0</v>
      </c>
      <c r="W207" s="227" t="n">
        <f aca="false">ROUND(M207*$G207,-1)</f>
        <v>30</v>
      </c>
      <c r="X207" s="227" t="n">
        <f aca="false">ROUND(N207*$G207,-1)</f>
        <v>150</v>
      </c>
      <c r="Y207" s="227" t="n">
        <f aca="false">ROUND(O207*$G207,-1)</f>
        <v>120</v>
      </c>
      <c r="Z207" s="227" t="n">
        <f aca="false">ROUND(P207*$G207,-1)</f>
        <v>0</v>
      </c>
      <c r="AA207" s="227" t="n">
        <f aca="false">ROUND(Q207*$G207,-1)</f>
        <v>0</v>
      </c>
      <c r="AB207" s="227" t="n">
        <f aca="false">ROUND(R207*$G207,-1)</f>
        <v>0</v>
      </c>
      <c r="AC207" s="143" t="n">
        <f aca="false">ROUND(S207*$G207,-1)</f>
        <v>0</v>
      </c>
      <c r="AD207" s="186"/>
      <c r="AE207" s="208"/>
    </row>
    <row r="208" customFormat="false" ht="18.7" hidden="false" customHeight="true" outlineLevel="0" collapsed="false">
      <c r="A208" s="310" t="s">
        <v>361</v>
      </c>
      <c r="B208" s="179" t="s">
        <v>82</v>
      </c>
      <c r="C208" s="179" t="s">
        <v>55</v>
      </c>
      <c r="D208" s="179"/>
      <c r="E208" s="179" t="n">
        <v>952</v>
      </c>
      <c r="F208" s="670" t="n">
        <v>150</v>
      </c>
      <c r="G208" s="179" t="n">
        <v>300</v>
      </c>
      <c r="H208" s="143"/>
      <c r="I208" s="235"/>
      <c r="J208" s="181"/>
      <c r="K208" s="145"/>
      <c r="L208" s="145"/>
      <c r="M208" s="237" t="n">
        <v>0.1</v>
      </c>
      <c r="N208" s="145" t="n">
        <v>0.5</v>
      </c>
      <c r="O208" s="145" t="n">
        <v>0.4</v>
      </c>
      <c r="P208" s="145"/>
      <c r="Q208" s="145"/>
      <c r="R208" s="145"/>
      <c r="S208" s="145"/>
      <c r="T208" s="122" t="n">
        <f aca="false">ROUND(J208*$G208,-1)</f>
        <v>0</v>
      </c>
      <c r="U208" s="251" t="n">
        <f aca="false">ROUND(K208*$G208,-1)</f>
        <v>0</v>
      </c>
      <c r="V208" s="227" t="n">
        <f aca="false">ROUND(L208*$G208,-1)</f>
        <v>0</v>
      </c>
      <c r="W208" s="227" t="n">
        <f aca="false">ROUND(M208*$G208,-1)</f>
        <v>30</v>
      </c>
      <c r="X208" s="227" t="n">
        <f aca="false">ROUND(N208*$G208,-1)</f>
        <v>150</v>
      </c>
      <c r="Y208" s="227" t="n">
        <f aca="false">ROUND(O208*$G208,-1)</f>
        <v>120</v>
      </c>
      <c r="Z208" s="227" t="n">
        <f aca="false">ROUND(P208*$G208,-1)</f>
        <v>0</v>
      </c>
      <c r="AA208" s="227" t="n">
        <f aca="false">ROUND(Q208*$G208,-1)</f>
        <v>0</v>
      </c>
      <c r="AB208" s="227" t="n">
        <f aca="false">ROUND(R208*$G208,-1)</f>
        <v>0</v>
      </c>
      <c r="AC208" s="143" t="n">
        <f aca="false">ROUND(S208*$G208,-1)</f>
        <v>0</v>
      </c>
      <c r="AD208" s="186"/>
      <c r="AE208" s="208" t="n">
        <v>1495</v>
      </c>
    </row>
    <row r="209" customFormat="false" ht="18.7" hidden="false" customHeight="true" outlineLevel="0" collapsed="false">
      <c r="A209" s="310" t="s">
        <v>394</v>
      </c>
      <c r="B209" s="179" t="s">
        <v>82</v>
      </c>
      <c r="C209" s="179" t="s">
        <v>55</v>
      </c>
      <c r="D209" s="179"/>
      <c r="E209" s="179" t="n">
        <v>303</v>
      </c>
      <c r="F209" s="670" t="n">
        <v>150</v>
      </c>
      <c r="G209" s="179" t="n">
        <v>200</v>
      </c>
      <c r="H209" s="143"/>
      <c r="I209" s="235"/>
      <c r="J209" s="181"/>
      <c r="K209" s="145"/>
      <c r="L209" s="145"/>
      <c r="M209" s="237" t="n">
        <v>0.1</v>
      </c>
      <c r="N209" s="145" t="n">
        <v>0.5</v>
      </c>
      <c r="O209" s="145" t="n">
        <v>0.4</v>
      </c>
      <c r="P209" s="145"/>
      <c r="Q209" s="145"/>
      <c r="R209" s="145"/>
      <c r="S209" s="145"/>
      <c r="T209" s="122" t="n">
        <f aca="false">ROUND(J209*$G209,-1)</f>
        <v>0</v>
      </c>
      <c r="U209" s="251" t="n">
        <f aca="false">ROUND(K209*$G209,-1)</f>
        <v>0</v>
      </c>
      <c r="V209" s="227" t="n">
        <f aca="false">ROUND(L209*$G209,-1)</f>
        <v>0</v>
      </c>
      <c r="W209" s="227" t="n">
        <f aca="false">ROUND(M209*$G209,-1)</f>
        <v>20</v>
      </c>
      <c r="X209" s="227" t="n">
        <f aca="false">ROUND(N209*$G209,-1)</f>
        <v>100</v>
      </c>
      <c r="Y209" s="227" t="n">
        <f aca="false">ROUND(O209*$G209,-1)</f>
        <v>80</v>
      </c>
      <c r="Z209" s="227" t="n">
        <f aca="false">ROUND(P209*$G209,-1)</f>
        <v>0</v>
      </c>
      <c r="AA209" s="227" t="n">
        <f aca="false">ROUND(Q209*$G209,-1)</f>
        <v>0</v>
      </c>
      <c r="AB209" s="227" t="n">
        <f aca="false">ROUND(R209*$G209,-1)</f>
        <v>0</v>
      </c>
      <c r="AC209" s="143" t="n">
        <f aca="false">ROUND(S209*$G209,-1)</f>
        <v>0</v>
      </c>
      <c r="AD209" s="186"/>
      <c r="AE209" s="306" t="n">
        <v>1496</v>
      </c>
    </row>
    <row r="210" customFormat="false" ht="18.7" hidden="false" customHeight="true" outlineLevel="0" collapsed="false">
      <c r="A210" s="492"/>
      <c r="B210" s="179"/>
      <c r="C210" s="179"/>
      <c r="D210" s="179"/>
      <c r="E210" s="250"/>
      <c r="F210" s="179"/>
      <c r="G210" s="179"/>
      <c r="H210" s="465"/>
      <c r="I210" s="235"/>
      <c r="J210" s="237"/>
      <c r="K210" s="237"/>
      <c r="L210" s="145"/>
      <c r="M210" s="145"/>
      <c r="N210" s="145"/>
      <c r="O210" s="145"/>
      <c r="P210" s="145"/>
      <c r="Q210" s="145"/>
      <c r="R210" s="145"/>
      <c r="S210" s="145"/>
      <c r="T210" s="122"/>
      <c r="U210" s="251"/>
      <c r="V210" s="227"/>
      <c r="W210" s="227"/>
      <c r="X210" s="227"/>
      <c r="Y210" s="227"/>
      <c r="Z210" s="227"/>
      <c r="AA210" s="227"/>
      <c r="AB210" s="227"/>
      <c r="AC210" s="143"/>
      <c r="AD210" s="186"/>
      <c r="AE210" s="208"/>
    </row>
    <row r="211" customFormat="false" ht="18.7" hidden="false" customHeight="true" outlineLevel="0" collapsed="false">
      <c r="A211" s="460" t="s">
        <v>395</v>
      </c>
      <c r="B211" s="179"/>
      <c r="C211" s="179"/>
      <c r="D211" s="179"/>
      <c r="E211" s="179"/>
      <c r="F211" s="179"/>
      <c r="G211" s="179"/>
      <c r="H211" s="143"/>
      <c r="I211" s="235"/>
      <c r="J211" s="181"/>
      <c r="K211" s="145"/>
      <c r="L211" s="237"/>
      <c r="M211" s="237"/>
      <c r="N211" s="145"/>
      <c r="O211" s="145"/>
      <c r="P211" s="145"/>
      <c r="Q211" s="145"/>
      <c r="R211" s="145"/>
      <c r="S211" s="145"/>
      <c r="T211" s="122"/>
      <c r="U211" s="251"/>
      <c r="V211" s="227"/>
      <c r="W211" s="227"/>
      <c r="X211" s="227"/>
      <c r="Y211" s="227"/>
      <c r="Z211" s="227"/>
      <c r="AA211" s="227"/>
      <c r="AB211" s="227"/>
      <c r="AC211" s="143"/>
      <c r="AD211" s="186"/>
      <c r="AE211" s="208" t="s">
        <v>65</v>
      </c>
    </row>
    <row r="212" customFormat="false" ht="18.7" hidden="false" customHeight="true" outlineLevel="0" collapsed="false">
      <c r="A212" s="310" t="s">
        <v>396</v>
      </c>
      <c r="B212" s="179" t="s">
        <v>82</v>
      </c>
      <c r="C212" s="179" t="s">
        <v>55</v>
      </c>
      <c r="D212" s="179"/>
      <c r="E212" s="179" t="n">
        <v>1800</v>
      </c>
      <c r="F212" s="179"/>
      <c r="G212" s="179" t="n">
        <v>600</v>
      </c>
      <c r="H212" s="143"/>
      <c r="I212" s="235" t="n">
        <v>0.05</v>
      </c>
      <c r="J212" s="237"/>
      <c r="K212" s="145" t="n">
        <v>0.9</v>
      </c>
      <c r="L212" s="145"/>
      <c r="M212" s="145"/>
      <c r="N212" s="145"/>
      <c r="O212" s="145"/>
      <c r="P212" s="145"/>
      <c r="Q212" s="145"/>
      <c r="R212" s="145"/>
      <c r="S212" s="145"/>
      <c r="T212" s="122" t="n">
        <f aca="false">ROUND(J212*$G212,-1)</f>
        <v>0</v>
      </c>
      <c r="U212" s="251" t="n">
        <f aca="false">ROUND(K212*$G212,-1)</f>
        <v>540</v>
      </c>
      <c r="V212" s="227" t="n">
        <f aca="false">ROUND(L212*$G212,-1)</f>
        <v>0</v>
      </c>
      <c r="W212" s="227" t="n">
        <f aca="false">ROUND(M212*$G212,-1)</f>
        <v>0</v>
      </c>
      <c r="X212" s="227" t="n">
        <f aca="false">ROUND(N212*$G212,-1)</f>
        <v>0</v>
      </c>
      <c r="Y212" s="227" t="n">
        <f aca="false">ROUND(O212*$G212,-1)</f>
        <v>0</v>
      </c>
      <c r="Z212" s="227" t="n">
        <f aca="false">ROUND(P212*$G212,-1)</f>
        <v>0</v>
      </c>
      <c r="AA212" s="227" t="n">
        <f aca="false">ROUND(Q212*$G212,-1)</f>
        <v>0</v>
      </c>
      <c r="AB212" s="227" t="n">
        <f aca="false">ROUND(R212*$G212,-1)</f>
        <v>0</v>
      </c>
      <c r="AC212" s="143" t="n">
        <f aca="false">ROUND(S212*$G212,-1)</f>
        <v>0</v>
      </c>
      <c r="AD212" s="186"/>
      <c r="AE212" s="229"/>
    </row>
    <row r="213" customFormat="false" ht="18.7" hidden="false" customHeight="true" outlineLevel="0" collapsed="false">
      <c r="A213" s="671" t="s">
        <v>397</v>
      </c>
      <c r="B213" s="179" t="s">
        <v>82</v>
      </c>
      <c r="C213" s="179" t="s">
        <v>55</v>
      </c>
      <c r="D213" s="179"/>
      <c r="E213" s="250" t="n">
        <v>1800</v>
      </c>
      <c r="F213" s="179"/>
      <c r="G213" s="179" t="n">
        <v>600</v>
      </c>
      <c r="H213" s="465"/>
      <c r="I213" s="235" t="n">
        <v>0.05</v>
      </c>
      <c r="J213" s="237"/>
      <c r="K213" s="145" t="n">
        <v>0.9</v>
      </c>
      <c r="L213" s="145"/>
      <c r="M213" s="145"/>
      <c r="N213" s="145"/>
      <c r="O213" s="145"/>
      <c r="P213" s="145"/>
      <c r="Q213" s="145"/>
      <c r="R213" s="145"/>
      <c r="S213" s="145"/>
      <c r="T213" s="122" t="n">
        <f aca="false">ROUND(J213*$G213,-1)</f>
        <v>0</v>
      </c>
      <c r="U213" s="251" t="n">
        <f aca="false">ROUND(K213*$G213,-1)</f>
        <v>540</v>
      </c>
      <c r="V213" s="227" t="n">
        <f aca="false">ROUND(L213*$G213,-1)</f>
        <v>0</v>
      </c>
      <c r="W213" s="227" t="n">
        <f aca="false">ROUND(M213*$G213,-1)</f>
        <v>0</v>
      </c>
      <c r="X213" s="227" t="n">
        <f aca="false">ROUND(N213*$G213,-1)</f>
        <v>0</v>
      </c>
      <c r="Y213" s="227" t="n">
        <f aca="false">ROUND(O213*$G213,-1)</f>
        <v>0</v>
      </c>
      <c r="Z213" s="227" t="n">
        <f aca="false">ROUND(P213*$G213,-1)</f>
        <v>0</v>
      </c>
      <c r="AA213" s="227" t="n">
        <f aca="false">ROUND(Q213*$G213,-1)</f>
        <v>0</v>
      </c>
      <c r="AB213" s="227" t="n">
        <f aca="false">ROUND(R213*$G213,-1)</f>
        <v>0</v>
      </c>
      <c r="AC213" s="143" t="n">
        <f aca="false">ROUND(S213*$G213,-1)</f>
        <v>0</v>
      </c>
      <c r="AD213" s="186"/>
      <c r="AE213" s="208"/>
    </row>
    <row r="214" customFormat="false" ht="18.7" hidden="false" customHeight="true" outlineLevel="0" collapsed="false">
      <c r="A214" s="671" t="s">
        <v>398</v>
      </c>
      <c r="B214" s="179" t="s">
        <v>82</v>
      </c>
      <c r="C214" s="179" t="s">
        <v>55</v>
      </c>
      <c r="D214" s="179"/>
      <c r="E214" s="250" t="n">
        <v>1200</v>
      </c>
      <c r="F214" s="179"/>
      <c r="G214" s="179" t="n">
        <v>400</v>
      </c>
      <c r="H214" s="465"/>
      <c r="I214" s="235" t="n">
        <v>0.05</v>
      </c>
      <c r="J214" s="237"/>
      <c r="K214" s="145"/>
      <c r="L214" s="145" t="n">
        <v>0.9</v>
      </c>
      <c r="M214" s="145"/>
      <c r="N214" s="145"/>
      <c r="O214" s="145"/>
      <c r="P214" s="145"/>
      <c r="Q214" s="145"/>
      <c r="R214" s="145"/>
      <c r="S214" s="145"/>
      <c r="T214" s="122" t="n">
        <f aca="false">ROUND(J214*$G214,-1)</f>
        <v>0</v>
      </c>
      <c r="U214" s="251" t="n">
        <f aca="false">ROUND(K214*$G214,-1)</f>
        <v>0</v>
      </c>
      <c r="V214" s="227" t="n">
        <f aca="false">ROUND(L214*$G214,-1)</f>
        <v>360</v>
      </c>
      <c r="W214" s="227" t="n">
        <f aca="false">ROUND(M214*$G214,-1)</f>
        <v>0</v>
      </c>
      <c r="X214" s="227" t="n">
        <f aca="false">ROUND(N214*$G214,-1)</f>
        <v>0</v>
      </c>
      <c r="Y214" s="227" t="n">
        <f aca="false">ROUND(O214*$G214,-1)</f>
        <v>0</v>
      </c>
      <c r="Z214" s="227" t="n">
        <f aca="false">ROUND(P214*$G214,-1)</f>
        <v>0</v>
      </c>
      <c r="AA214" s="227" t="n">
        <f aca="false">ROUND(Q214*$G214,-1)</f>
        <v>0</v>
      </c>
      <c r="AB214" s="227" t="n">
        <f aca="false">ROUND(R214*$G214,-1)</f>
        <v>0</v>
      </c>
      <c r="AC214" s="143" t="n">
        <f aca="false">ROUND(S214*$G214,-1)</f>
        <v>0</v>
      </c>
      <c r="AD214" s="186"/>
      <c r="AE214" s="208"/>
    </row>
    <row r="215" customFormat="false" ht="18.7" hidden="false" customHeight="true" outlineLevel="0" collapsed="false">
      <c r="A215" s="310" t="s">
        <v>399</v>
      </c>
      <c r="B215" s="179" t="s">
        <v>82</v>
      </c>
      <c r="C215" s="179" t="s">
        <v>55</v>
      </c>
      <c r="D215" s="179"/>
      <c r="E215" s="179" t="n">
        <v>3600</v>
      </c>
      <c r="F215" s="179"/>
      <c r="G215" s="179" t="n">
        <v>700</v>
      </c>
      <c r="H215" s="143"/>
      <c r="I215" s="235" t="n">
        <v>0.05</v>
      </c>
      <c r="J215" s="145"/>
      <c r="K215" s="145" t="n">
        <v>0.6</v>
      </c>
      <c r="L215" s="145" t="n">
        <v>0.4</v>
      </c>
      <c r="M215" s="145"/>
      <c r="N215" s="145"/>
      <c r="O215" s="145"/>
      <c r="P215" s="145"/>
      <c r="Q215" s="145"/>
      <c r="R215" s="145"/>
      <c r="S215" s="145"/>
      <c r="T215" s="122" t="n">
        <f aca="false">ROUND(J215*$G215,-1)</f>
        <v>0</v>
      </c>
      <c r="U215" s="251" t="n">
        <f aca="false">ROUND(K215*$G215,-1)</f>
        <v>420</v>
      </c>
      <c r="V215" s="227" t="n">
        <f aca="false">ROUND(L215*$G215,-1)</f>
        <v>280</v>
      </c>
      <c r="W215" s="227" t="n">
        <f aca="false">ROUND(M215*$G215,-1)</f>
        <v>0</v>
      </c>
      <c r="X215" s="227" t="n">
        <f aca="false">ROUND(N215*$G215,-1)</f>
        <v>0</v>
      </c>
      <c r="Y215" s="227" t="n">
        <f aca="false">ROUND(O215*$G215,-1)</f>
        <v>0</v>
      </c>
      <c r="Z215" s="227" t="n">
        <f aca="false">ROUND(P215*$G215,-1)</f>
        <v>0</v>
      </c>
      <c r="AA215" s="227" t="n">
        <f aca="false">ROUND(Q215*$G215,-1)</f>
        <v>0</v>
      </c>
      <c r="AB215" s="227" t="n">
        <f aca="false">ROUND(R215*$G215,-1)</f>
        <v>0</v>
      </c>
      <c r="AC215" s="143" t="n">
        <f aca="false">ROUND(S215*$G215,-1)</f>
        <v>0</v>
      </c>
      <c r="AD215" s="186"/>
      <c r="AE215" s="322"/>
    </row>
    <row r="216" customFormat="false" ht="18.7" hidden="false" customHeight="true" outlineLevel="0" collapsed="false">
      <c r="A216" s="310" t="s">
        <v>400</v>
      </c>
      <c r="B216" s="179" t="s">
        <v>82</v>
      </c>
      <c r="C216" s="179" t="s">
        <v>55</v>
      </c>
      <c r="D216" s="179"/>
      <c r="E216" s="179" t="n">
        <v>2090</v>
      </c>
      <c r="F216" s="179"/>
      <c r="G216" s="179" t="n">
        <v>700</v>
      </c>
      <c r="H216" s="143"/>
      <c r="I216" s="235" t="n">
        <v>0.05</v>
      </c>
      <c r="J216" s="145"/>
      <c r="K216" s="145"/>
      <c r="L216" s="145" t="n">
        <v>0.6</v>
      </c>
      <c r="M216" s="145" t="n">
        <v>0.3</v>
      </c>
      <c r="N216" s="145"/>
      <c r="O216" s="145"/>
      <c r="P216" s="145"/>
      <c r="Q216" s="145"/>
      <c r="R216" s="145"/>
      <c r="S216" s="145"/>
      <c r="T216" s="122" t="n">
        <f aca="false">ROUND(J216*$G216,-1)</f>
        <v>0</v>
      </c>
      <c r="U216" s="251" t="n">
        <f aca="false">ROUND(K216*$G216,-1)</f>
        <v>0</v>
      </c>
      <c r="V216" s="227" t="n">
        <f aca="false">ROUND(L216*$G216,-1)</f>
        <v>420</v>
      </c>
      <c r="W216" s="227" t="n">
        <f aca="false">ROUND(M216*$G216,-1)</f>
        <v>210</v>
      </c>
      <c r="X216" s="227" t="n">
        <f aca="false">ROUND(N216*$G216,-1)</f>
        <v>0</v>
      </c>
      <c r="Y216" s="227" t="n">
        <f aca="false">ROUND(O216*$G216,-1)</f>
        <v>0</v>
      </c>
      <c r="Z216" s="227" t="n">
        <f aca="false">ROUND(P216*$G216,-1)</f>
        <v>0</v>
      </c>
      <c r="AA216" s="227" t="n">
        <f aca="false">ROUND(Q216*$G216,-1)</f>
        <v>0</v>
      </c>
      <c r="AB216" s="227" t="n">
        <f aca="false">ROUND(R216*$G216,-1)</f>
        <v>0</v>
      </c>
      <c r="AC216" s="143" t="n">
        <f aca="false">ROUND(S216*$G216,-1)</f>
        <v>0</v>
      </c>
      <c r="AD216" s="186"/>
      <c r="AE216" s="322"/>
    </row>
    <row r="217" customFormat="false" ht="18.7" hidden="false" customHeight="true" outlineLevel="0" collapsed="false">
      <c r="A217" s="310" t="s">
        <v>401</v>
      </c>
      <c r="B217" s="179" t="s">
        <v>82</v>
      </c>
      <c r="C217" s="179" t="s">
        <v>55</v>
      </c>
      <c r="D217" s="179"/>
      <c r="E217" s="179" t="n">
        <v>2800</v>
      </c>
      <c r="F217" s="179"/>
      <c r="G217" s="179" t="n">
        <v>800</v>
      </c>
      <c r="H217" s="143"/>
      <c r="I217" s="235" t="n">
        <v>0.05</v>
      </c>
      <c r="J217" s="145"/>
      <c r="K217" s="145" t="n">
        <v>0.9</v>
      </c>
      <c r="L217" s="145" t="n">
        <v>0.1</v>
      </c>
      <c r="M217" s="145"/>
      <c r="N217" s="145"/>
      <c r="O217" s="145"/>
      <c r="P217" s="145"/>
      <c r="Q217" s="145"/>
      <c r="R217" s="145"/>
      <c r="S217" s="145"/>
      <c r="T217" s="122" t="n">
        <f aca="false">ROUND(J217*$G217,-1)</f>
        <v>0</v>
      </c>
      <c r="U217" s="251" t="n">
        <f aca="false">ROUND(K217*$G217,-1)</f>
        <v>720</v>
      </c>
      <c r="V217" s="227" t="n">
        <f aca="false">ROUND(L217*$G217,-1)</f>
        <v>80</v>
      </c>
      <c r="W217" s="227" t="n">
        <f aca="false">ROUND(M217*$G217,-1)</f>
        <v>0</v>
      </c>
      <c r="X217" s="227" t="n">
        <f aca="false">ROUND(N217*$G217,-1)</f>
        <v>0</v>
      </c>
      <c r="Y217" s="227" t="n">
        <f aca="false">ROUND(O217*$G217,-1)</f>
        <v>0</v>
      </c>
      <c r="Z217" s="227" t="n">
        <f aca="false">ROUND(P217*$G217,-1)</f>
        <v>0</v>
      </c>
      <c r="AA217" s="227" t="n">
        <f aca="false">ROUND(Q217*$G217,-1)</f>
        <v>0</v>
      </c>
      <c r="AB217" s="227" t="n">
        <f aca="false">ROUND(R217*$G217,-1)</f>
        <v>0</v>
      </c>
      <c r="AC217" s="143" t="n">
        <f aca="false">ROUND(S217*$G217,-1)</f>
        <v>0</v>
      </c>
      <c r="AD217" s="186"/>
      <c r="AE217" s="322"/>
    </row>
    <row r="218" customFormat="false" ht="18.7" hidden="false" customHeight="true" outlineLevel="0" collapsed="false">
      <c r="A218" s="310" t="s">
        <v>402</v>
      </c>
      <c r="B218" s="179" t="s">
        <v>82</v>
      </c>
      <c r="C218" s="179" t="s">
        <v>55</v>
      </c>
      <c r="D218" s="179"/>
      <c r="E218" s="179"/>
      <c r="F218" s="179"/>
      <c r="G218" s="179" t="n">
        <v>200</v>
      </c>
      <c r="H218" s="143"/>
      <c r="I218" s="235" t="n">
        <v>0.05</v>
      </c>
      <c r="J218" s="145"/>
      <c r="K218" s="145"/>
      <c r="L218" s="145"/>
      <c r="M218" s="145" t="n">
        <v>0.9</v>
      </c>
      <c r="N218" s="145"/>
      <c r="O218" s="145"/>
      <c r="P218" s="145"/>
      <c r="Q218" s="145"/>
      <c r="R218" s="145"/>
      <c r="S218" s="145"/>
      <c r="T218" s="122" t="n">
        <f aca="false">ROUND(J218*$G218,-1)</f>
        <v>0</v>
      </c>
      <c r="U218" s="251" t="n">
        <f aca="false">ROUND(K218*$G218,-1)</f>
        <v>0</v>
      </c>
      <c r="V218" s="227" t="n">
        <f aca="false">ROUND(L218*$G218,-1)</f>
        <v>0</v>
      </c>
      <c r="W218" s="227" t="n">
        <f aca="false">ROUND(M218*$G218,-1)</f>
        <v>180</v>
      </c>
      <c r="X218" s="227" t="n">
        <f aca="false">ROUND(N218*$G218,-1)</f>
        <v>0</v>
      </c>
      <c r="Y218" s="227" t="n">
        <f aca="false">ROUND(O218*$G218,-1)</f>
        <v>0</v>
      </c>
      <c r="Z218" s="227" t="n">
        <f aca="false">ROUND(P218*$G218,-1)</f>
        <v>0</v>
      </c>
      <c r="AA218" s="227" t="n">
        <f aca="false">ROUND(Q218*$G218,-1)</f>
        <v>0</v>
      </c>
      <c r="AB218" s="227" t="n">
        <f aca="false">ROUND(R218*$G218,-1)</f>
        <v>0</v>
      </c>
      <c r="AC218" s="143" t="n">
        <f aca="false">ROUND(S218*$G218,-1)</f>
        <v>0</v>
      </c>
      <c r="AD218" s="186"/>
      <c r="AE218" s="96"/>
      <c r="AF218" s="576"/>
      <c r="AG218" s="576"/>
      <c r="AH218" s="576"/>
      <c r="AI218" s="576"/>
    </row>
    <row r="219" s="576" customFormat="true" ht="18.7" hidden="false" customHeight="true" outlineLevel="0" collapsed="false">
      <c r="A219" s="310" t="s">
        <v>403</v>
      </c>
      <c r="B219" s="179" t="s">
        <v>82</v>
      </c>
      <c r="C219" s="179" t="s">
        <v>55</v>
      </c>
      <c r="D219" s="179"/>
      <c r="E219" s="179"/>
      <c r="F219" s="179"/>
      <c r="G219" s="179" t="n">
        <v>200</v>
      </c>
      <c r="H219" s="143"/>
      <c r="I219" s="235" t="n">
        <v>0.05</v>
      </c>
      <c r="J219" s="145"/>
      <c r="K219" s="145"/>
      <c r="L219" s="145"/>
      <c r="M219" s="145" t="n">
        <v>0.9</v>
      </c>
      <c r="N219" s="145"/>
      <c r="O219" s="145"/>
      <c r="P219" s="145"/>
      <c r="Q219" s="145"/>
      <c r="R219" s="145"/>
      <c r="S219" s="145"/>
      <c r="T219" s="122" t="n">
        <f aca="false">ROUND(J219*$G219,-1)</f>
        <v>0</v>
      </c>
      <c r="U219" s="251" t="n">
        <f aca="false">ROUND(K219*$G219,-1)</f>
        <v>0</v>
      </c>
      <c r="V219" s="227" t="n">
        <f aca="false">ROUND(L219*$G219,-1)</f>
        <v>0</v>
      </c>
      <c r="W219" s="227" t="n">
        <f aca="false">ROUND(M219*$G219,-1)</f>
        <v>180</v>
      </c>
      <c r="X219" s="227" t="n">
        <f aca="false">ROUND(N219*$G219,-1)</f>
        <v>0</v>
      </c>
      <c r="Y219" s="227" t="n">
        <f aca="false">ROUND(O219*$G219,-1)</f>
        <v>0</v>
      </c>
      <c r="Z219" s="227" t="n">
        <f aca="false">ROUND(P219*$G219,-1)</f>
        <v>0</v>
      </c>
      <c r="AA219" s="227" t="n">
        <f aca="false">ROUND(Q219*$G219,-1)</f>
        <v>0</v>
      </c>
      <c r="AB219" s="227" t="n">
        <f aca="false">ROUND(R219*$G219,-1)</f>
        <v>0</v>
      </c>
      <c r="AC219" s="143" t="n">
        <f aca="false">ROUND(S219*$G219,-1)</f>
        <v>0</v>
      </c>
      <c r="AD219" s="186"/>
      <c r="AE219" s="208"/>
    </row>
    <row r="220" s="576" customFormat="true" ht="18.7" hidden="false" customHeight="true" outlineLevel="0" collapsed="false">
      <c r="A220" s="310" t="s">
        <v>404</v>
      </c>
      <c r="B220" s="179" t="s">
        <v>82</v>
      </c>
      <c r="C220" s="179" t="s">
        <v>55</v>
      </c>
      <c r="D220" s="179"/>
      <c r="E220" s="179"/>
      <c r="F220" s="179"/>
      <c r="G220" s="179" t="n">
        <v>200</v>
      </c>
      <c r="H220" s="143"/>
      <c r="I220" s="235" t="n">
        <v>0.05</v>
      </c>
      <c r="J220" s="145"/>
      <c r="K220" s="145"/>
      <c r="L220" s="145"/>
      <c r="M220" s="145" t="n">
        <v>0.9</v>
      </c>
      <c r="N220" s="145"/>
      <c r="O220" s="145"/>
      <c r="P220" s="145"/>
      <c r="Q220" s="145"/>
      <c r="R220" s="145"/>
      <c r="S220" s="145"/>
      <c r="T220" s="122" t="n">
        <f aca="false">ROUND(J220*$G220,-1)</f>
        <v>0</v>
      </c>
      <c r="U220" s="251" t="n">
        <f aca="false">ROUND(K220*$G220,-1)</f>
        <v>0</v>
      </c>
      <c r="V220" s="227" t="n">
        <f aca="false">ROUND(L220*$G220,-1)</f>
        <v>0</v>
      </c>
      <c r="W220" s="227" t="n">
        <f aca="false">ROUND(M220*$G220,-1)</f>
        <v>180</v>
      </c>
      <c r="X220" s="227" t="n">
        <f aca="false">ROUND(N220*$G220,-1)</f>
        <v>0</v>
      </c>
      <c r="Y220" s="227" t="n">
        <f aca="false">ROUND(O220*$G220,-1)</f>
        <v>0</v>
      </c>
      <c r="Z220" s="227" t="n">
        <f aca="false">ROUND(P220*$G220,-1)</f>
        <v>0</v>
      </c>
      <c r="AA220" s="227" t="n">
        <f aca="false">ROUND(Q220*$G220,-1)</f>
        <v>0</v>
      </c>
      <c r="AB220" s="227" t="n">
        <f aca="false">ROUND(R220*$G220,-1)</f>
        <v>0</v>
      </c>
      <c r="AC220" s="143" t="n">
        <f aca="false">ROUND(S220*$G220,-1)</f>
        <v>0</v>
      </c>
      <c r="AD220" s="186"/>
      <c r="AE220" s="208"/>
    </row>
    <row r="221" s="576" customFormat="true" ht="18.7" hidden="false" customHeight="true" outlineLevel="0" collapsed="false">
      <c r="A221" s="310" t="s">
        <v>405</v>
      </c>
      <c r="B221" s="179" t="s">
        <v>82</v>
      </c>
      <c r="C221" s="179" t="s">
        <v>55</v>
      </c>
      <c r="D221" s="179"/>
      <c r="E221" s="179"/>
      <c r="F221" s="179"/>
      <c r="G221" s="179" t="n">
        <v>200</v>
      </c>
      <c r="H221" s="143"/>
      <c r="I221" s="235" t="n">
        <v>0.05</v>
      </c>
      <c r="J221" s="145"/>
      <c r="K221" s="145"/>
      <c r="L221" s="145"/>
      <c r="M221" s="145" t="n">
        <v>0.9</v>
      </c>
      <c r="N221" s="145"/>
      <c r="O221" s="145"/>
      <c r="P221" s="145"/>
      <c r="Q221" s="145"/>
      <c r="R221" s="145"/>
      <c r="S221" s="145"/>
      <c r="T221" s="122" t="n">
        <f aca="false">ROUND(J221*$G221,-1)</f>
        <v>0</v>
      </c>
      <c r="U221" s="251" t="n">
        <f aca="false">ROUND(K221*$G221,-1)</f>
        <v>0</v>
      </c>
      <c r="V221" s="227" t="n">
        <f aca="false">ROUND(L221*$G221,-1)</f>
        <v>0</v>
      </c>
      <c r="W221" s="227" t="n">
        <f aca="false">ROUND(M221*$G221,-1)</f>
        <v>180</v>
      </c>
      <c r="X221" s="227" t="n">
        <f aca="false">ROUND(N221*$G221,-1)</f>
        <v>0</v>
      </c>
      <c r="Y221" s="227" t="n">
        <f aca="false">ROUND(O221*$G221,-1)</f>
        <v>0</v>
      </c>
      <c r="Z221" s="227" t="n">
        <f aca="false">ROUND(P221*$G221,-1)</f>
        <v>0</v>
      </c>
      <c r="AA221" s="227" t="n">
        <f aca="false">ROUND(Q221*$G221,-1)</f>
        <v>0</v>
      </c>
      <c r="AB221" s="227" t="n">
        <f aca="false">ROUND(R221*$G221,-1)</f>
        <v>0</v>
      </c>
      <c r="AC221" s="143" t="n">
        <f aca="false">ROUND(S221*$G221,-1)</f>
        <v>0</v>
      </c>
      <c r="AD221" s="186"/>
      <c r="AE221" s="208"/>
    </row>
    <row r="222" s="576" customFormat="true" ht="18.7" hidden="false" customHeight="true" outlineLevel="0" collapsed="false">
      <c r="A222" s="492"/>
      <c r="B222" s="179"/>
      <c r="C222" s="179"/>
      <c r="D222" s="179"/>
      <c r="E222" s="250"/>
      <c r="F222" s="179"/>
      <c r="G222" s="179"/>
      <c r="H222" s="465"/>
      <c r="I222" s="23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22"/>
      <c r="U222" s="251"/>
      <c r="V222" s="227"/>
      <c r="W222" s="227"/>
      <c r="X222" s="227"/>
      <c r="Y222" s="227"/>
      <c r="Z222" s="227"/>
      <c r="AA222" s="227"/>
      <c r="AB222" s="227"/>
      <c r="AC222" s="143"/>
      <c r="AD222" s="186"/>
      <c r="AE222" s="208"/>
      <c r="AF222" s="3"/>
      <c r="AG222" s="3"/>
      <c r="AH222" s="3"/>
      <c r="AI222" s="3"/>
    </row>
    <row r="223" customFormat="false" ht="18.7" hidden="false" customHeight="true" outlineLevel="0" collapsed="false">
      <c r="A223" s="492" t="s">
        <v>406</v>
      </c>
      <c r="B223" s="179" t="s">
        <v>82</v>
      </c>
      <c r="C223" s="179" t="s">
        <v>55</v>
      </c>
      <c r="D223" s="179"/>
      <c r="E223" s="250" t="n">
        <v>4085</v>
      </c>
      <c r="F223" s="179" t="n">
        <v>150</v>
      </c>
      <c r="G223" s="179" t="n">
        <f aca="false">F223*E223/1000</f>
        <v>612.75</v>
      </c>
      <c r="H223" s="143"/>
      <c r="I223" s="235"/>
      <c r="J223" s="145"/>
      <c r="K223" s="145"/>
      <c r="L223" s="145"/>
      <c r="M223" s="145"/>
      <c r="N223" s="145" t="n">
        <v>1</v>
      </c>
      <c r="O223" s="145"/>
      <c r="P223" s="145"/>
      <c r="Q223" s="145"/>
      <c r="R223" s="145"/>
      <c r="S223" s="145"/>
      <c r="T223" s="122" t="n">
        <f aca="false">ROUND(J223*$G223,-1)</f>
        <v>0</v>
      </c>
      <c r="U223" s="251" t="n">
        <f aca="false">ROUND(K223*$G223,-1)</f>
        <v>0</v>
      </c>
      <c r="V223" s="227" t="n">
        <f aca="false">ROUND(L223*$G223,-1)</f>
        <v>0</v>
      </c>
      <c r="W223" s="227" t="n">
        <f aca="false">ROUND(M223*$G223,-1)</f>
        <v>0</v>
      </c>
      <c r="X223" s="227" t="n">
        <f aca="false">ROUND(N223*$G223,-1)</f>
        <v>610</v>
      </c>
      <c r="Y223" s="227" t="n">
        <f aca="false">ROUND(O223*$G223,-1)</f>
        <v>0</v>
      </c>
      <c r="Z223" s="227" t="n">
        <f aca="false">ROUND(P223*$G223,-1)</f>
        <v>0</v>
      </c>
      <c r="AA223" s="227" t="n">
        <f aca="false">ROUND(Q223*$G223,-1)</f>
        <v>0</v>
      </c>
      <c r="AB223" s="227" t="n">
        <f aca="false">ROUND(R223*$G223,-1)</f>
        <v>0</v>
      </c>
      <c r="AC223" s="143" t="n">
        <f aca="false">ROUND(S223*$G223,-1)</f>
        <v>0</v>
      </c>
      <c r="AD223" s="186"/>
      <c r="AE223" s="229" t="n">
        <v>944</v>
      </c>
      <c r="AF223" s="3"/>
      <c r="AG223" s="3"/>
      <c r="AH223" s="3"/>
      <c r="AI223" s="3"/>
    </row>
    <row r="224" s="3" customFormat="true" ht="18.7" hidden="false" customHeight="true" outlineLevel="0" collapsed="false">
      <c r="A224" s="492" t="s">
        <v>407</v>
      </c>
      <c r="B224" s="179" t="s">
        <v>82</v>
      </c>
      <c r="C224" s="179" t="s">
        <v>55</v>
      </c>
      <c r="D224" s="179"/>
      <c r="E224" s="250" t="n">
        <v>2545</v>
      </c>
      <c r="F224" s="179" t="n">
        <v>150</v>
      </c>
      <c r="G224" s="179" t="n">
        <f aca="false">F224*E224/1000</f>
        <v>381.75</v>
      </c>
      <c r="H224" s="143"/>
      <c r="I224" s="235"/>
      <c r="J224" s="237"/>
      <c r="K224" s="237"/>
      <c r="L224" s="237"/>
      <c r="M224" s="145"/>
      <c r="N224" s="145" t="n">
        <v>1</v>
      </c>
      <c r="O224" s="145"/>
      <c r="P224" s="145"/>
      <c r="Q224" s="145"/>
      <c r="R224" s="145"/>
      <c r="S224" s="145"/>
      <c r="T224" s="122" t="n">
        <f aca="false">ROUND(J224*$G224,-1)</f>
        <v>0</v>
      </c>
      <c r="U224" s="251" t="n">
        <f aca="false">ROUND(K224*$G224,-1)</f>
        <v>0</v>
      </c>
      <c r="V224" s="227" t="n">
        <f aca="false">ROUND(L224*$G224,-1)</f>
        <v>0</v>
      </c>
      <c r="W224" s="227" t="n">
        <f aca="false">ROUND(M224*$G224,-1)</f>
        <v>0</v>
      </c>
      <c r="X224" s="227" t="n">
        <f aca="false">ROUND(N224*$G224,-1)</f>
        <v>380</v>
      </c>
      <c r="Y224" s="227" t="n">
        <f aca="false">ROUND(O224*$G224,-1)</f>
        <v>0</v>
      </c>
      <c r="Z224" s="227" t="n">
        <f aca="false">ROUND(P224*$G224,-1)</f>
        <v>0</v>
      </c>
      <c r="AA224" s="227" t="n">
        <f aca="false">ROUND(Q224*$G224,-1)</f>
        <v>0</v>
      </c>
      <c r="AB224" s="227" t="n">
        <f aca="false">ROUND(R224*$G224,-1)</f>
        <v>0</v>
      </c>
      <c r="AC224" s="143" t="n">
        <f aca="false">ROUND(S224*$G224,-1)</f>
        <v>0</v>
      </c>
      <c r="AD224" s="186"/>
      <c r="AE224" s="208" t="n">
        <v>943</v>
      </c>
    </row>
    <row r="225" customFormat="false" ht="18.7" hidden="false" customHeight="true" outlineLevel="0" collapsed="false">
      <c r="A225" s="492" t="s">
        <v>408</v>
      </c>
      <c r="B225" s="179" t="s">
        <v>82</v>
      </c>
      <c r="C225" s="179" t="s">
        <v>55</v>
      </c>
      <c r="D225" s="179"/>
      <c r="E225" s="250" t="n">
        <v>365</v>
      </c>
      <c r="F225" s="179" t="n">
        <v>150</v>
      </c>
      <c r="G225" s="179" t="n">
        <f aca="false">F225*E225/1000</f>
        <v>54.75</v>
      </c>
      <c r="H225" s="143"/>
      <c r="I225" s="235"/>
      <c r="J225" s="237"/>
      <c r="K225" s="237"/>
      <c r="L225" s="237"/>
      <c r="M225" s="145"/>
      <c r="N225" s="145" t="n">
        <v>1</v>
      </c>
      <c r="O225" s="145"/>
      <c r="P225" s="145"/>
      <c r="Q225" s="145"/>
      <c r="R225" s="145"/>
      <c r="S225" s="145"/>
      <c r="T225" s="122" t="n">
        <f aca="false">ROUND(J225*$G225,-1)</f>
        <v>0</v>
      </c>
      <c r="U225" s="251" t="n">
        <f aca="false">ROUND(K225*$G225,-1)</f>
        <v>0</v>
      </c>
      <c r="V225" s="227" t="n">
        <f aca="false">ROUND(L225*$G225,-1)</f>
        <v>0</v>
      </c>
      <c r="W225" s="227" t="n">
        <f aca="false">ROUND(M225*$G225,-1)</f>
        <v>0</v>
      </c>
      <c r="X225" s="227" t="n">
        <f aca="false">ROUND(N225*$G225,-1)</f>
        <v>50</v>
      </c>
      <c r="Y225" s="227" t="n">
        <f aca="false">ROUND(O225*$G225,-1)</f>
        <v>0</v>
      </c>
      <c r="Z225" s="227" t="n">
        <f aca="false">ROUND(P225*$G225,-1)</f>
        <v>0</v>
      </c>
      <c r="AA225" s="227" t="n">
        <f aca="false">ROUND(Q225*$G225,-1)</f>
        <v>0</v>
      </c>
      <c r="AB225" s="227" t="n">
        <f aca="false">ROUND(R225*$G225,-1)</f>
        <v>0</v>
      </c>
      <c r="AC225" s="143" t="n">
        <f aca="false">ROUND(S225*$G225,-1)</f>
        <v>0</v>
      </c>
      <c r="AD225" s="186"/>
      <c r="AE225" s="208" t="n">
        <v>1497</v>
      </c>
    </row>
    <row r="226" customFormat="false" ht="18.7" hidden="false" customHeight="true" outlineLevel="0" collapsed="false">
      <c r="A226" s="492" t="s">
        <v>409</v>
      </c>
      <c r="B226" s="179" t="s">
        <v>82</v>
      </c>
      <c r="C226" s="179" t="s">
        <v>55</v>
      </c>
      <c r="D226" s="179"/>
      <c r="E226" s="250" t="n">
        <v>3700</v>
      </c>
      <c r="F226" s="179" t="n">
        <v>150</v>
      </c>
      <c r="G226" s="179" t="n">
        <f aca="false">F226*E226/1000</f>
        <v>555</v>
      </c>
      <c r="H226" s="465"/>
      <c r="I226" s="235"/>
      <c r="J226" s="186"/>
      <c r="K226" s="237"/>
      <c r="L226" s="237"/>
      <c r="M226" s="237"/>
      <c r="N226" s="145"/>
      <c r="O226" s="145"/>
      <c r="P226" s="145" t="n">
        <v>0.5</v>
      </c>
      <c r="Q226" s="145" t="n">
        <v>0.5</v>
      </c>
      <c r="R226" s="145"/>
      <c r="S226" s="145"/>
      <c r="T226" s="122" t="n">
        <f aca="false">ROUND(J226*$G226,-1)</f>
        <v>0</v>
      </c>
      <c r="U226" s="251" t="n">
        <f aca="false">ROUND(K226*$G226,-1)</f>
        <v>0</v>
      </c>
      <c r="V226" s="227" t="n">
        <f aca="false">ROUND(L226*$G226,-1)</f>
        <v>0</v>
      </c>
      <c r="W226" s="227" t="n">
        <f aca="false">ROUND(M226*$G226,-1)</f>
        <v>0</v>
      </c>
      <c r="X226" s="227" t="n">
        <f aca="false">ROUND(N226*$G226,-1)</f>
        <v>0</v>
      </c>
      <c r="Y226" s="227" t="n">
        <f aca="false">ROUND(O226*$G226,-1)</f>
        <v>0</v>
      </c>
      <c r="Z226" s="227" t="n">
        <f aca="false">ROUND(P226*$G226,-1)</f>
        <v>280</v>
      </c>
      <c r="AA226" s="227" t="n">
        <f aca="false">ROUND(Q226*$G226,-1)</f>
        <v>280</v>
      </c>
      <c r="AB226" s="227" t="n">
        <f aca="false">ROUND(R226*$G226,-1)</f>
        <v>0</v>
      </c>
      <c r="AC226" s="143" t="n">
        <f aca="false">ROUND(S226*$G226,-1)</f>
        <v>0</v>
      </c>
      <c r="AD226" s="186"/>
      <c r="AE226" s="208" t="n">
        <v>961</v>
      </c>
    </row>
    <row r="227" customFormat="false" ht="18.7" hidden="false" customHeight="true" outlineLevel="0" collapsed="false">
      <c r="A227" s="492" t="s">
        <v>410</v>
      </c>
      <c r="B227" s="179" t="s">
        <v>82</v>
      </c>
      <c r="C227" s="179" t="s">
        <v>55</v>
      </c>
      <c r="D227" s="179"/>
      <c r="E227" s="250" t="n">
        <v>2250</v>
      </c>
      <c r="F227" s="179" t="n">
        <v>120</v>
      </c>
      <c r="G227" s="179" t="n">
        <f aca="false">F227*E227/1000</f>
        <v>270</v>
      </c>
      <c r="H227" s="465"/>
      <c r="I227" s="235"/>
      <c r="J227" s="186"/>
      <c r="K227" s="237"/>
      <c r="L227" s="237"/>
      <c r="M227" s="237"/>
      <c r="N227" s="145"/>
      <c r="O227" s="145"/>
      <c r="P227" s="145" t="n">
        <v>1</v>
      </c>
      <c r="Q227" s="145"/>
      <c r="R227" s="145"/>
      <c r="S227" s="145"/>
      <c r="T227" s="122" t="n">
        <f aca="false">ROUND(J227*$G227,-1)</f>
        <v>0</v>
      </c>
      <c r="U227" s="251" t="n">
        <f aca="false">ROUND(K227*$G227,-1)</f>
        <v>0</v>
      </c>
      <c r="V227" s="227" t="n">
        <f aca="false">ROUND(L227*$G227,-1)</f>
        <v>0</v>
      </c>
      <c r="W227" s="227" t="n">
        <f aca="false">ROUND(M227*$G227,-1)</f>
        <v>0</v>
      </c>
      <c r="X227" s="227" t="n">
        <f aca="false">ROUND(N227*$G227,-1)</f>
        <v>0</v>
      </c>
      <c r="Y227" s="227" t="n">
        <f aca="false">ROUND(O227*$G227,-1)</f>
        <v>0</v>
      </c>
      <c r="Z227" s="227" t="n">
        <f aca="false">ROUND(P227*$G227,-1)</f>
        <v>270</v>
      </c>
      <c r="AA227" s="227" t="n">
        <f aca="false">ROUND(Q227*$G227,-1)</f>
        <v>0</v>
      </c>
      <c r="AB227" s="227" t="n">
        <f aca="false">ROUND(R227*$G227,-1)</f>
        <v>0</v>
      </c>
      <c r="AC227" s="143" t="n">
        <f aca="false">ROUND(S227*$G227,-1)</f>
        <v>0</v>
      </c>
      <c r="AD227" s="186"/>
      <c r="AE227" s="208" t="n">
        <v>954</v>
      </c>
    </row>
    <row r="228" customFormat="false" ht="18.7" hidden="false" customHeight="true" outlineLevel="0" collapsed="false">
      <c r="A228" s="234"/>
      <c r="B228" s="179"/>
      <c r="C228" s="179"/>
      <c r="D228" s="179"/>
      <c r="E228" s="179"/>
      <c r="F228" s="179"/>
      <c r="G228" s="179"/>
      <c r="H228" s="143"/>
      <c r="I228" s="235"/>
      <c r="J228" s="181"/>
      <c r="K228" s="145"/>
      <c r="L228" s="237"/>
      <c r="M228" s="237"/>
      <c r="N228" s="145"/>
      <c r="O228" s="145"/>
      <c r="P228" s="145"/>
      <c r="Q228" s="145"/>
      <c r="R228" s="145"/>
      <c r="S228" s="145"/>
      <c r="T228" s="122"/>
      <c r="U228" s="251"/>
      <c r="V228" s="227"/>
      <c r="W228" s="227"/>
      <c r="X228" s="227"/>
      <c r="Y228" s="227"/>
      <c r="Z228" s="227"/>
      <c r="AA228" s="227"/>
      <c r="AB228" s="227"/>
      <c r="AC228" s="143"/>
      <c r="AD228" s="186"/>
      <c r="AE228" s="208"/>
    </row>
    <row r="229" customFormat="false" ht="18.7" hidden="false" customHeight="true" outlineLevel="0" collapsed="false">
      <c r="A229" s="460" t="s">
        <v>411</v>
      </c>
      <c r="B229" s="179"/>
      <c r="C229" s="179"/>
      <c r="D229" s="179"/>
      <c r="E229" s="672" t="n">
        <v>29300</v>
      </c>
      <c r="F229" s="672"/>
      <c r="G229" s="672"/>
      <c r="H229" s="673"/>
      <c r="I229" s="674"/>
      <c r="J229" s="675"/>
      <c r="K229" s="676"/>
      <c r="L229" s="677"/>
      <c r="M229" s="677"/>
      <c r="N229" s="676"/>
      <c r="O229" s="676"/>
      <c r="P229" s="676"/>
      <c r="Q229" s="676"/>
      <c r="R229" s="676"/>
      <c r="S229" s="676"/>
      <c r="T229" s="678"/>
      <c r="U229" s="679"/>
      <c r="V229" s="680"/>
      <c r="W229" s="680"/>
      <c r="X229" s="680"/>
      <c r="Y229" s="680"/>
      <c r="Z229" s="680"/>
      <c r="AA229" s="680"/>
      <c r="AB229" s="680"/>
      <c r="AC229" s="673"/>
      <c r="AD229" s="681"/>
      <c r="AE229" s="208"/>
      <c r="AF229" s="682"/>
      <c r="AG229" s="682"/>
      <c r="AH229" s="682"/>
      <c r="AI229" s="682"/>
    </row>
    <row r="230" s="682" customFormat="true" ht="18.7" hidden="false" customHeight="true" outlineLevel="0" collapsed="false">
      <c r="A230" s="646" t="s">
        <v>412</v>
      </c>
      <c r="B230" s="179" t="s">
        <v>82</v>
      </c>
      <c r="C230" s="179"/>
      <c r="D230" s="179"/>
      <c r="E230" s="257" t="n">
        <v>2555</v>
      </c>
      <c r="F230" s="262"/>
      <c r="G230" s="262"/>
      <c r="H230" s="269"/>
      <c r="I230" s="263"/>
      <c r="J230" s="342"/>
      <c r="K230" s="342"/>
      <c r="L230" s="342"/>
      <c r="M230" s="265"/>
      <c r="N230" s="265"/>
      <c r="O230" s="265"/>
      <c r="P230" s="265"/>
      <c r="Q230" s="265"/>
      <c r="R230" s="265"/>
      <c r="S230" s="265"/>
      <c r="T230" s="267"/>
      <c r="U230" s="261"/>
      <c r="V230" s="260"/>
      <c r="W230" s="260"/>
      <c r="X230" s="260"/>
      <c r="Y230" s="260"/>
      <c r="Z230" s="260"/>
      <c r="AA230" s="260"/>
      <c r="AB230" s="260"/>
      <c r="AC230" s="269"/>
      <c r="AD230" s="336"/>
      <c r="AE230" s="208"/>
      <c r="AF230" s="593"/>
      <c r="AG230" s="593"/>
      <c r="AH230" s="593"/>
      <c r="AI230" s="593"/>
    </row>
    <row r="231" s="593" customFormat="true" ht="18.7" hidden="false" customHeight="true" outlineLevel="0" collapsed="false">
      <c r="A231" s="646" t="s">
        <v>413</v>
      </c>
      <c r="B231" s="179" t="s">
        <v>82</v>
      </c>
      <c r="C231" s="179"/>
      <c r="D231" s="179"/>
      <c r="E231" s="257" t="n">
        <v>2500</v>
      </c>
      <c r="F231" s="262"/>
      <c r="G231" s="262"/>
      <c r="H231" s="647"/>
      <c r="I231" s="263"/>
      <c r="J231" s="336"/>
      <c r="K231" s="342"/>
      <c r="L231" s="342"/>
      <c r="M231" s="342"/>
      <c r="N231" s="265"/>
      <c r="O231" s="265"/>
      <c r="P231" s="265"/>
      <c r="Q231" s="265"/>
      <c r="R231" s="265"/>
      <c r="S231" s="265"/>
      <c r="T231" s="267"/>
      <c r="U231" s="261"/>
      <c r="V231" s="260"/>
      <c r="W231" s="260"/>
      <c r="X231" s="260"/>
      <c r="Y231" s="260"/>
      <c r="Z231" s="260"/>
      <c r="AA231" s="260"/>
      <c r="AB231" s="260"/>
      <c r="AC231" s="269"/>
      <c r="AD231" s="336"/>
      <c r="AE231" s="229" t="n">
        <v>966</v>
      </c>
      <c r="AF231" s="645"/>
    </row>
    <row r="232" s="593" customFormat="true" ht="18.7" hidden="false" customHeight="true" outlineLevel="0" collapsed="false">
      <c r="A232" s="655" t="s">
        <v>414</v>
      </c>
      <c r="B232" s="179" t="s">
        <v>82</v>
      </c>
      <c r="C232" s="179"/>
      <c r="D232" s="179"/>
      <c r="E232" s="656" t="n">
        <v>3381.6</v>
      </c>
      <c r="F232" s="179"/>
      <c r="G232" s="179"/>
      <c r="H232" s="143"/>
      <c r="I232" s="235"/>
      <c r="J232" s="181"/>
      <c r="K232" s="145"/>
      <c r="L232" s="237"/>
      <c r="M232" s="237"/>
      <c r="N232" s="145"/>
      <c r="O232" s="145"/>
      <c r="P232" s="145"/>
      <c r="Q232" s="145"/>
      <c r="R232" s="145"/>
      <c r="S232" s="145"/>
      <c r="T232" s="122"/>
      <c r="U232" s="251"/>
      <c r="V232" s="227"/>
      <c r="W232" s="227"/>
      <c r="X232" s="227"/>
      <c r="Y232" s="227"/>
      <c r="Z232" s="227"/>
      <c r="AA232" s="227"/>
      <c r="AB232" s="227"/>
      <c r="AC232" s="143"/>
      <c r="AD232" s="186"/>
      <c r="AE232" s="208"/>
      <c r="AF232" s="3"/>
      <c r="AG232" s="3"/>
      <c r="AH232" s="3"/>
      <c r="AI232" s="3"/>
    </row>
    <row r="233" customFormat="false" ht="18.7" hidden="false" customHeight="true" outlineLevel="0" collapsed="false">
      <c r="A233" s="655" t="s">
        <v>415</v>
      </c>
      <c r="B233" s="179" t="s">
        <v>82</v>
      </c>
      <c r="C233" s="179"/>
      <c r="D233" s="179"/>
      <c r="E233" s="656" t="n">
        <v>1306.2</v>
      </c>
      <c r="F233" s="179"/>
      <c r="G233" s="179"/>
      <c r="H233" s="143"/>
      <c r="I233" s="235"/>
      <c r="J233" s="181"/>
      <c r="K233" s="145"/>
      <c r="L233" s="237"/>
      <c r="M233" s="237"/>
      <c r="N233" s="145"/>
      <c r="O233" s="145"/>
      <c r="P233" s="145"/>
      <c r="Q233" s="145"/>
      <c r="R233" s="145"/>
      <c r="S233" s="145"/>
      <c r="T233" s="122"/>
      <c r="U233" s="251"/>
      <c r="V233" s="227"/>
      <c r="W233" s="227"/>
      <c r="X233" s="227"/>
      <c r="Y233" s="227"/>
      <c r="Z233" s="227"/>
      <c r="AA233" s="227"/>
      <c r="AB233" s="227"/>
      <c r="AC233" s="143"/>
      <c r="AD233" s="186"/>
      <c r="AE233" s="208"/>
    </row>
    <row r="234" customFormat="false" ht="18.7" hidden="false" customHeight="true" outlineLevel="0" collapsed="false">
      <c r="A234" s="655" t="s">
        <v>416</v>
      </c>
      <c r="B234" s="179" t="s">
        <v>82</v>
      </c>
      <c r="C234" s="179"/>
      <c r="D234" s="179"/>
      <c r="E234" s="656" t="n">
        <v>995.9</v>
      </c>
      <c r="F234" s="179"/>
      <c r="G234" s="179"/>
      <c r="H234" s="143"/>
      <c r="I234" s="235"/>
      <c r="J234" s="181"/>
      <c r="K234" s="145"/>
      <c r="L234" s="237"/>
      <c r="M234" s="237"/>
      <c r="N234" s="145"/>
      <c r="O234" s="145"/>
      <c r="P234" s="145"/>
      <c r="Q234" s="145"/>
      <c r="R234" s="145"/>
      <c r="S234" s="145"/>
      <c r="T234" s="122"/>
      <c r="U234" s="251"/>
      <c r="V234" s="227"/>
      <c r="W234" s="227"/>
      <c r="X234" s="227"/>
      <c r="Y234" s="227"/>
      <c r="Z234" s="227"/>
      <c r="AA234" s="227"/>
      <c r="AB234" s="227"/>
      <c r="AC234" s="143"/>
      <c r="AD234" s="186"/>
      <c r="AE234" s="96" t="n">
        <v>1499</v>
      </c>
    </row>
    <row r="235" customFormat="false" ht="18.7" hidden="false" customHeight="true" outlineLevel="0" collapsed="false">
      <c r="A235" s="655" t="s">
        <v>417</v>
      </c>
      <c r="B235" s="179" t="s">
        <v>82</v>
      </c>
      <c r="C235" s="179"/>
      <c r="D235" s="179"/>
      <c r="E235" s="656" t="n">
        <v>1008.2</v>
      </c>
      <c r="F235" s="179"/>
      <c r="G235" s="179"/>
      <c r="H235" s="143"/>
      <c r="I235" s="235"/>
      <c r="J235" s="181"/>
      <c r="K235" s="145"/>
      <c r="L235" s="237"/>
      <c r="M235" s="237"/>
      <c r="N235" s="145"/>
      <c r="O235" s="145"/>
      <c r="P235" s="145"/>
      <c r="Q235" s="145"/>
      <c r="R235" s="145"/>
      <c r="S235" s="145"/>
      <c r="T235" s="122"/>
      <c r="U235" s="251"/>
      <c r="V235" s="227"/>
      <c r="W235" s="227"/>
      <c r="X235" s="227"/>
      <c r="Y235" s="227"/>
      <c r="Z235" s="227"/>
      <c r="AA235" s="227"/>
      <c r="AB235" s="227"/>
      <c r="AC235" s="143"/>
      <c r="AD235" s="186"/>
      <c r="AE235" s="96"/>
    </row>
    <row r="236" customFormat="false" ht="18.7" hidden="false" customHeight="true" outlineLevel="0" collapsed="false">
      <c r="A236" s="655" t="s">
        <v>418</v>
      </c>
      <c r="B236" s="179" t="s">
        <v>82</v>
      </c>
      <c r="C236" s="179"/>
      <c r="D236" s="179"/>
      <c r="E236" s="656" t="n">
        <v>654.7</v>
      </c>
      <c r="F236" s="179"/>
      <c r="G236" s="179"/>
      <c r="H236" s="143"/>
      <c r="I236" s="235"/>
      <c r="J236" s="181"/>
      <c r="K236" s="145"/>
      <c r="L236" s="237"/>
      <c r="M236" s="237"/>
      <c r="N236" s="145"/>
      <c r="O236" s="145"/>
      <c r="P236" s="145"/>
      <c r="Q236" s="145"/>
      <c r="R236" s="145"/>
      <c r="S236" s="145"/>
      <c r="T236" s="122"/>
      <c r="U236" s="251"/>
      <c r="V236" s="227"/>
      <c r="W236" s="227"/>
      <c r="X236" s="227"/>
      <c r="Y236" s="227"/>
      <c r="Z236" s="227"/>
      <c r="AA236" s="227"/>
      <c r="AB236" s="227"/>
      <c r="AC236" s="143"/>
      <c r="AD236" s="186"/>
      <c r="AE236" s="96" t="n">
        <v>1501</v>
      </c>
    </row>
    <row r="237" customFormat="false" ht="18.7" hidden="false" customHeight="true" outlineLevel="0" collapsed="false">
      <c r="A237" s="655" t="s">
        <v>393</v>
      </c>
      <c r="B237" s="179" t="s">
        <v>82</v>
      </c>
      <c r="C237" s="179"/>
      <c r="D237" s="179"/>
      <c r="E237" s="656" t="n">
        <v>976.2</v>
      </c>
      <c r="F237" s="179"/>
      <c r="G237" s="179"/>
      <c r="H237" s="143"/>
      <c r="I237" s="235"/>
      <c r="J237" s="181"/>
      <c r="K237" s="145"/>
      <c r="L237" s="237"/>
      <c r="M237" s="237"/>
      <c r="N237" s="145"/>
      <c r="O237" s="145"/>
      <c r="P237" s="145"/>
      <c r="Q237" s="145"/>
      <c r="R237" s="145"/>
      <c r="S237" s="145"/>
      <c r="T237" s="122"/>
      <c r="U237" s="251"/>
      <c r="V237" s="227"/>
      <c r="W237" s="227"/>
      <c r="X237" s="227"/>
      <c r="Y237" s="227"/>
      <c r="Z237" s="227"/>
      <c r="AA237" s="227"/>
      <c r="AB237" s="227"/>
      <c r="AC237" s="143"/>
      <c r="AD237" s="186"/>
      <c r="AE237" s="96"/>
    </row>
    <row r="238" customFormat="false" ht="18.7" hidden="false" customHeight="true" outlineLevel="0" collapsed="false">
      <c r="A238" s="655" t="s">
        <v>419</v>
      </c>
      <c r="B238" s="179" t="s">
        <v>82</v>
      </c>
      <c r="C238" s="179"/>
      <c r="D238" s="179"/>
      <c r="E238" s="656" t="n">
        <v>1077</v>
      </c>
      <c r="F238" s="179"/>
      <c r="G238" s="179"/>
      <c r="H238" s="143"/>
      <c r="I238" s="235"/>
      <c r="J238" s="181"/>
      <c r="K238" s="145"/>
      <c r="L238" s="237"/>
      <c r="M238" s="237"/>
      <c r="N238" s="145"/>
      <c r="O238" s="145"/>
      <c r="P238" s="145"/>
      <c r="Q238" s="145"/>
      <c r="R238" s="145"/>
      <c r="S238" s="145"/>
      <c r="T238" s="122"/>
      <c r="U238" s="251"/>
      <c r="V238" s="227"/>
      <c r="W238" s="227"/>
      <c r="X238" s="227"/>
      <c r="Y238" s="227"/>
      <c r="Z238" s="227"/>
      <c r="AA238" s="227"/>
      <c r="AB238" s="227"/>
      <c r="AC238" s="143"/>
      <c r="AD238" s="186"/>
      <c r="AE238" s="96"/>
    </row>
    <row r="239" customFormat="false" ht="18.7" hidden="false" customHeight="true" outlineLevel="0" collapsed="false">
      <c r="A239" s="655" t="s">
        <v>420</v>
      </c>
      <c r="B239" s="179" t="s">
        <v>82</v>
      </c>
      <c r="C239" s="179"/>
      <c r="D239" s="179"/>
      <c r="E239" s="656" t="n">
        <v>867.8</v>
      </c>
      <c r="F239" s="179"/>
      <c r="G239" s="179"/>
      <c r="H239" s="143"/>
      <c r="I239" s="235"/>
      <c r="J239" s="181"/>
      <c r="K239" s="145"/>
      <c r="L239" s="237"/>
      <c r="M239" s="237"/>
      <c r="N239" s="145"/>
      <c r="O239" s="145"/>
      <c r="P239" s="145"/>
      <c r="Q239" s="145"/>
      <c r="R239" s="145"/>
      <c r="S239" s="145"/>
      <c r="T239" s="122"/>
      <c r="U239" s="251"/>
      <c r="V239" s="227"/>
      <c r="W239" s="227"/>
      <c r="X239" s="227"/>
      <c r="Y239" s="227"/>
      <c r="Z239" s="227"/>
      <c r="AA239" s="227"/>
      <c r="AB239" s="227"/>
      <c r="AC239" s="143"/>
      <c r="AD239" s="186"/>
      <c r="AE239" s="96"/>
    </row>
    <row r="240" customFormat="false" ht="18.7" hidden="false" customHeight="true" outlineLevel="0" collapsed="false">
      <c r="A240" s="655" t="s">
        <v>421</v>
      </c>
      <c r="B240" s="179" t="s">
        <v>82</v>
      </c>
      <c r="C240" s="179"/>
      <c r="D240" s="179"/>
      <c r="E240" s="656" t="n">
        <v>957.5</v>
      </c>
      <c r="F240" s="179"/>
      <c r="G240" s="179"/>
      <c r="H240" s="143"/>
      <c r="I240" s="235"/>
      <c r="J240" s="181"/>
      <c r="K240" s="145"/>
      <c r="L240" s="237"/>
      <c r="M240" s="237"/>
      <c r="N240" s="145"/>
      <c r="O240" s="145"/>
      <c r="P240" s="145"/>
      <c r="Q240" s="145"/>
      <c r="R240" s="145"/>
      <c r="S240" s="145"/>
      <c r="T240" s="122"/>
      <c r="U240" s="251"/>
      <c r="V240" s="227"/>
      <c r="W240" s="227"/>
      <c r="X240" s="227"/>
      <c r="Y240" s="227"/>
      <c r="Z240" s="227"/>
      <c r="AA240" s="227"/>
      <c r="AB240" s="227"/>
      <c r="AC240" s="143"/>
      <c r="AD240" s="186"/>
      <c r="AE240" s="322"/>
    </row>
    <row r="241" customFormat="false" ht="18.7" hidden="false" customHeight="true" outlineLevel="0" collapsed="false">
      <c r="A241" s="655" t="s">
        <v>422</v>
      </c>
      <c r="B241" s="179" t="s">
        <v>82</v>
      </c>
      <c r="C241" s="179"/>
      <c r="D241" s="179"/>
      <c r="E241" s="656" t="n">
        <v>646.3</v>
      </c>
      <c r="F241" s="179"/>
      <c r="G241" s="179"/>
      <c r="H241" s="143"/>
      <c r="I241" s="235"/>
      <c r="J241" s="181"/>
      <c r="K241" s="145"/>
      <c r="L241" s="237"/>
      <c r="M241" s="237"/>
      <c r="N241" s="145"/>
      <c r="O241" s="145"/>
      <c r="P241" s="145"/>
      <c r="Q241" s="145"/>
      <c r="R241" s="145"/>
      <c r="S241" s="145"/>
      <c r="T241" s="122"/>
      <c r="U241" s="251"/>
      <c r="V241" s="227"/>
      <c r="W241" s="227"/>
      <c r="X241" s="227"/>
      <c r="Y241" s="227"/>
      <c r="Z241" s="227"/>
      <c r="AA241" s="227"/>
      <c r="AB241" s="227"/>
      <c r="AC241" s="143"/>
      <c r="AD241" s="186"/>
      <c r="AE241" s="322"/>
    </row>
    <row r="242" customFormat="false" ht="18.7" hidden="false" customHeight="true" outlineLevel="0" collapsed="false">
      <c r="A242" s="655" t="s">
        <v>423</v>
      </c>
      <c r="B242" s="179" t="s">
        <v>82</v>
      </c>
      <c r="C242" s="179"/>
      <c r="D242" s="179"/>
      <c r="E242" s="656" t="n">
        <v>552.9</v>
      </c>
      <c r="F242" s="179"/>
      <c r="G242" s="179"/>
      <c r="H242" s="143"/>
      <c r="I242" s="235"/>
      <c r="J242" s="181"/>
      <c r="K242" s="145"/>
      <c r="L242" s="237"/>
      <c r="M242" s="237"/>
      <c r="N242" s="145"/>
      <c r="O242" s="145"/>
      <c r="P242" s="145"/>
      <c r="Q242" s="145"/>
      <c r="R242" s="145"/>
      <c r="S242" s="145"/>
      <c r="T242" s="122"/>
      <c r="U242" s="251"/>
      <c r="V242" s="227"/>
      <c r="W242" s="227"/>
      <c r="X242" s="227"/>
      <c r="Y242" s="227"/>
      <c r="Z242" s="227"/>
      <c r="AA242" s="227"/>
      <c r="AB242" s="227"/>
      <c r="AC242" s="143"/>
      <c r="AD242" s="186"/>
      <c r="AE242" s="322"/>
    </row>
    <row r="243" customFormat="false" ht="18.7" hidden="false" customHeight="true" outlineLevel="0" collapsed="false">
      <c r="A243" s="655" t="s">
        <v>424</v>
      </c>
      <c r="B243" s="179" t="s">
        <v>82</v>
      </c>
      <c r="C243" s="179"/>
      <c r="D243" s="179"/>
      <c r="E243" s="656" t="n">
        <v>1957.7</v>
      </c>
      <c r="F243" s="179"/>
      <c r="G243" s="179"/>
      <c r="H243" s="143"/>
      <c r="I243" s="235"/>
      <c r="J243" s="181"/>
      <c r="K243" s="145"/>
      <c r="L243" s="237"/>
      <c r="M243" s="237"/>
      <c r="N243" s="145"/>
      <c r="O243" s="145"/>
      <c r="P243" s="145"/>
      <c r="Q243" s="145"/>
      <c r="R243" s="145"/>
      <c r="S243" s="145"/>
      <c r="T243" s="122"/>
      <c r="U243" s="251"/>
      <c r="V243" s="227"/>
      <c r="W243" s="227"/>
      <c r="X243" s="227"/>
      <c r="Y243" s="227"/>
      <c r="Z243" s="227"/>
      <c r="AA243" s="227"/>
      <c r="AB243" s="227"/>
      <c r="AC243" s="143"/>
      <c r="AD243" s="186"/>
      <c r="AE243" s="96" t="n">
        <v>1507</v>
      </c>
    </row>
    <row r="244" customFormat="false" ht="18.7" hidden="false" customHeight="true" outlineLevel="0" collapsed="false">
      <c r="A244" s="655" t="s">
        <v>425</v>
      </c>
      <c r="B244" s="179" t="s">
        <v>82</v>
      </c>
      <c r="C244" s="179"/>
      <c r="D244" s="179"/>
      <c r="E244" s="656" t="n">
        <v>1099.2</v>
      </c>
      <c r="F244" s="179"/>
      <c r="G244" s="179"/>
      <c r="H244" s="143"/>
      <c r="I244" s="235"/>
      <c r="J244" s="181"/>
      <c r="K244" s="145"/>
      <c r="L244" s="237"/>
      <c r="M244" s="237"/>
      <c r="N244" s="145"/>
      <c r="O244" s="145"/>
      <c r="P244" s="145"/>
      <c r="Q244" s="145"/>
      <c r="R244" s="145"/>
      <c r="S244" s="145"/>
      <c r="T244" s="122"/>
      <c r="U244" s="251"/>
      <c r="V244" s="227"/>
      <c r="W244" s="227"/>
      <c r="X244" s="227"/>
      <c r="Y244" s="227"/>
      <c r="Z244" s="227"/>
      <c r="AA244" s="227"/>
      <c r="AB244" s="227"/>
      <c r="AC244" s="143"/>
      <c r="AD244" s="186"/>
      <c r="AE244" s="96"/>
    </row>
    <row r="245" customFormat="false" ht="18.7" hidden="false" customHeight="true" outlineLevel="0" collapsed="false">
      <c r="A245" s="655" t="s">
        <v>426</v>
      </c>
      <c r="B245" s="179" t="s">
        <v>82</v>
      </c>
      <c r="C245" s="179"/>
      <c r="D245" s="179"/>
      <c r="E245" s="656" t="n">
        <v>722.1</v>
      </c>
      <c r="F245" s="179"/>
      <c r="G245" s="179"/>
      <c r="H245" s="143"/>
      <c r="I245" s="235"/>
      <c r="J245" s="181"/>
      <c r="K245" s="145"/>
      <c r="L245" s="237"/>
      <c r="M245" s="237"/>
      <c r="N245" s="145"/>
      <c r="O245" s="145"/>
      <c r="P245" s="145"/>
      <c r="Q245" s="145"/>
      <c r="R245" s="145"/>
      <c r="S245" s="145"/>
      <c r="T245" s="122"/>
      <c r="U245" s="251"/>
      <c r="V245" s="227"/>
      <c r="W245" s="227"/>
      <c r="X245" s="227"/>
      <c r="Y245" s="227"/>
      <c r="Z245" s="227"/>
      <c r="AA245" s="227"/>
      <c r="AB245" s="227"/>
      <c r="AC245" s="143"/>
      <c r="AD245" s="186"/>
      <c r="AE245" s="96" t="n">
        <v>1509</v>
      </c>
    </row>
    <row r="246" customFormat="false" ht="18.7" hidden="false" customHeight="true" outlineLevel="0" collapsed="false">
      <c r="A246" s="655" t="s">
        <v>427</v>
      </c>
      <c r="B246" s="179" t="s">
        <v>82</v>
      </c>
      <c r="C246" s="179"/>
      <c r="D246" s="179"/>
      <c r="E246" s="656" t="n">
        <v>407.7</v>
      </c>
      <c r="F246" s="179"/>
      <c r="G246" s="179"/>
      <c r="H246" s="143"/>
      <c r="I246" s="235"/>
      <c r="J246" s="181"/>
      <c r="K246" s="145"/>
      <c r="L246" s="237"/>
      <c r="M246" s="237"/>
      <c r="N246" s="145"/>
      <c r="O246" s="145"/>
      <c r="P246" s="145"/>
      <c r="Q246" s="145"/>
      <c r="R246" s="145"/>
      <c r="S246" s="145"/>
      <c r="T246" s="122"/>
      <c r="U246" s="251"/>
      <c r="V246" s="227"/>
      <c r="W246" s="227"/>
      <c r="X246" s="227"/>
      <c r="Y246" s="227"/>
      <c r="Z246" s="227"/>
      <c r="AA246" s="227"/>
      <c r="AB246" s="227"/>
      <c r="AC246" s="143"/>
      <c r="AD246" s="186"/>
      <c r="AE246" s="96" t="n">
        <v>1510</v>
      </c>
    </row>
    <row r="247" customFormat="false" ht="18.7" hidden="false" customHeight="true" outlineLevel="0" collapsed="false">
      <c r="A247" s="655" t="s">
        <v>428</v>
      </c>
      <c r="B247" s="179" t="s">
        <v>82</v>
      </c>
      <c r="C247" s="179"/>
      <c r="D247" s="179"/>
      <c r="E247" s="656" t="n">
        <v>915.5</v>
      </c>
      <c r="F247" s="179"/>
      <c r="G247" s="179"/>
      <c r="H247" s="143"/>
      <c r="I247" s="235"/>
      <c r="J247" s="181"/>
      <c r="K247" s="145"/>
      <c r="L247" s="237"/>
      <c r="M247" s="237"/>
      <c r="N247" s="145"/>
      <c r="O247" s="145"/>
      <c r="P247" s="145"/>
      <c r="Q247" s="145"/>
      <c r="R247" s="145"/>
      <c r="S247" s="145"/>
      <c r="T247" s="122"/>
      <c r="U247" s="251"/>
      <c r="V247" s="227"/>
      <c r="W247" s="227"/>
      <c r="X247" s="227"/>
      <c r="Y247" s="227"/>
      <c r="Z247" s="227"/>
      <c r="AA247" s="227"/>
      <c r="AB247" s="227"/>
      <c r="AC247" s="143"/>
      <c r="AD247" s="186"/>
      <c r="AE247" s="322"/>
    </row>
    <row r="248" customFormat="false" ht="18.7" hidden="false" customHeight="true" outlineLevel="0" collapsed="false">
      <c r="A248" s="655" t="s">
        <v>405</v>
      </c>
      <c r="B248" s="179" t="s">
        <v>82</v>
      </c>
      <c r="C248" s="179"/>
      <c r="D248" s="179"/>
      <c r="E248" s="656" t="n">
        <v>1133.4</v>
      </c>
      <c r="F248" s="179"/>
      <c r="G248" s="179"/>
      <c r="H248" s="143"/>
      <c r="I248" s="235"/>
      <c r="J248" s="181"/>
      <c r="K248" s="145"/>
      <c r="L248" s="237"/>
      <c r="M248" s="237"/>
      <c r="N248" s="145"/>
      <c r="O248" s="145"/>
      <c r="P248" s="145"/>
      <c r="Q248" s="145"/>
      <c r="R248" s="145"/>
      <c r="S248" s="145"/>
      <c r="T248" s="122"/>
      <c r="U248" s="251"/>
      <c r="V248" s="227"/>
      <c r="W248" s="227"/>
      <c r="X248" s="227"/>
      <c r="Y248" s="227"/>
      <c r="Z248" s="227"/>
      <c r="AA248" s="227"/>
      <c r="AB248" s="227"/>
      <c r="AC248" s="143"/>
      <c r="AD248" s="186"/>
      <c r="AE248" s="208"/>
    </row>
    <row r="249" customFormat="false" ht="18.7" hidden="false" customHeight="true" outlineLevel="0" collapsed="false">
      <c r="A249" s="655" t="s">
        <v>429</v>
      </c>
      <c r="B249" s="179" t="s">
        <v>82</v>
      </c>
      <c r="C249" s="179"/>
      <c r="D249" s="179"/>
      <c r="E249" s="656" t="n">
        <v>409.7</v>
      </c>
      <c r="F249" s="179"/>
      <c r="G249" s="179"/>
      <c r="H249" s="143"/>
      <c r="I249" s="235"/>
      <c r="J249" s="181"/>
      <c r="K249" s="145"/>
      <c r="L249" s="237"/>
      <c r="M249" s="237"/>
      <c r="N249" s="145"/>
      <c r="O249" s="145"/>
      <c r="P249" s="145"/>
      <c r="Q249" s="145"/>
      <c r="R249" s="145"/>
      <c r="S249" s="145"/>
      <c r="T249" s="122"/>
      <c r="U249" s="251"/>
      <c r="V249" s="227"/>
      <c r="W249" s="227"/>
      <c r="X249" s="227"/>
      <c r="Y249" s="227"/>
      <c r="Z249" s="227"/>
      <c r="AA249" s="227"/>
      <c r="AB249" s="227"/>
      <c r="AC249" s="143"/>
      <c r="AD249" s="186"/>
      <c r="AE249" s="208" t="n">
        <v>1503</v>
      </c>
    </row>
    <row r="250" customFormat="false" ht="18.7" hidden="false" customHeight="true" outlineLevel="0" collapsed="false">
      <c r="A250" s="655" t="s">
        <v>430</v>
      </c>
      <c r="B250" s="179" t="s">
        <v>82</v>
      </c>
      <c r="C250" s="179"/>
      <c r="D250" s="179"/>
      <c r="E250" s="656" t="n">
        <v>282.5</v>
      </c>
      <c r="F250" s="179"/>
      <c r="G250" s="179"/>
      <c r="H250" s="143"/>
      <c r="I250" s="235"/>
      <c r="J250" s="181"/>
      <c r="K250" s="145"/>
      <c r="L250" s="237"/>
      <c r="M250" s="237"/>
      <c r="N250" s="145"/>
      <c r="O250" s="145"/>
      <c r="P250" s="145"/>
      <c r="Q250" s="145"/>
      <c r="R250" s="145"/>
      <c r="S250" s="145"/>
      <c r="T250" s="122"/>
      <c r="U250" s="251"/>
      <c r="V250" s="227"/>
      <c r="W250" s="227"/>
      <c r="X250" s="227"/>
      <c r="Y250" s="227"/>
      <c r="Z250" s="227"/>
      <c r="AA250" s="227"/>
      <c r="AB250" s="227"/>
      <c r="AC250" s="143"/>
      <c r="AD250" s="186"/>
      <c r="AE250" s="208"/>
    </row>
    <row r="251" customFormat="false" ht="18.7" hidden="false" customHeight="true" outlineLevel="0" collapsed="false">
      <c r="A251" s="655" t="s">
        <v>431</v>
      </c>
      <c r="B251" s="179" t="s">
        <v>82</v>
      </c>
      <c r="C251" s="179"/>
      <c r="D251" s="179"/>
      <c r="E251" s="656" t="n">
        <v>430.5</v>
      </c>
      <c r="F251" s="179"/>
      <c r="G251" s="179"/>
      <c r="H251" s="143"/>
      <c r="I251" s="235"/>
      <c r="J251" s="181"/>
      <c r="K251" s="145"/>
      <c r="L251" s="237"/>
      <c r="M251" s="237"/>
      <c r="N251" s="145"/>
      <c r="O251" s="145"/>
      <c r="P251" s="145"/>
      <c r="Q251" s="145"/>
      <c r="R251" s="145"/>
      <c r="S251" s="145"/>
      <c r="T251" s="122"/>
      <c r="U251" s="251"/>
      <c r="V251" s="227"/>
      <c r="W251" s="227"/>
      <c r="X251" s="227"/>
      <c r="Y251" s="227"/>
      <c r="Z251" s="227"/>
      <c r="AA251" s="227"/>
      <c r="AB251" s="227"/>
      <c r="AC251" s="143"/>
      <c r="AD251" s="186"/>
      <c r="AE251" s="208" t="n">
        <v>1515</v>
      </c>
    </row>
    <row r="252" customFormat="false" ht="18.7" hidden="false" customHeight="true" outlineLevel="0" collapsed="false">
      <c r="A252" s="655" t="s">
        <v>408</v>
      </c>
      <c r="B252" s="179" t="s">
        <v>82</v>
      </c>
      <c r="C252" s="179"/>
      <c r="D252" s="179"/>
      <c r="E252" s="656" t="n">
        <v>363.4</v>
      </c>
      <c r="F252" s="179"/>
      <c r="G252" s="179"/>
      <c r="H252" s="143"/>
      <c r="I252" s="235"/>
      <c r="J252" s="181"/>
      <c r="K252" s="145"/>
      <c r="L252" s="237"/>
      <c r="M252" s="237"/>
      <c r="N252" s="145"/>
      <c r="O252" s="145"/>
      <c r="P252" s="145"/>
      <c r="Q252" s="145"/>
      <c r="R252" s="145"/>
      <c r="S252" s="145"/>
      <c r="T252" s="122"/>
      <c r="U252" s="251"/>
      <c r="V252" s="227"/>
      <c r="W252" s="227"/>
      <c r="X252" s="227"/>
      <c r="Y252" s="227"/>
      <c r="Z252" s="227"/>
      <c r="AA252" s="227"/>
      <c r="AB252" s="227"/>
      <c r="AC252" s="143"/>
      <c r="AD252" s="186"/>
      <c r="AE252" s="208"/>
    </row>
    <row r="253" customFormat="false" ht="18.7" hidden="false" customHeight="true" outlineLevel="0" collapsed="false">
      <c r="A253" s="655" t="s">
        <v>432</v>
      </c>
      <c r="B253" s="179" t="s">
        <v>82</v>
      </c>
      <c r="C253" s="179"/>
      <c r="D253" s="179"/>
      <c r="E253" s="656" t="n">
        <v>184.8</v>
      </c>
      <c r="F253" s="179"/>
      <c r="G253" s="179"/>
      <c r="H253" s="143"/>
      <c r="I253" s="235"/>
      <c r="J253" s="181"/>
      <c r="K253" s="145"/>
      <c r="L253" s="237"/>
      <c r="M253" s="237"/>
      <c r="N253" s="145"/>
      <c r="O253" s="145"/>
      <c r="P253" s="145"/>
      <c r="Q253" s="145"/>
      <c r="R253" s="145"/>
      <c r="S253" s="145"/>
      <c r="T253" s="122"/>
      <c r="U253" s="251"/>
      <c r="V253" s="227"/>
      <c r="W253" s="227"/>
      <c r="X253" s="227"/>
      <c r="Y253" s="227"/>
      <c r="Z253" s="227"/>
      <c r="AA253" s="227"/>
      <c r="AB253" s="227"/>
      <c r="AC253" s="143"/>
      <c r="AD253" s="186"/>
      <c r="AE253" s="229"/>
    </row>
    <row r="254" customFormat="false" ht="18.7" hidden="false" customHeight="true" outlineLevel="0" collapsed="false">
      <c r="A254" s="655" t="s">
        <v>433</v>
      </c>
      <c r="B254" s="179" t="s">
        <v>82</v>
      </c>
      <c r="C254" s="179"/>
      <c r="D254" s="179"/>
      <c r="E254" s="656" t="n">
        <v>284.9</v>
      </c>
      <c r="F254" s="179"/>
      <c r="G254" s="179"/>
      <c r="H254" s="143"/>
      <c r="I254" s="235"/>
      <c r="J254" s="181"/>
      <c r="K254" s="145"/>
      <c r="L254" s="237"/>
      <c r="M254" s="237"/>
      <c r="N254" s="145"/>
      <c r="O254" s="145"/>
      <c r="P254" s="145"/>
      <c r="Q254" s="145"/>
      <c r="R254" s="145"/>
      <c r="S254" s="145"/>
      <c r="T254" s="122"/>
      <c r="U254" s="251"/>
      <c r="V254" s="227"/>
      <c r="W254" s="227"/>
      <c r="X254" s="227"/>
      <c r="Y254" s="227"/>
      <c r="Z254" s="227"/>
      <c r="AA254" s="227"/>
      <c r="AB254" s="227"/>
      <c r="AC254" s="143"/>
      <c r="AD254" s="186"/>
      <c r="AE254" s="229"/>
    </row>
    <row r="255" customFormat="false" ht="18.7" hidden="false" customHeight="true" outlineLevel="0" collapsed="false">
      <c r="A255" s="655" t="s">
        <v>402</v>
      </c>
      <c r="B255" s="179" t="s">
        <v>82</v>
      </c>
      <c r="C255" s="179"/>
      <c r="D255" s="179"/>
      <c r="E255" s="656" t="n">
        <v>313.1</v>
      </c>
      <c r="F255" s="179"/>
      <c r="G255" s="179"/>
      <c r="H255" s="143"/>
      <c r="I255" s="235"/>
      <c r="J255" s="181"/>
      <c r="K255" s="145"/>
      <c r="L255" s="237"/>
      <c r="M255" s="237"/>
      <c r="N255" s="145"/>
      <c r="O255" s="145"/>
      <c r="P255" s="145"/>
      <c r="Q255" s="145"/>
      <c r="R255" s="145"/>
      <c r="S255" s="145"/>
      <c r="T255" s="122"/>
      <c r="U255" s="251"/>
      <c r="V255" s="227"/>
      <c r="W255" s="227"/>
      <c r="X255" s="227"/>
      <c r="Y255" s="227"/>
      <c r="Z255" s="227"/>
      <c r="AA255" s="227"/>
      <c r="AB255" s="227"/>
      <c r="AC255" s="143"/>
      <c r="AD255" s="186"/>
      <c r="AE255" s="229"/>
    </row>
    <row r="256" customFormat="false" ht="18.7" hidden="false" customHeight="true" outlineLevel="0" collapsed="false">
      <c r="A256" s="655" t="s">
        <v>404</v>
      </c>
      <c r="B256" s="179" t="s">
        <v>82</v>
      </c>
      <c r="C256" s="179"/>
      <c r="D256" s="179"/>
      <c r="E256" s="656" t="n">
        <v>334</v>
      </c>
      <c r="F256" s="179"/>
      <c r="G256" s="179"/>
      <c r="H256" s="143"/>
      <c r="I256" s="235"/>
      <c r="J256" s="181"/>
      <c r="K256" s="145"/>
      <c r="L256" s="237"/>
      <c r="M256" s="237"/>
      <c r="N256" s="145"/>
      <c r="O256" s="145"/>
      <c r="P256" s="145"/>
      <c r="Q256" s="145"/>
      <c r="R256" s="145"/>
      <c r="S256" s="145"/>
      <c r="T256" s="122"/>
      <c r="U256" s="251"/>
      <c r="V256" s="227"/>
      <c r="W256" s="227"/>
      <c r="X256" s="227"/>
      <c r="Y256" s="227"/>
      <c r="Z256" s="227"/>
      <c r="AA256" s="227"/>
      <c r="AB256" s="227"/>
      <c r="AC256" s="143"/>
      <c r="AD256" s="186"/>
      <c r="AE256" s="208"/>
    </row>
    <row r="257" customFormat="false" ht="18.7" hidden="false" customHeight="true" outlineLevel="0" collapsed="false">
      <c r="A257" s="655" t="s">
        <v>434</v>
      </c>
      <c r="B257" s="179" t="s">
        <v>82</v>
      </c>
      <c r="C257" s="179"/>
      <c r="D257" s="179"/>
      <c r="E257" s="656" t="n">
        <v>194</v>
      </c>
      <c r="F257" s="179"/>
      <c r="G257" s="179"/>
      <c r="H257" s="143"/>
      <c r="I257" s="235"/>
      <c r="J257" s="181"/>
      <c r="K257" s="145"/>
      <c r="L257" s="237"/>
      <c r="M257" s="237"/>
      <c r="N257" s="145"/>
      <c r="O257" s="145"/>
      <c r="P257" s="145"/>
      <c r="Q257" s="145"/>
      <c r="R257" s="145"/>
      <c r="S257" s="145"/>
      <c r="T257" s="122"/>
      <c r="U257" s="251"/>
      <c r="V257" s="227"/>
      <c r="W257" s="227"/>
      <c r="X257" s="227"/>
      <c r="Y257" s="227"/>
      <c r="Z257" s="227"/>
      <c r="AA257" s="227"/>
      <c r="AB257" s="227"/>
      <c r="AC257" s="143"/>
      <c r="AD257" s="186"/>
      <c r="AE257" s="208"/>
    </row>
    <row r="258" customFormat="false" ht="18.7" hidden="false" customHeight="true" outlineLevel="0" collapsed="false">
      <c r="A258" s="655" t="s">
        <v>435</v>
      </c>
      <c r="B258" s="179" t="s">
        <v>82</v>
      </c>
      <c r="C258" s="179"/>
      <c r="D258" s="179"/>
      <c r="E258" s="656" t="n">
        <v>245.2</v>
      </c>
      <c r="F258" s="179"/>
      <c r="G258" s="179"/>
      <c r="H258" s="143"/>
      <c r="I258" s="235"/>
      <c r="J258" s="181"/>
      <c r="K258" s="145"/>
      <c r="L258" s="237"/>
      <c r="M258" s="237"/>
      <c r="N258" s="145"/>
      <c r="O258" s="145"/>
      <c r="P258" s="145"/>
      <c r="Q258" s="145"/>
      <c r="R258" s="145"/>
      <c r="S258" s="145"/>
      <c r="T258" s="122"/>
      <c r="U258" s="251"/>
      <c r="V258" s="227"/>
      <c r="W258" s="227"/>
      <c r="X258" s="227"/>
      <c r="Y258" s="227"/>
      <c r="Z258" s="227"/>
      <c r="AA258" s="227"/>
      <c r="AB258" s="227"/>
      <c r="AC258" s="143"/>
      <c r="AD258" s="186"/>
      <c r="AE258" s="208"/>
    </row>
    <row r="259" customFormat="false" ht="18.7" hidden="false" customHeight="true" outlineLevel="0" collapsed="false">
      <c r="A259" s="655" t="s">
        <v>436</v>
      </c>
      <c r="B259" s="179" t="s">
        <v>82</v>
      </c>
      <c r="C259" s="179"/>
      <c r="D259" s="179"/>
      <c r="E259" s="656" t="n">
        <v>2790</v>
      </c>
      <c r="F259" s="262"/>
      <c r="G259" s="262"/>
      <c r="H259" s="269"/>
      <c r="I259" s="263"/>
      <c r="J259" s="264"/>
      <c r="K259" s="265"/>
      <c r="L259" s="342"/>
      <c r="M259" s="342"/>
      <c r="N259" s="265"/>
      <c r="O259" s="265"/>
      <c r="P259" s="265"/>
      <c r="Q259" s="265"/>
      <c r="R259" s="265"/>
      <c r="S259" s="265"/>
      <c r="T259" s="267"/>
      <c r="U259" s="261"/>
      <c r="V259" s="260"/>
      <c r="W259" s="260"/>
      <c r="X259" s="260"/>
      <c r="Y259" s="260"/>
      <c r="Z259" s="260"/>
      <c r="AA259" s="260"/>
      <c r="AB259" s="260"/>
      <c r="AC259" s="269"/>
      <c r="AD259" s="336"/>
      <c r="AE259" s="208"/>
      <c r="AF259" s="593"/>
      <c r="AG259" s="593"/>
      <c r="AH259" s="593"/>
      <c r="AI259" s="593"/>
    </row>
    <row r="260" s="593" customFormat="true" ht="18.7" hidden="false" customHeight="true" outlineLevel="0" collapsed="false">
      <c r="A260" s="655" t="s">
        <v>437</v>
      </c>
      <c r="B260" s="179" t="s">
        <v>82</v>
      </c>
      <c r="C260" s="179"/>
      <c r="D260" s="179"/>
      <c r="E260" s="656" t="n">
        <v>262.7</v>
      </c>
      <c r="F260" s="179"/>
      <c r="G260" s="179"/>
      <c r="H260" s="143"/>
      <c r="I260" s="235"/>
      <c r="J260" s="181"/>
      <c r="K260" s="145"/>
      <c r="L260" s="237"/>
      <c r="M260" s="237"/>
      <c r="N260" s="145"/>
      <c r="O260" s="145"/>
      <c r="P260" s="145"/>
      <c r="Q260" s="145"/>
      <c r="R260" s="145"/>
      <c r="S260" s="145"/>
      <c r="T260" s="122"/>
      <c r="U260" s="251"/>
      <c r="V260" s="227"/>
      <c r="W260" s="227"/>
      <c r="X260" s="227"/>
      <c r="Y260" s="227"/>
      <c r="Z260" s="227"/>
      <c r="AA260" s="227"/>
      <c r="AB260" s="227"/>
      <c r="AC260" s="143"/>
      <c r="AD260" s="186"/>
      <c r="AE260" s="229"/>
      <c r="AF260" s="3"/>
      <c r="AG260" s="3"/>
      <c r="AH260" s="3"/>
      <c r="AI260" s="3"/>
    </row>
    <row r="261" customFormat="false" ht="18.7" hidden="false" customHeight="true" outlineLevel="0" collapsed="false">
      <c r="A261" s="655" t="s">
        <v>438</v>
      </c>
      <c r="B261" s="179" t="s">
        <v>82</v>
      </c>
      <c r="C261" s="179"/>
      <c r="D261" s="179"/>
      <c r="E261" s="656" t="n">
        <v>284.3</v>
      </c>
      <c r="F261" s="179"/>
      <c r="G261" s="179"/>
      <c r="H261" s="143"/>
      <c r="I261" s="235"/>
      <c r="J261" s="181"/>
      <c r="K261" s="145"/>
      <c r="L261" s="237"/>
      <c r="M261" s="237"/>
      <c r="N261" s="145"/>
      <c r="O261" s="145"/>
      <c r="P261" s="145"/>
      <c r="Q261" s="145"/>
      <c r="R261" s="145"/>
      <c r="S261" s="145"/>
      <c r="T261" s="122"/>
      <c r="U261" s="251"/>
      <c r="V261" s="227"/>
      <c r="W261" s="227"/>
      <c r="X261" s="227"/>
      <c r="Y261" s="227"/>
      <c r="Z261" s="227"/>
      <c r="AA261" s="227"/>
      <c r="AB261" s="227"/>
      <c r="AC261" s="143"/>
      <c r="AD261" s="186"/>
      <c r="AE261" s="229"/>
    </row>
    <row r="262" customFormat="false" ht="18.7" hidden="false" customHeight="true" outlineLevel="0" collapsed="false">
      <c r="A262" s="234"/>
      <c r="B262" s="179"/>
      <c r="C262" s="179"/>
      <c r="D262" s="179"/>
      <c r="E262" s="179"/>
      <c r="F262" s="179"/>
      <c r="G262" s="179"/>
      <c r="H262" s="143"/>
      <c r="I262" s="235"/>
      <c r="J262" s="181"/>
      <c r="K262" s="145"/>
      <c r="L262" s="237"/>
      <c r="M262" s="237"/>
      <c r="N262" s="145"/>
      <c r="O262" s="145"/>
      <c r="P262" s="145"/>
      <c r="Q262" s="145"/>
      <c r="R262" s="145"/>
      <c r="S262" s="145"/>
      <c r="T262" s="122"/>
      <c r="U262" s="251"/>
      <c r="V262" s="227"/>
      <c r="W262" s="227"/>
      <c r="X262" s="227"/>
      <c r="Y262" s="227"/>
      <c r="Z262" s="227"/>
      <c r="AA262" s="227"/>
      <c r="AB262" s="227"/>
      <c r="AC262" s="143"/>
      <c r="AD262" s="186"/>
      <c r="AE262" s="208"/>
    </row>
    <row r="263" customFormat="false" ht="18.7" hidden="false" customHeight="true" outlineLevel="0" collapsed="false">
      <c r="A263" s="286" t="s">
        <v>439</v>
      </c>
      <c r="B263" s="179"/>
      <c r="C263" s="179"/>
      <c r="D263" s="179"/>
      <c r="E263" s="247" t="n">
        <f aca="false">SUM(E264:E361)</f>
        <v>149907.77</v>
      </c>
      <c r="F263" s="299" t="n">
        <f aca="false">G263/E263*1000</f>
        <v>128.748830030625</v>
      </c>
      <c r="G263" s="247" t="n">
        <f aca="false">SUM(G264:G326)</f>
        <v>19300.45</v>
      </c>
      <c r="H263" s="248"/>
      <c r="I263" s="245"/>
      <c r="J263" s="342"/>
      <c r="K263" s="342"/>
      <c r="L263" s="342"/>
      <c r="M263" s="342"/>
      <c r="N263" s="342"/>
      <c r="O263" s="302"/>
      <c r="P263" s="302"/>
      <c r="Q263" s="302"/>
      <c r="R263" s="302"/>
      <c r="S263" s="302"/>
      <c r="T263" s="231" t="n">
        <f aca="false">SUM(T264:T361)</f>
        <v>550</v>
      </c>
      <c r="U263" s="683" t="n">
        <f aca="false">SUM(U264:U361)</f>
        <v>1050</v>
      </c>
      <c r="V263" s="189" t="n">
        <f aca="false">SUM(V264:V361)</f>
        <v>1050</v>
      </c>
      <c r="W263" s="189" t="n">
        <f aca="false">SUM(W264:W361)</f>
        <v>500</v>
      </c>
      <c r="X263" s="189" t="n">
        <f aca="false">SUM(X264:X361)</f>
        <v>500</v>
      </c>
      <c r="Y263" s="189" t="n">
        <f aca="false">SUM(Y264:Y361)</f>
        <v>500</v>
      </c>
      <c r="Z263" s="189" t="n">
        <f aca="false">SUM(Z264:Z361)</f>
        <v>500</v>
      </c>
      <c r="AA263" s="189" t="n">
        <f aca="false">SUM(AA264:AA361)</f>
        <v>500</v>
      </c>
      <c r="AB263" s="189" t="n">
        <f aca="false">SUM(AB264:AB361)</f>
        <v>500</v>
      </c>
      <c r="AC263" s="292" t="n">
        <f aca="false">SUM(AC264:AC361)</f>
        <v>2000</v>
      </c>
      <c r="AD263" s="595"/>
      <c r="AE263" s="208"/>
    </row>
    <row r="264" customFormat="false" ht="18.7" hidden="false" customHeight="true" outlineLevel="0" collapsed="false">
      <c r="A264" s="307"/>
      <c r="B264" s="179"/>
      <c r="C264" s="179"/>
      <c r="D264" s="179"/>
      <c r="E264" s="179"/>
      <c r="F264" s="179"/>
      <c r="G264" s="179"/>
      <c r="H264" s="684"/>
      <c r="I264" s="235"/>
      <c r="J264" s="237"/>
      <c r="K264" s="237"/>
      <c r="L264" s="237"/>
      <c r="M264" s="237"/>
      <c r="N264" s="237"/>
      <c r="O264" s="237"/>
      <c r="P264" s="237"/>
      <c r="Q264" s="237"/>
      <c r="R264" s="237"/>
      <c r="S264" s="181"/>
      <c r="T264" s="122"/>
      <c r="U264" s="251"/>
      <c r="V264" s="227"/>
      <c r="W264" s="227"/>
      <c r="X264" s="227"/>
      <c r="Y264" s="227"/>
      <c r="Z264" s="227"/>
      <c r="AA264" s="227"/>
      <c r="AB264" s="227"/>
      <c r="AC264" s="143"/>
      <c r="AD264" s="685"/>
      <c r="AE264" s="96"/>
    </row>
    <row r="265" customFormat="false" ht="18.7" hidden="false" customHeight="true" outlineLevel="0" collapsed="false">
      <c r="A265" s="460" t="s">
        <v>440</v>
      </c>
      <c r="B265" s="179" t="s">
        <v>52</v>
      </c>
      <c r="C265" s="179"/>
      <c r="D265" s="179"/>
      <c r="E265" s="179"/>
      <c r="F265" s="179"/>
      <c r="G265" s="179"/>
      <c r="H265" s="143" t="s">
        <v>372</v>
      </c>
      <c r="I265" s="235"/>
      <c r="J265" s="237"/>
      <c r="K265" s="237"/>
      <c r="L265" s="237"/>
      <c r="M265" s="237"/>
      <c r="N265" s="237"/>
      <c r="O265" s="237"/>
      <c r="P265" s="237"/>
      <c r="Q265" s="237"/>
      <c r="R265" s="237"/>
      <c r="S265" s="181"/>
      <c r="T265" s="122" t="n">
        <v>50</v>
      </c>
      <c r="U265" s="251" t="n">
        <v>50</v>
      </c>
      <c r="V265" s="227" t="n">
        <v>50</v>
      </c>
      <c r="W265" s="227" t="n">
        <f aca="false">ROUND(M265*$G265,-1)</f>
        <v>0</v>
      </c>
      <c r="X265" s="227" t="n">
        <f aca="false">ROUND(N265*$G265,-1)</f>
        <v>0</v>
      </c>
      <c r="Y265" s="227" t="n">
        <f aca="false">ROUND(O265*$G265,-1)</f>
        <v>0</v>
      </c>
      <c r="Z265" s="227" t="n">
        <f aca="false">ROUND(P265*$G265,-1)</f>
        <v>0</v>
      </c>
      <c r="AA265" s="227" t="n">
        <f aca="false">ROUND(Q265*$G265,-1)</f>
        <v>0</v>
      </c>
      <c r="AB265" s="227" t="n">
        <f aca="false">ROUND(R265*$G265,-1)</f>
        <v>0</v>
      </c>
      <c r="AC265" s="143" t="n">
        <f aca="false">ROUND(S265*$G265,-1)</f>
        <v>0</v>
      </c>
      <c r="AD265" s="657"/>
      <c r="AE265" s="96"/>
    </row>
    <row r="266" customFormat="false" ht="18.7" hidden="false" customHeight="true" outlineLevel="0" collapsed="false">
      <c r="A266" s="310" t="s">
        <v>441</v>
      </c>
      <c r="B266" s="179" t="s">
        <v>52</v>
      </c>
      <c r="C266" s="179"/>
      <c r="D266" s="179"/>
      <c r="E266" s="179"/>
      <c r="F266" s="179"/>
      <c r="G266" s="179"/>
      <c r="H266" s="143"/>
      <c r="I266" s="235"/>
      <c r="J266" s="342"/>
      <c r="K266" s="342"/>
      <c r="L266" s="342"/>
      <c r="M266" s="342"/>
      <c r="N266" s="342"/>
      <c r="O266" s="237"/>
      <c r="P266" s="237"/>
      <c r="Q266" s="237"/>
      <c r="R266" s="237"/>
      <c r="S266" s="181"/>
      <c r="T266" s="122"/>
      <c r="U266" s="251"/>
      <c r="V266" s="227"/>
      <c r="W266" s="227"/>
      <c r="X266" s="227"/>
      <c r="Y266" s="227"/>
      <c r="Z266" s="227"/>
      <c r="AA266" s="227"/>
      <c r="AB266" s="227"/>
      <c r="AC266" s="143"/>
      <c r="AD266" s="686"/>
      <c r="AE266" s="208"/>
    </row>
    <row r="267" customFormat="false" ht="18.7" hidden="false" customHeight="true" outlineLevel="0" collapsed="false">
      <c r="A267" s="310" t="s">
        <v>442</v>
      </c>
      <c r="B267" s="179" t="s">
        <v>52</v>
      </c>
      <c r="C267" s="179" t="s">
        <v>48</v>
      </c>
      <c r="D267" s="179"/>
      <c r="E267" s="179" t="n">
        <v>4110</v>
      </c>
      <c r="F267" s="179"/>
      <c r="G267" s="179"/>
      <c r="H267" s="143"/>
      <c r="I267" s="235"/>
      <c r="J267" s="237"/>
      <c r="K267" s="237"/>
      <c r="L267" s="237"/>
      <c r="M267" s="237"/>
      <c r="N267" s="237"/>
      <c r="O267" s="182"/>
      <c r="P267" s="182"/>
      <c r="Q267" s="182"/>
      <c r="R267" s="182"/>
      <c r="S267" s="145"/>
      <c r="T267" s="122"/>
      <c r="U267" s="251"/>
      <c r="V267" s="227"/>
      <c r="W267" s="227"/>
      <c r="X267" s="227"/>
      <c r="Y267" s="227"/>
      <c r="Z267" s="227"/>
      <c r="AA267" s="227"/>
      <c r="AB267" s="227"/>
      <c r="AC267" s="143"/>
      <c r="AD267" s="186"/>
      <c r="AE267" s="208"/>
    </row>
    <row r="268" customFormat="false" ht="18.7" hidden="false" customHeight="true" outlineLevel="0" collapsed="false">
      <c r="A268" s="310" t="s">
        <v>443</v>
      </c>
      <c r="B268" s="179" t="s">
        <v>52</v>
      </c>
      <c r="C268" s="179" t="s">
        <v>48</v>
      </c>
      <c r="D268" s="179"/>
      <c r="E268" s="179" t="n">
        <v>11200</v>
      </c>
      <c r="F268" s="179"/>
      <c r="G268" s="179"/>
      <c r="H268" s="143"/>
      <c r="I268" s="235"/>
      <c r="J268" s="237"/>
      <c r="K268" s="237"/>
      <c r="L268" s="237"/>
      <c r="M268" s="237"/>
      <c r="N268" s="237"/>
      <c r="O268" s="145"/>
      <c r="P268" s="145"/>
      <c r="Q268" s="145"/>
      <c r="R268" s="145"/>
      <c r="S268" s="145"/>
      <c r="T268" s="122"/>
      <c r="U268" s="251"/>
      <c r="V268" s="227"/>
      <c r="W268" s="227"/>
      <c r="X268" s="227"/>
      <c r="Y268" s="227"/>
      <c r="Z268" s="227"/>
      <c r="AA268" s="227"/>
      <c r="AB268" s="227"/>
      <c r="AC268" s="143"/>
      <c r="AD268" s="186"/>
      <c r="AE268" s="208"/>
      <c r="AF268" s="48"/>
      <c r="AG268" s="48"/>
      <c r="AH268" s="48"/>
    </row>
    <row r="269" customFormat="false" ht="18.7" hidden="false" customHeight="true" outlineLevel="0" collapsed="false">
      <c r="A269" s="310" t="s">
        <v>444</v>
      </c>
      <c r="B269" s="179" t="s">
        <v>52</v>
      </c>
      <c r="C269" s="179" t="s">
        <v>48</v>
      </c>
      <c r="D269" s="179"/>
      <c r="E269" s="179" t="n">
        <v>2160</v>
      </c>
      <c r="F269" s="179"/>
      <c r="G269" s="179"/>
      <c r="H269" s="143"/>
      <c r="I269" s="235"/>
      <c r="J269" s="181"/>
      <c r="K269" s="237"/>
      <c r="L269" s="237"/>
      <c r="M269" s="237"/>
      <c r="N269" s="145"/>
      <c r="O269" s="145"/>
      <c r="P269" s="145"/>
      <c r="Q269" s="145"/>
      <c r="R269" s="145"/>
      <c r="S269" s="145"/>
      <c r="T269" s="122"/>
      <c r="U269" s="251"/>
      <c r="V269" s="227"/>
      <c r="W269" s="227"/>
      <c r="X269" s="227"/>
      <c r="Y269" s="227"/>
      <c r="Z269" s="227"/>
      <c r="AA269" s="227"/>
      <c r="AB269" s="227"/>
      <c r="AC269" s="143"/>
      <c r="AD269" s="186"/>
      <c r="AE269" s="208"/>
      <c r="AF269" s="48"/>
      <c r="AG269" s="48"/>
      <c r="AH269" s="48"/>
    </row>
    <row r="270" customFormat="false" ht="18.7" hidden="false" customHeight="true" outlineLevel="0" collapsed="false">
      <c r="A270" s="310" t="s">
        <v>445</v>
      </c>
      <c r="B270" s="179" t="s">
        <v>52</v>
      </c>
      <c r="C270" s="179" t="s">
        <v>48</v>
      </c>
      <c r="D270" s="179"/>
      <c r="E270" s="179" t="n">
        <v>1100</v>
      </c>
      <c r="F270" s="179"/>
      <c r="G270" s="179"/>
      <c r="H270" s="143"/>
      <c r="I270" s="235"/>
      <c r="J270" s="264"/>
      <c r="K270" s="342"/>
      <c r="L270" s="342"/>
      <c r="M270" s="342"/>
      <c r="N270" s="265"/>
      <c r="O270" s="265"/>
      <c r="P270" s="265"/>
      <c r="Q270" s="265"/>
      <c r="R270" s="265"/>
      <c r="S270" s="265"/>
      <c r="T270" s="267"/>
      <c r="U270" s="261"/>
      <c r="V270" s="260"/>
      <c r="W270" s="260"/>
      <c r="X270" s="260"/>
      <c r="Y270" s="260"/>
      <c r="Z270" s="260"/>
      <c r="AA270" s="260"/>
      <c r="AB270" s="260"/>
      <c r="AC270" s="269"/>
      <c r="AD270" s="336"/>
      <c r="AE270" s="208"/>
      <c r="AF270" s="48"/>
      <c r="AG270" s="48"/>
      <c r="AH270" s="48"/>
      <c r="AI270" s="593"/>
    </row>
    <row r="271" s="593" customFormat="true" ht="18.7" hidden="false" customHeight="true" outlineLevel="0" collapsed="false">
      <c r="A271" s="310" t="s">
        <v>446</v>
      </c>
      <c r="B271" s="179" t="s">
        <v>52</v>
      </c>
      <c r="C271" s="179" t="s">
        <v>48</v>
      </c>
      <c r="D271" s="179"/>
      <c r="E271" s="179" t="n">
        <v>610</v>
      </c>
      <c r="F271" s="179"/>
      <c r="G271" s="179"/>
      <c r="H271" s="143"/>
      <c r="I271" s="235"/>
      <c r="J271" s="181"/>
      <c r="K271" s="237"/>
      <c r="L271" s="237"/>
      <c r="M271" s="237"/>
      <c r="N271" s="145"/>
      <c r="O271" s="145"/>
      <c r="P271" s="145"/>
      <c r="Q271" s="145"/>
      <c r="R271" s="145"/>
      <c r="S271" s="145"/>
      <c r="T271" s="122"/>
      <c r="U271" s="251"/>
      <c r="V271" s="227"/>
      <c r="W271" s="227"/>
      <c r="X271" s="227"/>
      <c r="Y271" s="227"/>
      <c r="Z271" s="227"/>
      <c r="AA271" s="227"/>
      <c r="AB271" s="227"/>
      <c r="AC271" s="143"/>
      <c r="AD271" s="186"/>
      <c r="AE271" s="208"/>
      <c r="AF271" s="48"/>
      <c r="AG271" s="48"/>
      <c r="AH271" s="48"/>
      <c r="AI271" s="3"/>
    </row>
    <row r="272" customFormat="false" ht="18.7" hidden="false" customHeight="true" outlineLevel="0" collapsed="false">
      <c r="A272" s="310" t="s">
        <v>447</v>
      </c>
      <c r="B272" s="179" t="s">
        <v>52</v>
      </c>
      <c r="C272" s="179" t="s">
        <v>48</v>
      </c>
      <c r="D272" s="179"/>
      <c r="E272" s="179" t="n">
        <v>610</v>
      </c>
      <c r="F272" s="179"/>
      <c r="G272" s="179"/>
      <c r="H272" s="143"/>
      <c r="I272" s="235"/>
      <c r="J272" s="181"/>
      <c r="K272" s="237"/>
      <c r="L272" s="237"/>
      <c r="M272" s="237"/>
      <c r="N272" s="145"/>
      <c r="O272" s="145"/>
      <c r="P272" s="145"/>
      <c r="Q272" s="145"/>
      <c r="R272" s="145"/>
      <c r="S272" s="145"/>
      <c r="T272" s="122"/>
      <c r="U272" s="251"/>
      <c r="V272" s="227"/>
      <c r="W272" s="227"/>
      <c r="X272" s="227"/>
      <c r="Y272" s="227"/>
      <c r="Z272" s="227"/>
      <c r="AA272" s="227"/>
      <c r="AB272" s="227"/>
      <c r="AC272" s="143"/>
      <c r="AD272" s="186"/>
      <c r="AE272" s="306"/>
      <c r="AF272" s="48"/>
      <c r="AG272" s="48"/>
      <c r="AH272" s="48"/>
    </row>
    <row r="273" customFormat="false" ht="18.7" hidden="false" customHeight="true" outlineLevel="0" collapsed="false">
      <c r="A273" s="310" t="s">
        <v>448</v>
      </c>
      <c r="B273" s="179" t="s">
        <v>52</v>
      </c>
      <c r="C273" s="179" t="s">
        <v>48</v>
      </c>
      <c r="D273" s="179"/>
      <c r="E273" s="179" t="n">
        <v>4500</v>
      </c>
      <c r="F273" s="179"/>
      <c r="G273" s="179"/>
      <c r="H273" s="143"/>
      <c r="I273" s="235"/>
      <c r="J273" s="181"/>
      <c r="K273" s="145"/>
      <c r="L273" s="237"/>
      <c r="M273" s="237"/>
      <c r="N273" s="145"/>
      <c r="O273" s="145"/>
      <c r="P273" s="145"/>
      <c r="Q273" s="145"/>
      <c r="R273" s="145"/>
      <c r="S273" s="145"/>
      <c r="T273" s="122"/>
      <c r="U273" s="251"/>
      <c r="V273" s="227"/>
      <c r="W273" s="227"/>
      <c r="X273" s="227"/>
      <c r="Y273" s="227"/>
      <c r="Z273" s="227"/>
      <c r="AA273" s="227"/>
      <c r="AB273" s="227"/>
      <c r="AC273" s="143"/>
      <c r="AD273" s="186"/>
      <c r="AE273" s="208"/>
      <c r="AF273" s="48"/>
      <c r="AG273" s="48"/>
      <c r="AH273" s="48"/>
    </row>
    <row r="274" customFormat="false" ht="18.7" hidden="false" customHeight="true" outlineLevel="0" collapsed="false">
      <c r="A274" s="310" t="s">
        <v>449</v>
      </c>
      <c r="B274" s="179" t="s">
        <v>52</v>
      </c>
      <c r="C274" s="179" t="s">
        <v>48</v>
      </c>
      <c r="D274" s="179"/>
      <c r="E274" s="179" t="n">
        <v>1000</v>
      </c>
      <c r="F274" s="179"/>
      <c r="G274" s="179"/>
      <c r="H274" s="143"/>
      <c r="I274" s="509"/>
      <c r="J274" s="145"/>
      <c r="K274" s="145"/>
      <c r="L274" s="237"/>
      <c r="M274" s="237"/>
      <c r="N274" s="145"/>
      <c r="O274" s="145"/>
      <c r="P274" s="145"/>
      <c r="Q274" s="145"/>
      <c r="R274" s="145"/>
      <c r="S274" s="145"/>
      <c r="T274" s="122"/>
      <c r="U274" s="251"/>
      <c r="V274" s="227"/>
      <c r="W274" s="227"/>
      <c r="X274" s="227"/>
      <c r="Y274" s="227"/>
      <c r="Z274" s="227"/>
      <c r="AA274" s="227"/>
      <c r="AB274" s="227"/>
      <c r="AC274" s="143"/>
      <c r="AD274" s="186"/>
      <c r="AE274" s="208"/>
      <c r="AF274" s="48"/>
      <c r="AG274" s="48"/>
      <c r="AH274" s="48"/>
    </row>
    <row r="275" customFormat="false" ht="18.7" hidden="false" customHeight="true" outlineLevel="0" collapsed="false">
      <c r="A275" s="310" t="s">
        <v>450</v>
      </c>
      <c r="B275" s="179" t="s">
        <v>52</v>
      </c>
      <c r="C275" s="179" t="s">
        <v>48</v>
      </c>
      <c r="D275" s="179"/>
      <c r="E275" s="179" t="n">
        <v>200</v>
      </c>
      <c r="F275" s="179"/>
      <c r="G275" s="179"/>
      <c r="H275" s="143"/>
      <c r="I275" s="235"/>
      <c r="J275" s="145"/>
      <c r="K275" s="145"/>
      <c r="L275" s="237"/>
      <c r="M275" s="237"/>
      <c r="N275" s="145"/>
      <c r="O275" s="145"/>
      <c r="P275" s="145"/>
      <c r="Q275" s="145"/>
      <c r="R275" s="145"/>
      <c r="S275" s="145"/>
      <c r="T275" s="122"/>
      <c r="U275" s="251"/>
      <c r="V275" s="227"/>
      <c r="W275" s="227"/>
      <c r="X275" s="227"/>
      <c r="Y275" s="227"/>
      <c r="Z275" s="227"/>
      <c r="AA275" s="227"/>
      <c r="AB275" s="227"/>
      <c r="AC275" s="143"/>
      <c r="AD275" s="186"/>
      <c r="AE275" s="208"/>
      <c r="AF275" s="48"/>
      <c r="AG275" s="48"/>
      <c r="AH275" s="48"/>
    </row>
    <row r="276" customFormat="false" ht="18.7" hidden="false" customHeight="true" outlineLevel="0" collapsed="false">
      <c r="A276" s="310" t="s">
        <v>451</v>
      </c>
      <c r="B276" s="179" t="s">
        <v>52</v>
      </c>
      <c r="C276" s="179" t="s">
        <v>48</v>
      </c>
      <c r="D276" s="179"/>
      <c r="E276" s="179" t="n">
        <v>1100</v>
      </c>
      <c r="F276" s="179"/>
      <c r="G276" s="179"/>
      <c r="H276" s="143"/>
      <c r="I276" s="235"/>
      <c r="J276" s="145"/>
      <c r="K276" s="145"/>
      <c r="L276" s="237"/>
      <c r="M276" s="237"/>
      <c r="N276" s="145"/>
      <c r="O276" s="145"/>
      <c r="P276" s="145"/>
      <c r="Q276" s="145"/>
      <c r="R276" s="145"/>
      <c r="S276" s="145"/>
      <c r="T276" s="122"/>
      <c r="U276" s="251"/>
      <c r="V276" s="227"/>
      <c r="W276" s="227"/>
      <c r="X276" s="227"/>
      <c r="Y276" s="227"/>
      <c r="Z276" s="227"/>
      <c r="AA276" s="227"/>
      <c r="AB276" s="227"/>
      <c r="AC276" s="143"/>
      <c r="AD276" s="186"/>
      <c r="AE276" s="208"/>
      <c r="AF276" s="48"/>
      <c r="AG276" s="48"/>
      <c r="AH276" s="48"/>
    </row>
    <row r="277" customFormat="false" ht="18.7" hidden="false" customHeight="true" outlineLevel="0" collapsed="false">
      <c r="A277" s="310" t="s">
        <v>452</v>
      </c>
      <c r="B277" s="179" t="s">
        <v>52</v>
      </c>
      <c r="C277" s="179" t="s">
        <v>48</v>
      </c>
      <c r="D277" s="179"/>
      <c r="E277" s="179" t="n">
        <v>5750</v>
      </c>
      <c r="F277" s="179"/>
      <c r="G277" s="179"/>
      <c r="H277" s="143"/>
      <c r="I277" s="235"/>
      <c r="J277" s="145"/>
      <c r="K277" s="145"/>
      <c r="L277" s="237"/>
      <c r="M277" s="237"/>
      <c r="N277" s="145"/>
      <c r="O277" s="145"/>
      <c r="P277" s="145"/>
      <c r="Q277" s="145"/>
      <c r="R277" s="145"/>
      <c r="S277" s="145"/>
      <c r="T277" s="122"/>
      <c r="U277" s="251"/>
      <c r="V277" s="227"/>
      <c r="W277" s="227"/>
      <c r="X277" s="227"/>
      <c r="Y277" s="227"/>
      <c r="Z277" s="227"/>
      <c r="AA277" s="227"/>
      <c r="AB277" s="227"/>
      <c r="AC277" s="143"/>
      <c r="AD277" s="186"/>
      <c r="AE277" s="208"/>
      <c r="AF277" s="48"/>
      <c r="AG277" s="48"/>
      <c r="AH277" s="48"/>
    </row>
    <row r="278" customFormat="false" ht="18.7" hidden="false" customHeight="true" outlineLevel="0" collapsed="false">
      <c r="A278" s="310" t="s">
        <v>453</v>
      </c>
      <c r="B278" s="179" t="s">
        <v>52</v>
      </c>
      <c r="C278" s="179" t="s">
        <v>48</v>
      </c>
      <c r="D278" s="179"/>
      <c r="E278" s="179" t="n">
        <v>2500</v>
      </c>
      <c r="F278" s="179"/>
      <c r="G278" s="179"/>
      <c r="H278" s="143"/>
      <c r="I278" s="235"/>
      <c r="J278" s="145"/>
      <c r="K278" s="145"/>
      <c r="L278" s="237"/>
      <c r="M278" s="237"/>
      <c r="N278" s="145"/>
      <c r="O278" s="145"/>
      <c r="P278" s="145"/>
      <c r="Q278" s="145"/>
      <c r="R278" s="145"/>
      <c r="S278" s="145"/>
      <c r="T278" s="122"/>
      <c r="U278" s="251"/>
      <c r="V278" s="227"/>
      <c r="W278" s="227"/>
      <c r="X278" s="227"/>
      <c r="Y278" s="227"/>
      <c r="Z278" s="227"/>
      <c r="AA278" s="227"/>
      <c r="AB278" s="227"/>
      <c r="AC278" s="143"/>
      <c r="AD278" s="186"/>
      <c r="AE278" s="208"/>
      <c r="AF278" s="48"/>
      <c r="AG278" s="48"/>
      <c r="AH278" s="48"/>
    </row>
    <row r="279" customFormat="false" ht="18.7" hidden="false" customHeight="true" outlineLevel="0" collapsed="false">
      <c r="A279" s="310" t="s">
        <v>454</v>
      </c>
      <c r="B279" s="179" t="s">
        <v>52</v>
      </c>
      <c r="C279" s="179" t="s">
        <v>48</v>
      </c>
      <c r="D279" s="179"/>
      <c r="E279" s="179" t="n">
        <v>1880</v>
      </c>
      <c r="F279" s="179"/>
      <c r="G279" s="179"/>
      <c r="H279" s="143"/>
      <c r="I279" s="235"/>
      <c r="J279" s="181"/>
      <c r="K279" s="237"/>
      <c r="L279" s="237"/>
      <c r="M279" s="237"/>
      <c r="N279" s="145"/>
      <c r="O279" s="145"/>
      <c r="P279" s="145"/>
      <c r="Q279" s="145"/>
      <c r="R279" s="145"/>
      <c r="S279" s="145"/>
      <c r="T279" s="122"/>
      <c r="U279" s="251"/>
      <c r="V279" s="227"/>
      <c r="W279" s="227"/>
      <c r="X279" s="227"/>
      <c r="Y279" s="227"/>
      <c r="Z279" s="227"/>
      <c r="AA279" s="227"/>
      <c r="AB279" s="227"/>
      <c r="AC279" s="143"/>
      <c r="AD279" s="186"/>
      <c r="AE279" s="354"/>
      <c r="AF279" s="48"/>
      <c r="AG279" s="48"/>
      <c r="AH279" s="48"/>
    </row>
    <row r="280" customFormat="false" ht="18.7" hidden="false" customHeight="true" outlineLevel="0" collapsed="false">
      <c r="A280" s="310" t="s">
        <v>455</v>
      </c>
      <c r="B280" s="179" t="s">
        <v>52</v>
      </c>
      <c r="C280" s="179" t="s">
        <v>48</v>
      </c>
      <c r="D280" s="179"/>
      <c r="E280" s="179" t="n">
        <v>6070</v>
      </c>
      <c r="F280" s="179"/>
      <c r="G280" s="179"/>
      <c r="H280" s="143"/>
      <c r="I280" s="235"/>
      <c r="J280" s="181"/>
      <c r="K280" s="237"/>
      <c r="L280" s="237"/>
      <c r="M280" s="237"/>
      <c r="N280" s="145"/>
      <c r="O280" s="145"/>
      <c r="P280" s="145"/>
      <c r="Q280" s="145"/>
      <c r="R280" s="145"/>
      <c r="S280" s="145"/>
      <c r="T280" s="122"/>
      <c r="U280" s="251"/>
      <c r="V280" s="227"/>
      <c r="W280" s="227"/>
      <c r="X280" s="227"/>
      <c r="Y280" s="227"/>
      <c r="Z280" s="227"/>
      <c r="AA280" s="227"/>
      <c r="AB280" s="227"/>
      <c r="AC280" s="143"/>
      <c r="AD280" s="186"/>
      <c r="AE280" s="322"/>
      <c r="AF280" s="48"/>
      <c r="AG280" s="48"/>
      <c r="AH280" s="48"/>
    </row>
    <row r="281" customFormat="false" ht="18.7" hidden="false" customHeight="true" outlineLevel="0" collapsed="false">
      <c r="A281" s="310" t="s">
        <v>456</v>
      </c>
      <c r="B281" s="179" t="s">
        <v>52</v>
      </c>
      <c r="C281" s="179" t="s">
        <v>48</v>
      </c>
      <c r="D281" s="179"/>
      <c r="E281" s="179" t="n">
        <v>2220</v>
      </c>
      <c r="F281" s="179"/>
      <c r="G281" s="179"/>
      <c r="H281" s="143"/>
      <c r="I281" s="235"/>
      <c r="J281" s="264"/>
      <c r="K281" s="342"/>
      <c r="L281" s="342"/>
      <c r="M281" s="342"/>
      <c r="N281" s="265"/>
      <c r="O281" s="265"/>
      <c r="P281" s="265"/>
      <c r="Q281" s="265"/>
      <c r="R281" s="265"/>
      <c r="S281" s="265"/>
      <c r="T281" s="267"/>
      <c r="U281" s="261"/>
      <c r="V281" s="260"/>
      <c r="W281" s="260"/>
      <c r="X281" s="260"/>
      <c r="Y281" s="260"/>
      <c r="Z281" s="260"/>
      <c r="AA281" s="260"/>
      <c r="AB281" s="260"/>
      <c r="AC281" s="269"/>
      <c r="AD281" s="336"/>
      <c r="AE281" s="322"/>
      <c r="AF281" s="48"/>
      <c r="AG281" s="48"/>
      <c r="AH281" s="48"/>
      <c r="AI281" s="593"/>
    </row>
    <row r="282" s="593" customFormat="true" ht="18.7" hidden="false" customHeight="true" outlineLevel="0" collapsed="false">
      <c r="A282" s="310" t="s">
        <v>457</v>
      </c>
      <c r="B282" s="179" t="s">
        <v>52</v>
      </c>
      <c r="C282" s="179" t="s">
        <v>48</v>
      </c>
      <c r="D282" s="179"/>
      <c r="E282" s="179" t="n">
        <v>620</v>
      </c>
      <c r="F282" s="179"/>
      <c r="G282" s="179"/>
      <c r="H282" s="143"/>
      <c r="I282" s="235"/>
      <c r="J282" s="237"/>
      <c r="K282" s="237"/>
      <c r="L282" s="237"/>
      <c r="M282" s="237"/>
      <c r="N282" s="145"/>
      <c r="O282" s="145"/>
      <c r="P282" s="145"/>
      <c r="Q282" s="145"/>
      <c r="R282" s="145"/>
      <c r="S282" s="145"/>
      <c r="T282" s="122"/>
      <c r="U282" s="251"/>
      <c r="V282" s="227"/>
      <c r="W282" s="227"/>
      <c r="X282" s="227"/>
      <c r="Y282" s="227"/>
      <c r="Z282" s="227"/>
      <c r="AA282" s="227"/>
      <c r="AB282" s="227"/>
      <c r="AC282" s="143"/>
      <c r="AD282" s="186"/>
      <c r="AE282" s="322"/>
      <c r="AF282" s="3"/>
      <c r="AG282" s="3"/>
      <c r="AH282" s="3"/>
      <c r="AI282" s="3"/>
    </row>
    <row r="283" customFormat="false" ht="18.7" hidden="false" customHeight="true" outlineLevel="0" collapsed="false">
      <c r="A283" s="310" t="s">
        <v>458</v>
      </c>
      <c r="B283" s="179" t="s">
        <v>52</v>
      </c>
      <c r="C283" s="179" t="s">
        <v>48</v>
      </c>
      <c r="D283" s="179"/>
      <c r="E283" s="179" t="n">
        <v>760</v>
      </c>
      <c r="F283" s="179"/>
      <c r="G283" s="179"/>
      <c r="H283" s="143"/>
      <c r="I283" s="235"/>
      <c r="J283" s="237"/>
      <c r="K283" s="237"/>
      <c r="L283" s="237"/>
      <c r="M283" s="237"/>
      <c r="N283" s="145"/>
      <c r="O283" s="145"/>
      <c r="P283" s="145"/>
      <c r="Q283" s="145"/>
      <c r="R283" s="145"/>
      <c r="S283" s="145"/>
      <c r="T283" s="122"/>
      <c r="U283" s="251"/>
      <c r="V283" s="227"/>
      <c r="W283" s="227"/>
      <c r="X283" s="227"/>
      <c r="Y283" s="227"/>
      <c r="Z283" s="227"/>
      <c r="AA283" s="227"/>
      <c r="AB283" s="227"/>
      <c r="AC283" s="143"/>
      <c r="AD283" s="186"/>
      <c r="AE283" s="208"/>
    </row>
    <row r="284" customFormat="false" ht="18.7" hidden="false" customHeight="true" outlineLevel="0" collapsed="false">
      <c r="A284" s="310" t="s">
        <v>459</v>
      </c>
      <c r="B284" s="179" t="s">
        <v>52</v>
      </c>
      <c r="C284" s="179" t="s">
        <v>48</v>
      </c>
      <c r="D284" s="179"/>
      <c r="E284" s="179" t="n">
        <v>380</v>
      </c>
      <c r="F284" s="179"/>
      <c r="G284" s="179"/>
      <c r="H284" s="143"/>
      <c r="I284" s="235"/>
      <c r="J284" s="237"/>
      <c r="K284" s="237"/>
      <c r="L284" s="237"/>
      <c r="M284" s="237"/>
      <c r="N284" s="145"/>
      <c r="O284" s="145"/>
      <c r="P284" s="145"/>
      <c r="Q284" s="145"/>
      <c r="R284" s="145"/>
      <c r="S284" s="145"/>
      <c r="T284" s="122"/>
      <c r="U284" s="251"/>
      <c r="V284" s="227"/>
      <c r="W284" s="227"/>
      <c r="X284" s="227"/>
      <c r="Y284" s="227"/>
      <c r="Z284" s="227"/>
      <c r="AA284" s="227"/>
      <c r="AB284" s="227"/>
      <c r="AC284" s="143"/>
      <c r="AD284" s="186"/>
      <c r="AE284" s="208"/>
    </row>
    <row r="285" customFormat="false" ht="18.7" hidden="false" customHeight="true" outlineLevel="0" collapsed="false">
      <c r="A285" s="310" t="s">
        <v>460</v>
      </c>
      <c r="B285" s="179" t="s">
        <v>52</v>
      </c>
      <c r="C285" s="179" t="s">
        <v>48</v>
      </c>
      <c r="D285" s="179"/>
      <c r="E285" s="179"/>
      <c r="F285" s="179"/>
      <c r="G285" s="179"/>
      <c r="H285" s="143"/>
      <c r="I285" s="235"/>
      <c r="J285" s="342"/>
      <c r="K285" s="342"/>
      <c r="L285" s="342"/>
      <c r="M285" s="342"/>
      <c r="N285" s="265"/>
      <c r="O285" s="265"/>
      <c r="P285" s="265"/>
      <c r="Q285" s="265"/>
      <c r="R285" s="265"/>
      <c r="S285" s="265"/>
      <c r="T285" s="267"/>
      <c r="U285" s="261"/>
      <c r="V285" s="260"/>
      <c r="W285" s="260"/>
      <c r="X285" s="260"/>
      <c r="Y285" s="260"/>
      <c r="Z285" s="260"/>
      <c r="AA285" s="260"/>
      <c r="AB285" s="260"/>
      <c r="AC285" s="269"/>
      <c r="AD285" s="336"/>
      <c r="AE285" s="208"/>
      <c r="AF285" s="593"/>
      <c r="AG285" s="593"/>
      <c r="AH285" s="593"/>
      <c r="AI285" s="593"/>
    </row>
    <row r="286" s="593" customFormat="true" ht="18.7" hidden="false" customHeight="true" outlineLevel="0" collapsed="false">
      <c r="A286" s="234"/>
      <c r="B286" s="179"/>
      <c r="C286" s="179"/>
      <c r="D286" s="179"/>
      <c r="E286" s="179"/>
      <c r="F286" s="179"/>
      <c r="G286" s="179"/>
      <c r="H286" s="143"/>
      <c r="I286" s="235"/>
      <c r="J286" s="264"/>
      <c r="K286" s="265"/>
      <c r="L286" s="342"/>
      <c r="M286" s="342"/>
      <c r="N286" s="265"/>
      <c r="O286" s="265"/>
      <c r="P286" s="265"/>
      <c r="Q286" s="265"/>
      <c r="R286" s="265"/>
      <c r="S286" s="265"/>
      <c r="T286" s="267"/>
      <c r="U286" s="261"/>
      <c r="V286" s="260"/>
      <c r="W286" s="260"/>
      <c r="X286" s="260"/>
      <c r="Y286" s="260"/>
      <c r="Z286" s="260"/>
      <c r="AA286" s="260"/>
      <c r="AB286" s="260"/>
      <c r="AC286" s="269"/>
      <c r="AD286" s="336"/>
      <c r="AE286" s="208"/>
      <c r="AF286" s="48"/>
      <c r="AG286" s="48"/>
    </row>
    <row r="287" s="593" customFormat="true" ht="18.7" hidden="false" customHeight="true" outlineLevel="0" collapsed="false">
      <c r="A287" s="303" t="s">
        <v>461</v>
      </c>
      <c r="B287" s="179" t="s">
        <v>52</v>
      </c>
      <c r="C287" s="179"/>
      <c r="D287" s="179"/>
      <c r="E287" s="670"/>
      <c r="F287" s="179"/>
      <c r="G287" s="179"/>
      <c r="H287" s="143" t="s">
        <v>188</v>
      </c>
      <c r="I287" s="235"/>
      <c r="J287" s="237"/>
      <c r="K287" s="237"/>
      <c r="L287" s="237"/>
      <c r="M287" s="237"/>
      <c r="N287" s="145"/>
      <c r="O287" s="145"/>
      <c r="P287" s="145"/>
      <c r="Q287" s="145"/>
      <c r="R287" s="145"/>
      <c r="S287" s="145"/>
      <c r="T287" s="122" t="n">
        <v>500</v>
      </c>
      <c r="U287" s="251" t="n">
        <v>500</v>
      </c>
      <c r="V287" s="227" t="n">
        <v>500</v>
      </c>
      <c r="W287" s="227" t="n">
        <v>0</v>
      </c>
      <c r="X287" s="227" t="n">
        <f aca="false">ROUND(N287*$G287,-1)</f>
        <v>0</v>
      </c>
      <c r="Y287" s="227" t="n">
        <f aca="false">ROUND(O287*$G287,-1)</f>
        <v>0</v>
      </c>
      <c r="Z287" s="227" t="n">
        <f aca="false">ROUND(P287*$G287,-1)</f>
        <v>0</v>
      </c>
      <c r="AA287" s="227" t="n">
        <f aca="false">ROUND(Q287*$G287,-1)</f>
        <v>0</v>
      </c>
      <c r="AB287" s="227" t="n">
        <f aca="false">ROUND(R287*$G287,-1)</f>
        <v>0</v>
      </c>
      <c r="AC287" s="143" t="n">
        <f aca="false">ROUND(S287*$G287,-1)</f>
        <v>0</v>
      </c>
      <c r="AD287" s="186"/>
      <c r="AE287" s="96"/>
      <c r="AF287" s="48"/>
      <c r="AG287" s="48"/>
      <c r="AH287" s="3"/>
      <c r="AI287" s="3"/>
    </row>
    <row r="288" customFormat="false" ht="18.7" hidden="false" customHeight="true" outlineLevel="0" collapsed="false">
      <c r="A288" s="310" t="s">
        <v>462</v>
      </c>
      <c r="B288" s="179" t="s">
        <v>52</v>
      </c>
      <c r="C288" s="179" t="s">
        <v>48</v>
      </c>
      <c r="D288" s="179"/>
      <c r="E288" s="670" t="n">
        <v>3080</v>
      </c>
      <c r="F288" s="179"/>
      <c r="G288" s="179"/>
      <c r="H288" s="143"/>
      <c r="I288" s="235"/>
      <c r="J288" s="340"/>
      <c r="K288" s="186"/>
      <c r="L288" s="186"/>
      <c r="M288" s="186"/>
      <c r="N288" s="145"/>
      <c r="O288" s="145"/>
      <c r="P288" s="145"/>
      <c r="Q288" s="145"/>
      <c r="R288" s="145"/>
      <c r="S288" s="145"/>
      <c r="T288" s="122"/>
      <c r="U288" s="251"/>
      <c r="V288" s="227"/>
      <c r="W288" s="227"/>
      <c r="X288" s="227"/>
      <c r="Y288" s="227"/>
      <c r="Z288" s="227"/>
      <c r="AA288" s="227"/>
      <c r="AB288" s="227"/>
      <c r="AC288" s="143"/>
      <c r="AD288" s="186"/>
      <c r="AE288" s="322"/>
      <c r="AF288" s="48"/>
      <c r="AG288" s="48"/>
    </row>
    <row r="289" customFormat="false" ht="18.7" hidden="false" customHeight="true" outlineLevel="0" collapsed="false">
      <c r="A289" s="310" t="s">
        <v>463</v>
      </c>
      <c r="B289" s="179" t="s">
        <v>52</v>
      </c>
      <c r="C289" s="179" t="s">
        <v>48</v>
      </c>
      <c r="D289" s="179"/>
      <c r="E289" s="670" t="n">
        <v>1280</v>
      </c>
      <c r="F289" s="179"/>
      <c r="G289" s="179"/>
      <c r="H289" s="143"/>
      <c r="I289" s="235"/>
      <c r="J289" s="340"/>
      <c r="K289" s="186"/>
      <c r="L289" s="186"/>
      <c r="M289" s="186"/>
      <c r="N289" s="145"/>
      <c r="O289" s="145"/>
      <c r="P289" s="145"/>
      <c r="Q289" s="145"/>
      <c r="R289" s="145"/>
      <c r="S289" s="145"/>
      <c r="T289" s="122"/>
      <c r="U289" s="251"/>
      <c r="V289" s="227"/>
      <c r="W289" s="227"/>
      <c r="X289" s="227"/>
      <c r="Y289" s="227"/>
      <c r="Z289" s="227"/>
      <c r="AA289" s="227"/>
      <c r="AB289" s="227"/>
      <c r="AC289" s="143"/>
      <c r="AD289" s="186"/>
      <c r="AE289" s="322"/>
      <c r="AF289" s="48"/>
      <c r="AG289" s="48"/>
    </row>
    <row r="290" customFormat="false" ht="18.7" hidden="false" customHeight="true" outlineLevel="0" collapsed="false">
      <c r="A290" s="310" t="s">
        <v>464</v>
      </c>
      <c r="B290" s="179" t="s">
        <v>52</v>
      </c>
      <c r="C290" s="179" t="s">
        <v>48</v>
      </c>
      <c r="D290" s="179"/>
      <c r="E290" s="670" t="n">
        <v>3600</v>
      </c>
      <c r="F290" s="179"/>
      <c r="G290" s="179"/>
      <c r="H290" s="143"/>
      <c r="I290" s="235"/>
      <c r="J290" s="237"/>
      <c r="K290" s="186"/>
      <c r="L290" s="186"/>
      <c r="M290" s="237"/>
      <c r="N290" s="145"/>
      <c r="O290" s="145"/>
      <c r="P290" s="145"/>
      <c r="Q290" s="145"/>
      <c r="R290" s="145"/>
      <c r="S290" s="145"/>
      <c r="T290" s="122"/>
      <c r="U290" s="251"/>
      <c r="V290" s="227"/>
      <c r="W290" s="227"/>
      <c r="X290" s="227"/>
      <c r="Y290" s="227"/>
      <c r="Z290" s="227"/>
      <c r="AA290" s="227"/>
      <c r="AB290" s="227"/>
      <c r="AC290" s="143"/>
      <c r="AD290" s="186"/>
      <c r="AE290" s="322"/>
      <c r="AF290" s="48"/>
      <c r="AG290" s="48"/>
    </row>
    <row r="291" customFormat="false" ht="18.7" hidden="false" customHeight="true" outlineLevel="0" collapsed="false">
      <c r="A291" s="310" t="s">
        <v>465</v>
      </c>
      <c r="B291" s="179" t="s">
        <v>52</v>
      </c>
      <c r="C291" s="179" t="s">
        <v>48</v>
      </c>
      <c r="D291" s="179"/>
      <c r="E291" s="670" t="n">
        <v>2100</v>
      </c>
      <c r="F291" s="179"/>
      <c r="G291" s="179"/>
      <c r="H291" s="143"/>
      <c r="I291" s="235"/>
      <c r="J291" s="237"/>
      <c r="K291" s="186"/>
      <c r="L291" s="186"/>
      <c r="M291" s="237"/>
      <c r="N291" s="145"/>
      <c r="O291" s="145"/>
      <c r="P291" s="145"/>
      <c r="Q291" s="145"/>
      <c r="R291" s="145"/>
      <c r="S291" s="145"/>
      <c r="T291" s="122"/>
      <c r="U291" s="251"/>
      <c r="V291" s="227"/>
      <c r="W291" s="227"/>
      <c r="X291" s="227"/>
      <c r="Y291" s="227"/>
      <c r="Z291" s="227"/>
      <c r="AA291" s="227"/>
      <c r="AB291" s="227"/>
      <c r="AC291" s="143"/>
      <c r="AD291" s="186"/>
      <c r="AE291" s="208"/>
      <c r="AF291" s="48"/>
      <c r="AG291" s="48"/>
    </row>
    <row r="292" customFormat="false" ht="18.7" hidden="false" customHeight="true" outlineLevel="0" collapsed="false">
      <c r="A292" s="310" t="s">
        <v>466</v>
      </c>
      <c r="B292" s="179" t="s">
        <v>52</v>
      </c>
      <c r="C292" s="179" t="s">
        <v>48</v>
      </c>
      <c r="D292" s="179"/>
      <c r="E292" s="670" t="n">
        <v>1885</v>
      </c>
      <c r="F292" s="179"/>
      <c r="G292" s="179"/>
      <c r="H292" s="143"/>
      <c r="I292" s="235"/>
      <c r="J292" s="237"/>
      <c r="K292" s="186"/>
      <c r="L292" s="186"/>
      <c r="M292" s="237"/>
      <c r="N292" s="145"/>
      <c r="O292" s="145"/>
      <c r="P292" s="145"/>
      <c r="Q292" s="145"/>
      <c r="R292" s="145"/>
      <c r="S292" s="145"/>
      <c r="T292" s="122"/>
      <c r="U292" s="251"/>
      <c r="V292" s="227"/>
      <c r="W292" s="227"/>
      <c r="X292" s="227"/>
      <c r="Y292" s="227"/>
      <c r="Z292" s="227"/>
      <c r="AA292" s="227"/>
      <c r="AB292" s="227"/>
      <c r="AC292" s="143"/>
      <c r="AD292" s="186"/>
      <c r="AE292" s="208"/>
      <c r="AF292" s="48"/>
      <c r="AG292" s="48"/>
    </row>
    <row r="293" customFormat="false" ht="18.7" hidden="false" customHeight="true" outlineLevel="0" collapsed="false">
      <c r="A293" s="310" t="s">
        <v>467</v>
      </c>
      <c r="B293" s="179" t="s">
        <v>52</v>
      </c>
      <c r="C293" s="179" t="s">
        <v>48</v>
      </c>
      <c r="D293" s="179"/>
      <c r="E293" s="670" t="n">
        <v>940</v>
      </c>
      <c r="F293" s="179"/>
      <c r="G293" s="179"/>
      <c r="H293" s="143"/>
      <c r="I293" s="235"/>
      <c r="J293" s="237"/>
      <c r="K293" s="186"/>
      <c r="L293" s="186"/>
      <c r="M293" s="237"/>
      <c r="N293" s="145"/>
      <c r="O293" s="145"/>
      <c r="P293" s="145"/>
      <c r="Q293" s="145"/>
      <c r="R293" s="145"/>
      <c r="S293" s="145"/>
      <c r="T293" s="122"/>
      <c r="U293" s="251"/>
      <c r="V293" s="227"/>
      <c r="W293" s="227"/>
      <c r="X293" s="227"/>
      <c r="Y293" s="227"/>
      <c r="Z293" s="227"/>
      <c r="AA293" s="227"/>
      <c r="AB293" s="227"/>
      <c r="AC293" s="143"/>
      <c r="AD293" s="186"/>
      <c r="AE293" s="208"/>
      <c r="AF293" s="48"/>
      <c r="AG293" s="48"/>
    </row>
    <row r="294" customFormat="false" ht="18.7" hidden="false" customHeight="true" outlineLevel="0" collapsed="false">
      <c r="A294" s="310" t="s">
        <v>468</v>
      </c>
      <c r="B294" s="179" t="s">
        <v>52</v>
      </c>
      <c r="C294" s="179" t="s">
        <v>48</v>
      </c>
      <c r="D294" s="179"/>
      <c r="E294" s="670" t="n">
        <v>600</v>
      </c>
      <c r="F294" s="179"/>
      <c r="G294" s="179"/>
      <c r="H294" s="143"/>
      <c r="I294" s="235"/>
      <c r="J294" s="687"/>
      <c r="K294" s="685"/>
      <c r="L294" s="685"/>
      <c r="M294" s="596"/>
      <c r="N294" s="145"/>
      <c r="O294" s="145"/>
      <c r="P294" s="145"/>
      <c r="Q294" s="145"/>
      <c r="R294" s="145"/>
      <c r="S294" s="145"/>
      <c r="T294" s="122"/>
      <c r="U294" s="251"/>
      <c r="V294" s="227"/>
      <c r="W294" s="227"/>
      <c r="X294" s="227"/>
      <c r="Y294" s="227"/>
      <c r="Z294" s="227"/>
      <c r="AA294" s="227"/>
      <c r="AB294" s="227"/>
      <c r="AC294" s="143"/>
      <c r="AD294" s="186"/>
      <c r="AE294" s="306"/>
      <c r="AF294" s="48"/>
      <c r="AG294" s="48"/>
    </row>
    <row r="295" customFormat="false" ht="18.7" hidden="false" customHeight="true" outlineLevel="0" collapsed="false">
      <c r="A295" s="310" t="s">
        <v>469</v>
      </c>
      <c r="B295" s="179" t="s">
        <v>52</v>
      </c>
      <c r="C295" s="179" t="s">
        <v>48</v>
      </c>
      <c r="D295" s="179"/>
      <c r="E295" s="670" t="n">
        <v>2100</v>
      </c>
      <c r="F295" s="179"/>
      <c r="G295" s="179"/>
      <c r="H295" s="143"/>
      <c r="I295" s="235"/>
      <c r="J295" s="237"/>
      <c r="K295" s="237"/>
      <c r="L295" s="237"/>
      <c r="M295" s="237"/>
      <c r="N295" s="181"/>
      <c r="O295" s="145"/>
      <c r="P295" s="145"/>
      <c r="Q295" s="145"/>
      <c r="R295" s="145"/>
      <c r="S295" s="145"/>
      <c r="T295" s="122"/>
      <c r="U295" s="251"/>
      <c r="V295" s="227"/>
      <c r="W295" s="227"/>
      <c r="X295" s="227"/>
      <c r="Y295" s="227"/>
      <c r="Z295" s="227"/>
      <c r="AA295" s="227"/>
      <c r="AB295" s="227"/>
      <c r="AC295" s="143"/>
      <c r="AD295" s="186"/>
      <c r="AE295" s="208"/>
      <c r="AF295" s="48"/>
      <c r="AG295" s="48"/>
    </row>
    <row r="296" customFormat="false" ht="18.7" hidden="false" customHeight="true" outlineLevel="0" collapsed="false">
      <c r="A296" s="310" t="s">
        <v>470</v>
      </c>
      <c r="B296" s="179" t="s">
        <v>52</v>
      </c>
      <c r="C296" s="179" t="s">
        <v>48</v>
      </c>
      <c r="D296" s="179"/>
      <c r="E296" s="670"/>
      <c r="F296" s="179"/>
      <c r="G296" s="179"/>
      <c r="H296" s="143"/>
      <c r="I296" s="235"/>
      <c r="J296" s="237"/>
      <c r="K296" s="237"/>
      <c r="L296" s="237"/>
      <c r="M296" s="237"/>
      <c r="N296" s="181"/>
      <c r="O296" s="145"/>
      <c r="P296" s="145"/>
      <c r="Q296" s="145"/>
      <c r="R296" s="145"/>
      <c r="S296" s="145"/>
      <c r="T296" s="122"/>
      <c r="U296" s="251"/>
      <c r="V296" s="227"/>
      <c r="W296" s="227"/>
      <c r="X296" s="227"/>
      <c r="Y296" s="227"/>
      <c r="Z296" s="227"/>
      <c r="AA296" s="227"/>
      <c r="AB296" s="227"/>
      <c r="AC296" s="143"/>
      <c r="AD296" s="186"/>
      <c r="AE296" s="96"/>
      <c r="AF296" s="48"/>
      <c r="AG296" s="48"/>
    </row>
    <row r="297" customFormat="false" ht="18.7" hidden="false" customHeight="true" outlineLevel="0" collapsed="false">
      <c r="A297" s="310" t="s">
        <v>471</v>
      </c>
      <c r="B297" s="179" t="s">
        <v>52</v>
      </c>
      <c r="C297" s="179" t="s">
        <v>48</v>
      </c>
      <c r="D297" s="179"/>
      <c r="E297" s="670"/>
      <c r="F297" s="179"/>
      <c r="G297" s="179"/>
      <c r="H297" s="143"/>
      <c r="I297" s="235"/>
      <c r="J297" s="237"/>
      <c r="K297" s="237"/>
      <c r="L297" s="237"/>
      <c r="M297" s="237"/>
      <c r="N297" s="181"/>
      <c r="O297" s="145"/>
      <c r="P297" s="145"/>
      <c r="Q297" s="145"/>
      <c r="R297" s="145"/>
      <c r="S297" s="145"/>
      <c r="T297" s="122"/>
      <c r="U297" s="251"/>
      <c r="V297" s="227"/>
      <c r="W297" s="227"/>
      <c r="X297" s="227"/>
      <c r="Y297" s="227"/>
      <c r="Z297" s="227"/>
      <c r="AA297" s="227"/>
      <c r="AB297" s="227"/>
      <c r="AC297" s="143"/>
      <c r="AD297" s="186"/>
      <c r="AE297" s="355"/>
      <c r="AF297" s="48"/>
      <c r="AG297" s="48"/>
    </row>
    <row r="298" customFormat="false" ht="18.7" hidden="false" customHeight="true" outlineLevel="0" collapsed="false">
      <c r="A298" s="234"/>
      <c r="B298" s="179"/>
      <c r="C298" s="179"/>
      <c r="D298" s="179"/>
      <c r="E298" s="670"/>
      <c r="F298" s="179"/>
      <c r="G298" s="179"/>
      <c r="H298" s="143"/>
      <c r="I298" s="235"/>
      <c r="J298" s="237"/>
      <c r="K298" s="237"/>
      <c r="L298" s="237"/>
      <c r="M298" s="237"/>
      <c r="N298" s="181"/>
      <c r="O298" s="145"/>
      <c r="P298" s="145"/>
      <c r="Q298" s="145"/>
      <c r="R298" s="145"/>
      <c r="S298" s="145"/>
      <c r="T298" s="122"/>
      <c r="U298" s="251"/>
      <c r="V298" s="227"/>
      <c r="W298" s="227"/>
      <c r="X298" s="227"/>
      <c r="Y298" s="227"/>
      <c r="Z298" s="227"/>
      <c r="AA298" s="227"/>
      <c r="AB298" s="227"/>
      <c r="AC298" s="143"/>
      <c r="AD298" s="186"/>
      <c r="AE298" s="355"/>
      <c r="AF298" s="48"/>
      <c r="AG298" s="48"/>
    </row>
    <row r="299" customFormat="false" ht="18.7" hidden="false" customHeight="true" outlineLevel="0" collapsed="false">
      <c r="A299" s="460" t="s">
        <v>209</v>
      </c>
      <c r="B299" s="179" t="s">
        <v>82</v>
      </c>
      <c r="C299" s="179"/>
      <c r="D299" s="179"/>
      <c r="E299" s="179"/>
      <c r="F299" s="179"/>
      <c r="G299" s="179" t="n">
        <v>10000</v>
      </c>
      <c r="H299" s="143"/>
      <c r="I299" s="235"/>
      <c r="J299" s="510"/>
      <c r="K299" s="182" t="n">
        <v>0.05</v>
      </c>
      <c r="L299" s="464" t="n">
        <v>0.05</v>
      </c>
      <c r="M299" s="237" t="n">
        <v>0.05</v>
      </c>
      <c r="N299" s="145" t="n">
        <v>0.05</v>
      </c>
      <c r="O299" s="145" t="n">
        <v>0.05</v>
      </c>
      <c r="P299" s="145" t="n">
        <v>0.05</v>
      </c>
      <c r="Q299" s="145" t="n">
        <v>0.05</v>
      </c>
      <c r="R299" s="145" t="n">
        <v>0.05</v>
      </c>
      <c r="S299" s="145" t="n">
        <v>0.2</v>
      </c>
      <c r="T299" s="122" t="n">
        <f aca="false">ROUND(J299*$G299,-1)</f>
        <v>0</v>
      </c>
      <c r="U299" s="251" t="n">
        <f aca="false">ROUND(K299*$G299,-1)</f>
        <v>500</v>
      </c>
      <c r="V299" s="227" t="n">
        <f aca="false">ROUND(L299*$G299,-1)</f>
        <v>500</v>
      </c>
      <c r="W299" s="227" t="n">
        <f aca="false">ROUND(M299*$G299,-1)</f>
        <v>500</v>
      </c>
      <c r="X299" s="227" t="n">
        <f aca="false">ROUND(N299*$G299,-1)</f>
        <v>500</v>
      </c>
      <c r="Y299" s="227" t="n">
        <f aca="false">ROUND(O299*$G299,-1)</f>
        <v>500</v>
      </c>
      <c r="Z299" s="227" t="n">
        <f aca="false">ROUND(P299*$G299,-1)</f>
        <v>500</v>
      </c>
      <c r="AA299" s="227" t="n">
        <f aca="false">ROUND(Q299*$G299,-1)</f>
        <v>500</v>
      </c>
      <c r="AB299" s="227" t="n">
        <f aca="false">ROUND(R299*$G299,-1)</f>
        <v>500</v>
      </c>
      <c r="AC299" s="143" t="n">
        <f aca="false">ROUND(S299*$G299,-1)</f>
        <v>2000</v>
      </c>
      <c r="AD299" s="186"/>
      <c r="AE299" s="356"/>
      <c r="AF299" s="48"/>
      <c r="AG299" s="48"/>
      <c r="AH299" s="576"/>
      <c r="AI299" s="576"/>
    </row>
    <row r="300" s="576" customFormat="true" ht="18.7" hidden="false" customHeight="true" outlineLevel="0" collapsed="false">
      <c r="A300" s="646" t="s">
        <v>472</v>
      </c>
      <c r="B300" s="179" t="s">
        <v>82</v>
      </c>
      <c r="C300" s="179"/>
      <c r="D300" s="179"/>
      <c r="E300" s="257" t="n">
        <v>3340</v>
      </c>
      <c r="F300" s="262" t="n">
        <v>150</v>
      </c>
      <c r="G300" s="262" t="n">
        <f aca="false">F300*E300/1000</f>
        <v>501</v>
      </c>
      <c r="H300" s="647"/>
      <c r="I300" s="263"/>
      <c r="J300" s="336"/>
      <c r="K300" s="336"/>
      <c r="L300" s="342"/>
      <c r="M300" s="342"/>
      <c r="N300" s="342"/>
      <c r="O300" s="342"/>
      <c r="P300" s="265"/>
      <c r="Q300" s="265"/>
      <c r="R300" s="265"/>
      <c r="S300" s="265"/>
      <c r="T300" s="267"/>
      <c r="U300" s="261"/>
      <c r="V300" s="260"/>
      <c r="W300" s="260"/>
      <c r="X300" s="260"/>
      <c r="Y300" s="260"/>
      <c r="Z300" s="260"/>
      <c r="AA300" s="260"/>
      <c r="AB300" s="260"/>
      <c r="AC300" s="269"/>
      <c r="AD300" s="336"/>
      <c r="AE300" s="356"/>
      <c r="AF300" s="593"/>
      <c r="AG300" s="593"/>
      <c r="AH300" s="593"/>
      <c r="AI300" s="593"/>
    </row>
    <row r="301" s="593" customFormat="true" ht="18.7" hidden="false" customHeight="true" outlineLevel="0" collapsed="false">
      <c r="A301" s="646" t="s">
        <v>473</v>
      </c>
      <c r="B301" s="179" t="s">
        <v>82</v>
      </c>
      <c r="C301" s="179"/>
      <c r="D301" s="179"/>
      <c r="E301" s="257" t="n">
        <v>1030</v>
      </c>
      <c r="F301" s="262" t="n">
        <v>150</v>
      </c>
      <c r="G301" s="262" t="n">
        <f aca="false">F301*E301/1000</f>
        <v>154.5</v>
      </c>
      <c r="H301" s="647"/>
      <c r="I301" s="263"/>
      <c r="J301" s="336"/>
      <c r="K301" s="336"/>
      <c r="L301" s="342"/>
      <c r="M301" s="342"/>
      <c r="N301" s="342"/>
      <c r="O301" s="342"/>
      <c r="P301" s="265"/>
      <c r="Q301" s="265"/>
      <c r="R301" s="265"/>
      <c r="S301" s="265"/>
      <c r="T301" s="267"/>
      <c r="U301" s="261"/>
      <c r="V301" s="260"/>
      <c r="W301" s="260"/>
      <c r="X301" s="260"/>
      <c r="Y301" s="260"/>
      <c r="Z301" s="260"/>
      <c r="AA301" s="260"/>
      <c r="AB301" s="260"/>
      <c r="AC301" s="269"/>
      <c r="AD301" s="336"/>
      <c r="AE301" s="356"/>
    </row>
    <row r="302" s="593" customFormat="true" ht="18.7" hidden="false" customHeight="true" outlineLevel="0" collapsed="false">
      <c r="A302" s="655" t="s">
        <v>474</v>
      </c>
      <c r="B302" s="179" t="s">
        <v>82</v>
      </c>
      <c r="C302" s="179"/>
      <c r="D302" s="179"/>
      <c r="E302" s="257" t="n">
        <v>1670</v>
      </c>
      <c r="F302" s="262" t="n">
        <v>120</v>
      </c>
      <c r="G302" s="262" t="n">
        <f aca="false">F302*E302/1000</f>
        <v>200.4</v>
      </c>
      <c r="H302" s="647"/>
      <c r="I302" s="263"/>
      <c r="J302" s="336"/>
      <c r="K302" s="336"/>
      <c r="L302" s="342"/>
      <c r="M302" s="342"/>
      <c r="N302" s="342"/>
      <c r="O302" s="342"/>
      <c r="P302" s="265"/>
      <c r="Q302" s="265"/>
      <c r="R302" s="265"/>
      <c r="S302" s="265"/>
      <c r="T302" s="267"/>
      <c r="U302" s="261"/>
      <c r="V302" s="260"/>
      <c r="W302" s="260"/>
      <c r="X302" s="260"/>
      <c r="Y302" s="260"/>
      <c r="Z302" s="260"/>
      <c r="AA302" s="260"/>
      <c r="AB302" s="260"/>
      <c r="AC302" s="269"/>
      <c r="AD302" s="336"/>
      <c r="AE302" s="356"/>
    </row>
    <row r="303" s="593" customFormat="true" ht="18.7" hidden="false" customHeight="true" outlineLevel="0" collapsed="false">
      <c r="A303" s="646" t="s">
        <v>475</v>
      </c>
      <c r="B303" s="179" t="s">
        <v>82</v>
      </c>
      <c r="C303" s="179"/>
      <c r="D303" s="179"/>
      <c r="E303" s="257" t="n">
        <v>1730</v>
      </c>
      <c r="F303" s="262" t="n">
        <v>150</v>
      </c>
      <c r="G303" s="262" t="n">
        <f aca="false">F303*E303/1000</f>
        <v>259.5</v>
      </c>
      <c r="H303" s="647"/>
      <c r="I303" s="263"/>
      <c r="J303" s="336"/>
      <c r="K303" s="336"/>
      <c r="L303" s="342"/>
      <c r="M303" s="342"/>
      <c r="N303" s="342"/>
      <c r="O303" s="342"/>
      <c r="P303" s="265"/>
      <c r="Q303" s="265"/>
      <c r="R303" s="265"/>
      <c r="S303" s="265"/>
      <c r="T303" s="267"/>
      <c r="U303" s="261"/>
      <c r="V303" s="260"/>
      <c r="W303" s="260"/>
      <c r="X303" s="260"/>
      <c r="Y303" s="260"/>
      <c r="Z303" s="260"/>
      <c r="AA303" s="260"/>
      <c r="AB303" s="260"/>
      <c r="AC303" s="269"/>
      <c r="AD303" s="336"/>
      <c r="AE303" s="208"/>
    </row>
    <row r="304" s="593" customFormat="true" ht="18.7" hidden="false" customHeight="true" outlineLevel="0" collapsed="false">
      <c r="A304" s="646" t="s">
        <v>476</v>
      </c>
      <c r="B304" s="179" t="s">
        <v>82</v>
      </c>
      <c r="C304" s="179"/>
      <c r="D304" s="179"/>
      <c r="E304" s="257"/>
      <c r="F304" s="262"/>
      <c r="G304" s="262"/>
      <c r="H304" s="647"/>
      <c r="I304" s="263"/>
      <c r="J304" s="336"/>
      <c r="K304" s="336"/>
      <c r="L304" s="688"/>
      <c r="M304" s="336"/>
      <c r="N304" s="336"/>
      <c r="O304" s="336"/>
      <c r="P304" s="265"/>
      <c r="Q304" s="265"/>
      <c r="R304" s="265"/>
      <c r="S304" s="265"/>
      <c r="T304" s="267"/>
      <c r="U304" s="261"/>
      <c r="V304" s="260"/>
      <c r="W304" s="260"/>
      <c r="X304" s="260"/>
      <c r="Y304" s="260"/>
      <c r="Z304" s="260"/>
      <c r="AA304" s="260"/>
      <c r="AB304" s="260"/>
      <c r="AC304" s="269"/>
      <c r="AD304" s="336"/>
      <c r="AE304" s="208"/>
    </row>
    <row r="305" s="593" customFormat="true" ht="18.7" hidden="false" customHeight="true" outlineLevel="0" collapsed="false">
      <c r="A305" s="646" t="s">
        <v>477</v>
      </c>
      <c r="B305" s="179" t="s">
        <v>82</v>
      </c>
      <c r="C305" s="179"/>
      <c r="D305" s="179"/>
      <c r="E305" s="257" t="n">
        <v>1400</v>
      </c>
      <c r="F305" s="262" t="n">
        <v>150</v>
      </c>
      <c r="G305" s="262" t="n">
        <f aca="false">F305*E305/1000</f>
        <v>210</v>
      </c>
      <c r="H305" s="647"/>
      <c r="I305" s="263"/>
      <c r="J305" s="336"/>
      <c r="K305" s="342"/>
      <c r="L305" s="688"/>
      <c r="M305" s="336"/>
      <c r="N305" s="336"/>
      <c r="O305" s="336"/>
      <c r="P305" s="265"/>
      <c r="Q305" s="265"/>
      <c r="R305" s="265"/>
      <c r="S305" s="265"/>
      <c r="T305" s="267"/>
      <c r="U305" s="261"/>
      <c r="V305" s="260"/>
      <c r="W305" s="260"/>
      <c r="X305" s="260"/>
      <c r="Y305" s="260"/>
      <c r="Z305" s="260"/>
      <c r="AA305" s="260"/>
      <c r="AB305" s="260"/>
      <c r="AC305" s="269"/>
      <c r="AD305" s="336"/>
      <c r="AE305" s="208"/>
    </row>
    <row r="306" s="593" customFormat="true" ht="18.7" hidden="false" customHeight="true" outlineLevel="0" collapsed="false">
      <c r="A306" s="655" t="s">
        <v>478</v>
      </c>
      <c r="B306" s="179" t="s">
        <v>82</v>
      </c>
      <c r="C306" s="308"/>
      <c r="D306" s="308"/>
      <c r="E306" s="656" t="n">
        <v>850</v>
      </c>
      <c r="F306" s="262" t="n">
        <v>150</v>
      </c>
      <c r="G306" s="262" t="n">
        <f aca="false">F306*E306/1000</f>
        <v>127.5</v>
      </c>
      <c r="H306" s="647"/>
      <c r="I306" s="263"/>
      <c r="J306" s="264"/>
      <c r="K306" s="265"/>
      <c r="L306" s="342"/>
      <c r="M306" s="336"/>
      <c r="N306" s="336"/>
      <c r="O306" s="336"/>
      <c r="P306" s="265"/>
      <c r="Q306" s="265"/>
      <c r="R306" s="265"/>
      <c r="S306" s="265"/>
      <c r="T306" s="267"/>
      <c r="U306" s="261"/>
      <c r="V306" s="260"/>
      <c r="W306" s="260"/>
      <c r="X306" s="260"/>
      <c r="Y306" s="260"/>
      <c r="Z306" s="260"/>
      <c r="AA306" s="260"/>
      <c r="AB306" s="260"/>
      <c r="AC306" s="269"/>
      <c r="AD306" s="336"/>
      <c r="AE306" s="96"/>
    </row>
    <row r="307" s="593" customFormat="true" ht="18.7" hidden="false" customHeight="true" outlineLevel="0" collapsed="false">
      <c r="A307" s="462" t="s">
        <v>479</v>
      </c>
      <c r="B307" s="179" t="s">
        <v>82</v>
      </c>
      <c r="C307" s="179"/>
      <c r="D307" s="179"/>
      <c r="E307" s="257" t="n">
        <v>1420</v>
      </c>
      <c r="F307" s="262" t="n">
        <v>150</v>
      </c>
      <c r="G307" s="262" t="n">
        <f aca="false">F307*E307/1000</f>
        <v>213</v>
      </c>
      <c r="H307" s="269"/>
      <c r="I307" s="263"/>
      <c r="J307" s="264"/>
      <c r="K307" s="265"/>
      <c r="L307" s="658"/>
      <c r="M307" s="342"/>
      <c r="N307" s="342"/>
      <c r="O307" s="342"/>
      <c r="P307" s="342"/>
      <c r="Q307" s="342"/>
      <c r="R307" s="265"/>
      <c r="S307" s="265"/>
      <c r="T307" s="267"/>
      <c r="U307" s="261"/>
      <c r="V307" s="260"/>
      <c r="W307" s="260"/>
      <c r="X307" s="260"/>
      <c r="Y307" s="260"/>
      <c r="Z307" s="260"/>
      <c r="AA307" s="260"/>
      <c r="AB307" s="260"/>
      <c r="AC307" s="269"/>
      <c r="AD307" s="336"/>
      <c r="AE307" s="96"/>
    </row>
    <row r="308" s="593" customFormat="true" ht="18.7" hidden="false" customHeight="true" outlineLevel="0" collapsed="false">
      <c r="A308" s="646" t="s">
        <v>480</v>
      </c>
      <c r="B308" s="179" t="s">
        <v>82</v>
      </c>
      <c r="C308" s="179"/>
      <c r="D308" s="179"/>
      <c r="E308" s="257" t="n">
        <v>6940</v>
      </c>
      <c r="F308" s="262" t="n">
        <v>150</v>
      </c>
      <c r="G308" s="262" t="n">
        <f aca="false">F308*E308/1000</f>
        <v>1041</v>
      </c>
      <c r="H308" s="647"/>
      <c r="I308" s="263"/>
      <c r="J308" s="336"/>
      <c r="K308" s="342"/>
      <c r="L308" s="342"/>
      <c r="M308" s="342"/>
      <c r="N308" s="342"/>
      <c r="O308" s="342"/>
      <c r="P308" s="342"/>
      <c r="Q308" s="342"/>
      <c r="R308" s="265"/>
      <c r="S308" s="265"/>
      <c r="T308" s="267"/>
      <c r="U308" s="261"/>
      <c r="V308" s="260"/>
      <c r="W308" s="260"/>
      <c r="X308" s="260"/>
      <c r="Y308" s="260"/>
      <c r="Z308" s="260"/>
      <c r="AA308" s="260"/>
      <c r="AB308" s="260"/>
      <c r="AC308" s="269"/>
      <c r="AD308" s="336"/>
      <c r="AE308" s="96"/>
    </row>
    <row r="309" s="593" customFormat="true" ht="18.7" hidden="false" customHeight="true" outlineLevel="0" collapsed="false">
      <c r="A309" s="646" t="s">
        <v>481</v>
      </c>
      <c r="B309" s="179" t="s">
        <v>82</v>
      </c>
      <c r="C309" s="179"/>
      <c r="D309" s="179"/>
      <c r="E309" s="257" t="n">
        <v>2480</v>
      </c>
      <c r="F309" s="262" t="n">
        <v>150</v>
      </c>
      <c r="G309" s="262" t="n">
        <f aca="false">F309*E309/1000</f>
        <v>372</v>
      </c>
      <c r="H309" s="647"/>
      <c r="I309" s="263"/>
      <c r="J309" s="336"/>
      <c r="K309" s="342"/>
      <c r="L309" s="342"/>
      <c r="M309" s="342"/>
      <c r="N309" s="342"/>
      <c r="O309" s="342"/>
      <c r="P309" s="342"/>
      <c r="Q309" s="342"/>
      <c r="R309" s="265"/>
      <c r="S309" s="265"/>
      <c r="T309" s="267"/>
      <c r="U309" s="261"/>
      <c r="V309" s="260"/>
      <c r="W309" s="260"/>
      <c r="X309" s="260"/>
      <c r="Y309" s="260"/>
      <c r="Z309" s="260"/>
      <c r="AA309" s="260"/>
      <c r="AB309" s="260"/>
      <c r="AC309" s="269"/>
      <c r="AD309" s="336"/>
      <c r="AE309" s="96"/>
    </row>
    <row r="310" s="593" customFormat="true" ht="18.7" hidden="false" customHeight="true" outlineLevel="0" collapsed="false">
      <c r="A310" s="646" t="s">
        <v>482</v>
      </c>
      <c r="B310" s="179" t="s">
        <v>82</v>
      </c>
      <c r="C310" s="179"/>
      <c r="D310" s="179"/>
      <c r="E310" s="257" t="n">
        <v>2230</v>
      </c>
      <c r="F310" s="262" t="n">
        <v>150</v>
      </c>
      <c r="G310" s="262" t="n">
        <f aca="false">F310*E310/1000</f>
        <v>334.5</v>
      </c>
      <c r="H310" s="647"/>
      <c r="I310" s="263"/>
      <c r="J310" s="336"/>
      <c r="K310" s="342"/>
      <c r="L310" s="342"/>
      <c r="M310" s="342"/>
      <c r="N310" s="342"/>
      <c r="O310" s="342"/>
      <c r="P310" s="342"/>
      <c r="Q310" s="342"/>
      <c r="R310" s="265"/>
      <c r="S310" s="265"/>
      <c r="T310" s="267"/>
      <c r="U310" s="261"/>
      <c r="V310" s="260"/>
      <c r="W310" s="260"/>
      <c r="X310" s="260"/>
      <c r="Y310" s="260"/>
      <c r="Z310" s="260"/>
      <c r="AA310" s="260"/>
      <c r="AB310" s="260"/>
      <c r="AC310" s="269"/>
      <c r="AD310" s="336"/>
      <c r="AE310" s="96"/>
    </row>
    <row r="311" s="593" customFormat="true" ht="18.7" hidden="false" customHeight="true" outlineLevel="0" collapsed="false">
      <c r="A311" s="646" t="s">
        <v>483</v>
      </c>
      <c r="B311" s="179" t="s">
        <v>82</v>
      </c>
      <c r="C311" s="179"/>
      <c r="D311" s="179"/>
      <c r="E311" s="257" t="n">
        <v>375</v>
      </c>
      <c r="F311" s="262" t="n">
        <v>150</v>
      </c>
      <c r="G311" s="262" t="n">
        <f aca="false">F311*E311/1000</f>
        <v>56.25</v>
      </c>
      <c r="H311" s="647"/>
      <c r="I311" s="263"/>
      <c r="J311" s="336"/>
      <c r="K311" s="342"/>
      <c r="L311" s="342"/>
      <c r="M311" s="342"/>
      <c r="N311" s="342"/>
      <c r="O311" s="342"/>
      <c r="P311" s="342"/>
      <c r="Q311" s="265"/>
      <c r="R311" s="265"/>
      <c r="S311" s="265"/>
      <c r="T311" s="267"/>
      <c r="U311" s="261"/>
      <c r="V311" s="260"/>
      <c r="W311" s="260"/>
      <c r="X311" s="260"/>
      <c r="Y311" s="260"/>
      <c r="Z311" s="260"/>
      <c r="AA311" s="260"/>
      <c r="AB311" s="260"/>
      <c r="AC311" s="269"/>
      <c r="AD311" s="336"/>
      <c r="AE311" s="96"/>
    </row>
    <row r="312" s="593" customFormat="true" ht="18.7" hidden="false" customHeight="true" outlineLevel="0" collapsed="false">
      <c r="A312" s="646" t="s">
        <v>484</v>
      </c>
      <c r="B312" s="179" t="s">
        <v>82</v>
      </c>
      <c r="C312" s="179"/>
      <c r="D312" s="179"/>
      <c r="E312" s="257" t="n">
        <v>552</v>
      </c>
      <c r="F312" s="262" t="n">
        <v>150</v>
      </c>
      <c r="G312" s="262" t="n">
        <f aca="false">F312*E312/1000</f>
        <v>82.8</v>
      </c>
      <c r="H312" s="647"/>
      <c r="I312" s="263"/>
      <c r="J312" s="336"/>
      <c r="K312" s="342"/>
      <c r="L312" s="342"/>
      <c r="M312" s="342"/>
      <c r="N312" s="342"/>
      <c r="O312" s="342"/>
      <c r="P312" s="342"/>
      <c r="Q312" s="265"/>
      <c r="R312" s="265"/>
      <c r="S312" s="265"/>
      <c r="T312" s="267"/>
      <c r="U312" s="261"/>
      <c r="V312" s="260"/>
      <c r="W312" s="260"/>
      <c r="X312" s="260"/>
      <c r="Y312" s="260"/>
      <c r="Z312" s="260"/>
      <c r="AA312" s="260"/>
      <c r="AB312" s="260"/>
      <c r="AC312" s="269"/>
      <c r="AD312" s="336"/>
      <c r="AE312" s="96"/>
    </row>
    <row r="313" s="593" customFormat="true" ht="18.7" hidden="false" customHeight="true" outlineLevel="0" collapsed="false">
      <c r="A313" s="646" t="s">
        <v>485</v>
      </c>
      <c r="B313" s="179" t="s">
        <v>82</v>
      </c>
      <c r="C313" s="179"/>
      <c r="D313" s="179"/>
      <c r="E313" s="257" t="n">
        <v>2710</v>
      </c>
      <c r="F313" s="262" t="n">
        <v>150</v>
      </c>
      <c r="G313" s="262" t="n">
        <f aca="false">F313*E313/1000</f>
        <v>406.5</v>
      </c>
      <c r="H313" s="647"/>
      <c r="I313" s="263"/>
      <c r="J313" s="336"/>
      <c r="K313" s="342"/>
      <c r="L313" s="342"/>
      <c r="M313" s="342"/>
      <c r="N313" s="342"/>
      <c r="O313" s="342"/>
      <c r="P313" s="342"/>
      <c r="Q313" s="265"/>
      <c r="R313" s="265"/>
      <c r="S313" s="265"/>
      <c r="T313" s="267"/>
      <c r="U313" s="261"/>
      <c r="V313" s="260"/>
      <c r="W313" s="260"/>
      <c r="X313" s="260"/>
      <c r="Y313" s="260"/>
      <c r="Z313" s="260"/>
      <c r="AA313" s="260"/>
      <c r="AB313" s="260"/>
      <c r="AC313" s="269"/>
      <c r="AD313" s="336"/>
      <c r="AE313" s="96"/>
    </row>
    <row r="314" s="593" customFormat="true" ht="18.7" hidden="false" customHeight="true" outlineLevel="0" collapsed="false">
      <c r="A314" s="646" t="s">
        <v>486</v>
      </c>
      <c r="B314" s="179" t="s">
        <v>82</v>
      </c>
      <c r="C314" s="179"/>
      <c r="D314" s="179"/>
      <c r="E314" s="257" t="n">
        <v>750</v>
      </c>
      <c r="F314" s="262" t="n">
        <v>150</v>
      </c>
      <c r="G314" s="262" t="n">
        <f aca="false">F314*E314/1000</f>
        <v>112.5</v>
      </c>
      <c r="H314" s="647"/>
      <c r="I314" s="263"/>
      <c r="J314" s="336"/>
      <c r="K314" s="342"/>
      <c r="L314" s="342"/>
      <c r="M314" s="342"/>
      <c r="N314" s="342"/>
      <c r="O314" s="342"/>
      <c r="P314" s="342"/>
      <c r="Q314" s="265"/>
      <c r="R314" s="265"/>
      <c r="S314" s="265"/>
      <c r="T314" s="267"/>
      <c r="U314" s="261"/>
      <c r="V314" s="260"/>
      <c r="W314" s="260"/>
      <c r="X314" s="260"/>
      <c r="Y314" s="260"/>
      <c r="Z314" s="260"/>
      <c r="AA314" s="260"/>
      <c r="AB314" s="260"/>
      <c r="AC314" s="269"/>
      <c r="AD314" s="336"/>
      <c r="AE314" s="96"/>
    </row>
    <row r="315" s="593" customFormat="true" ht="18.7" hidden="false" customHeight="true" outlineLevel="0" collapsed="false">
      <c r="A315" s="646" t="s">
        <v>487</v>
      </c>
      <c r="B315" s="179" t="s">
        <v>82</v>
      </c>
      <c r="C315" s="179"/>
      <c r="D315" s="179"/>
      <c r="E315" s="257" t="n">
        <v>135</v>
      </c>
      <c r="F315" s="262" t="n">
        <v>150</v>
      </c>
      <c r="G315" s="262" t="n">
        <f aca="false">F315*E315/1000</f>
        <v>20.25</v>
      </c>
      <c r="H315" s="647"/>
      <c r="I315" s="263"/>
      <c r="J315" s="336"/>
      <c r="K315" s="342"/>
      <c r="L315" s="342"/>
      <c r="M315" s="342"/>
      <c r="N315" s="342"/>
      <c r="O315" s="342"/>
      <c r="P315" s="342"/>
      <c r="Q315" s="265"/>
      <c r="R315" s="265"/>
      <c r="S315" s="265"/>
      <c r="T315" s="267"/>
      <c r="U315" s="261"/>
      <c r="V315" s="260"/>
      <c r="W315" s="260"/>
      <c r="X315" s="260"/>
      <c r="Y315" s="260"/>
      <c r="Z315" s="260"/>
      <c r="AA315" s="260"/>
      <c r="AB315" s="260"/>
      <c r="AC315" s="269"/>
      <c r="AD315" s="336"/>
      <c r="AE315" s="96"/>
    </row>
    <row r="316" s="593" customFormat="true" ht="18.7" hidden="false" customHeight="true" outlineLevel="0" collapsed="false">
      <c r="A316" s="646" t="s">
        <v>488</v>
      </c>
      <c r="B316" s="179" t="s">
        <v>82</v>
      </c>
      <c r="C316" s="179"/>
      <c r="D316" s="179"/>
      <c r="E316" s="257" t="n">
        <v>1195</v>
      </c>
      <c r="F316" s="262" t="n">
        <v>150</v>
      </c>
      <c r="G316" s="262" t="n">
        <f aca="false">F316*E316/1000</f>
        <v>179.25</v>
      </c>
      <c r="H316" s="647"/>
      <c r="I316" s="263"/>
      <c r="J316" s="336"/>
      <c r="K316" s="342"/>
      <c r="L316" s="342"/>
      <c r="M316" s="342"/>
      <c r="N316" s="342"/>
      <c r="O316" s="342"/>
      <c r="P316" s="342"/>
      <c r="Q316" s="342"/>
      <c r="R316" s="265"/>
      <c r="S316" s="265"/>
      <c r="T316" s="267"/>
      <c r="U316" s="261"/>
      <c r="V316" s="260"/>
      <c r="W316" s="260"/>
      <c r="X316" s="260"/>
      <c r="Y316" s="260"/>
      <c r="Z316" s="260"/>
      <c r="AA316" s="260"/>
      <c r="AB316" s="260"/>
      <c r="AC316" s="269"/>
      <c r="AD316" s="336"/>
      <c r="AE316" s="163"/>
    </row>
    <row r="317" s="593" customFormat="true" ht="18.7" hidden="false" customHeight="true" outlineLevel="0" collapsed="false">
      <c r="A317" s="646" t="s">
        <v>489</v>
      </c>
      <c r="B317" s="179" t="s">
        <v>82</v>
      </c>
      <c r="C317" s="179"/>
      <c r="D317" s="179"/>
      <c r="E317" s="257" t="n">
        <v>280</v>
      </c>
      <c r="F317" s="262" t="n">
        <v>150</v>
      </c>
      <c r="G317" s="262" t="n">
        <f aca="false">F317*E317/1000</f>
        <v>42</v>
      </c>
      <c r="H317" s="647"/>
      <c r="I317" s="263"/>
      <c r="J317" s="336"/>
      <c r="K317" s="342"/>
      <c r="L317" s="342"/>
      <c r="M317" s="342"/>
      <c r="N317" s="342"/>
      <c r="O317" s="342"/>
      <c r="P317" s="342"/>
      <c r="Q317" s="342"/>
      <c r="R317" s="265"/>
      <c r="S317" s="265"/>
      <c r="T317" s="267"/>
      <c r="U317" s="261"/>
      <c r="V317" s="260"/>
      <c r="W317" s="260"/>
      <c r="X317" s="260"/>
      <c r="Y317" s="260"/>
      <c r="Z317" s="260"/>
      <c r="AA317" s="260"/>
      <c r="AB317" s="260"/>
      <c r="AC317" s="269"/>
      <c r="AD317" s="336"/>
      <c r="AE317" s="96"/>
    </row>
    <row r="318" s="593" customFormat="true" ht="18.7" hidden="false" customHeight="true" outlineLevel="0" collapsed="false">
      <c r="A318" s="646" t="s">
        <v>490</v>
      </c>
      <c r="B318" s="179" t="s">
        <v>82</v>
      </c>
      <c r="C318" s="179"/>
      <c r="D318" s="179"/>
      <c r="E318" s="257" t="n">
        <v>990</v>
      </c>
      <c r="F318" s="262" t="n">
        <v>150</v>
      </c>
      <c r="G318" s="262" t="n">
        <f aca="false">F318*E318/1000</f>
        <v>148.5</v>
      </c>
      <c r="H318" s="647"/>
      <c r="I318" s="263"/>
      <c r="J318" s="336"/>
      <c r="K318" s="342"/>
      <c r="L318" s="342"/>
      <c r="M318" s="342"/>
      <c r="N318" s="342"/>
      <c r="O318" s="342"/>
      <c r="P318" s="342"/>
      <c r="Q318" s="342"/>
      <c r="R318" s="265"/>
      <c r="S318" s="265"/>
      <c r="T318" s="267"/>
      <c r="U318" s="261"/>
      <c r="V318" s="260"/>
      <c r="W318" s="260"/>
      <c r="X318" s="260"/>
      <c r="Y318" s="260"/>
      <c r="Z318" s="260"/>
      <c r="AA318" s="260"/>
      <c r="AB318" s="260"/>
      <c r="AC318" s="269"/>
      <c r="AD318" s="336"/>
      <c r="AE318" s="96"/>
    </row>
    <row r="319" s="593" customFormat="true" ht="18.7" hidden="false" customHeight="true" outlineLevel="0" collapsed="false">
      <c r="A319" s="646" t="s">
        <v>491</v>
      </c>
      <c r="B319" s="179" t="s">
        <v>82</v>
      </c>
      <c r="C319" s="179"/>
      <c r="D319" s="179"/>
      <c r="E319" s="257" t="n">
        <v>1180</v>
      </c>
      <c r="F319" s="262" t="n">
        <v>150</v>
      </c>
      <c r="G319" s="262" t="n">
        <f aca="false">F319*E319/1000</f>
        <v>177</v>
      </c>
      <c r="H319" s="647"/>
      <c r="I319" s="263"/>
      <c r="J319" s="336"/>
      <c r="K319" s="342"/>
      <c r="L319" s="342"/>
      <c r="M319" s="342"/>
      <c r="N319" s="342"/>
      <c r="O319" s="342"/>
      <c r="P319" s="342"/>
      <c r="Q319" s="342"/>
      <c r="R319" s="265"/>
      <c r="S319" s="265"/>
      <c r="T319" s="267"/>
      <c r="U319" s="261"/>
      <c r="V319" s="260"/>
      <c r="W319" s="260"/>
      <c r="X319" s="260"/>
      <c r="Y319" s="260"/>
      <c r="Z319" s="260"/>
      <c r="AA319" s="260"/>
      <c r="AB319" s="260"/>
      <c r="AC319" s="269"/>
      <c r="AD319" s="336"/>
      <c r="AE319" s="96"/>
    </row>
    <row r="320" s="593" customFormat="true" ht="18.7" hidden="false" customHeight="true" outlineLevel="0" collapsed="false">
      <c r="A320" s="646" t="s">
        <v>492</v>
      </c>
      <c r="B320" s="179" t="s">
        <v>82</v>
      </c>
      <c r="C320" s="179"/>
      <c r="D320" s="179"/>
      <c r="E320" s="257" t="n">
        <v>1700</v>
      </c>
      <c r="F320" s="262" t="n">
        <v>150</v>
      </c>
      <c r="G320" s="262" t="n">
        <f aca="false">F320*E320/1000</f>
        <v>255</v>
      </c>
      <c r="H320" s="647"/>
      <c r="I320" s="263"/>
      <c r="J320" s="336"/>
      <c r="K320" s="342"/>
      <c r="L320" s="342"/>
      <c r="M320" s="342"/>
      <c r="N320" s="342"/>
      <c r="O320" s="342"/>
      <c r="P320" s="265"/>
      <c r="Q320" s="265"/>
      <c r="R320" s="265"/>
      <c r="S320" s="265"/>
      <c r="T320" s="267"/>
      <c r="U320" s="261"/>
      <c r="V320" s="260"/>
      <c r="W320" s="260"/>
      <c r="X320" s="260"/>
      <c r="Y320" s="260"/>
      <c r="Z320" s="260"/>
      <c r="AA320" s="260"/>
      <c r="AB320" s="260"/>
      <c r="AC320" s="269"/>
      <c r="AD320" s="336"/>
      <c r="AE320" s="96"/>
    </row>
    <row r="321" s="593" customFormat="true" ht="18.7" hidden="false" customHeight="true" outlineLevel="0" collapsed="false">
      <c r="A321" s="646" t="s">
        <v>493</v>
      </c>
      <c r="B321" s="179" t="s">
        <v>82</v>
      </c>
      <c r="C321" s="179"/>
      <c r="D321" s="179"/>
      <c r="E321" s="257" t="n">
        <v>1200</v>
      </c>
      <c r="F321" s="262" t="n">
        <v>150</v>
      </c>
      <c r="G321" s="262" t="n">
        <f aca="false">F321*E321/1000</f>
        <v>180</v>
      </c>
      <c r="H321" s="269"/>
      <c r="I321" s="263"/>
      <c r="J321" s="336"/>
      <c r="K321" s="342"/>
      <c r="L321" s="342"/>
      <c r="M321" s="342"/>
      <c r="N321" s="342"/>
      <c r="O321" s="342"/>
      <c r="P321" s="265"/>
      <c r="Q321" s="265"/>
      <c r="R321" s="265"/>
      <c r="S321" s="265"/>
      <c r="T321" s="267"/>
      <c r="U321" s="261"/>
      <c r="V321" s="260"/>
      <c r="W321" s="260"/>
      <c r="X321" s="260"/>
      <c r="Y321" s="260"/>
      <c r="Z321" s="260"/>
      <c r="AA321" s="260"/>
      <c r="AB321" s="260"/>
      <c r="AC321" s="269"/>
      <c r="AD321" s="336"/>
      <c r="AE321" s="96"/>
    </row>
    <row r="322" s="593" customFormat="true" ht="18.7" hidden="false" customHeight="true" outlineLevel="0" collapsed="false">
      <c r="A322" s="646" t="s">
        <v>494</v>
      </c>
      <c r="B322" s="179" t="s">
        <v>82</v>
      </c>
      <c r="C322" s="179"/>
      <c r="D322" s="179"/>
      <c r="E322" s="257" t="n">
        <v>1080</v>
      </c>
      <c r="F322" s="262" t="n">
        <v>150</v>
      </c>
      <c r="G322" s="262" t="n">
        <f aca="false">F322*E322/1000</f>
        <v>162</v>
      </c>
      <c r="H322" s="647"/>
      <c r="I322" s="263"/>
      <c r="J322" s="336"/>
      <c r="K322" s="342"/>
      <c r="L322" s="342"/>
      <c r="M322" s="342"/>
      <c r="N322" s="342"/>
      <c r="O322" s="342"/>
      <c r="P322" s="265"/>
      <c r="Q322" s="265"/>
      <c r="R322" s="265"/>
      <c r="S322" s="265"/>
      <c r="T322" s="267"/>
      <c r="U322" s="261"/>
      <c r="V322" s="260"/>
      <c r="W322" s="260"/>
      <c r="X322" s="260"/>
      <c r="Y322" s="260"/>
      <c r="Z322" s="260"/>
      <c r="AA322" s="260"/>
      <c r="AB322" s="260"/>
      <c r="AC322" s="269"/>
      <c r="AD322" s="336"/>
      <c r="AE322" s="96"/>
    </row>
    <row r="323" s="593" customFormat="true" ht="18.7" hidden="false" customHeight="true" outlineLevel="0" collapsed="false">
      <c r="A323" s="646" t="s">
        <v>495</v>
      </c>
      <c r="B323" s="179" t="s">
        <v>82</v>
      </c>
      <c r="C323" s="179"/>
      <c r="D323" s="179"/>
      <c r="E323" s="257" t="n">
        <v>320</v>
      </c>
      <c r="F323" s="262" t="n">
        <v>150</v>
      </c>
      <c r="G323" s="262" t="n">
        <f aca="false">F323*E323/1000</f>
        <v>48</v>
      </c>
      <c r="H323" s="647"/>
      <c r="I323" s="263"/>
      <c r="J323" s="336"/>
      <c r="K323" s="342"/>
      <c r="L323" s="342"/>
      <c r="M323" s="342"/>
      <c r="N323" s="342"/>
      <c r="O323" s="342"/>
      <c r="P323" s="265"/>
      <c r="Q323" s="265"/>
      <c r="R323" s="265"/>
      <c r="S323" s="265"/>
      <c r="T323" s="267"/>
      <c r="U323" s="261"/>
      <c r="V323" s="260"/>
      <c r="W323" s="260"/>
      <c r="X323" s="260"/>
      <c r="Y323" s="260"/>
      <c r="Z323" s="260"/>
      <c r="AA323" s="260"/>
      <c r="AB323" s="260"/>
      <c r="AC323" s="269"/>
      <c r="AD323" s="336"/>
      <c r="AE323" s="96"/>
    </row>
    <row r="324" s="593" customFormat="true" ht="18.7" hidden="false" customHeight="true" outlineLevel="0" collapsed="false">
      <c r="A324" s="646" t="s">
        <v>496</v>
      </c>
      <c r="B324" s="179" t="s">
        <v>82</v>
      </c>
      <c r="C324" s="179"/>
      <c r="D324" s="179"/>
      <c r="E324" s="257" t="n">
        <v>700</v>
      </c>
      <c r="F324" s="262" t="n">
        <v>150</v>
      </c>
      <c r="G324" s="262" t="n">
        <f aca="false">F324*E324/1000</f>
        <v>105</v>
      </c>
      <c r="H324" s="647"/>
      <c r="I324" s="263"/>
      <c r="J324" s="336"/>
      <c r="K324" s="342"/>
      <c r="L324" s="342"/>
      <c r="M324" s="342"/>
      <c r="N324" s="342"/>
      <c r="O324" s="342"/>
      <c r="P324" s="265"/>
      <c r="Q324" s="265"/>
      <c r="R324" s="265"/>
      <c r="S324" s="265"/>
      <c r="T324" s="267"/>
      <c r="U324" s="261"/>
      <c r="V324" s="260"/>
      <c r="W324" s="260"/>
      <c r="X324" s="260"/>
      <c r="Y324" s="260"/>
      <c r="Z324" s="260"/>
      <c r="AA324" s="260"/>
      <c r="AB324" s="260"/>
      <c r="AC324" s="269"/>
      <c r="AD324" s="336"/>
      <c r="AE324" s="96"/>
    </row>
    <row r="325" s="593" customFormat="true" ht="18.7" hidden="false" customHeight="true" outlineLevel="0" collapsed="false">
      <c r="A325" s="234"/>
      <c r="B325" s="179"/>
      <c r="C325" s="179"/>
      <c r="D325" s="179"/>
      <c r="E325" s="670"/>
      <c r="F325" s="179"/>
      <c r="G325" s="179"/>
      <c r="H325" s="465"/>
      <c r="I325" s="235"/>
      <c r="J325" s="181"/>
      <c r="K325" s="237"/>
      <c r="L325" s="237"/>
      <c r="M325" s="145"/>
      <c r="N325" s="145"/>
      <c r="O325" s="145"/>
      <c r="P325" s="145"/>
      <c r="Q325" s="145"/>
      <c r="R325" s="145"/>
      <c r="S325" s="145"/>
      <c r="T325" s="122"/>
      <c r="U325" s="251"/>
      <c r="V325" s="227"/>
      <c r="W325" s="227"/>
      <c r="X325" s="227"/>
      <c r="Y325" s="227"/>
      <c r="Z325" s="227"/>
      <c r="AA325" s="227"/>
      <c r="AB325" s="227"/>
      <c r="AC325" s="143"/>
      <c r="AD325" s="186"/>
      <c r="AE325" s="96"/>
      <c r="AF325" s="629"/>
      <c r="AG325" s="3"/>
      <c r="AH325" s="3"/>
      <c r="AI325" s="3"/>
    </row>
    <row r="326" customFormat="false" ht="18.7" hidden="false" customHeight="true" outlineLevel="0" collapsed="false">
      <c r="A326" s="689" t="s">
        <v>497</v>
      </c>
      <c r="B326" s="179"/>
      <c r="C326" s="179"/>
      <c r="D326" s="179"/>
      <c r="E326" s="262" t="n">
        <v>26080</v>
      </c>
      <c r="F326" s="262" t="n">
        <v>150</v>
      </c>
      <c r="G326" s="262" t="n">
        <f aca="false">F326*E326/1000</f>
        <v>3912</v>
      </c>
      <c r="H326" s="269"/>
      <c r="I326" s="263"/>
      <c r="J326" s="264"/>
      <c r="K326" s="342"/>
      <c r="L326" s="342"/>
      <c r="M326" s="265"/>
      <c r="N326" s="265"/>
      <c r="O326" s="265"/>
      <c r="P326" s="265"/>
      <c r="Q326" s="265"/>
      <c r="R326" s="265"/>
      <c r="S326" s="265"/>
      <c r="T326" s="267"/>
      <c r="U326" s="261"/>
      <c r="V326" s="260"/>
      <c r="W326" s="260"/>
      <c r="X326" s="260"/>
      <c r="Y326" s="260"/>
      <c r="Z326" s="260"/>
      <c r="AA326" s="260"/>
      <c r="AB326" s="260"/>
      <c r="AC326" s="269"/>
      <c r="AD326" s="336"/>
      <c r="AE326" s="229"/>
      <c r="AF326" s="593"/>
      <c r="AG326" s="593"/>
      <c r="AH326" s="593"/>
      <c r="AI326" s="593"/>
    </row>
    <row r="327" s="593" customFormat="true" ht="18.7" hidden="false" customHeight="true" outlineLevel="0" collapsed="false">
      <c r="A327" s="690" t="s">
        <v>498</v>
      </c>
      <c r="B327" s="179" t="s">
        <v>82</v>
      </c>
      <c r="C327" s="179"/>
      <c r="D327" s="179"/>
      <c r="E327" s="656" t="n">
        <v>2021.4</v>
      </c>
      <c r="F327" s="179"/>
      <c r="G327" s="179"/>
      <c r="H327" s="143"/>
      <c r="I327" s="235"/>
      <c r="J327" s="181"/>
      <c r="K327" s="145"/>
      <c r="L327" s="237"/>
      <c r="M327" s="145"/>
      <c r="N327" s="145"/>
      <c r="O327" s="145"/>
      <c r="P327" s="145"/>
      <c r="Q327" s="145"/>
      <c r="R327" s="145"/>
      <c r="S327" s="145"/>
      <c r="T327" s="122"/>
      <c r="U327" s="251"/>
      <c r="V327" s="227"/>
      <c r="W327" s="227"/>
      <c r="X327" s="227"/>
      <c r="Y327" s="227"/>
      <c r="Z327" s="227"/>
      <c r="AA327" s="227"/>
      <c r="AB327" s="227"/>
      <c r="AC327" s="143"/>
      <c r="AD327" s="186"/>
      <c r="AE327" s="229"/>
      <c r="AF327" s="3"/>
      <c r="AG327" s="3"/>
      <c r="AH327" s="3"/>
      <c r="AI327" s="3"/>
    </row>
    <row r="328" customFormat="false" ht="18.7" hidden="false" customHeight="true" outlineLevel="0" collapsed="false">
      <c r="A328" s="690" t="s">
        <v>499</v>
      </c>
      <c r="B328" s="179" t="s">
        <v>82</v>
      </c>
      <c r="C328" s="179"/>
      <c r="D328" s="179"/>
      <c r="E328" s="656" t="n">
        <v>517.5</v>
      </c>
      <c r="F328" s="179"/>
      <c r="G328" s="179"/>
      <c r="H328" s="143"/>
      <c r="I328" s="235"/>
      <c r="J328" s="181"/>
      <c r="K328" s="145"/>
      <c r="L328" s="237"/>
      <c r="M328" s="145"/>
      <c r="N328" s="145"/>
      <c r="O328" s="145"/>
      <c r="P328" s="145"/>
      <c r="Q328" s="145"/>
      <c r="R328" s="145"/>
      <c r="S328" s="145"/>
      <c r="T328" s="122"/>
      <c r="U328" s="251"/>
      <c r="V328" s="227"/>
      <c r="W328" s="227"/>
      <c r="X328" s="227"/>
      <c r="Y328" s="227"/>
      <c r="Z328" s="227"/>
      <c r="AA328" s="227"/>
      <c r="AB328" s="227"/>
      <c r="AC328" s="143"/>
      <c r="AD328" s="186"/>
      <c r="AE328" s="229"/>
    </row>
    <row r="329" customFormat="false" ht="18.7" hidden="false" customHeight="true" outlineLevel="0" collapsed="false">
      <c r="A329" s="690" t="s">
        <v>500</v>
      </c>
      <c r="B329" s="179" t="s">
        <v>82</v>
      </c>
      <c r="C329" s="179"/>
      <c r="D329" s="179"/>
      <c r="E329" s="656" t="n">
        <v>1670.7</v>
      </c>
      <c r="F329" s="179"/>
      <c r="G329" s="179"/>
      <c r="H329" s="143"/>
      <c r="I329" s="235"/>
      <c r="J329" s="181"/>
      <c r="K329" s="145"/>
      <c r="L329" s="237"/>
      <c r="M329" s="145"/>
      <c r="N329" s="145"/>
      <c r="O329" s="145"/>
      <c r="P329" s="145"/>
      <c r="Q329" s="145"/>
      <c r="R329" s="145"/>
      <c r="S329" s="145"/>
      <c r="T329" s="122"/>
      <c r="U329" s="251"/>
      <c r="V329" s="227"/>
      <c r="W329" s="227"/>
      <c r="X329" s="227"/>
      <c r="Y329" s="227"/>
      <c r="Z329" s="227"/>
      <c r="AA329" s="227"/>
      <c r="AB329" s="227"/>
      <c r="AC329" s="143"/>
      <c r="AD329" s="186"/>
      <c r="AE329" s="229"/>
    </row>
    <row r="330" customFormat="false" ht="18.7" hidden="false" customHeight="true" outlineLevel="0" collapsed="false">
      <c r="A330" s="690" t="s">
        <v>501</v>
      </c>
      <c r="B330" s="179" t="s">
        <v>82</v>
      </c>
      <c r="C330" s="179"/>
      <c r="D330" s="179"/>
      <c r="E330" s="656" t="n">
        <v>906.1</v>
      </c>
      <c r="F330" s="179"/>
      <c r="G330" s="179"/>
      <c r="H330" s="143"/>
      <c r="I330" s="235"/>
      <c r="J330" s="181"/>
      <c r="K330" s="145"/>
      <c r="L330" s="237"/>
      <c r="M330" s="145"/>
      <c r="N330" s="145"/>
      <c r="O330" s="145"/>
      <c r="P330" s="145"/>
      <c r="Q330" s="145"/>
      <c r="R330" s="145"/>
      <c r="S330" s="145"/>
      <c r="T330" s="122"/>
      <c r="U330" s="251"/>
      <c r="V330" s="227"/>
      <c r="W330" s="227"/>
      <c r="X330" s="227"/>
      <c r="Y330" s="227"/>
      <c r="Z330" s="227"/>
      <c r="AA330" s="227"/>
      <c r="AB330" s="227"/>
      <c r="AC330" s="143"/>
      <c r="AD330" s="186"/>
      <c r="AE330" s="229"/>
    </row>
    <row r="331" customFormat="false" ht="18.7" hidden="false" customHeight="true" outlineLevel="0" collapsed="false">
      <c r="A331" s="690" t="s">
        <v>502</v>
      </c>
      <c r="B331" s="179" t="s">
        <v>82</v>
      </c>
      <c r="C331" s="179"/>
      <c r="D331" s="179"/>
      <c r="E331" s="656" t="n">
        <v>503.5</v>
      </c>
      <c r="F331" s="179"/>
      <c r="G331" s="179"/>
      <c r="H331" s="143"/>
      <c r="I331" s="235"/>
      <c r="J331" s="181"/>
      <c r="K331" s="145"/>
      <c r="L331" s="237"/>
      <c r="M331" s="145"/>
      <c r="N331" s="145"/>
      <c r="O331" s="145"/>
      <c r="P331" s="145"/>
      <c r="Q331" s="145"/>
      <c r="R331" s="145"/>
      <c r="S331" s="145"/>
      <c r="T331" s="122"/>
      <c r="U331" s="251"/>
      <c r="V331" s="227"/>
      <c r="W331" s="227"/>
      <c r="X331" s="227"/>
      <c r="Y331" s="227"/>
      <c r="Z331" s="227"/>
      <c r="AA331" s="227"/>
      <c r="AB331" s="227"/>
      <c r="AC331" s="143"/>
      <c r="AD331" s="186"/>
      <c r="AE331" s="355"/>
    </row>
    <row r="332" customFormat="false" ht="18.7" hidden="false" customHeight="true" outlineLevel="0" collapsed="false">
      <c r="A332" s="690" t="s">
        <v>503</v>
      </c>
      <c r="B332" s="179" t="s">
        <v>82</v>
      </c>
      <c r="C332" s="179"/>
      <c r="D332" s="179"/>
      <c r="E332" s="656" t="n">
        <v>548.8</v>
      </c>
      <c r="F332" s="179"/>
      <c r="G332" s="179"/>
      <c r="H332" s="143"/>
      <c r="I332" s="235"/>
      <c r="J332" s="181"/>
      <c r="K332" s="145"/>
      <c r="L332" s="237"/>
      <c r="M332" s="145"/>
      <c r="N332" s="145"/>
      <c r="O332" s="145"/>
      <c r="P332" s="145"/>
      <c r="Q332" s="145"/>
      <c r="R332" s="145"/>
      <c r="S332" s="145"/>
      <c r="T332" s="122"/>
      <c r="U332" s="251"/>
      <c r="V332" s="227"/>
      <c r="W332" s="227"/>
      <c r="X332" s="227"/>
      <c r="Y332" s="227"/>
      <c r="Z332" s="227"/>
      <c r="AA332" s="227"/>
      <c r="AB332" s="227"/>
      <c r="AC332" s="143"/>
      <c r="AD332" s="186"/>
      <c r="AE332" s="355"/>
    </row>
    <row r="333" customFormat="false" ht="18.7" hidden="false" customHeight="true" outlineLevel="0" collapsed="false">
      <c r="A333" s="690" t="s">
        <v>504</v>
      </c>
      <c r="B333" s="179" t="s">
        <v>82</v>
      </c>
      <c r="C333" s="179"/>
      <c r="D333" s="179"/>
      <c r="E333" s="656" t="n">
        <v>2240.6</v>
      </c>
      <c r="F333" s="179"/>
      <c r="G333" s="179"/>
      <c r="H333" s="143"/>
      <c r="I333" s="235"/>
      <c r="J333" s="181"/>
      <c r="K333" s="145"/>
      <c r="L333" s="237"/>
      <c r="M333" s="145"/>
      <c r="N333" s="145"/>
      <c r="O333" s="145"/>
      <c r="P333" s="145"/>
      <c r="Q333" s="145"/>
      <c r="R333" s="145"/>
      <c r="S333" s="145"/>
      <c r="T333" s="122"/>
      <c r="U333" s="251"/>
      <c r="V333" s="227"/>
      <c r="W333" s="227"/>
      <c r="X333" s="227"/>
      <c r="Y333" s="227"/>
      <c r="Z333" s="227"/>
      <c r="AA333" s="227"/>
      <c r="AB333" s="227"/>
      <c r="AC333" s="143"/>
      <c r="AD333" s="186"/>
      <c r="AE333" s="355"/>
    </row>
    <row r="334" customFormat="false" ht="18.7" hidden="false" customHeight="true" outlineLevel="0" collapsed="false">
      <c r="A334" s="690" t="s">
        <v>505</v>
      </c>
      <c r="B334" s="179" t="s">
        <v>82</v>
      </c>
      <c r="C334" s="179"/>
      <c r="D334" s="179"/>
      <c r="E334" s="656" t="n">
        <v>1343.4</v>
      </c>
      <c r="F334" s="179"/>
      <c r="G334" s="179"/>
      <c r="H334" s="143"/>
      <c r="I334" s="235"/>
      <c r="J334" s="181"/>
      <c r="K334" s="145"/>
      <c r="L334" s="237"/>
      <c r="M334" s="145"/>
      <c r="N334" s="145"/>
      <c r="O334" s="145"/>
      <c r="P334" s="145"/>
      <c r="Q334" s="145"/>
      <c r="R334" s="145"/>
      <c r="S334" s="145"/>
      <c r="T334" s="122"/>
      <c r="U334" s="251"/>
      <c r="V334" s="227"/>
      <c r="W334" s="227"/>
      <c r="X334" s="227"/>
      <c r="Y334" s="227"/>
      <c r="Z334" s="227"/>
      <c r="AA334" s="227"/>
      <c r="AB334" s="227"/>
      <c r="AC334" s="143"/>
      <c r="AD334" s="186"/>
      <c r="AE334" s="355"/>
    </row>
    <row r="335" customFormat="false" ht="18.7" hidden="false" customHeight="true" outlineLevel="0" collapsed="false">
      <c r="A335" s="690" t="s">
        <v>506</v>
      </c>
      <c r="B335" s="179" t="s">
        <v>82</v>
      </c>
      <c r="C335" s="179"/>
      <c r="D335" s="179"/>
      <c r="E335" s="656" t="n">
        <v>642</v>
      </c>
      <c r="F335" s="179"/>
      <c r="G335" s="179"/>
      <c r="H335" s="143"/>
      <c r="I335" s="235"/>
      <c r="J335" s="181"/>
      <c r="K335" s="145"/>
      <c r="L335" s="237"/>
      <c r="M335" s="145"/>
      <c r="N335" s="145"/>
      <c r="O335" s="145"/>
      <c r="P335" s="145"/>
      <c r="Q335" s="145"/>
      <c r="R335" s="145"/>
      <c r="S335" s="145"/>
      <c r="T335" s="122"/>
      <c r="U335" s="251"/>
      <c r="V335" s="227"/>
      <c r="W335" s="227"/>
      <c r="X335" s="227"/>
      <c r="Y335" s="227"/>
      <c r="Z335" s="227"/>
      <c r="AA335" s="227"/>
      <c r="AB335" s="227"/>
      <c r="AC335" s="143"/>
      <c r="AD335" s="186"/>
      <c r="AE335" s="355"/>
    </row>
    <row r="336" customFormat="false" ht="18.7" hidden="false" customHeight="true" outlineLevel="0" collapsed="false">
      <c r="A336" s="690" t="s">
        <v>507</v>
      </c>
      <c r="B336" s="179" t="s">
        <v>82</v>
      </c>
      <c r="C336" s="179"/>
      <c r="D336" s="179"/>
      <c r="E336" s="656" t="n">
        <v>220.5</v>
      </c>
      <c r="F336" s="179"/>
      <c r="G336" s="179"/>
      <c r="H336" s="143"/>
      <c r="I336" s="235"/>
      <c r="J336" s="181"/>
      <c r="K336" s="145"/>
      <c r="L336" s="237"/>
      <c r="M336" s="145"/>
      <c r="N336" s="145"/>
      <c r="O336" s="145"/>
      <c r="P336" s="145"/>
      <c r="Q336" s="145"/>
      <c r="R336" s="145"/>
      <c r="S336" s="145"/>
      <c r="T336" s="122"/>
      <c r="U336" s="251"/>
      <c r="V336" s="227"/>
      <c r="W336" s="227"/>
      <c r="X336" s="227"/>
      <c r="Y336" s="227"/>
      <c r="Z336" s="227"/>
      <c r="AA336" s="227"/>
      <c r="AB336" s="227"/>
      <c r="AC336" s="143"/>
      <c r="AD336" s="186"/>
      <c r="AE336" s="355"/>
    </row>
    <row r="337" customFormat="false" ht="18.7" hidden="false" customHeight="true" outlineLevel="0" collapsed="false">
      <c r="A337" s="690" t="s">
        <v>508</v>
      </c>
      <c r="B337" s="179" t="s">
        <v>82</v>
      </c>
      <c r="C337" s="179"/>
      <c r="D337" s="179"/>
      <c r="E337" s="656" t="n">
        <v>335.2</v>
      </c>
      <c r="F337" s="179"/>
      <c r="G337" s="179"/>
      <c r="H337" s="143"/>
      <c r="I337" s="235"/>
      <c r="J337" s="181"/>
      <c r="K337" s="145"/>
      <c r="L337" s="237"/>
      <c r="M337" s="145"/>
      <c r="N337" s="145"/>
      <c r="O337" s="145"/>
      <c r="P337" s="145"/>
      <c r="Q337" s="145"/>
      <c r="R337" s="145"/>
      <c r="S337" s="145"/>
      <c r="T337" s="122"/>
      <c r="U337" s="251"/>
      <c r="V337" s="227"/>
      <c r="W337" s="227"/>
      <c r="X337" s="227"/>
      <c r="Y337" s="227"/>
      <c r="Z337" s="227"/>
      <c r="AA337" s="227"/>
      <c r="AB337" s="227"/>
      <c r="AC337" s="143"/>
      <c r="AD337" s="186"/>
      <c r="AE337" s="355"/>
    </row>
    <row r="338" customFormat="false" ht="18.7" hidden="false" customHeight="true" outlineLevel="0" collapsed="false">
      <c r="A338" s="690" t="s">
        <v>509</v>
      </c>
      <c r="B338" s="179" t="s">
        <v>82</v>
      </c>
      <c r="C338" s="179"/>
      <c r="D338" s="179"/>
      <c r="E338" s="656" t="n">
        <v>296.5</v>
      </c>
      <c r="F338" s="179"/>
      <c r="G338" s="179"/>
      <c r="H338" s="143"/>
      <c r="I338" s="235"/>
      <c r="J338" s="181"/>
      <c r="K338" s="145"/>
      <c r="L338" s="237"/>
      <c r="M338" s="145"/>
      <c r="N338" s="145"/>
      <c r="O338" s="145"/>
      <c r="P338" s="145"/>
      <c r="Q338" s="145"/>
      <c r="R338" s="145"/>
      <c r="S338" s="145"/>
      <c r="T338" s="122"/>
      <c r="U338" s="251"/>
      <c r="V338" s="227"/>
      <c r="W338" s="227"/>
      <c r="X338" s="227"/>
      <c r="Y338" s="227"/>
      <c r="Z338" s="227"/>
      <c r="AA338" s="227"/>
      <c r="AB338" s="227"/>
      <c r="AC338" s="143"/>
      <c r="AD338" s="186"/>
      <c r="AE338" s="355"/>
    </row>
    <row r="339" customFormat="false" ht="18.7" hidden="false" customHeight="true" outlineLevel="0" collapsed="false">
      <c r="A339" s="690" t="s">
        <v>510</v>
      </c>
      <c r="B339" s="179" t="s">
        <v>82</v>
      </c>
      <c r="C339" s="179"/>
      <c r="D339" s="179"/>
      <c r="E339" s="656" t="n">
        <v>345.5</v>
      </c>
      <c r="F339" s="179"/>
      <c r="G339" s="179"/>
      <c r="H339" s="143"/>
      <c r="I339" s="235"/>
      <c r="J339" s="181"/>
      <c r="K339" s="145"/>
      <c r="L339" s="237"/>
      <c r="M339" s="145"/>
      <c r="N339" s="145"/>
      <c r="O339" s="145"/>
      <c r="P339" s="145"/>
      <c r="Q339" s="145"/>
      <c r="R339" s="145"/>
      <c r="S339" s="145"/>
      <c r="T339" s="122"/>
      <c r="U339" s="251"/>
      <c r="V339" s="227"/>
      <c r="W339" s="227"/>
      <c r="X339" s="227"/>
      <c r="Y339" s="227"/>
      <c r="Z339" s="227"/>
      <c r="AA339" s="227"/>
      <c r="AB339" s="227"/>
      <c r="AC339" s="143"/>
      <c r="AD339" s="186"/>
      <c r="AE339" s="208"/>
    </row>
    <row r="340" customFormat="false" ht="18.7" hidden="false" customHeight="true" outlineLevel="0" collapsed="false">
      <c r="A340" s="690" t="s">
        <v>476</v>
      </c>
      <c r="B340" s="179" t="s">
        <v>82</v>
      </c>
      <c r="C340" s="179"/>
      <c r="D340" s="179"/>
      <c r="E340" s="656" t="n">
        <v>549</v>
      </c>
      <c r="F340" s="179"/>
      <c r="G340" s="179"/>
      <c r="H340" s="143"/>
      <c r="I340" s="235"/>
      <c r="J340" s="181"/>
      <c r="K340" s="145"/>
      <c r="L340" s="237"/>
      <c r="M340" s="145"/>
      <c r="N340" s="145"/>
      <c r="O340" s="145"/>
      <c r="P340" s="145"/>
      <c r="Q340" s="145"/>
      <c r="R340" s="145"/>
      <c r="S340" s="145"/>
      <c r="T340" s="122"/>
      <c r="U340" s="251"/>
      <c r="V340" s="227"/>
      <c r="W340" s="227"/>
      <c r="X340" s="227"/>
      <c r="Y340" s="227"/>
      <c r="Z340" s="227"/>
      <c r="AA340" s="227"/>
      <c r="AB340" s="227"/>
      <c r="AC340" s="143"/>
      <c r="AD340" s="186"/>
      <c r="AE340" s="208"/>
    </row>
    <row r="341" customFormat="false" ht="18.7" hidden="false" customHeight="true" outlineLevel="0" collapsed="false">
      <c r="A341" s="690" t="s">
        <v>511</v>
      </c>
      <c r="B341" s="179" t="s">
        <v>82</v>
      </c>
      <c r="C341" s="179"/>
      <c r="D341" s="179"/>
      <c r="E341" s="656" t="n">
        <v>1195.5</v>
      </c>
      <c r="F341" s="179"/>
      <c r="G341" s="179"/>
      <c r="H341" s="143"/>
      <c r="I341" s="235"/>
      <c r="J341" s="181"/>
      <c r="K341" s="145"/>
      <c r="L341" s="237"/>
      <c r="M341" s="145"/>
      <c r="N341" s="145"/>
      <c r="O341" s="145"/>
      <c r="P341" s="145"/>
      <c r="Q341" s="145"/>
      <c r="R341" s="145"/>
      <c r="S341" s="145"/>
      <c r="T341" s="122"/>
      <c r="U341" s="251"/>
      <c r="V341" s="227"/>
      <c r="W341" s="227"/>
      <c r="X341" s="227"/>
      <c r="Y341" s="227"/>
      <c r="Z341" s="227"/>
      <c r="AA341" s="227"/>
      <c r="AB341" s="227"/>
      <c r="AC341" s="143"/>
      <c r="AD341" s="186"/>
      <c r="AE341" s="208"/>
    </row>
    <row r="342" customFormat="false" ht="18.7" hidden="false" customHeight="true" outlineLevel="0" collapsed="false">
      <c r="A342" s="690" t="s">
        <v>512</v>
      </c>
      <c r="B342" s="179" t="s">
        <v>82</v>
      </c>
      <c r="C342" s="179"/>
      <c r="D342" s="179"/>
      <c r="E342" s="656" t="n">
        <v>700</v>
      </c>
      <c r="F342" s="179"/>
      <c r="G342" s="179"/>
      <c r="H342" s="143"/>
      <c r="I342" s="235"/>
      <c r="J342" s="181"/>
      <c r="K342" s="145"/>
      <c r="L342" s="237"/>
      <c r="M342" s="145"/>
      <c r="N342" s="145"/>
      <c r="O342" s="145"/>
      <c r="P342" s="145"/>
      <c r="Q342" s="145"/>
      <c r="R342" s="145"/>
      <c r="S342" s="145"/>
      <c r="T342" s="122"/>
      <c r="U342" s="251"/>
      <c r="V342" s="227"/>
      <c r="W342" s="227"/>
      <c r="X342" s="227"/>
      <c r="Y342" s="227"/>
      <c r="Z342" s="227"/>
      <c r="AA342" s="227"/>
      <c r="AB342" s="227"/>
      <c r="AC342" s="143"/>
      <c r="AD342" s="186"/>
      <c r="AE342" s="322"/>
    </row>
    <row r="343" customFormat="false" ht="18.7" hidden="false" customHeight="true" outlineLevel="0" collapsed="false">
      <c r="A343" s="690" t="s">
        <v>513</v>
      </c>
      <c r="B343" s="179" t="s">
        <v>82</v>
      </c>
      <c r="C343" s="179"/>
      <c r="D343" s="179"/>
      <c r="E343" s="656" t="n">
        <v>428.2</v>
      </c>
      <c r="F343" s="179"/>
      <c r="G343" s="179"/>
      <c r="H343" s="143"/>
      <c r="I343" s="235"/>
      <c r="J343" s="181"/>
      <c r="K343" s="145"/>
      <c r="L343" s="237"/>
      <c r="M343" s="145"/>
      <c r="N343" s="145"/>
      <c r="O343" s="145"/>
      <c r="P343" s="145"/>
      <c r="Q343" s="145"/>
      <c r="R343" s="145"/>
      <c r="S343" s="145"/>
      <c r="T343" s="122"/>
      <c r="U343" s="251"/>
      <c r="V343" s="227"/>
      <c r="W343" s="227"/>
      <c r="X343" s="227"/>
      <c r="Y343" s="227"/>
      <c r="Z343" s="227"/>
      <c r="AA343" s="227"/>
      <c r="AB343" s="227"/>
      <c r="AC343" s="143"/>
      <c r="AD343" s="186"/>
      <c r="AE343" s="322"/>
    </row>
    <row r="344" customFormat="false" ht="18.7" hidden="false" customHeight="true" outlineLevel="0" collapsed="false">
      <c r="A344" s="690" t="s">
        <v>514</v>
      </c>
      <c r="B344" s="179" t="s">
        <v>82</v>
      </c>
      <c r="C344" s="179"/>
      <c r="D344" s="179"/>
      <c r="E344" s="656" t="n">
        <v>467.4</v>
      </c>
      <c r="F344" s="179"/>
      <c r="G344" s="179"/>
      <c r="H344" s="143"/>
      <c r="I344" s="235"/>
      <c r="J344" s="181"/>
      <c r="K344" s="145"/>
      <c r="L344" s="237"/>
      <c r="M344" s="145"/>
      <c r="N344" s="145"/>
      <c r="O344" s="145"/>
      <c r="P344" s="145"/>
      <c r="Q344" s="145"/>
      <c r="R344" s="145"/>
      <c r="S344" s="145"/>
      <c r="T344" s="122"/>
      <c r="U344" s="251"/>
      <c r="V344" s="227"/>
      <c r="W344" s="227"/>
      <c r="X344" s="227"/>
      <c r="Y344" s="227"/>
      <c r="Z344" s="227"/>
      <c r="AA344" s="227"/>
      <c r="AB344" s="227"/>
      <c r="AC344" s="143"/>
      <c r="AD344" s="186"/>
      <c r="AE344" s="322"/>
    </row>
    <row r="345" customFormat="false" ht="18.7" hidden="false" customHeight="true" outlineLevel="0" collapsed="false">
      <c r="A345" s="690" t="s">
        <v>515</v>
      </c>
      <c r="B345" s="179" t="s">
        <v>82</v>
      </c>
      <c r="C345" s="179"/>
      <c r="D345" s="179"/>
      <c r="E345" s="656" t="n">
        <v>444.7</v>
      </c>
      <c r="F345" s="179"/>
      <c r="G345" s="179"/>
      <c r="H345" s="143"/>
      <c r="I345" s="235"/>
      <c r="J345" s="181"/>
      <c r="K345" s="145"/>
      <c r="L345" s="237"/>
      <c r="M345" s="145"/>
      <c r="N345" s="145"/>
      <c r="O345" s="145"/>
      <c r="P345" s="145"/>
      <c r="Q345" s="145"/>
      <c r="R345" s="145"/>
      <c r="S345" s="145"/>
      <c r="T345" s="122"/>
      <c r="U345" s="251"/>
      <c r="V345" s="227"/>
      <c r="W345" s="227"/>
      <c r="X345" s="227"/>
      <c r="Y345" s="227"/>
      <c r="Z345" s="227"/>
      <c r="AA345" s="227"/>
      <c r="AB345" s="227"/>
      <c r="AC345" s="143"/>
      <c r="AD345" s="186"/>
      <c r="AE345" s="208"/>
    </row>
    <row r="346" customFormat="false" ht="18.7" hidden="false" customHeight="true" outlineLevel="0" collapsed="false">
      <c r="A346" s="690" t="s">
        <v>516</v>
      </c>
      <c r="B346" s="179" t="s">
        <v>82</v>
      </c>
      <c r="C346" s="179"/>
      <c r="D346" s="179"/>
      <c r="E346" s="656" t="n">
        <v>585.7</v>
      </c>
      <c r="F346" s="179"/>
      <c r="G346" s="179"/>
      <c r="H346" s="143"/>
      <c r="I346" s="235"/>
      <c r="J346" s="181"/>
      <c r="K346" s="145"/>
      <c r="L346" s="237"/>
      <c r="M346" s="145"/>
      <c r="N346" s="145"/>
      <c r="O346" s="145"/>
      <c r="P346" s="145"/>
      <c r="Q346" s="145"/>
      <c r="R346" s="145"/>
      <c r="S346" s="145"/>
      <c r="T346" s="122"/>
      <c r="U346" s="251"/>
      <c r="V346" s="227"/>
      <c r="W346" s="227"/>
      <c r="X346" s="227"/>
      <c r="Y346" s="227"/>
      <c r="Z346" s="227"/>
      <c r="AA346" s="227"/>
      <c r="AB346" s="227"/>
      <c r="AC346" s="143"/>
      <c r="AD346" s="186"/>
      <c r="AE346" s="208"/>
    </row>
    <row r="347" customFormat="false" ht="18.7" hidden="false" customHeight="true" outlineLevel="0" collapsed="false">
      <c r="A347" s="690" t="s">
        <v>517</v>
      </c>
      <c r="B347" s="179" t="s">
        <v>82</v>
      </c>
      <c r="C347" s="179"/>
      <c r="D347" s="179"/>
      <c r="E347" s="656" t="n">
        <v>328.9</v>
      </c>
      <c r="F347" s="179"/>
      <c r="G347" s="179"/>
      <c r="H347" s="143"/>
      <c r="I347" s="235"/>
      <c r="J347" s="181"/>
      <c r="K347" s="145"/>
      <c r="L347" s="237"/>
      <c r="M347" s="145"/>
      <c r="N347" s="145"/>
      <c r="O347" s="145"/>
      <c r="P347" s="145"/>
      <c r="Q347" s="145"/>
      <c r="R347" s="145"/>
      <c r="S347" s="145"/>
      <c r="T347" s="122"/>
      <c r="U347" s="251"/>
      <c r="V347" s="227"/>
      <c r="W347" s="227"/>
      <c r="X347" s="227"/>
      <c r="Y347" s="227"/>
      <c r="Z347" s="227"/>
      <c r="AA347" s="227"/>
      <c r="AB347" s="227"/>
      <c r="AC347" s="143"/>
      <c r="AD347" s="186"/>
      <c r="AE347" s="208"/>
    </row>
    <row r="348" customFormat="false" ht="18.7" hidden="false" customHeight="true" outlineLevel="0" collapsed="false">
      <c r="A348" s="690" t="s">
        <v>518</v>
      </c>
      <c r="B348" s="179" t="s">
        <v>82</v>
      </c>
      <c r="C348" s="179"/>
      <c r="D348" s="179"/>
      <c r="E348" s="656" t="n">
        <v>670.9</v>
      </c>
      <c r="F348" s="179"/>
      <c r="G348" s="179"/>
      <c r="H348" s="143"/>
      <c r="I348" s="235"/>
      <c r="J348" s="181"/>
      <c r="K348" s="145"/>
      <c r="L348" s="237"/>
      <c r="M348" s="145"/>
      <c r="N348" s="145"/>
      <c r="O348" s="145"/>
      <c r="P348" s="145"/>
      <c r="Q348" s="145"/>
      <c r="R348" s="145"/>
      <c r="S348" s="145"/>
      <c r="T348" s="122"/>
      <c r="U348" s="251"/>
      <c r="V348" s="227"/>
      <c r="W348" s="227"/>
      <c r="X348" s="227"/>
      <c r="Y348" s="227"/>
      <c r="Z348" s="227"/>
      <c r="AA348" s="227"/>
      <c r="AB348" s="227"/>
      <c r="AC348" s="143"/>
      <c r="AD348" s="186"/>
      <c r="AE348" s="208"/>
    </row>
    <row r="349" customFormat="false" ht="18.7" hidden="false" customHeight="true" outlineLevel="0" collapsed="false">
      <c r="A349" s="690" t="s">
        <v>519</v>
      </c>
      <c r="B349" s="179" t="s">
        <v>82</v>
      </c>
      <c r="C349" s="179"/>
      <c r="D349" s="179"/>
      <c r="E349" s="656" t="n">
        <v>4170.6</v>
      </c>
      <c r="F349" s="179"/>
      <c r="G349" s="179"/>
      <c r="H349" s="143"/>
      <c r="I349" s="235"/>
      <c r="J349" s="181"/>
      <c r="K349" s="145"/>
      <c r="L349" s="237"/>
      <c r="M349" s="145"/>
      <c r="N349" s="145"/>
      <c r="O349" s="145"/>
      <c r="P349" s="145"/>
      <c r="Q349" s="145"/>
      <c r="R349" s="145"/>
      <c r="S349" s="145"/>
      <c r="T349" s="122"/>
      <c r="U349" s="251"/>
      <c r="V349" s="227"/>
      <c r="W349" s="227"/>
      <c r="X349" s="227"/>
      <c r="Y349" s="227"/>
      <c r="Z349" s="227"/>
      <c r="AA349" s="227"/>
      <c r="AB349" s="227"/>
      <c r="AC349" s="143"/>
      <c r="AD349" s="186" t="s">
        <v>520</v>
      </c>
      <c r="AE349" s="96"/>
    </row>
    <row r="350" customFormat="false" ht="18.7" hidden="false" customHeight="true" outlineLevel="0" collapsed="false">
      <c r="A350" s="690" t="s">
        <v>521</v>
      </c>
      <c r="B350" s="179" t="s">
        <v>82</v>
      </c>
      <c r="C350" s="179"/>
      <c r="D350" s="179"/>
      <c r="E350" s="656" t="n">
        <v>305</v>
      </c>
      <c r="F350" s="179"/>
      <c r="G350" s="179"/>
      <c r="H350" s="143"/>
      <c r="I350" s="235"/>
      <c r="J350" s="181"/>
      <c r="K350" s="145"/>
      <c r="L350" s="237"/>
      <c r="M350" s="145"/>
      <c r="N350" s="145"/>
      <c r="O350" s="145"/>
      <c r="P350" s="145"/>
      <c r="Q350" s="145"/>
      <c r="R350" s="145"/>
      <c r="S350" s="145"/>
      <c r="T350" s="122"/>
      <c r="U350" s="251"/>
      <c r="V350" s="227"/>
      <c r="W350" s="227"/>
      <c r="X350" s="227"/>
      <c r="Y350" s="227"/>
      <c r="Z350" s="227"/>
      <c r="AA350" s="227"/>
      <c r="AB350" s="227"/>
      <c r="AC350" s="143"/>
      <c r="AD350" s="186"/>
      <c r="AE350" s="96"/>
    </row>
    <row r="351" customFormat="false" ht="18.7" hidden="false" customHeight="true" outlineLevel="0" collapsed="false">
      <c r="A351" s="690" t="s">
        <v>522</v>
      </c>
      <c r="B351" s="179" t="s">
        <v>82</v>
      </c>
      <c r="C351" s="179"/>
      <c r="D351" s="179"/>
      <c r="E351" s="656" t="n">
        <v>340.3</v>
      </c>
      <c r="F351" s="179"/>
      <c r="G351" s="179"/>
      <c r="H351" s="143"/>
      <c r="I351" s="235"/>
      <c r="J351" s="181"/>
      <c r="K351" s="145"/>
      <c r="L351" s="237"/>
      <c r="M351" s="145"/>
      <c r="N351" s="145"/>
      <c r="O351" s="145"/>
      <c r="P351" s="145"/>
      <c r="Q351" s="145"/>
      <c r="R351" s="145"/>
      <c r="S351" s="145"/>
      <c r="T351" s="122"/>
      <c r="U351" s="251"/>
      <c r="V351" s="227"/>
      <c r="W351" s="227"/>
      <c r="X351" s="227"/>
      <c r="Y351" s="227"/>
      <c r="Z351" s="227"/>
      <c r="AA351" s="227"/>
      <c r="AB351" s="227"/>
      <c r="AC351" s="143"/>
      <c r="AD351" s="186"/>
      <c r="AE351" s="96"/>
    </row>
    <row r="352" customFormat="false" ht="18.7" hidden="false" customHeight="true" outlineLevel="0" collapsed="false">
      <c r="A352" s="690" t="s">
        <v>523</v>
      </c>
      <c r="B352" s="179" t="s">
        <v>82</v>
      </c>
      <c r="C352" s="179"/>
      <c r="D352" s="179"/>
      <c r="E352" s="656" t="n">
        <v>380.8</v>
      </c>
      <c r="F352" s="179"/>
      <c r="G352" s="179"/>
      <c r="H352" s="143"/>
      <c r="I352" s="235"/>
      <c r="J352" s="181"/>
      <c r="K352" s="145"/>
      <c r="L352" s="237"/>
      <c r="M352" s="145"/>
      <c r="N352" s="145"/>
      <c r="O352" s="145"/>
      <c r="P352" s="145"/>
      <c r="Q352" s="145"/>
      <c r="R352" s="145"/>
      <c r="S352" s="145"/>
      <c r="T352" s="122"/>
      <c r="U352" s="251"/>
      <c r="V352" s="227"/>
      <c r="W352" s="227"/>
      <c r="X352" s="227"/>
      <c r="Y352" s="227"/>
      <c r="Z352" s="227"/>
      <c r="AA352" s="227"/>
      <c r="AB352" s="227"/>
      <c r="AC352" s="143"/>
      <c r="AD352" s="186"/>
      <c r="AE352" s="96"/>
    </row>
    <row r="353" customFormat="false" ht="18.7" hidden="false" customHeight="true" outlineLevel="0" collapsed="false">
      <c r="A353" s="690" t="s">
        <v>524</v>
      </c>
      <c r="B353" s="179" t="s">
        <v>82</v>
      </c>
      <c r="C353" s="179"/>
      <c r="D353" s="179"/>
      <c r="E353" s="656" t="n">
        <v>264.47</v>
      </c>
      <c r="F353" s="179"/>
      <c r="G353" s="179"/>
      <c r="H353" s="143"/>
      <c r="I353" s="235"/>
      <c r="J353" s="181"/>
      <c r="K353" s="145"/>
      <c r="L353" s="237"/>
      <c r="M353" s="145"/>
      <c r="N353" s="145"/>
      <c r="O353" s="145"/>
      <c r="P353" s="145"/>
      <c r="Q353" s="145"/>
      <c r="R353" s="145"/>
      <c r="S353" s="145"/>
      <c r="T353" s="122"/>
      <c r="U353" s="251"/>
      <c r="V353" s="227"/>
      <c r="W353" s="227"/>
      <c r="X353" s="227"/>
      <c r="Y353" s="227"/>
      <c r="Z353" s="227"/>
      <c r="AA353" s="227"/>
      <c r="AB353" s="227"/>
      <c r="AC353" s="143"/>
      <c r="AD353" s="186"/>
      <c r="AE353" s="96"/>
    </row>
    <row r="354" customFormat="false" ht="18.7" hidden="false" customHeight="true" outlineLevel="0" collapsed="false">
      <c r="A354" s="690" t="s">
        <v>525</v>
      </c>
      <c r="B354" s="179" t="s">
        <v>82</v>
      </c>
      <c r="C354" s="179"/>
      <c r="D354" s="179"/>
      <c r="E354" s="656" t="n">
        <v>204.7</v>
      </c>
      <c r="F354" s="179"/>
      <c r="G354" s="179"/>
      <c r="H354" s="143"/>
      <c r="I354" s="235"/>
      <c r="J354" s="181"/>
      <c r="K354" s="145"/>
      <c r="L354" s="237"/>
      <c r="M354" s="145"/>
      <c r="N354" s="145"/>
      <c r="O354" s="145"/>
      <c r="P354" s="145"/>
      <c r="Q354" s="145"/>
      <c r="R354" s="145"/>
      <c r="S354" s="145"/>
      <c r="T354" s="122"/>
      <c r="U354" s="251"/>
      <c r="V354" s="227"/>
      <c r="W354" s="227"/>
      <c r="X354" s="227"/>
      <c r="Y354" s="227"/>
      <c r="Z354" s="227"/>
      <c r="AA354" s="227"/>
      <c r="AB354" s="227"/>
      <c r="AC354" s="143"/>
      <c r="AD354" s="186"/>
      <c r="AE354" s="96"/>
    </row>
    <row r="355" customFormat="false" ht="18.7" hidden="false" customHeight="true" outlineLevel="0" collapsed="false">
      <c r="A355" s="690" t="s">
        <v>526</v>
      </c>
      <c r="B355" s="179" t="s">
        <v>82</v>
      </c>
      <c r="C355" s="179"/>
      <c r="D355" s="179"/>
      <c r="E355" s="656" t="n">
        <v>182.9</v>
      </c>
      <c r="F355" s="179"/>
      <c r="G355" s="179"/>
      <c r="H355" s="143"/>
      <c r="I355" s="235"/>
      <c r="J355" s="181"/>
      <c r="K355" s="145"/>
      <c r="L355" s="237"/>
      <c r="M355" s="145"/>
      <c r="N355" s="145"/>
      <c r="O355" s="145"/>
      <c r="P355" s="145"/>
      <c r="Q355" s="145"/>
      <c r="R355" s="145"/>
      <c r="S355" s="145"/>
      <c r="T355" s="122"/>
      <c r="U355" s="251"/>
      <c r="V355" s="227"/>
      <c r="W355" s="227"/>
      <c r="X355" s="227"/>
      <c r="Y355" s="227"/>
      <c r="Z355" s="227"/>
      <c r="AA355" s="227"/>
      <c r="AB355" s="227"/>
      <c r="AC355" s="143"/>
      <c r="AD355" s="186"/>
      <c r="AE355" s="96"/>
    </row>
    <row r="356" customFormat="false" ht="18.7" hidden="false" customHeight="true" outlineLevel="0" collapsed="false">
      <c r="A356" s="690" t="s">
        <v>527</v>
      </c>
      <c r="B356" s="179" t="s">
        <v>82</v>
      </c>
      <c r="C356" s="179"/>
      <c r="D356" s="179"/>
      <c r="E356" s="656" t="n">
        <v>1397</v>
      </c>
      <c r="F356" s="179"/>
      <c r="G356" s="179"/>
      <c r="H356" s="143"/>
      <c r="I356" s="235"/>
      <c r="J356" s="181"/>
      <c r="K356" s="145"/>
      <c r="L356" s="237"/>
      <c r="M356" s="145"/>
      <c r="N356" s="145"/>
      <c r="O356" s="145"/>
      <c r="P356" s="145"/>
      <c r="Q356" s="145"/>
      <c r="R356" s="145"/>
      <c r="S356" s="145"/>
      <c r="T356" s="122"/>
      <c r="U356" s="251"/>
      <c r="V356" s="227"/>
      <c r="W356" s="227"/>
      <c r="X356" s="227"/>
      <c r="Y356" s="227"/>
      <c r="Z356" s="227"/>
      <c r="AA356" s="227"/>
      <c r="AB356" s="227"/>
      <c r="AC356" s="143"/>
      <c r="AD356" s="186"/>
      <c r="AE356" s="96"/>
    </row>
    <row r="357" customFormat="false" ht="18.7" hidden="false" customHeight="true" outlineLevel="0" collapsed="false">
      <c r="A357" s="690" t="s">
        <v>528</v>
      </c>
      <c r="B357" s="179" t="s">
        <v>82</v>
      </c>
      <c r="C357" s="179"/>
      <c r="D357" s="179"/>
      <c r="E357" s="656" t="n">
        <v>216.7</v>
      </c>
      <c r="F357" s="179"/>
      <c r="G357" s="179"/>
      <c r="H357" s="143"/>
      <c r="I357" s="235"/>
      <c r="J357" s="181"/>
      <c r="K357" s="145"/>
      <c r="L357" s="237"/>
      <c r="M357" s="145"/>
      <c r="N357" s="145"/>
      <c r="O357" s="145"/>
      <c r="P357" s="145"/>
      <c r="Q357" s="145"/>
      <c r="R357" s="145"/>
      <c r="S357" s="145"/>
      <c r="T357" s="122"/>
      <c r="U357" s="251"/>
      <c r="V357" s="227"/>
      <c r="W357" s="227"/>
      <c r="X357" s="227"/>
      <c r="Y357" s="227"/>
      <c r="Z357" s="227"/>
      <c r="AA357" s="227"/>
      <c r="AB357" s="227"/>
      <c r="AC357" s="143"/>
      <c r="AD357" s="186"/>
      <c r="AE357" s="96"/>
    </row>
    <row r="358" customFormat="false" ht="18.7" hidden="false" customHeight="true" outlineLevel="0" collapsed="false">
      <c r="A358" s="690" t="s">
        <v>529</v>
      </c>
      <c r="B358" s="179" t="s">
        <v>82</v>
      </c>
      <c r="C358" s="179"/>
      <c r="D358" s="179"/>
      <c r="E358" s="656" t="n">
        <v>440.9</v>
      </c>
      <c r="F358" s="179"/>
      <c r="G358" s="179"/>
      <c r="H358" s="143"/>
      <c r="I358" s="235"/>
      <c r="J358" s="181"/>
      <c r="K358" s="145"/>
      <c r="L358" s="237"/>
      <c r="M358" s="145"/>
      <c r="N358" s="145"/>
      <c r="O358" s="145"/>
      <c r="P358" s="145"/>
      <c r="Q358" s="145"/>
      <c r="R358" s="145"/>
      <c r="S358" s="145"/>
      <c r="T358" s="122"/>
      <c r="U358" s="251"/>
      <c r="V358" s="227"/>
      <c r="W358" s="227"/>
      <c r="X358" s="227"/>
      <c r="Y358" s="227"/>
      <c r="Z358" s="227"/>
      <c r="AA358" s="227"/>
      <c r="AB358" s="227"/>
      <c r="AC358" s="143"/>
      <c r="AD358" s="186"/>
      <c r="AE358" s="96"/>
    </row>
    <row r="359" customFormat="false" ht="18.7" hidden="false" customHeight="true" outlineLevel="0" collapsed="false">
      <c r="A359" s="690" t="s">
        <v>530</v>
      </c>
      <c r="B359" s="179" t="s">
        <v>82</v>
      </c>
      <c r="C359" s="179"/>
      <c r="D359" s="179"/>
      <c r="E359" s="656" t="n">
        <v>218.4</v>
      </c>
      <c r="F359" s="179"/>
      <c r="G359" s="179"/>
      <c r="H359" s="143"/>
      <c r="I359" s="235"/>
      <c r="J359" s="181"/>
      <c r="K359" s="145"/>
      <c r="L359" s="237"/>
      <c r="M359" s="145"/>
      <c r="N359" s="145"/>
      <c r="O359" s="145"/>
      <c r="P359" s="145"/>
      <c r="Q359" s="145"/>
      <c r="R359" s="145"/>
      <c r="S359" s="145"/>
      <c r="T359" s="122"/>
      <c r="U359" s="251"/>
      <c r="V359" s="227"/>
      <c r="W359" s="227"/>
      <c r="X359" s="227"/>
      <c r="Y359" s="227"/>
      <c r="Z359" s="227"/>
      <c r="AA359" s="227"/>
      <c r="AB359" s="227"/>
      <c r="AC359" s="143"/>
      <c r="AD359" s="186"/>
      <c r="AE359" s="96"/>
    </row>
    <row r="360" customFormat="false" ht="18.7" hidden="false" customHeight="true" outlineLevel="0" collapsed="false">
      <c r="A360" s="690" t="s">
        <v>531</v>
      </c>
      <c r="B360" s="179" t="s">
        <v>82</v>
      </c>
      <c r="C360" s="179"/>
      <c r="D360" s="179"/>
      <c r="E360" s="656" t="n">
        <v>132</v>
      </c>
      <c r="F360" s="179"/>
      <c r="G360" s="179"/>
      <c r="H360" s="143"/>
      <c r="I360" s="235"/>
      <c r="J360" s="181"/>
      <c r="K360" s="145"/>
      <c r="L360" s="237"/>
      <c r="M360" s="145"/>
      <c r="N360" s="145"/>
      <c r="O360" s="145"/>
      <c r="P360" s="145"/>
      <c r="Q360" s="145"/>
      <c r="R360" s="145"/>
      <c r="S360" s="145"/>
      <c r="T360" s="122"/>
      <c r="U360" s="251"/>
      <c r="V360" s="227"/>
      <c r="W360" s="227"/>
      <c r="X360" s="227"/>
      <c r="Y360" s="227"/>
      <c r="Z360" s="227"/>
      <c r="AA360" s="227"/>
      <c r="AB360" s="227"/>
      <c r="AC360" s="143"/>
      <c r="AD360" s="186"/>
      <c r="AE360" s="96"/>
    </row>
    <row r="361" customFormat="false" ht="18.7" hidden="false" customHeight="true" outlineLevel="0" collapsed="false">
      <c r="A361" s="234"/>
      <c r="B361" s="179"/>
      <c r="C361" s="179"/>
      <c r="D361" s="179"/>
      <c r="E361" s="179"/>
      <c r="F361" s="179"/>
      <c r="G361" s="179"/>
      <c r="H361" s="143"/>
      <c r="I361" s="235"/>
      <c r="J361" s="181"/>
      <c r="K361" s="145"/>
      <c r="L361" s="237"/>
      <c r="M361" s="145"/>
      <c r="N361" s="145"/>
      <c r="O361" s="145"/>
      <c r="P361" s="145"/>
      <c r="Q361" s="145"/>
      <c r="R361" s="145"/>
      <c r="S361" s="145"/>
      <c r="T361" s="122"/>
      <c r="U361" s="251"/>
      <c r="V361" s="227"/>
      <c r="W361" s="227"/>
      <c r="X361" s="227"/>
      <c r="Y361" s="227"/>
      <c r="Z361" s="227"/>
      <c r="AA361" s="227"/>
      <c r="AB361" s="227"/>
      <c r="AC361" s="143"/>
      <c r="AD361" s="186"/>
      <c r="AE361" s="96"/>
    </row>
    <row r="362" customFormat="false" ht="18.7" hidden="false" customHeight="true" outlineLevel="0" collapsed="false">
      <c r="A362" s="691" t="s">
        <v>98</v>
      </c>
      <c r="B362" s="179"/>
      <c r="C362" s="179"/>
      <c r="D362" s="179"/>
      <c r="E362" s="247"/>
      <c r="F362" s="179"/>
      <c r="G362" s="232" t="n">
        <f aca="false">SUM(G363:G367)</f>
        <v>11300</v>
      </c>
      <c r="H362" s="143"/>
      <c r="I362" s="235"/>
      <c r="J362" s="181"/>
      <c r="K362" s="145"/>
      <c r="L362" s="145"/>
      <c r="M362" s="145"/>
      <c r="N362" s="145"/>
      <c r="O362" s="145"/>
      <c r="P362" s="145"/>
      <c r="Q362" s="145"/>
      <c r="R362" s="145"/>
      <c r="S362" s="145"/>
      <c r="T362" s="231" t="n">
        <f aca="false">SUM(T363:T367)</f>
        <v>230</v>
      </c>
      <c r="U362" s="409" t="n">
        <f aca="false">SUM(U363:U367)</f>
        <v>230</v>
      </c>
      <c r="V362" s="189" t="n">
        <f aca="false">SUM(V363:V367)</f>
        <v>1030</v>
      </c>
      <c r="W362" s="189" t="n">
        <f aca="false">SUM(W363:W367)</f>
        <v>1030</v>
      </c>
      <c r="X362" s="189" t="n">
        <f aca="false">SUM(X363:X367)</f>
        <v>230</v>
      </c>
      <c r="Y362" s="189" t="n">
        <f aca="false">SUM(Y363:Y367)</f>
        <v>1780</v>
      </c>
      <c r="Z362" s="189" t="n">
        <f aca="false">SUM(Z363:Z367)</f>
        <v>4030</v>
      </c>
      <c r="AA362" s="189" t="n">
        <f aca="false">SUM(AA363:AA367)</f>
        <v>4030</v>
      </c>
      <c r="AB362" s="189" t="n">
        <f aca="false">SUM(AB363:AB367)</f>
        <v>5030</v>
      </c>
      <c r="AC362" s="292" t="n">
        <f aca="false">SUM(AC363:AC367)</f>
        <v>7030</v>
      </c>
      <c r="AD362" s="186"/>
      <c r="AE362" s="96"/>
    </row>
    <row r="363" customFormat="false" ht="18.7" hidden="false" customHeight="true" outlineLevel="0" collapsed="false">
      <c r="A363" s="234" t="s">
        <v>99</v>
      </c>
      <c r="B363" s="179" t="s">
        <v>52</v>
      </c>
      <c r="C363" s="179" t="s">
        <v>48</v>
      </c>
      <c r="D363" s="179"/>
      <c r="E363" s="179"/>
      <c r="F363" s="179"/>
      <c r="G363" s="179" t="n">
        <v>5000</v>
      </c>
      <c r="H363" s="465"/>
      <c r="I363" s="235"/>
      <c r="J363" s="181"/>
      <c r="K363" s="145"/>
      <c r="L363" s="145"/>
      <c r="M363" s="145"/>
      <c r="N363" s="145"/>
      <c r="O363" s="145" t="n">
        <v>0.15</v>
      </c>
      <c r="P363" s="145" t="n">
        <v>0.6</v>
      </c>
      <c r="Q363" s="145" t="n">
        <v>0.6</v>
      </c>
      <c r="R363" s="145" t="n">
        <v>0.8</v>
      </c>
      <c r="S363" s="145" t="n">
        <v>1.2</v>
      </c>
      <c r="T363" s="122" t="n">
        <f aca="false">ROUND(J363*$G363,-1)</f>
        <v>0</v>
      </c>
      <c r="U363" s="251" t="n">
        <f aca="false">ROUND(K363*$G363,-1)</f>
        <v>0</v>
      </c>
      <c r="V363" s="227" t="n">
        <f aca="false">ROUND(L363*$G363,-1)</f>
        <v>0</v>
      </c>
      <c r="W363" s="227" t="n">
        <f aca="false">ROUND(M363*$G363,-1)</f>
        <v>0</v>
      </c>
      <c r="X363" s="227" t="n">
        <f aca="false">ROUND(N363*$G363,-1)</f>
        <v>0</v>
      </c>
      <c r="Y363" s="227" t="n">
        <f aca="false">ROUND(O363*$G363,-1)</f>
        <v>750</v>
      </c>
      <c r="Z363" s="692" t="n">
        <f aca="false">ROUND(P363*$G363,-1)</f>
        <v>3000</v>
      </c>
      <c r="AA363" s="692" t="n">
        <f aca="false">ROUND(Q363*$G363,-1)</f>
        <v>3000</v>
      </c>
      <c r="AB363" s="692" t="n">
        <f aca="false">ROUND(R363*$G363,-1)</f>
        <v>4000</v>
      </c>
      <c r="AC363" s="693" t="n">
        <f aca="false">ROUND(S363*$G363,-1)</f>
        <v>6000</v>
      </c>
      <c r="AD363" s="186"/>
      <c r="AE363" s="96"/>
    </row>
    <row r="364" customFormat="false" ht="18.7" hidden="false" customHeight="true" outlineLevel="0" collapsed="false">
      <c r="A364" s="234" t="s">
        <v>100</v>
      </c>
      <c r="B364" s="179" t="s">
        <v>52</v>
      </c>
      <c r="C364" s="179" t="s">
        <v>48</v>
      </c>
      <c r="D364" s="179"/>
      <c r="E364" s="179"/>
      <c r="F364" s="179"/>
      <c r="G364" s="179" t="n">
        <v>4000</v>
      </c>
      <c r="H364" s="465"/>
      <c r="I364" s="235"/>
      <c r="J364" s="181"/>
      <c r="K364" s="145"/>
      <c r="L364" s="145" t="n">
        <v>0.2</v>
      </c>
      <c r="M364" s="145" t="n">
        <v>0.2</v>
      </c>
      <c r="N364" s="145" t="n">
        <v>0</v>
      </c>
      <c r="O364" s="145" t="n">
        <v>0.2</v>
      </c>
      <c r="P364" s="145" t="n">
        <v>0.2</v>
      </c>
      <c r="Q364" s="145" t="n">
        <v>0.2</v>
      </c>
      <c r="R364" s="145" t="n">
        <v>0.2</v>
      </c>
      <c r="S364" s="145" t="n">
        <v>0.2</v>
      </c>
      <c r="T364" s="122" t="n">
        <f aca="false">ROUND(J364*$G364,-1)</f>
        <v>0</v>
      </c>
      <c r="U364" s="251" t="n">
        <f aca="false">ROUND(K364*$G364,-1)</f>
        <v>0</v>
      </c>
      <c r="V364" s="227" t="n">
        <f aca="false">ROUND(L364*$G364,-1)</f>
        <v>800</v>
      </c>
      <c r="W364" s="227" t="n">
        <f aca="false">ROUND(M364*$G364,-1)</f>
        <v>800</v>
      </c>
      <c r="X364" s="227" t="n">
        <f aca="false">ROUND(N364*$G364,-1)</f>
        <v>0</v>
      </c>
      <c r="Y364" s="227" t="n">
        <f aca="false">ROUND(O364*$G364,-1)</f>
        <v>800</v>
      </c>
      <c r="Z364" s="227" t="n">
        <f aca="false">ROUND(P364*$G364,-1)</f>
        <v>800</v>
      </c>
      <c r="AA364" s="227" t="n">
        <f aca="false">ROUND(Q364*$G364,-1)</f>
        <v>800</v>
      </c>
      <c r="AB364" s="227" t="n">
        <f aca="false">ROUND(R364*$G364,-1)</f>
        <v>800</v>
      </c>
      <c r="AC364" s="143" t="n">
        <f aca="false">ROUND(S364*$G364,-1)</f>
        <v>800</v>
      </c>
      <c r="AD364" s="186"/>
      <c r="AE364" s="96"/>
    </row>
    <row r="365" customFormat="false" ht="18.7" hidden="false" customHeight="true" outlineLevel="0" collapsed="false">
      <c r="A365" s="234" t="s">
        <v>101</v>
      </c>
      <c r="B365" s="179" t="s">
        <v>52</v>
      </c>
      <c r="C365" s="179" t="s">
        <v>48</v>
      </c>
      <c r="D365" s="179"/>
      <c r="E365" s="179"/>
      <c r="F365" s="179"/>
      <c r="G365" s="179" t="n">
        <v>1500</v>
      </c>
      <c r="H365" s="465"/>
      <c r="I365" s="235"/>
      <c r="J365" s="181" t="n">
        <v>0.1</v>
      </c>
      <c r="K365" s="145" t="n">
        <v>0.1</v>
      </c>
      <c r="L365" s="145" t="n">
        <v>0.1</v>
      </c>
      <c r="M365" s="145" t="n">
        <v>0.1</v>
      </c>
      <c r="N365" s="145" t="n">
        <v>0.1</v>
      </c>
      <c r="O365" s="145" t="n">
        <v>0.1</v>
      </c>
      <c r="P365" s="145" t="n">
        <v>0.1</v>
      </c>
      <c r="Q365" s="145" t="n">
        <v>0.1</v>
      </c>
      <c r="R365" s="145" t="n">
        <v>0.1</v>
      </c>
      <c r="S365" s="145" t="n">
        <v>0.1</v>
      </c>
      <c r="T365" s="122" t="n">
        <f aca="false">ROUND(J365*$G365,-1)</f>
        <v>150</v>
      </c>
      <c r="U365" s="251" t="n">
        <f aca="false">ROUND(K365*$G365,-1)</f>
        <v>150</v>
      </c>
      <c r="V365" s="227" t="n">
        <f aca="false">ROUND(L365*$G365,-1)</f>
        <v>150</v>
      </c>
      <c r="W365" s="227" t="n">
        <f aca="false">ROUND(M365*$G365,-1)</f>
        <v>150</v>
      </c>
      <c r="X365" s="227" t="n">
        <f aca="false">ROUND(N365*$G365,-1)</f>
        <v>150</v>
      </c>
      <c r="Y365" s="227" t="n">
        <f aca="false">ROUND(O365*$G365,-1)</f>
        <v>150</v>
      </c>
      <c r="Z365" s="227" t="n">
        <f aca="false">ROUND(P365*$G365,-1)</f>
        <v>150</v>
      </c>
      <c r="AA365" s="227" t="n">
        <f aca="false">ROUND(Q365*$G365,-1)</f>
        <v>150</v>
      </c>
      <c r="AB365" s="227" t="n">
        <f aca="false">ROUND(R365*$G365,-1)</f>
        <v>150</v>
      </c>
      <c r="AC365" s="143" t="n">
        <f aca="false">ROUND(S365*$G365,-1)</f>
        <v>150</v>
      </c>
      <c r="AD365" s="186"/>
      <c r="AE365" s="96"/>
    </row>
    <row r="366" customFormat="false" ht="18.7" hidden="false" customHeight="true" outlineLevel="0" collapsed="false">
      <c r="A366" s="234" t="s">
        <v>102</v>
      </c>
      <c r="B366" s="179" t="s">
        <v>52</v>
      </c>
      <c r="C366" s="179" t="s">
        <v>48</v>
      </c>
      <c r="D366" s="179"/>
      <c r="E366" s="179"/>
      <c r="F366" s="179"/>
      <c r="G366" s="179" t="n">
        <v>800</v>
      </c>
      <c r="H366" s="465"/>
      <c r="I366" s="235"/>
      <c r="J366" s="181" t="n">
        <v>0.1</v>
      </c>
      <c r="K366" s="145" t="n">
        <v>0.1</v>
      </c>
      <c r="L366" s="145" t="n">
        <v>0.1</v>
      </c>
      <c r="M366" s="145" t="n">
        <v>0.1</v>
      </c>
      <c r="N366" s="145" t="n">
        <v>0.1</v>
      </c>
      <c r="O366" s="145" t="n">
        <v>0.1</v>
      </c>
      <c r="P366" s="145" t="n">
        <v>0.1</v>
      </c>
      <c r="Q366" s="145" t="n">
        <v>0.1</v>
      </c>
      <c r="R366" s="145" t="n">
        <v>0.1</v>
      </c>
      <c r="S366" s="145" t="n">
        <v>0.1</v>
      </c>
      <c r="T366" s="122" t="n">
        <f aca="false">ROUND(J366*$G366,-1)</f>
        <v>80</v>
      </c>
      <c r="U366" s="251" t="n">
        <f aca="false">ROUND(K366*$G366,-1)</f>
        <v>80</v>
      </c>
      <c r="V366" s="227" t="n">
        <f aca="false">ROUND(L366*$G366,-1)</f>
        <v>80</v>
      </c>
      <c r="W366" s="227" t="n">
        <f aca="false">ROUND(M366*$G366,-1)</f>
        <v>80</v>
      </c>
      <c r="X366" s="227" t="n">
        <f aca="false">ROUND(N366*$G366,-1)</f>
        <v>80</v>
      </c>
      <c r="Y366" s="227" t="n">
        <f aca="false">ROUND(O366*$G366,-1)</f>
        <v>80</v>
      </c>
      <c r="Z366" s="227" t="n">
        <f aca="false">ROUND(P366*$G366,-1)</f>
        <v>80</v>
      </c>
      <c r="AA366" s="227" t="n">
        <f aca="false">ROUND(Q366*$G366,-1)</f>
        <v>80</v>
      </c>
      <c r="AB366" s="227" t="n">
        <f aca="false">ROUND(R366*$G366,-1)</f>
        <v>80</v>
      </c>
      <c r="AC366" s="143" t="n">
        <f aca="false">ROUND(S366*$G366,-1)</f>
        <v>80</v>
      </c>
      <c r="AD366" s="186"/>
      <c r="AE366" s="96"/>
    </row>
    <row r="367" customFormat="false" ht="18.7" hidden="false" customHeight="true" outlineLevel="0" collapsed="false">
      <c r="A367" s="234"/>
      <c r="B367" s="179"/>
      <c r="C367" s="179"/>
      <c r="D367" s="179"/>
      <c r="E367" s="179"/>
      <c r="F367" s="179"/>
      <c r="G367" s="179"/>
      <c r="H367" s="143"/>
      <c r="I367" s="235"/>
      <c r="J367" s="181"/>
      <c r="K367" s="145"/>
      <c r="L367" s="145"/>
      <c r="M367" s="145"/>
      <c r="N367" s="145"/>
      <c r="O367" s="145"/>
      <c r="P367" s="145"/>
      <c r="Q367" s="145"/>
      <c r="R367" s="145"/>
      <c r="S367" s="145"/>
      <c r="T367" s="122"/>
      <c r="U367" s="251"/>
      <c r="V367" s="227"/>
      <c r="W367" s="227"/>
      <c r="X367" s="227"/>
      <c r="Y367" s="227"/>
      <c r="Z367" s="227"/>
      <c r="AA367" s="227"/>
      <c r="AB367" s="227"/>
      <c r="AC367" s="143"/>
      <c r="AD367" s="186"/>
      <c r="AE367" s="96"/>
    </row>
    <row r="368" customFormat="false" ht="18.7" hidden="false" customHeight="true" outlineLevel="0" collapsed="false">
      <c r="A368" s="319" t="s">
        <v>103</v>
      </c>
      <c r="B368" s="190"/>
      <c r="C368" s="190"/>
      <c r="D368" s="190"/>
      <c r="E368" s="190" t="n">
        <f aca="false">SUM(E369:E389)</f>
        <v>9980</v>
      </c>
      <c r="F368" s="190"/>
      <c r="G368" s="190" t="n">
        <f aca="false">SUM(G369:G389)</f>
        <v>6570</v>
      </c>
      <c r="H368" s="292"/>
      <c r="I368" s="191"/>
      <c r="J368" s="192"/>
      <c r="K368" s="193"/>
      <c r="L368" s="320"/>
      <c r="M368" s="320"/>
      <c r="N368" s="193"/>
      <c r="O368" s="193"/>
      <c r="P368" s="193"/>
      <c r="Q368" s="193"/>
      <c r="R368" s="193"/>
      <c r="S368" s="193"/>
      <c r="T368" s="231" t="n">
        <f aca="false">SUM(T371:T389)</f>
        <v>1100</v>
      </c>
      <c r="U368" s="683" t="n">
        <f aca="false">SUM(U371:U389)</f>
        <v>220</v>
      </c>
      <c r="V368" s="189" t="n">
        <f aca="false">SUM(V371:V389)</f>
        <v>120</v>
      </c>
      <c r="W368" s="189" t="n">
        <f aca="false">SUM(W371:W389)</f>
        <v>720</v>
      </c>
      <c r="X368" s="189" t="n">
        <f aca="false">SUM(X371:X389)</f>
        <v>820</v>
      </c>
      <c r="Y368" s="189" t="n">
        <f aca="false">SUM(Y371:Y389)</f>
        <v>720</v>
      </c>
      <c r="Z368" s="189" t="n">
        <f aca="false">SUM(Z371:Z389)</f>
        <v>670</v>
      </c>
      <c r="AA368" s="189" t="n">
        <f aca="false">SUM(AA371:AA389)</f>
        <v>830</v>
      </c>
      <c r="AB368" s="189" t="n">
        <f aca="false">SUM(AB371:AB389)</f>
        <v>590</v>
      </c>
      <c r="AC368" s="292" t="n">
        <f aca="false">SUM(AC371:AC389)</f>
        <v>590</v>
      </c>
      <c r="AD368" s="536"/>
      <c r="AE368" s="96"/>
    </row>
    <row r="369" customFormat="false" ht="18.7" hidden="false" customHeight="true" outlineLevel="0" collapsed="false">
      <c r="A369" s="323" t="s">
        <v>42</v>
      </c>
      <c r="B369" s="179"/>
      <c r="C369" s="179"/>
      <c r="D369" s="179"/>
      <c r="E369" s="250"/>
      <c r="F369" s="250"/>
      <c r="G369" s="250"/>
      <c r="H369" s="465"/>
      <c r="I369" s="235"/>
      <c r="J369" s="186"/>
      <c r="K369" s="237"/>
      <c r="L369" s="237"/>
      <c r="M369" s="237"/>
      <c r="N369" s="145"/>
      <c r="O369" s="145"/>
      <c r="P369" s="145"/>
      <c r="Q369" s="145"/>
      <c r="R369" s="145"/>
      <c r="S369" s="145"/>
      <c r="T369" s="474" t="n">
        <v>500</v>
      </c>
      <c r="U369" s="568" t="n">
        <v>300</v>
      </c>
      <c r="V369" s="476" t="n">
        <v>200</v>
      </c>
      <c r="W369" s="476" t="n">
        <v>900</v>
      </c>
      <c r="X369" s="476" t="n">
        <v>950</v>
      </c>
      <c r="Y369" s="476" t="n">
        <v>800</v>
      </c>
      <c r="Z369" s="476" t="n">
        <v>600</v>
      </c>
      <c r="AA369" s="476" t="n">
        <v>600</v>
      </c>
      <c r="AB369" s="476" t="n">
        <v>600</v>
      </c>
      <c r="AC369" s="477" t="n">
        <v>600</v>
      </c>
      <c r="AD369" s="186"/>
      <c r="AE369" s="96"/>
    </row>
    <row r="370" customFormat="false" ht="18.7" hidden="false" customHeight="true" outlineLevel="0" collapsed="false">
      <c r="A370" s="325" t="s">
        <v>230</v>
      </c>
      <c r="B370" s="179"/>
      <c r="C370" s="179"/>
      <c r="D370" s="179"/>
      <c r="E370" s="670"/>
      <c r="F370" s="670"/>
      <c r="G370" s="670"/>
      <c r="H370" s="465"/>
      <c r="I370" s="509"/>
      <c r="J370" s="181"/>
      <c r="K370" s="237"/>
      <c r="L370" s="237"/>
      <c r="M370" s="145"/>
      <c r="N370" s="145"/>
      <c r="O370" s="145"/>
      <c r="P370" s="145"/>
      <c r="Q370" s="145"/>
      <c r="R370" s="145"/>
      <c r="S370" s="145"/>
      <c r="T370" s="694" t="n">
        <f aca="false">T369-T368</f>
        <v>-600</v>
      </c>
      <c r="U370" s="695" t="n">
        <f aca="false">U369-U368</f>
        <v>80</v>
      </c>
      <c r="V370" s="696" t="n">
        <f aca="false">V369-V368</f>
        <v>80</v>
      </c>
      <c r="W370" s="696" t="n">
        <f aca="false">W369-W368</f>
        <v>180</v>
      </c>
      <c r="X370" s="696" t="n">
        <f aca="false">X369-X368</f>
        <v>130</v>
      </c>
      <c r="Y370" s="696" t="n">
        <f aca="false">Y369-Y368</f>
        <v>80</v>
      </c>
      <c r="Z370" s="696" t="n">
        <f aca="false">Z369-Z368</f>
        <v>-70</v>
      </c>
      <c r="AA370" s="696" t="n">
        <f aca="false">AA369-AA368</f>
        <v>-230</v>
      </c>
      <c r="AB370" s="696" t="n">
        <f aca="false">AB369-AB368</f>
        <v>10</v>
      </c>
      <c r="AC370" s="697" t="n">
        <f aca="false">AC369-AC368</f>
        <v>10</v>
      </c>
      <c r="AD370" s="186"/>
      <c r="AE370" s="96"/>
    </row>
    <row r="371" customFormat="false" ht="18.7" hidden="false" customHeight="true" outlineLevel="0" collapsed="false">
      <c r="A371" s="323"/>
      <c r="B371" s="179"/>
      <c r="C371" s="179"/>
      <c r="D371" s="179"/>
      <c r="E371" s="670"/>
      <c r="F371" s="670"/>
      <c r="G371" s="670"/>
      <c r="H371" s="465"/>
      <c r="I371" s="509"/>
      <c r="J371" s="181"/>
      <c r="K371" s="237"/>
      <c r="L371" s="237"/>
      <c r="M371" s="145"/>
      <c r="N371" s="145"/>
      <c r="O371" s="145"/>
      <c r="P371" s="145"/>
      <c r="Q371" s="145"/>
      <c r="R371" s="145"/>
      <c r="S371" s="145"/>
      <c r="T371" s="122"/>
      <c r="U371" s="251"/>
      <c r="V371" s="227"/>
      <c r="W371" s="227"/>
      <c r="X371" s="227"/>
      <c r="Y371" s="227"/>
      <c r="Z371" s="227"/>
      <c r="AA371" s="227"/>
      <c r="AB371" s="227"/>
      <c r="AC371" s="143"/>
      <c r="AD371" s="186"/>
      <c r="AE371" s="96"/>
    </row>
    <row r="372" customFormat="false" ht="18.7" hidden="false" customHeight="true" outlineLevel="0" collapsed="false">
      <c r="A372" s="286" t="s">
        <v>532</v>
      </c>
      <c r="B372" s="179"/>
      <c r="C372" s="179"/>
      <c r="D372" s="179"/>
      <c r="E372" s="179"/>
      <c r="F372" s="179"/>
      <c r="G372" s="179"/>
      <c r="H372" s="143"/>
      <c r="I372" s="23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231"/>
      <c r="U372" s="466"/>
      <c r="V372" s="247"/>
      <c r="W372" s="247"/>
      <c r="X372" s="247"/>
      <c r="Y372" s="247"/>
      <c r="Z372" s="247"/>
      <c r="AA372" s="247"/>
      <c r="AB372" s="247"/>
      <c r="AC372" s="248"/>
      <c r="AD372" s="186"/>
      <c r="AE372" s="96"/>
    </row>
    <row r="373" customFormat="false" ht="18.7" hidden="false" customHeight="true" outlineLevel="0" collapsed="false">
      <c r="A373" s="286" t="s">
        <v>533</v>
      </c>
      <c r="B373" s="179"/>
      <c r="C373" s="179"/>
      <c r="D373" s="179"/>
      <c r="E373" s="179"/>
      <c r="F373" s="179"/>
      <c r="G373" s="179"/>
      <c r="H373" s="143"/>
      <c r="I373" s="23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231"/>
      <c r="U373" s="466"/>
      <c r="V373" s="247"/>
      <c r="W373" s="247"/>
      <c r="X373" s="247"/>
      <c r="Y373" s="247"/>
      <c r="Z373" s="247"/>
      <c r="AA373" s="247"/>
      <c r="AB373" s="247"/>
      <c r="AC373" s="248"/>
      <c r="AD373" s="186"/>
      <c r="AE373" s="96"/>
    </row>
    <row r="374" customFormat="false" ht="18.7" hidden="false" customHeight="true" outlineLevel="0" collapsed="false">
      <c r="A374" s="276" t="s">
        <v>534</v>
      </c>
      <c r="B374" s="179" t="s">
        <v>82</v>
      </c>
      <c r="C374" s="179" t="s">
        <v>55</v>
      </c>
      <c r="D374" s="179"/>
      <c r="E374" s="670"/>
      <c r="F374" s="670"/>
      <c r="G374" s="670" t="n">
        <v>300</v>
      </c>
      <c r="H374" s="465" t="s">
        <v>53</v>
      </c>
      <c r="I374" s="509" t="n">
        <v>0.1</v>
      </c>
      <c r="J374" s="181" t="n">
        <v>0.9</v>
      </c>
      <c r="K374" s="237"/>
      <c r="L374" s="237"/>
      <c r="M374" s="145"/>
      <c r="N374" s="145"/>
      <c r="O374" s="145"/>
      <c r="P374" s="145"/>
      <c r="Q374" s="145"/>
      <c r="R374" s="145"/>
      <c r="S374" s="145"/>
      <c r="T374" s="122" t="n">
        <f aca="false">ROUND(J374*$G374,-1)</f>
        <v>270</v>
      </c>
      <c r="U374" s="251" t="n">
        <f aca="false">ROUND(K374*$G374,-1)</f>
        <v>0</v>
      </c>
      <c r="V374" s="227" t="n">
        <f aca="false">ROUND(L374*$G374,-1)</f>
        <v>0</v>
      </c>
      <c r="W374" s="227" t="n">
        <f aca="false">ROUND(M374*$G374,-1)</f>
        <v>0</v>
      </c>
      <c r="X374" s="227" t="n">
        <f aca="false">ROUND(N374*$G374,-1)</f>
        <v>0</v>
      </c>
      <c r="Y374" s="227" t="n">
        <f aca="false">ROUND(O374*$G374,-1)</f>
        <v>0</v>
      </c>
      <c r="Z374" s="227" t="n">
        <f aca="false">ROUND(P374*$G374,-1)</f>
        <v>0</v>
      </c>
      <c r="AA374" s="227" t="n">
        <f aca="false">ROUND(Q374*$G374,-1)</f>
        <v>0</v>
      </c>
      <c r="AB374" s="227" t="n">
        <f aca="false">ROUND(R374*$G374,-1)</f>
        <v>0</v>
      </c>
      <c r="AC374" s="143" t="n">
        <f aca="false">ROUND(S374*$G374,-1)</f>
        <v>0</v>
      </c>
      <c r="AD374" s="186" t="s">
        <v>535</v>
      </c>
      <c r="AE374" s="96"/>
      <c r="AF374" s="3"/>
      <c r="AG374" s="3"/>
      <c r="AH374" s="3"/>
      <c r="AI374" s="3"/>
    </row>
    <row r="375" s="3" customFormat="true" ht="18.7" hidden="false" customHeight="true" outlineLevel="0" collapsed="false">
      <c r="A375" s="286" t="s">
        <v>536</v>
      </c>
      <c r="B375" s="179"/>
      <c r="C375" s="179"/>
      <c r="D375" s="179"/>
      <c r="E375" s="179"/>
      <c r="F375" s="179"/>
      <c r="G375" s="179"/>
      <c r="H375" s="143"/>
      <c r="I375" s="23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231"/>
      <c r="U375" s="466"/>
      <c r="V375" s="247"/>
      <c r="W375" s="247"/>
      <c r="X375" s="247"/>
      <c r="Y375" s="247"/>
      <c r="Z375" s="247"/>
      <c r="AA375" s="247"/>
      <c r="AB375" s="247"/>
      <c r="AC375" s="248"/>
      <c r="AD375" s="186"/>
      <c r="AE375" s="96"/>
    </row>
    <row r="376" customFormat="false" ht="18.7" hidden="false" customHeight="true" outlineLevel="0" collapsed="false">
      <c r="A376" s="286" t="s">
        <v>537</v>
      </c>
      <c r="B376" s="179"/>
      <c r="C376" s="179"/>
      <c r="D376" s="179"/>
      <c r="E376" s="179"/>
      <c r="F376" s="179"/>
      <c r="G376" s="179"/>
      <c r="H376" s="143"/>
      <c r="I376" s="23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231"/>
      <c r="U376" s="466"/>
      <c r="V376" s="247"/>
      <c r="W376" s="247"/>
      <c r="X376" s="247"/>
      <c r="Y376" s="247"/>
      <c r="Z376" s="247"/>
      <c r="AA376" s="247"/>
      <c r="AB376" s="247"/>
      <c r="AC376" s="248"/>
      <c r="AD376" s="186"/>
      <c r="AE376" s="96"/>
    </row>
    <row r="377" customFormat="false" ht="18.7" hidden="false" customHeight="true" outlineLevel="0" collapsed="false">
      <c r="A377" s="286" t="s">
        <v>538</v>
      </c>
      <c r="B377" s="179"/>
      <c r="C377" s="179"/>
      <c r="D377" s="179"/>
      <c r="E377" s="179"/>
      <c r="F377" s="179"/>
      <c r="G377" s="179"/>
      <c r="H377" s="143"/>
      <c r="I377" s="23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231"/>
      <c r="U377" s="466"/>
      <c r="V377" s="247"/>
      <c r="W377" s="247"/>
      <c r="X377" s="247"/>
      <c r="Y377" s="247"/>
      <c r="Z377" s="247"/>
      <c r="AA377" s="247"/>
      <c r="AB377" s="247"/>
      <c r="AC377" s="248"/>
      <c r="AD377" s="186"/>
      <c r="AE377" s="96"/>
    </row>
    <row r="378" customFormat="false" ht="18.7" hidden="false" customHeight="true" outlineLevel="0" collapsed="false">
      <c r="A378" s="234" t="s">
        <v>539</v>
      </c>
      <c r="B378" s="214" t="s">
        <v>82</v>
      </c>
      <c r="C378" s="214" t="s">
        <v>55</v>
      </c>
      <c r="D378" s="214"/>
      <c r="E378" s="179" t="n">
        <v>4000</v>
      </c>
      <c r="F378" s="179" t="n">
        <v>150</v>
      </c>
      <c r="G378" s="179" t="n">
        <f aca="false">F378*E378/1000</f>
        <v>600</v>
      </c>
      <c r="H378" s="143"/>
      <c r="I378" s="698"/>
      <c r="J378" s="145"/>
      <c r="K378" s="237"/>
      <c r="L378" s="237"/>
      <c r="M378" s="145"/>
      <c r="N378" s="145"/>
      <c r="O378" s="145"/>
      <c r="P378" s="145" t="n">
        <v>0.8</v>
      </c>
      <c r="Q378" s="145" t="n">
        <v>0.2</v>
      </c>
      <c r="R378" s="145"/>
      <c r="S378" s="145"/>
      <c r="T378" s="122" t="n">
        <f aca="false">ROUND(J378*$G378,-1)</f>
        <v>0</v>
      </c>
      <c r="U378" s="251" t="n">
        <f aca="false">ROUND(K378*$G378,-1)</f>
        <v>0</v>
      </c>
      <c r="V378" s="227" t="n">
        <f aca="false">ROUND(L378*$G378,-1)</f>
        <v>0</v>
      </c>
      <c r="W378" s="227" t="n">
        <f aca="false">ROUND(M378*$G378,-1)</f>
        <v>0</v>
      </c>
      <c r="X378" s="227" t="n">
        <f aca="false">ROUND(N378*$G378,-1)</f>
        <v>0</v>
      </c>
      <c r="Y378" s="227" t="n">
        <f aca="false">ROUND(O378*$G378,-1)</f>
        <v>0</v>
      </c>
      <c r="Z378" s="227" t="n">
        <f aca="false">ROUND(P378*$G378,-1)</f>
        <v>480</v>
      </c>
      <c r="AA378" s="227" t="n">
        <f aca="false">ROUND(Q378*$G378,-1)</f>
        <v>120</v>
      </c>
      <c r="AB378" s="227" t="n">
        <f aca="false">ROUND(R378*$G378,-1)</f>
        <v>0</v>
      </c>
      <c r="AC378" s="143" t="n">
        <f aca="false">ROUND(S378*$G378,-1)</f>
        <v>0</v>
      </c>
      <c r="AD378" s="186"/>
      <c r="AE378" s="96"/>
    </row>
    <row r="379" customFormat="false" ht="18.7" hidden="false" customHeight="true" outlineLevel="0" collapsed="false">
      <c r="A379" s="286" t="s">
        <v>540</v>
      </c>
      <c r="B379" s="214"/>
      <c r="C379" s="214"/>
      <c r="D379" s="214"/>
      <c r="E379" s="179"/>
      <c r="F379" s="179"/>
      <c r="G379" s="179"/>
      <c r="H379" s="143"/>
      <c r="I379" s="23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231"/>
      <c r="U379" s="466"/>
      <c r="V379" s="247"/>
      <c r="W379" s="247"/>
      <c r="X379" s="247"/>
      <c r="Y379" s="247"/>
      <c r="Z379" s="247"/>
      <c r="AA379" s="247"/>
      <c r="AB379" s="247"/>
      <c r="AC379" s="248"/>
      <c r="AD379" s="186"/>
      <c r="AE379" s="96"/>
    </row>
    <row r="380" customFormat="false" ht="18.7" hidden="false" customHeight="true" outlineLevel="0" collapsed="false">
      <c r="A380" s="234" t="s">
        <v>541</v>
      </c>
      <c r="B380" s="214" t="s">
        <v>82</v>
      </c>
      <c r="C380" s="214" t="s">
        <v>55</v>
      </c>
      <c r="D380" s="214"/>
      <c r="E380" s="179" t="n">
        <v>4680</v>
      </c>
      <c r="F380" s="179" t="n">
        <v>250</v>
      </c>
      <c r="G380" s="179" t="n">
        <f aca="false">F380*E380/1000</f>
        <v>1170</v>
      </c>
      <c r="H380" s="143"/>
      <c r="I380" s="235"/>
      <c r="J380" s="145"/>
      <c r="K380" s="145"/>
      <c r="L380" s="145"/>
      <c r="M380" s="145"/>
      <c r="N380" s="145"/>
      <c r="O380" s="145"/>
      <c r="P380" s="145" t="n">
        <v>0.1</v>
      </c>
      <c r="Q380" s="145" t="n">
        <v>0.5</v>
      </c>
      <c r="R380" s="145" t="n">
        <v>0.4</v>
      </c>
      <c r="S380" s="145"/>
      <c r="T380" s="122" t="n">
        <f aca="false">ROUND(J380*$G380,-1)</f>
        <v>0</v>
      </c>
      <c r="U380" s="251" t="n">
        <f aca="false">ROUND(K380*$G380,-1)</f>
        <v>0</v>
      </c>
      <c r="V380" s="227" t="n">
        <f aca="false">ROUND(L380*$G380,-1)</f>
        <v>0</v>
      </c>
      <c r="W380" s="227" t="n">
        <f aca="false">ROUND(M380*$G380,-1)</f>
        <v>0</v>
      </c>
      <c r="X380" s="227" t="n">
        <f aca="false">ROUND(N380*$G380,-1)</f>
        <v>0</v>
      </c>
      <c r="Y380" s="227" t="n">
        <f aca="false">ROUND(O380*$G380,-1)</f>
        <v>0</v>
      </c>
      <c r="Z380" s="227" t="n">
        <f aca="false">ROUND(P380*$G380,-1)</f>
        <v>120</v>
      </c>
      <c r="AA380" s="227" t="n">
        <f aca="false">ROUND(Q380*$G380,-1)</f>
        <v>590</v>
      </c>
      <c r="AB380" s="227" t="n">
        <f aca="false">ROUND(R380*$G380,-1)</f>
        <v>470</v>
      </c>
      <c r="AC380" s="143" t="n">
        <f aca="false">ROUND(S380*$G380,-1)</f>
        <v>0</v>
      </c>
      <c r="AD380" s="186"/>
      <c r="AE380" s="208"/>
    </row>
    <row r="381" customFormat="false" ht="18.7" hidden="false" customHeight="true" outlineLevel="0" collapsed="false">
      <c r="A381" s="699" t="s">
        <v>542</v>
      </c>
      <c r="B381" s="214" t="s">
        <v>82</v>
      </c>
      <c r="C381" s="214" t="s">
        <v>55</v>
      </c>
      <c r="D381" s="214"/>
      <c r="E381" s="700"/>
      <c r="F381" s="700"/>
      <c r="G381" s="700" t="n">
        <v>400</v>
      </c>
      <c r="H381" s="701"/>
      <c r="I381" s="702"/>
      <c r="J381" s="703"/>
      <c r="K381" s="703"/>
      <c r="L381" s="703"/>
      <c r="M381" s="703"/>
      <c r="N381" s="703" t="n">
        <v>1</v>
      </c>
      <c r="O381" s="145"/>
      <c r="P381" s="255"/>
      <c r="Q381" s="703"/>
      <c r="R381" s="703"/>
      <c r="S381" s="703"/>
      <c r="T381" s="122" t="n">
        <f aca="false">ROUND(J381*$G381,-1)</f>
        <v>0</v>
      </c>
      <c r="U381" s="251" t="n">
        <f aca="false">ROUND(K381*$G381,-1)</f>
        <v>0</v>
      </c>
      <c r="V381" s="227" t="n">
        <f aca="false">ROUND(L381*$G381,-1)</f>
        <v>0</v>
      </c>
      <c r="W381" s="227" t="n">
        <f aca="false">ROUND(M381*$G381,-1)</f>
        <v>0</v>
      </c>
      <c r="X381" s="227" t="n">
        <f aca="false">ROUND(N381*$G381,-1)</f>
        <v>400</v>
      </c>
      <c r="Y381" s="227" t="n">
        <f aca="false">ROUND(O381*$G381,-1)</f>
        <v>0</v>
      </c>
      <c r="Z381" s="227" t="n">
        <f aca="false">ROUND(P381*$G381,-1)</f>
        <v>0</v>
      </c>
      <c r="AA381" s="227" t="n">
        <f aca="false">ROUND(Q381*$G381,-1)</f>
        <v>0</v>
      </c>
      <c r="AB381" s="227" t="n">
        <f aca="false">ROUND(R381*$G381,-1)</f>
        <v>0</v>
      </c>
      <c r="AC381" s="143" t="n">
        <f aca="false">ROUND(S381*$G381,-1)</f>
        <v>0</v>
      </c>
      <c r="AD381" s="704"/>
      <c r="AE381" s="208"/>
      <c r="AF381" s="705"/>
      <c r="AG381" s="705"/>
      <c r="AH381" s="705"/>
      <c r="AI381" s="705"/>
    </row>
    <row r="382" s="705" customFormat="true" ht="18.7" hidden="false" customHeight="true" outlineLevel="0" collapsed="false">
      <c r="A382" s="234" t="s">
        <v>543</v>
      </c>
      <c r="B382" s="214" t="s">
        <v>82</v>
      </c>
      <c r="C382" s="214" t="s">
        <v>55</v>
      </c>
      <c r="D382" s="214"/>
      <c r="E382" s="179" t="n">
        <v>1300</v>
      </c>
      <c r="F382" s="179"/>
      <c r="G382" s="179" t="n">
        <v>900</v>
      </c>
      <c r="H382" s="143" t="s">
        <v>544</v>
      </c>
      <c r="I382" s="235" t="n">
        <v>0.2</v>
      </c>
      <c r="J382" s="145" t="n">
        <v>0.8</v>
      </c>
      <c r="K382" s="145"/>
      <c r="L382" s="145"/>
      <c r="M382" s="145"/>
      <c r="N382" s="145"/>
      <c r="O382" s="145"/>
      <c r="P382" s="145"/>
      <c r="Q382" s="145"/>
      <c r="R382" s="145"/>
      <c r="S382" s="145"/>
      <c r="T382" s="122" t="n">
        <f aca="false">ROUND(J382*$G382,-1)</f>
        <v>720</v>
      </c>
      <c r="U382" s="251" t="n">
        <f aca="false">ROUND(K382*$G382,-1)</f>
        <v>0</v>
      </c>
      <c r="V382" s="227" t="n">
        <f aca="false">ROUND(L382*$G382,-1)</f>
        <v>0</v>
      </c>
      <c r="W382" s="227" t="n">
        <f aca="false">ROUND(M382*$G382,-1)</f>
        <v>0</v>
      </c>
      <c r="X382" s="227" t="n">
        <f aca="false">ROUND(N382*$G382,-1)</f>
        <v>0</v>
      </c>
      <c r="Y382" s="227" t="n">
        <f aca="false">ROUND(O382*$G382,-1)</f>
        <v>0</v>
      </c>
      <c r="Z382" s="227" t="n">
        <f aca="false">ROUND(P382*$G382,-1)</f>
        <v>0</v>
      </c>
      <c r="AA382" s="227" t="n">
        <f aca="false">ROUND(Q382*$G382,-1)</f>
        <v>0</v>
      </c>
      <c r="AB382" s="227" t="n">
        <f aca="false">ROUND(R382*$G382,-1)</f>
        <v>0</v>
      </c>
      <c r="AC382" s="143" t="n">
        <f aca="false">ROUND(S382*$G382,-1)</f>
        <v>0</v>
      </c>
      <c r="AD382" s="186"/>
      <c r="AE382" s="208"/>
      <c r="AF382" s="576"/>
      <c r="AG382" s="576"/>
      <c r="AH382" s="576"/>
      <c r="AI382" s="576"/>
    </row>
    <row r="383" s="576" customFormat="true" ht="18.7" hidden="false" customHeight="true" outlineLevel="0" collapsed="false">
      <c r="A383" s="706" t="s">
        <v>545</v>
      </c>
      <c r="B383" s="214"/>
      <c r="C383" s="214"/>
      <c r="D383" s="214"/>
      <c r="E383" s="262"/>
      <c r="F383" s="262"/>
      <c r="G383" s="262"/>
      <c r="H383" s="269"/>
      <c r="I383" s="263"/>
      <c r="J383" s="265"/>
      <c r="K383" s="265"/>
      <c r="L383" s="265"/>
      <c r="M383" s="265"/>
      <c r="N383" s="265"/>
      <c r="O383" s="265"/>
      <c r="P383" s="265"/>
      <c r="Q383" s="265"/>
      <c r="R383" s="265"/>
      <c r="S383" s="265"/>
      <c r="T383" s="267" t="n">
        <f aca="false">ROUND(J383*$G383,-1)</f>
        <v>0</v>
      </c>
      <c r="U383" s="261" t="n">
        <f aca="false">ROUND(K383*$G383,-1)</f>
        <v>0</v>
      </c>
      <c r="V383" s="260" t="n">
        <f aca="false">ROUND(L383*$G383,-1)</f>
        <v>0</v>
      </c>
      <c r="W383" s="260" t="n">
        <f aca="false">ROUND(M383*$G383,-1)</f>
        <v>0</v>
      </c>
      <c r="X383" s="260" t="n">
        <f aca="false">ROUND(N383*$G383,-1)</f>
        <v>0</v>
      </c>
      <c r="Y383" s="260" t="n">
        <f aca="false">ROUND(O383*$G383,-1)</f>
        <v>0</v>
      </c>
      <c r="Z383" s="260" t="n">
        <f aca="false">ROUND(P383*$G383,-1)</f>
        <v>0</v>
      </c>
      <c r="AA383" s="260" t="n">
        <f aca="false">ROUND(Q383*$G383,-1)</f>
        <v>0</v>
      </c>
      <c r="AB383" s="260" t="n">
        <f aca="false">ROUND(R383*$G383,-1)</f>
        <v>0</v>
      </c>
      <c r="AC383" s="269" t="n">
        <f aca="false">ROUND(S383*$G383,-1)</f>
        <v>0</v>
      </c>
      <c r="AD383" s="336"/>
      <c r="AE383" s="208"/>
      <c r="AF383" s="593"/>
      <c r="AG383" s="593"/>
      <c r="AH383" s="593"/>
      <c r="AI383" s="593"/>
    </row>
    <row r="384" s="593" customFormat="true" ht="18.7" hidden="false" customHeight="true" outlineLevel="0" collapsed="false">
      <c r="A384" s="706" t="s">
        <v>546</v>
      </c>
      <c r="B384" s="214"/>
      <c r="C384" s="214"/>
      <c r="D384" s="214"/>
      <c r="E384" s="262"/>
      <c r="F384" s="262"/>
      <c r="G384" s="262"/>
      <c r="H384" s="269"/>
      <c r="I384" s="263"/>
      <c r="J384" s="265"/>
      <c r="K384" s="265"/>
      <c r="L384" s="265"/>
      <c r="M384" s="265"/>
      <c r="N384" s="265"/>
      <c r="O384" s="265"/>
      <c r="P384" s="265"/>
      <c r="Q384" s="265"/>
      <c r="R384" s="265"/>
      <c r="S384" s="265"/>
      <c r="T384" s="267" t="n">
        <f aca="false">ROUND(J384*$G384,-1)</f>
        <v>0</v>
      </c>
      <c r="U384" s="261" t="n">
        <f aca="false">ROUND(K384*$G384,-1)</f>
        <v>0</v>
      </c>
      <c r="V384" s="260" t="n">
        <f aca="false">ROUND(L384*$G384,-1)</f>
        <v>0</v>
      </c>
      <c r="W384" s="260" t="n">
        <f aca="false">ROUND(M384*$G384,-1)</f>
        <v>0</v>
      </c>
      <c r="X384" s="260" t="n">
        <f aca="false">ROUND(N384*$G384,-1)</f>
        <v>0</v>
      </c>
      <c r="Y384" s="260" t="n">
        <f aca="false">ROUND(O384*$G384,-1)</f>
        <v>0</v>
      </c>
      <c r="Z384" s="260" t="n">
        <f aca="false">ROUND(P384*$G384,-1)</f>
        <v>0</v>
      </c>
      <c r="AA384" s="260" t="n">
        <f aca="false">ROUND(Q384*$G384,-1)</f>
        <v>0</v>
      </c>
      <c r="AB384" s="260" t="n">
        <f aca="false">ROUND(R384*$G384,-1)</f>
        <v>0</v>
      </c>
      <c r="AC384" s="269" t="n">
        <f aca="false">ROUND(S384*$G384,-1)</f>
        <v>0</v>
      </c>
      <c r="AD384" s="336"/>
      <c r="AE384" s="208"/>
    </row>
    <row r="385" s="593" customFormat="true" ht="18.7" hidden="false" customHeight="true" outlineLevel="0" collapsed="false">
      <c r="A385" s="706"/>
      <c r="B385" s="214"/>
      <c r="C385" s="214"/>
      <c r="D385" s="214"/>
      <c r="E385" s="179"/>
      <c r="F385" s="179"/>
      <c r="G385" s="179"/>
      <c r="H385" s="143"/>
      <c r="I385" s="23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22"/>
      <c r="U385" s="251"/>
      <c r="V385" s="227"/>
      <c r="W385" s="227"/>
      <c r="X385" s="227"/>
      <c r="Y385" s="227"/>
      <c r="Z385" s="227"/>
      <c r="AA385" s="227"/>
      <c r="AB385" s="227"/>
      <c r="AC385" s="143"/>
      <c r="AD385" s="186"/>
      <c r="AE385" s="306"/>
      <c r="AF385" s="3"/>
      <c r="AG385" s="3"/>
      <c r="AH385" s="3"/>
      <c r="AI385" s="3"/>
    </row>
    <row r="386" customFormat="false" ht="18.7" hidden="false" customHeight="true" outlineLevel="0" collapsed="false">
      <c r="A386" s="234" t="s">
        <v>547</v>
      </c>
      <c r="B386" s="214" t="s">
        <v>82</v>
      </c>
      <c r="C386" s="214" t="s">
        <v>55</v>
      </c>
      <c r="D386" s="214"/>
      <c r="E386" s="179"/>
      <c r="F386" s="179"/>
      <c r="G386" s="179" t="n">
        <v>2000</v>
      </c>
      <c r="H386" s="143"/>
      <c r="I386" s="23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 t="n">
        <v>0.235</v>
      </c>
      <c r="T386" s="122" t="n">
        <f aca="false">ROUND(J386*$G386,-1)</f>
        <v>0</v>
      </c>
      <c r="U386" s="251" t="n">
        <v>0</v>
      </c>
      <c r="V386" s="227" t="n">
        <f aca="false">ROUND(L386*$G386,-1)</f>
        <v>0</v>
      </c>
      <c r="W386" s="227" t="n">
        <f aca="false">ROUND(M386*$G386,-1)</f>
        <v>0</v>
      </c>
      <c r="X386" s="227" t="n">
        <f aca="false">ROUND(N386*$G386,-1)</f>
        <v>0</v>
      </c>
      <c r="Y386" s="227" t="n">
        <f aca="false">ROUND(O386*$G386,-1)</f>
        <v>0</v>
      </c>
      <c r="Z386" s="227" t="n">
        <f aca="false">ROUND(P386*$G386,-1)</f>
        <v>0</v>
      </c>
      <c r="AA386" s="227" t="n">
        <f aca="false">ROUND(Q386*$G386,-1)</f>
        <v>0</v>
      </c>
      <c r="AB386" s="227" t="n">
        <f aca="false">ROUND(R386*$G386,-1)</f>
        <v>0</v>
      </c>
      <c r="AC386" s="143" t="n">
        <f aca="false">ROUND(S386*$G386,-1)</f>
        <v>470</v>
      </c>
      <c r="AD386" s="186"/>
      <c r="AE386" s="208"/>
    </row>
    <row r="387" customFormat="false" ht="18.7" hidden="false" customHeight="true" outlineLevel="0" collapsed="false">
      <c r="A387" s="311" t="s">
        <v>146</v>
      </c>
      <c r="B387" s="214" t="s">
        <v>82</v>
      </c>
      <c r="C387" s="214" t="s">
        <v>55</v>
      </c>
      <c r="D387" s="214"/>
      <c r="E387" s="346"/>
      <c r="F387" s="346"/>
      <c r="G387" s="346" t="n">
        <v>1000</v>
      </c>
      <c r="H387" s="117"/>
      <c r="I387" s="235"/>
      <c r="J387" s="145" t="n">
        <v>0.1</v>
      </c>
      <c r="K387" s="145" t="n">
        <v>0.2</v>
      </c>
      <c r="L387" s="145" t="n">
        <v>0.1</v>
      </c>
      <c r="M387" s="145" t="n">
        <v>0.7</v>
      </c>
      <c r="N387" s="145" t="n">
        <v>0.4</v>
      </c>
      <c r="O387" s="145" t="n">
        <v>0.7</v>
      </c>
      <c r="P387" s="145" t="n">
        <v>0.05</v>
      </c>
      <c r="Q387" s="145" t="n">
        <v>0.1</v>
      </c>
      <c r="R387" s="145" t="n">
        <v>0.1</v>
      </c>
      <c r="S387" s="145" t="n">
        <v>0.1</v>
      </c>
      <c r="T387" s="122" t="n">
        <f aca="false">ROUND(J387*$G387,-1)</f>
        <v>100</v>
      </c>
      <c r="U387" s="251" t="n">
        <f aca="false">ROUND(K387*$G387,-1)</f>
        <v>200</v>
      </c>
      <c r="V387" s="227" t="n">
        <f aca="false">ROUND(L387*$G387,-1)</f>
        <v>100</v>
      </c>
      <c r="W387" s="227" t="n">
        <f aca="false">ROUND(M387*$G387,-1)</f>
        <v>700</v>
      </c>
      <c r="X387" s="227" t="n">
        <f aca="false">ROUND(N387*$G387,-1)</f>
        <v>400</v>
      </c>
      <c r="Y387" s="227" t="n">
        <f aca="false">ROUND(O387*$G387,-1)</f>
        <v>700</v>
      </c>
      <c r="Z387" s="227" t="n">
        <f aca="false">ROUND(P387*$G387,-1)</f>
        <v>50</v>
      </c>
      <c r="AA387" s="227" t="n">
        <f aca="false">ROUND(Q387*$G387,-1)</f>
        <v>100</v>
      </c>
      <c r="AB387" s="227" t="n">
        <f aca="false">ROUND(R387*$G387,-1)</f>
        <v>100</v>
      </c>
      <c r="AC387" s="143" t="n">
        <f aca="false">ROUND(S387*$G387,-1)</f>
        <v>100</v>
      </c>
      <c r="AD387" s="186"/>
      <c r="AE387" s="208"/>
    </row>
    <row r="388" customFormat="false" ht="18.7" hidden="false" customHeight="true" outlineLevel="0" collapsed="false">
      <c r="A388" s="311" t="s">
        <v>147</v>
      </c>
      <c r="B388" s="214" t="s">
        <v>82</v>
      </c>
      <c r="C388" s="214" t="s">
        <v>55</v>
      </c>
      <c r="D388" s="214"/>
      <c r="E388" s="346"/>
      <c r="F388" s="346"/>
      <c r="G388" s="346" t="n">
        <v>200</v>
      </c>
      <c r="H388" s="117"/>
      <c r="I388" s="235"/>
      <c r="J388" s="145" t="n">
        <v>0.05</v>
      </c>
      <c r="K388" s="145" t="n">
        <v>0.1</v>
      </c>
      <c r="L388" s="145" t="n">
        <v>0.1</v>
      </c>
      <c r="M388" s="145" t="n">
        <v>0.1</v>
      </c>
      <c r="N388" s="145" t="n">
        <v>0.1</v>
      </c>
      <c r="O388" s="145" t="n">
        <v>0.1</v>
      </c>
      <c r="P388" s="145" t="n">
        <v>0.1</v>
      </c>
      <c r="Q388" s="145" t="n">
        <v>0.1</v>
      </c>
      <c r="R388" s="145" t="n">
        <v>0.1</v>
      </c>
      <c r="S388" s="145" t="n">
        <v>0.1</v>
      </c>
      <c r="T388" s="122" t="n">
        <f aca="false">ROUND(J388*$G388,-1)</f>
        <v>10</v>
      </c>
      <c r="U388" s="251" t="n">
        <f aca="false">ROUND(K388*$G388,-1)</f>
        <v>20</v>
      </c>
      <c r="V388" s="227" t="n">
        <f aca="false">ROUND(L388*$G388,-1)</f>
        <v>20</v>
      </c>
      <c r="W388" s="227" t="n">
        <f aca="false">ROUND(M388*$G388,-1)</f>
        <v>20</v>
      </c>
      <c r="X388" s="227" t="n">
        <f aca="false">ROUND(N388*$G388,-1)</f>
        <v>20</v>
      </c>
      <c r="Y388" s="227" t="n">
        <f aca="false">ROUND(O388*$G388,-1)</f>
        <v>20</v>
      </c>
      <c r="Z388" s="227" t="n">
        <f aca="false">ROUND(P388*$G388,-1)</f>
        <v>20</v>
      </c>
      <c r="AA388" s="227" t="n">
        <f aca="false">ROUND(Q388*$G388,-1)</f>
        <v>20</v>
      </c>
      <c r="AB388" s="227" t="n">
        <f aca="false">ROUND(R388*$G388,-1)</f>
        <v>20</v>
      </c>
      <c r="AC388" s="143" t="n">
        <f aca="false">ROUND(S388*$G388,-1)</f>
        <v>20</v>
      </c>
      <c r="AD388" s="186"/>
      <c r="AE388" s="208"/>
    </row>
    <row r="389" customFormat="false" ht="18.7" hidden="false" customHeight="true" outlineLevel="0" collapsed="false">
      <c r="A389" s="234"/>
      <c r="B389" s="214"/>
      <c r="C389" s="214"/>
      <c r="D389" s="214"/>
      <c r="E389" s="179"/>
      <c r="F389" s="179"/>
      <c r="G389" s="179"/>
      <c r="H389" s="143"/>
      <c r="I389" s="235"/>
      <c r="J389" s="186"/>
      <c r="K389" s="145"/>
      <c r="L389" s="237"/>
      <c r="M389" s="237"/>
      <c r="N389" s="145"/>
      <c r="O389" s="145"/>
      <c r="P389" s="145"/>
      <c r="Q389" s="145"/>
      <c r="R389" s="145"/>
      <c r="S389" s="145"/>
      <c r="T389" s="347"/>
      <c r="U389" s="707"/>
      <c r="V389" s="349"/>
      <c r="W389" s="349"/>
      <c r="X389" s="349"/>
      <c r="Y389" s="349"/>
      <c r="Z389" s="349"/>
      <c r="AA389" s="349"/>
      <c r="AB389" s="349"/>
      <c r="AC389" s="167"/>
      <c r="AD389" s="186"/>
      <c r="AE389" s="208"/>
    </row>
    <row r="390" customFormat="false" ht="18.7" hidden="false" customHeight="true" outlineLevel="0" collapsed="false">
      <c r="A390" s="48"/>
      <c r="B390" s="708"/>
      <c r="C390" s="708"/>
      <c r="D390" s="708"/>
      <c r="E390" s="308"/>
      <c r="F390" s="708"/>
      <c r="G390" s="308"/>
      <c r="H390" s="308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08"/>
      <c r="U390" s="308"/>
      <c r="V390" s="308"/>
      <c r="W390" s="308"/>
      <c r="X390" s="308"/>
      <c r="Y390" s="308"/>
      <c r="Z390" s="308"/>
      <c r="AA390" s="308"/>
      <c r="AB390" s="308"/>
      <c r="AC390" s="308"/>
      <c r="AD390" s="48"/>
      <c r="AE390" s="208"/>
    </row>
    <row r="391" customFormat="false" ht="18.7" hidden="false" customHeight="true" outlineLevel="0" collapsed="false">
      <c r="A391" s="48"/>
      <c r="B391" s="708"/>
      <c r="C391" s="708"/>
      <c r="D391" s="708"/>
      <c r="E391" s="308"/>
      <c r="F391" s="708"/>
      <c r="G391" s="308"/>
      <c r="I391" s="350" t="s">
        <v>47</v>
      </c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08" t="n">
        <f aca="false">T33</f>
        <v>0</v>
      </c>
      <c r="U391" s="308" t="n">
        <f aca="false">U33</f>
        <v>0</v>
      </c>
      <c r="V391" s="308" t="n">
        <f aca="false">V33</f>
        <v>0</v>
      </c>
      <c r="W391" s="308" t="n">
        <f aca="false">W33</f>
        <v>0</v>
      </c>
      <c r="X391" s="308" t="n">
        <f aca="false">X33</f>
        <v>0</v>
      </c>
      <c r="Y391" s="308" t="n">
        <f aca="false">Y33</f>
        <v>0</v>
      </c>
      <c r="Z391" s="308" t="n">
        <f aca="false">Z33</f>
        <v>0</v>
      </c>
      <c r="AA391" s="308" t="n">
        <f aca="false">AA33</f>
        <v>0</v>
      </c>
      <c r="AB391" s="308" t="n">
        <f aca="false">AB33</f>
        <v>0</v>
      </c>
      <c r="AC391" s="308" t="n">
        <f aca="false">AC33</f>
        <v>0</v>
      </c>
      <c r="AD391" s="48"/>
      <c r="AE391" s="208"/>
    </row>
    <row r="392" customFormat="false" ht="18.7" hidden="false" customHeight="true" outlineLevel="0" collapsed="false">
      <c r="A392" s="48"/>
      <c r="B392" s="48"/>
      <c r="C392" s="48"/>
      <c r="D392" s="48"/>
      <c r="E392" s="308"/>
      <c r="F392" s="708"/>
      <c r="G392" s="308"/>
      <c r="I392" s="350" t="s">
        <v>138</v>
      </c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08" t="n">
        <f aca="false">T173</f>
        <v>200</v>
      </c>
      <c r="U392" s="308" t="n">
        <f aca="false">U173</f>
        <v>0</v>
      </c>
      <c r="V392" s="308" t="n">
        <f aca="false">V173</f>
        <v>0</v>
      </c>
      <c r="W392" s="308" t="n">
        <f aca="false">W173</f>
        <v>0</v>
      </c>
      <c r="X392" s="308" t="n">
        <f aca="false">X173</f>
        <v>0</v>
      </c>
      <c r="Y392" s="308" t="n">
        <f aca="false">Y173</f>
        <v>0</v>
      </c>
      <c r="Z392" s="308" t="n">
        <f aca="false">Z173</f>
        <v>0</v>
      </c>
      <c r="AA392" s="308" t="n">
        <f aca="false">AA173</f>
        <v>0</v>
      </c>
      <c r="AB392" s="308" t="n">
        <f aca="false">AB173</f>
        <v>0</v>
      </c>
      <c r="AC392" s="308" t="n">
        <f aca="false">AC173</f>
        <v>0</v>
      </c>
      <c r="AD392" s="48"/>
      <c r="AE392" s="208"/>
    </row>
    <row r="393" customFormat="false" ht="18.7" hidden="false" customHeight="true" outlineLevel="0" collapsed="false">
      <c r="A393" s="709"/>
      <c r="B393" s="709"/>
      <c r="C393" s="709"/>
      <c r="D393" s="709"/>
      <c r="E393" s="710"/>
      <c r="F393" s="708"/>
      <c r="G393" s="710"/>
      <c r="I393" s="350" t="s">
        <v>148</v>
      </c>
      <c r="J393" s="661"/>
      <c r="K393" s="661"/>
      <c r="L393" s="661"/>
      <c r="M393" s="661"/>
      <c r="N393" s="661"/>
      <c r="O393" s="661"/>
      <c r="P393" s="661"/>
      <c r="Q393" s="661"/>
      <c r="R393" s="661"/>
      <c r="S393" s="661"/>
      <c r="T393" s="308"/>
      <c r="U393" s="308"/>
      <c r="V393" s="308"/>
      <c r="W393" s="308"/>
      <c r="X393" s="308"/>
      <c r="Y393" s="308"/>
      <c r="Z393" s="308"/>
      <c r="AA393" s="308"/>
      <c r="AB393" s="308"/>
      <c r="AC393" s="308"/>
      <c r="AD393" s="48"/>
      <c r="AE393" s="208"/>
    </row>
    <row r="394" customFormat="false" ht="18.7" hidden="false" customHeight="true" outlineLevel="0" collapsed="false">
      <c r="A394" s="709"/>
      <c r="B394" s="709"/>
      <c r="C394" s="709"/>
      <c r="D394" s="709"/>
      <c r="E394" s="710"/>
      <c r="F394" s="708"/>
      <c r="G394" s="710"/>
      <c r="I394" s="350" t="s">
        <v>82</v>
      </c>
      <c r="J394" s="661"/>
      <c r="K394" s="661"/>
      <c r="L394" s="661"/>
      <c r="M394" s="661"/>
      <c r="N394" s="661"/>
      <c r="O394" s="661"/>
      <c r="P394" s="661"/>
      <c r="Q394" s="661"/>
      <c r="R394" s="661"/>
      <c r="S394" s="661"/>
      <c r="T394" s="308" t="n">
        <f aca="false">T388+T387+T386+T382+T381+T380+T378+T374+T299+T227+T226+T225+T224+T223+T221+T220+T219+T218+T217+T216+T215+T214+T213+T212+T209+T208+T207+T206+T126+T125+T124+T123+T107+T106+T105+T104+T101+T100+T99</f>
        <v>2400</v>
      </c>
      <c r="U394" s="308" t="n">
        <f aca="false">U388+U387+U386+U382+U381+U380+U378+U374+U299+U227+U226+U225+U224+U223+U221+U220+U219+U218+U217+U216+U215+U214+U213+U212+U209+U208+U207+U206+U126+U125+U124+U123+U107+U106+U105+U104+U101+U100+U99</f>
        <v>2940</v>
      </c>
      <c r="V394" s="308" t="n">
        <f aca="false">V388+V387+V386+V382+V381+V380+V378+V374+V299+V227+V226+V225+V224+V223+V221+V220+V219+V218+V217+V216+V215+V214+V213+V212+V209+V208+V207+V206+V126+V125+V124+V123+V107+V106+V105+V104+V101+V100+V99</f>
        <v>1850</v>
      </c>
      <c r="W394" s="308" t="n">
        <f aca="false">W388+W387+W386+W382+W381+W380+W378+W374+W299+W227+W226+W225+W224+W223+W221+W220+W219+W218+W217+W216+W215+W214+W213+W212+W209+W208+W207+W206+W126+W125+W124+W123+W107+W106+W105+W104+W101+W100+W99</f>
        <v>2470</v>
      </c>
      <c r="X394" s="308" t="n">
        <f aca="false">X388+X387+X386+X382+X381+X380+X378+X374+X299+X227+X226+X225+X224+X223+X221+X220+X219+X218+X217+X216+X215+X214+X213+X212+X209+X208+X207+X206+X126+X125+X124+X123+X107+X106+X105+X104+X101+X100+X99</f>
        <v>3310</v>
      </c>
      <c r="Y394" s="308" t="n">
        <f aca="false">Y388+Y387+Y386+Y382+Y381+Y380+Y378+Y374+Y299+Y227+Y226+Y225+Y224+Y223+Y221+Y220+Y219+Y218+Y217+Y216+Y215+Y214+Y213+Y212+Y209+Y208+Y207+Y206+Y126+Y125+Y124+Y123+Y107+Y106+Y105+Y104+Y101+Y100+Y99</f>
        <v>1710</v>
      </c>
      <c r="Z394" s="308" t="n">
        <f aca="false">Z388+Z387+Z386+Z382+Z381+Z380+Z378+Z374+Z299+Z227+Z226+Z225+Z224+Z223+Z221+Z220+Z219+Z218+Z217+Z216+Z215+Z214+Z213+Z212+Z209+Z208+Z207+Z206+Z126+Z125+Z124+Z123+Z107+Z106+Z105+Z104+Z101+Z100+Z99</f>
        <v>1720</v>
      </c>
      <c r="AA394" s="308" t="n">
        <f aca="false">AA388+AA387+AA386+AA382+AA381+AA380+AA378+AA374+AA299+AA227+AA226+AA225+AA224+AA223+AA221+AA220+AA219+AA218+AA217+AA216+AA215+AA214+AA213+AA212+AA209+AA208+AA207+AA206+AA126+AA125+AA124+AA123+AA107+AA106+AA105+AA104+AA101+AA100+AA99</f>
        <v>1610</v>
      </c>
      <c r="AB394" s="308" t="n">
        <f aca="false">AB388+AB387+AB386+AB382+AB381+AB380+AB378+AB374+AB299+AB227+AB226+AB225+AB224+AB223+AB221+AB220+AB219+AB218+AB217+AB216+AB215+AB214+AB213+AB212+AB209+AB208+AB207+AB206+AB126+AB125+AB124+AB123+AB107+AB106+AB105+AB104+AB101+AB100+AB99</f>
        <v>1090</v>
      </c>
      <c r="AC394" s="308" t="n">
        <f aca="false">AC388+AC387+AC386+AC382+AC381+AC380+AC378+AC374+AC299+AC227+AC226+AC225+AC224+AC223+AC221+AC220+AC219+AC218+AC217+AC216+AC215+AC214+AC213+AC212+AC209+AC208+AC207+AC206+AC126+AC125+AC124+AC123+AC107+AC106+AC105+AC104+AC101+AC100+AC99</f>
        <v>2590</v>
      </c>
      <c r="AD394" s="48"/>
      <c r="AE394" s="208"/>
    </row>
    <row r="395" customFormat="false" ht="18.7" hidden="false" customHeight="true" outlineLevel="0" collapsed="false">
      <c r="A395" s="709"/>
      <c r="B395" s="709"/>
      <c r="C395" s="709"/>
      <c r="D395" s="709"/>
      <c r="E395" s="710"/>
      <c r="F395" s="711"/>
      <c r="G395" s="710"/>
      <c r="I395" s="350" t="s">
        <v>149</v>
      </c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308"/>
      <c r="U395" s="308"/>
      <c r="V395" s="308"/>
      <c r="W395" s="308"/>
      <c r="X395" s="308"/>
      <c r="Y395" s="308"/>
      <c r="Z395" s="308"/>
      <c r="AA395" s="308"/>
      <c r="AB395" s="308"/>
      <c r="AC395" s="308"/>
      <c r="AD395" s="48"/>
      <c r="AE395" s="357"/>
    </row>
    <row r="396" customFormat="false" ht="18.7" hidden="false" customHeight="true" outlineLevel="0" collapsed="false">
      <c r="A396" s="709"/>
      <c r="B396" s="709"/>
      <c r="C396" s="709"/>
      <c r="D396" s="709"/>
      <c r="E396" s="710"/>
      <c r="F396" s="711"/>
      <c r="G396" s="710"/>
      <c r="I396" s="350" t="s">
        <v>52</v>
      </c>
      <c r="J396" s="661"/>
      <c r="K396" s="661"/>
      <c r="L396" s="661"/>
      <c r="M396" s="661"/>
      <c r="N396" s="661"/>
      <c r="O396" s="661"/>
      <c r="P396" s="661"/>
      <c r="Q396" s="661"/>
      <c r="R396" s="661"/>
      <c r="S396" s="661"/>
      <c r="T396" s="308" t="n">
        <f aca="false">T366+T365+T364+T363+T287+T265+T203+T200+T197+T181+T179+T178+T175+T171+T120+T119+T118+T117+T116+T115+T114+T113+T112+T111+T110+T96+T73+T71+T69+T67+T64+T63+T62+T61+T60+T59+T58+T57+T56+T42+T38+T36+T34+T30+T29+T28+T25+T109</f>
        <v>2460</v>
      </c>
      <c r="U396" s="308" t="n">
        <f aca="false">U366+U365+U364+U363+U287+U265+U203+U200+U197+U181+U179+U178+U175+U171+U120+U119+U118+U117+U116+U115+U114+U113+U112+U111+U110+U96+U73+U71+U69+U67+U64+U63+U62+U61+U60+U59+U58+U57+U56+U42+U38+U36+U34+U30+U29+U28+U25+U109</f>
        <v>3150</v>
      </c>
      <c r="V396" s="308" t="n">
        <f aca="false">V366+V365+V364+V363+V287+V265+V203+V200+V197+V181+V179+V178+V175+V171+V120+V119+V118+V117+V116+V115+V114+V113+V112+V111+V110+V96+V73+V71+V69+V67+V64+V63+V62+V61+V60+V59+V58+V57+V56+V42+V38+V36+V34+V30+V29+V28+V25+V109</f>
        <v>6060</v>
      </c>
      <c r="W396" s="308" t="n">
        <f aca="false">W366+W365+W364+W363+W287+W265+W203+W200+W197+W181+W179+W178+W175+W171+W120+W119+W118+W117+W116+W115+W114+W113+W112+W111+W110+W96+W73+W71+W69+W67+W64+W63+W62+W61+W60+W59+W58+W57+W56+W42+W38+W36+W34+W30+W29+W28+W25+W109</f>
        <v>5580</v>
      </c>
      <c r="X396" s="308" t="n">
        <f aca="false">X366+X365+X364+X363+X287+X265+X203+X200+X197+X181+X179+X178+X175+X171+X120+X119+X118+X117+X116+X115+X114+X113+X112+X111+X110+X96+X73+X71+X69+X67+X64+X63+X62+X61+X60+X59+X58+X57+X56+X42+X38+X36+X34+X30+X29+X28+X25+X109</f>
        <v>2930</v>
      </c>
      <c r="Y396" s="308" t="n">
        <f aca="false">Y366+Y365+Y364+Y363+Y287+Y265+Y203+Y200+Y197+Y181+Y179+Y178+Y175+Y171+Y120+Y119+Y118+Y117+Y116+Y115+Y114+Y113+Y112+Y111+Y110+Y96+Y73+Y71+Y69+Y67+Y64+Y63+Y62+Y61+Y60+Y59+Y58+Y57+Y56+Y42+Y38+Y36+Y34+Y30+Y29+Y28+Y25+Y109</f>
        <v>4280</v>
      </c>
      <c r="Z396" s="308" t="n">
        <f aca="false">Z366+Z365+Z364+Z363+Z287+Z265+Z203+Z200+Z197+Z181+Z179+Z178+Z175+Z171+Z120+Z119+Z118+Z117+Z116+Z115+Z114+Z113+Z112+Z111+Z110+Z96+Z73+Z71+Z69+Z67+Z64+Z63+Z62+Z61+Z60+Z59+Z58+Z57+Z56+Z42+Z38+Z36+Z34+Z30+Z29+Z28+Z25+Z109</f>
        <v>6930</v>
      </c>
      <c r="AA396" s="308" t="n">
        <f aca="false">AA366+AA365+AA364+AA363+AA287+AA265+AA203+AA200+AA197+AA181+AA179+AA178+AA175+AA171+AA120+AA119+AA118+AA117+AA116+AA115+AA114+AA113+AA112+AA111+AA110+AA96+AA73+AA71+AA69+AA67+AA64+AA63+AA62+AA61+AA60+AA59+AA58+AA57+AA56+AA42+AA38+AA36+AA34+AA30+AA29+AA28+AA25+AA109</f>
        <v>6010</v>
      </c>
      <c r="AB396" s="308" t="n">
        <f aca="false">AB366+AB365+AB364+AB363+AB287+AB265+AB203+AB200+AB197+AB181+AB179+AB178+AB175+AB171+AB120+AB119+AB118+AB117+AB116+AB115+AB114+AB113+AB112+AB111+AB110+AB96+AB73+AB71+AB69+AB67+AB64+AB63+AB62+AB61+AB60+AB59+AB58+AB57+AB56+AB42+AB38+AB36+AB34+AB30+AB29+AB28+AB25+AB109</f>
        <v>8090</v>
      </c>
      <c r="AC396" s="308" t="n">
        <f aca="false">AC366+AC365+AC364+AC363+AC287+AC265+AC203+AC200+AC197+AC181+AC179+AC178+AC175+AC171+AC120+AC119+AC118+AC117+AC116+AC115+AC114+AC113+AC112+AC111+AC110+AC96+AC73+AC71+AC69+AC67+AC64+AC63+AC62+AC61+AC60+AC59+AC58+AC57+AC56+AC42+AC38+AC36+AC34+AC30+AC29+AC28+AC25+AC109</f>
        <v>7030</v>
      </c>
      <c r="AD396" s="48"/>
      <c r="AE396" s="358"/>
    </row>
    <row r="397" customFormat="false" ht="18.7" hidden="false" customHeight="true" outlineLevel="0" collapsed="false">
      <c r="A397" s="709"/>
      <c r="B397" s="709"/>
      <c r="C397" s="709"/>
      <c r="D397" s="709"/>
      <c r="E397" s="710"/>
      <c r="F397" s="711"/>
      <c r="G397" s="710"/>
      <c r="H397" s="710"/>
      <c r="I397" s="350" t="s">
        <v>151</v>
      </c>
      <c r="J397" s="661"/>
      <c r="K397" s="661"/>
      <c r="L397" s="661"/>
      <c r="M397" s="661"/>
      <c r="N397" s="661"/>
      <c r="O397" s="661"/>
      <c r="P397" s="661"/>
      <c r="Q397" s="661"/>
      <c r="R397" s="661"/>
      <c r="S397" s="661"/>
      <c r="T397" s="308"/>
      <c r="U397" s="308"/>
      <c r="V397" s="308"/>
      <c r="W397" s="308"/>
      <c r="X397" s="308"/>
      <c r="Y397" s="308"/>
      <c r="Z397" s="308"/>
      <c r="AA397" s="308"/>
      <c r="AB397" s="308"/>
      <c r="AC397" s="308"/>
      <c r="AD397" s="48"/>
    </row>
    <row r="398" customFormat="false" ht="18.7" hidden="false" customHeight="true" outlineLevel="0" collapsed="false">
      <c r="A398" s="709"/>
      <c r="B398" s="709"/>
      <c r="C398" s="709"/>
      <c r="D398" s="709"/>
      <c r="E398" s="710"/>
      <c r="F398" s="711"/>
      <c r="G398" s="710"/>
      <c r="H398" s="710"/>
      <c r="I398" s="350" t="s">
        <v>106</v>
      </c>
      <c r="J398" s="661"/>
      <c r="K398" s="661"/>
      <c r="L398" s="661"/>
      <c r="M398" s="661"/>
      <c r="N398" s="661"/>
      <c r="O398" s="661"/>
      <c r="P398" s="661"/>
      <c r="Q398" s="661"/>
      <c r="R398" s="661"/>
      <c r="S398" s="661"/>
      <c r="T398" s="308"/>
      <c r="U398" s="308"/>
      <c r="V398" s="308"/>
      <c r="W398" s="308"/>
      <c r="X398" s="308"/>
      <c r="Y398" s="308"/>
      <c r="Z398" s="308"/>
      <c r="AA398" s="308"/>
      <c r="AB398" s="308"/>
      <c r="AC398" s="308"/>
      <c r="AD398" s="48"/>
    </row>
    <row r="399" customFormat="false" ht="18.7" hidden="false" customHeight="true" outlineLevel="0" collapsed="false">
      <c r="A399" s="709"/>
      <c r="B399" s="709"/>
      <c r="C399" s="709"/>
      <c r="D399" s="709"/>
      <c r="E399" s="710"/>
      <c r="F399" s="711"/>
      <c r="G399" s="710"/>
      <c r="H399" s="710"/>
      <c r="I399" s="350" t="s">
        <v>152</v>
      </c>
      <c r="J399" s="661"/>
      <c r="K399" s="661"/>
      <c r="L399" s="661"/>
      <c r="M399" s="661"/>
      <c r="N399" s="661"/>
      <c r="O399" s="661"/>
      <c r="P399" s="661"/>
      <c r="Q399" s="661"/>
      <c r="R399" s="661"/>
      <c r="S399" s="661"/>
      <c r="T399" s="308" t="n">
        <f aca="false">T89+T88</f>
        <v>700</v>
      </c>
      <c r="U399" s="308" t="n">
        <f aca="false">U89+U88</f>
        <v>0</v>
      </c>
      <c r="V399" s="308" t="n">
        <f aca="false">V89+V88</f>
        <v>0</v>
      </c>
      <c r="W399" s="308" t="n">
        <f aca="false">W89+W88</f>
        <v>0</v>
      </c>
      <c r="X399" s="308" t="n">
        <f aca="false">X89+X88</f>
        <v>0</v>
      </c>
      <c r="Y399" s="308" t="n">
        <f aca="false">Y89+Y88</f>
        <v>0</v>
      </c>
      <c r="Z399" s="308" t="n">
        <f aca="false">Z89+Z88</f>
        <v>0</v>
      </c>
      <c r="AA399" s="308" t="n">
        <f aca="false">AA89+AA88</f>
        <v>0</v>
      </c>
      <c r="AB399" s="308" t="n">
        <f aca="false">AB89+AB88</f>
        <v>0</v>
      </c>
      <c r="AC399" s="308" t="n">
        <f aca="false">AC89+AC88</f>
        <v>0</v>
      </c>
      <c r="AD399" s="48"/>
    </row>
    <row r="400" customFormat="false" ht="18.7" hidden="false" customHeight="true" outlineLevel="0" collapsed="false">
      <c r="A400" s="709"/>
      <c r="B400" s="709"/>
      <c r="C400" s="709"/>
      <c r="D400" s="709"/>
      <c r="E400" s="710"/>
      <c r="F400" s="711"/>
      <c r="G400" s="710"/>
      <c r="H400" s="710"/>
      <c r="I400" s="350" t="s">
        <v>153</v>
      </c>
      <c r="J400" s="661"/>
      <c r="K400" s="661"/>
      <c r="L400" s="661"/>
      <c r="M400" s="661"/>
      <c r="N400" s="661"/>
      <c r="O400" s="661"/>
      <c r="P400" s="661"/>
      <c r="Q400" s="661"/>
      <c r="R400" s="661"/>
      <c r="S400" s="661"/>
      <c r="T400" s="308"/>
      <c r="U400" s="308"/>
      <c r="V400" s="308"/>
      <c r="W400" s="308"/>
      <c r="X400" s="308"/>
      <c r="Y400" s="308"/>
      <c r="Z400" s="308"/>
      <c r="AA400" s="308"/>
      <c r="AB400" s="308"/>
      <c r="AC400" s="308"/>
      <c r="AD400" s="48"/>
    </row>
    <row r="401" customFormat="false" ht="18.7" hidden="false" customHeight="true" outlineLevel="0" collapsed="false">
      <c r="A401" s="709"/>
      <c r="B401" s="709"/>
      <c r="C401" s="709"/>
      <c r="D401" s="709"/>
      <c r="E401" s="710"/>
      <c r="F401" s="711"/>
      <c r="G401" s="710"/>
      <c r="H401" s="710"/>
      <c r="I401" s="350"/>
      <c r="J401" s="661"/>
      <c r="K401" s="661"/>
      <c r="L401" s="661"/>
      <c r="M401" s="661"/>
      <c r="N401" s="661"/>
      <c r="O401" s="661"/>
      <c r="P401" s="661"/>
      <c r="Q401" s="661"/>
      <c r="R401" s="661"/>
      <c r="S401" s="661"/>
      <c r="T401" s="710"/>
      <c r="U401" s="710"/>
      <c r="V401" s="710"/>
      <c r="W401" s="710"/>
      <c r="X401" s="710"/>
      <c r="Y401" s="710"/>
      <c r="Z401" s="710"/>
      <c r="AA401" s="710"/>
      <c r="AB401" s="710"/>
      <c r="AC401" s="710"/>
      <c r="AD401" s="48"/>
    </row>
    <row r="402" customFormat="false" ht="18.7" hidden="false" customHeight="true" outlineLevel="0" collapsed="false">
      <c r="A402" s="709"/>
      <c r="B402" s="709"/>
      <c r="C402" s="709"/>
      <c r="D402" s="709"/>
      <c r="E402" s="710"/>
      <c r="F402" s="711"/>
      <c r="G402" s="710"/>
      <c r="H402" s="710"/>
      <c r="I402" s="661"/>
      <c r="J402" s="661"/>
      <c r="K402" s="661"/>
      <c r="L402" s="661"/>
      <c r="M402" s="661"/>
      <c r="N402" s="661"/>
      <c r="O402" s="661"/>
      <c r="P402" s="661"/>
      <c r="Q402" s="661"/>
      <c r="R402" s="661"/>
      <c r="S402" s="661"/>
      <c r="T402" s="308" t="n">
        <f aca="false">SUM(T391:T400)</f>
        <v>5760</v>
      </c>
      <c r="U402" s="308" t="n">
        <f aca="false">SUM(U391:U400)</f>
        <v>6090</v>
      </c>
      <c r="V402" s="308" t="n">
        <f aca="false">SUM(V391:V400)</f>
        <v>7910</v>
      </c>
      <c r="W402" s="308" t="n">
        <f aca="false">SUM(W391:W400)</f>
        <v>8050</v>
      </c>
      <c r="X402" s="308" t="n">
        <f aca="false">SUM(X391:X400)</f>
        <v>6240</v>
      </c>
      <c r="Y402" s="308" t="n">
        <f aca="false">SUM(Y391:Y400)</f>
        <v>5990</v>
      </c>
      <c r="Z402" s="308" t="n">
        <f aca="false">SUM(Z391:Z400)</f>
        <v>8650</v>
      </c>
      <c r="AA402" s="308" t="n">
        <f aca="false">SUM(AA391:AA400)</f>
        <v>7620</v>
      </c>
      <c r="AB402" s="308" t="n">
        <f aca="false">SUM(AB391:AB400)</f>
        <v>9180</v>
      </c>
      <c r="AC402" s="308" t="n">
        <f aca="false">SUM(AC391:AC400)</f>
        <v>9620</v>
      </c>
      <c r="AD402" s="48"/>
    </row>
    <row r="403" customFormat="false" ht="18.7" hidden="false" customHeight="true" outlineLevel="0" collapsed="false">
      <c r="A403" s="709"/>
      <c r="B403" s="709"/>
      <c r="C403" s="709"/>
      <c r="D403" s="709"/>
      <c r="E403" s="710"/>
      <c r="F403" s="711"/>
      <c r="G403" s="710"/>
      <c r="H403" s="710"/>
      <c r="I403" s="661"/>
      <c r="J403" s="661"/>
      <c r="K403" s="661"/>
      <c r="L403" s="661"/>
      <c r="M403" s="661"/>
      <c r="N403" s="661"/>
      <c r="O403" s="661"/>
      <c r="P403" s="661"/>
      <c r="Q403" s="661"/>
      <c r="R403" s="661"/>
      <c r="S403" s="661"/>
      <c r="T403" s="710"/>
      <c r="U403" s="710"/>
      <c r="V403" s="710"/>
      <c r="W403" s="710"/>
      <c r="X403" s="710"/>
      <c r="Y403" s="710"/>
      <c r="Z403" s="710"/>
      <c r="AA403" s="710"/>
      <c r="AB403" s="710"/>
      <c r="AC403" s="710"/>
      <c r="AD403" s="48"/>
    </row>
    <row r="404" customFormat="false" ht="18.7" hidden="false" customHeight="true" outlineLevel="0" collapsed="false">
      <c r="A404" s="709"/>
      <c r="B404" s="709"/>
      <c r="C404" s="709"/>
      <c r="D404" s="709"/>
      <c r="E404" s="710"/>
      <c r="F404" s="711"/>
      <c r="G404" s="710"/>
      <c r="H404" s="710"/>
      <c r="I404" s="661"/>
      <c r="J404" s="661"/>
      <c r="K404" s="661"/>
      <c r="L404" s="661"/>
      <c r="M404" s="661"/>
      <c r="N404" s="661"/>
      <c r="O404" s="661"/>
      <c r="P404" s="661"/>
      <c r="Q404" s="661"/>
      <c r="R404" s="661"/>
      <c r="S404" s="661"/>
      <c r="T404" s="710"/>
      <c r="U404" s="710"/>
      <c r="V404" s="710"/>
      <c r="W404" s="710"/>
      <c r="X404" s="710"/>
      <c r="Y404" s="710"/>
      <c r="Z404" s="710"/>
      <c r="AA404" s="710"/>
      <c r="AB404" s="710"/>
      <c r="AC404" s="710"/>
      <c r="AD404" s="48"/>
    </row>
    <row r="405" customFormat="false" ht="18.7" hidden="false" customHeight="true" outlineLevel="0" collapsed="false">
      <c r="A405" s="48"/>
      <c r="B405" s="48"/>
      <c r="C405" s="48"/>
      <c r="D405" s="48"/>
      <c r="E405" s="308"/>
      <c r="F405" s="308"/>
      <c r="G405" s="308"/>
      <c r="H405" s="308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08"/>
      <c r="U405" s="308"/>
      <c r="V405" s="308"/>
      <c r="W405" s="308"/>
      <c r="X405" s="308"/>
      <c r="Y405" s="308"/>
      <c r="Z405" s="308"/>
      <c r="AA405" s="308"/>
      <c r="AB405" s="308"/>
      <c r="AC405" s="308"/>
      <c r="AD405" s="48"/>
    </row>
    <row r="406" customFormat="false" ht="18.7" hidden="false" customHeight="true" outlineLevel="0" collapsed="false">
      <c r="A406" s="48"/>
      <c r="B406" s="48"/>
      <c r="C406" s="48"/>
      <c r="D406" s="48"/>
      <c r="E406" s="308"/>
      <c r="F406" s="308"/>
      <c r="G406" s="308"/>
      <c r="H406" s="308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08"/>
      <c r="U406" s="308"/>
      <c r="V406" s="308"/>
      <c r="W406" s="308"/>
      <c r="X406" s="308"/>
      <c r="Y406" s="308"/>
      <c r="Z406" s="308"/>
      <c r="AA406" s="308"/>
      <c r="AB406" s="308"/>
      <c r="AC406" s="308"/>
      <c r="AD406" s="48"/>
    </row>
    <row r="407" customFormat="false" ht="18.7" hidden="false" customHeight="true" outlineLevel="0" collapsed="false">
      <c r="A407" s="48"/>
      <c r="B407" s="48"/>
      <c r="C407" s="48"/>
      <c r="D407" s="48"/>
      <c r="E407" s="308"/>
      <c r="F407" s="308"/>
      <c r="G407" s="308"/>
      <c r="H407" s="308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08"/>
      <c r="U407" s="308"/>
      <c r="V407" s="308"/>
      <c r="W407" s="308"/>
      <c r="X407" s="308"/>
      <c r="Y407" s="308"/>
      <c r="Z407" s="308"/>
      <c r="AA407" s="308"/>
      <c r="AB407" s="308"/>
      <c r="AC407" s="308"/>
      <c r="AD407" s="48"/>
    </row>
    <row r="408" customFormat="false" ht="18.7" hidden="false" customHeight="true" outlineLevel="0" collapsed="false">
      <c r="A408" s="48"/>
      <c r="B408" s="48"/>
      <c r="C408" s="48"/>
      <c r="D408" s="48"/>
      <c r="E408" s="308"/>
      <c r="F408" s="308"/>
      <c r="G408" s="308"/>
      <c r="H408" s="708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08"/>
      <c r="U408" s="308"/>
      <c r="V408" s="308"/>
      <c r="W408" s="308"/>
      <c r="X408" s="308"/>
      <c r="Y408" s="308"/>
      <c r="Z408" s="308"/>
      <c r="AA408" s="308"/>
      <c r="AB408" s="308"/>
      <c r="AC408" s="308"/>
      <c r="AD408" s="48"/>
    </row>
    <row r="409" customFormat="false" ht="18.7" hidden="false" customHeight="true" outlineLevel="0" collapsed="false">
      <c r="A409" s="48"/>
      <c r="B409" s="48"/>
      <c r="C409" s="48"/>
      <c r="D409" s="48"/>
      <c r="E409" s="48"/>
      <c r="F409" s="308"/>
      <c r="G409" s="308"/>
      <c r="H409" s="48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08"/>
      <c r="U409" s="308"/>
      <c r="V409" s="308"/>
      <c r="W409" s="308"/>
      <c r="X409" s="308"/>
      <c r="Y409" s="308"/>
      <c r="Z409" s="308"/>
      <c r="AA409" s="308"/>
      <c r="AB409" s="308"/>
      <c r="AC409" s="308"/>
      <c r="AD409" s="48"/>
    </row>
    <row r="410" customFormat="false" ht="18.7" hidden="false" customHeight="true" outlineLevel="0" collapsed="false">
      <c r="A410" s="48"/>
      <c r="B410" s="48"/>
      <c r="C410" s="48"/>
      <c r="D410" s="48"/>
      <c r="E410" s="308"/>
      <c r="F410" s="308"/>
      <c r="G410" s="308"/>
      <c r="H410" s="308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08"/>
      <c r="U410" s="308"/>
      <c r="V410" s="308"/>
      <c r="W410" s="308"/>
      <c r="X410" s="308"/>
      <c r="Y410" s="308"/>
      <c r="Z410" s="308"/>
      <c r="AA410" s="308"/>
      <c r="AB410" s="308"/>
      <c r="AC410" s="308"/>
      <c r="AD410" s="48"/>
    </row>
    <row r="411" customFormat="false" ht="18.7" hidden="false" customHeight="true" outlineLevel="0" collapsed="false">
      <c r="A411" s="48"/>
      <c r="B411" s="48"/>
      <c r="C411" s="48"/>
      <c r="D411" s="48"/>
      <c r="E411" s="308"/>
      <c r="F411" s="308"/>
      <c r="G411" s="308"/>
      <c r="H411" s="308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08"/>
      <c r="U411" s="308"/>
      <c r="V411" s="308"/>
      <c r="W411" s="308"/>
      <c r="X411" s="308"/>
      <c r="Y411" s="308"/>
      <c r="Z411" s="308"/>
      <c r="AA411" s="308"/>
      <c r="AB411" s="308"/>
      <c r="AC411" s="308"/>
      <c r="AD411" s="48"/>
    </row>
    <row r="412" customFormat="false" ht="18.7" hidden="false" customHeight="true" outlineLevel="0" collapsed="false">
      <c r="A412" s="48"/>
      <c r="B412" s="48"/>
      <c r="C412" s="48"/>
      <c r="D412" s="48"/>
      <c r="E412" s="308"/>
      <c r="F412" s="308"/>
      <c r="G412" s="308"/>
      <c r="H412" s="308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08"/>
      <c r="U412" s="308"/>
      <c r="V412" s="308"/>
      <c r="W412" s="308"/>
      <c r="X412" s="308"/>
      <c r="Y412" s="308"/>
      <c r="Z412" s="308"/>
      <c r="AA412" s="308"/>
      <c r="AB412" s="308"/>
      <c r="AC412" s="308"/>
      <c r="AD412" s="48"/>
    </row>
    <row r="413" customFormat="false" ht="18.7" hidden="false" customHeight="true" outlineLevel="0" collapsed="false">
      <c r="A413" s="48"/>
      <c r="B413" s="48"/>
      <c r="C413" s="48"/>
      <c r="D413" s="48"/>
      <c r="E413" s="308"/>
      <c r="F413" s="308"/>
      <c r="G413" s="308"/>
      <c r="H413" s="308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08"/>
      <c r="U413" s="308"/>
      <c r="V413" s="308"/>
      <c r="W413" s="308"/>
      <c r="X413" s="308"/>
      <c r="Y413" s="308"/>
      <c r="Z413" s="308"/>
      <c r="AA413" s="308"/>
      <c r="AB413" s="308"/>
      <c r="AC413" s="308"/>
      <c r="AD413" s="48"/>
    </row>
    <row r="414" customFormat="false" ht="18.7" hidden="false" customHeight="true" outlineLevel="0" collapsed="false">
      <c r="A414" s="48"/>
      <c r="B414" s="48"/>
      <c r="C414" s="48"/>
      <c r="D414" s="48"/>
      <c r="E414" s="308"/>
      <c r="F414" s="308"/>
      <c r="G414" s="308"/>
      <c r="H414" s="308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08"/>
      <c r="U414" s="308"/>
      <c r="V414" s="308"/>
      <c r="W414" s="308"/>
      <c r="X414" s="308"/>
      <c r="Y414" s="308"/>
      <c r="Z414" s="308"/>
      <c r="AA414" s="308"/>
      <c r="AB414" s="308"/>
      <c r="AC414" s="308"/>
      <c r="AD414" s="48"/>
    </row>
    <row r="415" customFormat="false" ht="18.7" hidden="false" customHeight="true" outlineLevel="0" collapsed="false">
      <c r="A415" s="48"/>
      <c r="B415" s="48"/>
      <c r="C415" s="48"/>
      <c r="D415" s="48"/>
      <c r="E415" s="308"/>
      <c r="F415" s="308"/>
      <c r="G415" s="308"/>
      <c r="H415" s="308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08"/>
      <c r="U415" s="308"/>
      <c r="V415" s="308"/>
      <c r="W415" s="308"/>
      <c r="X415" s="308"/>
      <c r="Y415" s="308"/>
      <c r="Z415" s="308"/>
      <c r="AA415" s="308"/>
      <c r="AB415" s="308"/>
      <c r="AC415" s="308"/>
      <c r="AD415" s="48"/>
    </row>
    <row r="416" customFormat="false" ht="18.7" hidden="false" customHeight="true" outlineLevel="0" collapsed="false">
      <c r="A416" s="48"/>
      <c r="B416" s="48"/>
      <c r="C416" s="48"/>
      <c r="D416" s="48"/>
      <c r="E416" s="308"/>
      <c r="F416" s="308"/>
      <c r="G416" s="308"/>
      <c r="H416" s="308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08"/>
      <c r="U416" s="308"/>
      <c r="V416" s="308"/>
      <c r="W416" s="308"/>
      <c r="X416" s="308"/>
      <c r="Y416" s="308"/>
      <c r="Z416" s="308"/>
      <c r="AA416" s="308"/>
      <c r="AB416" s="308"/>
      <c r="AC416" s="308"/>
      <c r="AD416" s="48"/>
    </row>
    <row r="417" customFormat="false" ht="18.7" hidden="false" customHeight="true" outlineLevel="0" collapsed="false">
      <c r="A417" s="48"/>
      <c r="B417" s="48"/>
      <c r="C417" s="48"/>
      <c r="D417" s="48"/>
      <c r="E417" s="308"/>
      <c r="F417" s="308"/>
      <c r="G417" s="308"/>
      <c r="H417" s="308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08"/>
      <c r="U417" s="308"/>
      <c r="V417" s="308"/>
      <c r="W417" s="308"/>
      <c r="X417" s="308"/>
      <c r="Y417" s="308"/>
      <c r="Z417" s="308"/>
      <c r="AA417" s="308"/>
      <c r="AB417" s="308"/>
      <c r="AC417" s="308"/>
      <c r="AD417" s="48"/>
    </row>
    <row r="418" customFormat="false" ht="18.7" hidden="false" customHeight="true" outlineLevel="0" collapsed="false">
      <c r="A418" s="48"/>
      <c r="B418" s="48"/>
      <c r="C418" s="48"/>
      <c r="D418" s="48"/>
      <c r="E418" s="48"/>
      <c r="F418" s="308"/>
      <c r="G418" s="308"/>
      <c r="H418" s="48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08"/>
      <c r="U418" s="308"/>
      <c r="V418" s="308"/>
      <c r="W418" s="308"/>
      <c r="X418" s="308"/>
      <c r="Y418" s="308"/>
      <c r="Z418" s="308"/>
      <c r="AA418" s="308"/>
      <c r="AB418" s="308"/>
      <c r="AC418" s="308"/>
      <c r="AD418" s="48"/>
    </row>
    <row r="419" customFormat="false" ht="18.7" hidden="false" customHeight="true" outlineLevel="0" collapsed="false">
      <c r="A419" s="48"/>
      <c r="B419" s="48"/>
      <c r="C419" s="48"/>
      <c r="D419" s="48"/>
      <c r="E419" s="48"/>
      <c r="F419" s="308"/>
      <c r="G419" s="308"/>
      <c r="H419" s="48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08"/>
      <c r="U419" s="308"/>
      <c r="V419" s="308"/>
      <c r="W419" s="308"/>
      <c r="X419" s="308"/>
      <c r="Y419" s="308"/>
      <c r="Z419" s="308"/>
      <c r="AA419" s="308"/>
      <c r="AB419" s="308"/>
      <c r="AC419" s="308"/>
      <c r="AD419" s="48"/>
    </row>
    <row r="420" customFormat="false" ht="18.7" hidden="false" customHeight="true" outlineLevel="0" collapsed="false">
      <c r="A420" s="48"/>
      <c r="B420" s="48"/>
      <c r="C420" s="48"/>
      <c r="D420" s="48"/>
      <c r="E420" s="48"/>
      <c r="F420" s="308"/>
      <c r="G420" s="308"/>
      <c r="H420" s="308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08"/>
      <c r="U420" s="308"/>
      <c r="V420" s="308"/>
      <c r="W420" s="308"/>
      <c r="X420" s="308"/>
      <c r="Y420" s="308"/>
      <c r="Z420" s="308"/>
      <c r="AA420" s="308"/>
      <c r="AB420" s="308"/>
      <c r="AC420" s="308"/>
      <c r="AD420" s="48"/>
    </row>
    <row r="421" customFormat="false" ht="18.7" hidden="false" customHeight="true" outlineLevel="0" collapsed="false">
      <c r="A421" s="48"/>
      <c r="B421" s="48"/>
      <c r="C421" s="48"/>
      <c r="D421" s="48"/>
      <c r="E421" s="48"/>
      <c r="F421" s="308"/>
      <c r="G421" s="308"/>
      <c r="H421" s="308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08"/>
      <c r="U421" s="308"/>
      <c r="V421" s="308"/>
      <c r="W421" s="308"/>
      <c r="X421" s="308"/>
      <c r="Y421" s="308"/>
      <c r="Z421" s="308"/>
      <c r="AA421" s="308"/>
      <c r="AB421" s="308"/>
      <c r="AC421" s="308"/>
      <c r="AD421" s="48"/>
    </row>
    <row r="422" customFormat="false" ht="18.7" hidden="false" customHeight="true" outlineLevel="0" collapsed="false">
      <c r="A422" s="48"/>
      <c r="B422" s="48"/>
      <c r="C422" s="48"/>
      <c r="D422" s="48"/>
      <c r="E422" s="48"/>
      <c r="F422" s="308"/>
      <c r="G422" s="308"/>
      <c r="H422" s="308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08"/>
      <c r="U422" s="308"/>
      <c r="V422" s="308"/>
      <c r="W422" s="308"/>
      <c r="X422" s="308"/>
      <c r="Y422" s="308"/>
      <c r="Z422" s="308"/>
      <c r="AA422" s="308"/>
      <c r="AB422" s="308"/>
      <c r="AC422" s="308"/>
      <c r="AD422" s="48"/>
    </row>
    <row r="423" customFormat="false" ht="18.7" hidden="false" customHeight="true" outlineLevel="0" collapsed="false">
      <c r="A423" s="48"/>
      <c r="B423" s="48"/>
      <c r="C423" s="48"/>
      <c r="D423" s="48"/>
      <c r="E423" s="48"/>
      <c r="F423" s="308"/>
      <c r="G423" s="308"/>
      <c r="H423" s="308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08"/>
      <c r="U423" s="308"/>
      <c r="V423" s="308"/>
      <c r="W423" s="308"/>
      <c r="X423" s="308"/>
      <c r="Y423" s="308"/>
      <c r="Z423" s="308"/>
      <c r="AA423" s="308"/>
      <c r="AB423" s="308"/>
      <c r="AC423" s="308"/>
      <c r="AD423" s="48"/>
    </row>
    <row r="424" customFormat="false" ht="18.7" hidden="false" customHeight="true" outlineLevel="0" collapsed="false">
      <c r="A424" s="48"/>
      <c r="B424" s="48"/>
      <c r="C424" s="48"/>
      <c r="D424" s="48"/>
      <c r="E424" s="48"/>
      <c r="F424" s="308"/>
      <c r="G424" s="308"/>
      <c r="H424" s="308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08"/>
      <c r="U424" s="308"/>
      <c r="V424" s="308"/>
      <c r="W424" s="308"/>
      <c r="X424" s="308"/>
      <c r="Y424" s="308"/>
      <c r="Z424" s="308"/>
      <c r="AA424" s="308"/>
      <c r="AB424" s="308"/>
      <c r="AC424" s="308"/>
      <c r="AD424" s="48"/>
    </row>
    <row r="425" customFormat="false" ht="18.7" hidden="false" customHeight="true" outlineLevel="0" collapsed="false">
      <c r="A425" s="48"/>
      <c r="B425" s="48"/>
      <c r="C425" s="48"/>
      <c r="D425" s="48"/>
      <c r="E425" s="48"/>
      <c r="F425" s="308"/>
      <c r="G425" s="308"/>
      <c r="H425" s="308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08"/>
      <c r="U425" s="308"/>
      <c r="V425" s="308"/>
      <c r="W425" s="308"/>
      <c r="X425" s="308"/>
      <c r="Y425" s="308"/>
      <c r="Z425" s="308"/>
      <c r="AA425" s="308"/>
      <c r="AB425" s="308"/>
      <c r="AC425" s="308"/>
      <c r="AD425" s="48"/>
    </row>
    <row r="426" customFormat="false" ht="18.7" hidden="false" customHeight="true" outlineLevel="0" collapsed="false">
      <c r="A426" s="48"/>
      <c r="B426" s="48"/>
      <c r="C426" s="48"/>
      <c r="D426" s="48"/>
      <c r="E426" s="48"/>
      <c r="F426" s="308"/>
      <c r="G426" s="308"/>
      <c r="H426" s="308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08"/>
      <c r="U426" s="308"/>
      <c r="V426" s="308"/>
      <c r="W426" s="308"/>
      <c r="X426" s="308"/>
      <c r="Y426" s="308"/>
      <c r="Z426" s="308"/>
      <c r="AA426" s="308"/>
      <c r="AB426" s="308"/>
      <c r="AC426" s="308"/>
      <c r="AD426" s="48"/>
    </row>
    <row r="427" customFormat="false" ht="18.7" hidden="false" customHeight="true" outlineLevel="0" collapsed="false">
      <c r="A427" s="48"/>
      <c r="B427" s="48"/>
      <c r="C427" s="48"/>
      <c r="D427" s="48"/>
      <c r="E427" s="48"/>
      <c r="F427" s="308"/>
      <c r="G427" s="308"/>
      <c r="H427" s="308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08"/>
      <c r="U427" s="308"/>
      <c r="V427" s="308"/>
      <c r="W427" s="308"/>
      <c r="X427" s="308"/>
      <c r="Y427" s="308"/>
      <c r="Z427" s="308"/>
      <c r="AA427" s="308"/>
      <c r="AB427" s="308"/>
      <c r="AC427" s="308"/>
      <c r="AD427" s="48"/>
    </row>
    <row r="428" customFormat="false" ht="18.7" hidden="false" customHeight="true" outlineLevel="0" collapsed="false">
      <c r="A428" s="48"/>
      <c r="B428" s="48"/>
      <c r="C428" s="48"/>
      <c r="D428" s="48"/>
      <c r="E428" s="48"/>
      <c r="F428" s="308"/>
      <c r="G428" s="308"/>
      <c r="H428" s="308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08"/>
      <c r="U428" s="308"/>
      <c r="V428" s="308"/>
      <c r="W428" s="308"/>
      <c r="X428" s="308"/>
      <c r="Y428" s="308"/>
      <c r="Z428" s="308"/>
      <c r="AA428" s="308"/>
      <c r="AB428" s="308"/>
      <c r="AC428" s="308"/>
      <c r="AD428" s="48"/>
    </row>
    <row r="429" customFormat="false" ht="18.7" hidden="false" customHeight="true" outlineLevel="0" collapsed="false">
      <c r="A429" s="48"/>
      <c r="B429" s="48"/>
      <c r="C429" s="48"/>
      <c r="D429" s="48"/>
      <c r="E429" s="48"/>
      <c r="F429" s="308"/>
      <c r="G429" s="308"/>
      <c r="H429" s="308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08"/>
      <c r="U429" s="308"/>
      <c r="V429" s="308"/>
      <c r="W429" s="308"/>
      <c r="X429" s="308"/>
      <c r="Y429" s="308"/>
      <c r="Z429" s="308"/>
      <c r="AA429" s="308"/>
      <c r="AB429" s="308"/>
      <c r="AC429" s="308"/>
      <c r="AD429" s="48"/>
    </row>
    <row r="430" customFormat="false" ht="18.7" hidden="false" customHeight="true" outlineLevel="0" collapsed="false">
      <c r="A430" s="48"/>
      <c r="B430" s="48"/>
      <c r="C430" s="48"/>
      <c r="D430" s="48"/>
      <c r="E430" s="48"/>
      <c r="F430" s="308"/>
      <c r="G430" s="308"/>
      <c r="H430" s="308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08"/>
      <c r="U430" s="308"/>
      <c r="V430" s="308"/>
      <c r="W430" s="308"/>
      <c r="X430" s="308"/>
      <c r="Y430" s="308"/>
      <c r="Z430" s="308"/>
      <c r="AA430" s="308"/>
      <c r="AB430" s="308"/>
      <c r="AC430" s="308"/>
      <c r="AD430" s="48"/>
    </row>
    <row r="431" customFormat="false" ht="18.7" hidden="false" customHeight="true" outlineLevel="0" collapsed="false">
      <c r="A431" s="48"/>
      <c r="B431" s="48"/>
      <c r="C431" s="48"/>
      <c r="D431" s="48"/>
      <c r="E431" s="48"/>
      <c r="F431" s="308"/>
      <c r="G431" s="308"/>
      <c r="H431" s="48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08"/>
      <c r="U431" s="308"/>
      <c r="V431" s="308"/>
      <c r="W431" s="308"/>
      <c r="X431" s="308"/>
      <c r="Y431" s="308"/>
      <c r="Z431" s="308"/>
      <c r="AA431" s="308"/>
      <c r="AB431" s="308"/>
      <c r="AC431" s="308"/>
      <c r="AD431" s="48"/>
    </row>
    <row r="432" customFormat="false" ht="18.7" hidden="false" customHeight="true" outlineLevel="0" collapsed="false">
      <c r="A432" s="48"/>
      <c r="B432" s="48"/>
      <c r="C432" s="48"/>
      <c r="D432" s="48"/>
      <c r="E432" s="48"/>
      <c r="F432" s="308"/>
      <c r="G432" s="308"/>
      <c r="H432" s="308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08"/>
      <c r="U432" s="308"/>
      <c r="V432" s="308"/>
      <c r="W432" s="308"/>
      <c r="X432" s="308"/>
      <c r="Y432" s="308"/>
      <c r="Z432" s="308"/>
      <c r="AA432" s="308"/>
      <c r="AB432" s="308"/>
      <c r="AC432" s="308"/>
      <c r="AD432" s="48"/>
    </row>
    <row r="433" customFormat="false" ht="18.7" hidden="false" customHeight="true" outlineLevel="0" collapsed="false">
      <c r="A433" s="48"/>
      <c r="B433" s="48"/>
      <c r="C433" s="48"/>
      <c r="D433" s="48"/>
      <c r="E433" s="48"/>
      <c r="F433" s="308"/>
      <c r="G433" s="308"/>
      <c r="H433" s="308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08"/>
      <c r="U433" s="308"/>
      <c r="V433" s="308"/>
      <c r="W433" s="308"/>
      <c r="X433" s="308"/>
      <c r="Y433" s="308"/>
      <c r="Z433" s="308"/>
      <c r="AA433" s="308"/>
      <c r="AB433" s="308"/>
      <c r="AC433" s="308"/>
      <c r="AD433" s="48"/>
    </row>
    <row r="434" customFormat="false" ht="18.7" hidden="false" customHeight="true" outlineLevel="0" collapsed="false">
      <c r="A434" s="48"/>
      <c r="B434" s="48"/>
      <c r="C434" s="48"/>
      <c r="D434" s="48"/>
      <c r="E434" s="48"/>
      <c r="F434" s="308"/>
      <c r="G434" s="308"/>
      <c r="H434" s="48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08"/>
      <c r="U434" s="308"/>
      <c r="V434" s="308"/>
      <c r="W434" s="308"/>
      <c r="X434" s="308"/>
      <c r="Y434" s="308"/>
      <c r="Z434" s="308"/>
      <c r="AA434" s="308"/>
      <c r="AB434" s="308"/>
      <c r="AC434" s="308"/>
      <c r="AD434" s="48"/>
    </row>
    <row r="435" customFormat="false" ht="18.7" hidden="false" customHeight="true" outlineLevel="0" collapsed="false">
      <c r="A435" s="709"/>
      <c r="B435" s="709"/>
      <c r="C435" s="709"/>
      <c r="D435" s="709"/>
      <c r="E435" s="48"/>
      <c r="F435" s="308"/>
      <c r="G435" s="308"/>
      <c r="H435" s="48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08"/>
      <c r="U435" s="308"/>
      <c r="V435" s="308"/>
      <c r="W435" s="308"/>
      <c r="X435" s="308"/>
      <c r="Y435" s="308"/>
      <c r="Z435" s="308"/>
      <c r="AA435" s="308"/>
      <c r="AB435" s="308"/>
      <c r="AC435" s="308"/>
      <c r="AD435" s="48"/>
    </row>
    <row r="436" customFormat="false" ht="18.7" hidden="false" customHeight="true" outlineLevel="0" collapsed="false">
      <c r="A436" s="709"/>
      <c r="B436" s="709"/>
      <c r="C436" s="709"/>
      <c r="D436" s="709"/>
      <c r="E436" s="48"/>
      <c r="F436" s="308"/>
      <c r="G436" s="308"/>
      <c r="H436" s="48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08"/>
      <c r="U436" s="308"/>
      <c r="V436" s="308"/>
      <c r="W436" s="308"/>
      <c r="X436" s="308"/>
      <c r="Y436" s="308"/>
      <c r="Z436" s="308"/>
      <c r="AA436" s="308"/>
      <c r="AB436" s="308"/>
      <c r="AC436" s="308"/>
      <c r="AD436" s="48"/>
    </row>
    <row r="437" customFormat="false" ht="18.7" hidden="false" customHeight="true" outlineLevel="0" collapsed="false">
      <c r="A437" s="709"/>
      <c r="B437" s="709"/>
      <c r="C437" s="709"/>
      <c r="D437" s="709"/>
      <c r="E437" s="48"/>
      <c r="F437" s="308"/>
      <c r="G437" s="308"/>
      <c r="H437" s="48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08"/>
      <c r="U437" s="308"/>
      <c r="V437" s="308"/>
      <c r="W437" s="308"/>
      <c r="X437" s="308"/>
      <c r="Y437" s="308"/>
      <c r="Z437" s="308"/>
      <c r="AA437" s="308"/>
      <c r="AB437" s="308"/>
      <c r="AC437" s="308"/>
      <c r="AD437" s="48"/>
    </row>
    <row r="438" customFormat="false" ht="18.7" hidden="false" customHeight="true" outlineLevel="0" collapsed="false">
      <c r="A438" s="709"/>
      <c r="B438" s="709"/>
      <c r="C438" s="709"/>
      <c r="D438" s="709"/>
      <c r="E438" s="48"/>
      <c r="F438" s="308"/>
      <c r="G438" s="308"/>
      <c r="H438" s="48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08"/>
      <c r="U438" s="308"/>
      <c r="V438" s="308"/>
      <c r="W438" s="308"/>
      <c r="X438" s="308"/>
      <c r="Y438" s="308"/>
      <c r="Z438" s="308"/>
      <c r="AA438" s="308"/>
      <c r="AB438" s="308"/>
      <c r="AC438" s="308"/>
      <c r="AD438" s="48"/>
    </row>
    <row r="439" customFormat="false" ht="18.7" hidden="false" customHeight="true" outlineLevel="0" collapsed="false">
      <c r="A439" s="48"/>
      <c r="B439" s="48"/>
      <c r="C439" s="48"/>
      <c r="D439" s="48"/>
      <c r="E439" s="308"/>
      <c r="F439" s="308"/>
      <c r="G439" s="308"/>
      <c r="H439" s="308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08"/>
      <c r="U439" s="308"/>
      <c r="V439" s="308"/>
      <c r="W439" s="308"/>
      <c r="X439" s="308"/>
      <c r="Y439" s="308"/>
      <c r="Z439" s="308"/>
      <c r="AA439" s="308"/>
      <c r="AB439" s="308"/>
      <c r="AC439" s="308"/>
      <c r="AD439" s="48"/>
    </row>
    <row r="440" customFormat="false" ht="18.7" hidden="false" customHeight="true" outlineLevel="0" collapsed="false">
      <c r="A440" s="48"/>
      <c r="B440" s="48"/>
      <c r="C440" s="48"/>
      <c r="D440" s="48"/>
      <c r="E440" s="308"/>
      <c r="F440" s="308"/>
      <c r="G440" s="308"/>
      <c r="H440" s="308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08"/>
      <c r="U440" s="308"/>
      <c r="V440" s="308"/>
      <c r="W440" s="308"/>
      <c r="X440" s="308"/>
      <c r="Y440" s="308"/>
      <c r="Z440" s="308"/>
      <c r="AA440" s="308"/>
      <c r="AB440" s="308"/>
      <c r="AC440" s="308"/>
      <c r="AD440" s="48"/>
    </row>
    <row r="441" customFormat="false" ht="18.7" hidden="false" customHeight="true" outlineLevel="0" collapsed="false">
      <c r="A441" s="48"/>
      <c r="B441" s="48"/>
      <c r="C441" s="48"/>
      <c r="D441" s="48"/>
      <c r="E441" s="308"/>
      <c r="F441" s="308"/>
      <c r="G441" s="308"/>
      <c r="H441" s="308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08"/>
      <c r="U441" s="308"/>
      <c r="V441" s="308"/>
      <c r="W441" s="308"/>
      <c r="X441" s="308"/>
      <c r="Y441" s="308"/>
      <c r="Z441" s="308"/>
      <c r="AA441" s="308"/>
      <c r="AB441" s="308"/>
      <c r="AC441" s="308"/>
      <c r="AD441" s="48"/>
    </row>
    <row r="442" customFormat="false" ht="18.7" hidden="false" customHeight="true" outlineLevel="0" collapsed="false">
      <c r="A442" s="48"/>
      <c r="B442" s="48"/>
      <c r="C442" s="48"/>
      <c r="D442" s="48"/>
      <c r="E442" s="48"/>
      <c r="F442" s="308"/>
      <c r="G442" s="308"/>
      <c r="H442" s="48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08"/>
      <c r="U442" s="308"/>
      <c r="V442" s="308"/>
      <c r="W442" s="308"/>
      <c r="X442" s="308"/>
      <c r="Y442" s="308"/>
      <c r="Z442" s="308"/>
      <c r="AA442" s="308"/>
      <c r="AB442" s="308"/>
      <c r="AC442" s="308"/>
      <c r="AD442" s="48"/>
    </row>
    <row r="443" customFormat="false" ht="18.7" hidden="false" customHeight="true" outlineLevel="0" collapsed="false">
      <c r="A443" s="48"/>
      <c r="B443" s="48"/>
      <c r="C443" s="48"/>
      <c r="D443" s="48"/>
      <c r="E443" s="48"/>
      <c r="F443" s="308"/>
      <c r="G443" s="308"/>
      <c r="H443" s="48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08"/>
      <c r="U443" s="308"/>
      <c r="V443" s="308"/>
      <c r="W443" s="308"/>
      <c r="X443" s="308"/>
      <c r="Y443" s="308"/>
      <c r="Z443" s="308"/>
      <c r="AA443" s="308"/>
      <c r="AB443" s="308"/>
      <c r="AC443" s="308"/>
      <c r="AD443" s="48"/>
    </row>
    <row r="444" customFormat="false" ht="18.7" hidden="false" customHeight="true" outlineLevel="0" collapsed="false">
      <c r="A444" s="48"/>
      <c r="B444" s="48"/>
      <c r="C444" s="48"/>
      <c r="D444" s="48"/>
      <c r="E444" s="48"/>
      <c r="F444" s="308"/>
      <c r="G444" s="308"/>
      <c r="H444" s="48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08"/>
      <c r="U444" s="308"/>
      <c r="V444" s="308"/>
      <c r="W444" s="308"/>
      <c r="X444" s="308"/>
      <c r="Y444" s="308"/>
      <c r="Z444" s="308"/>
      <c r="AA444" s="308"/>
      <c r="AB444" s="308"/>
      <c r="AC444" s="308"/>
      <c r="AD444" s="48"/>
    </row>
    <row r="445" customFormat="false" ht="18.7" hidden="false" customHeight="true" outlineLevel="0" collapsed="false">
      <c r="A445" s="48"/>
      <c r="B445" s="48"/>
      <c r="C445" s="48"/>
      <c r="D445" s="48"/>
      <c r="E445" s="48"/>
      <c r="F445" s="308"/>
      <c r="G445" s="308"/>
      <c r="H445" s="48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08"/>
      <c r="U445" s="308"/>
      <c r="V445" s="308"/>
      <c r="W445" s="308"/>
      <c r="X445" s="308"/>
      <c r="Y445" s="308"/>
      <c r="Z445" s="308"/>
      <c r="AA445" s="308"/>
      <c r="AB445" s="308"/>
      <c r="AC445" s="308"/>
      <c r="AD445" s="48"/>
    </row>
    <row r="446" customFormat="false" ht="18.7" hidden="false" customHeight="true" outlineLevel="0" collapsed="false">
      <c r="A446" s="48"/>
      <c r="B446" s="48"/>
      <c r="C446" s="48"/>
      <c r="D446" s="48"/>
      <c r="E446" s="48"/>
      <c r="F446" s="308"/>
      <c r="G446" s="308"/>
      <c r="H446" s="48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08"/>
      <c r="U446" s="308"/>
      <c r="V446" s="308"/>
      <c r="W446" s="308"/>
      <c r="X446" s="308"/>
      <c r="Y446" s="308"/>
      <c r="Z446" s="308"/>
      <c r="AA446" s="308"/>
      <c r="AB446" s="308"/>
      <c r="AC446" s="308"/>
      <c r="AD446" s="48"/>
    </row>
    <row r="447" customFormat="false" ht="18.7" hidden="false" customHeight="true" outlineLevel="0" collapsed="false">
      <c r="A447" s="48"/>
      <c r="B447" s="48"/>
      <c r="C447" s="48"/>
      <c r="D447" s="48"/>
      <c r="E447" s="308"/>
      <c r="F447" s="308"/>
      <c r="G447" s="308"/>
      <c r="H447" s="308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08"/>
      <c r="U447" s="308"/>
      <c r="V447" s="308"/>
      <c r="W447" s="308"/>
      <c r="X447" s="308"/>
      <c r="Y447" s="308"/>
      <c r="Z447" s="308"/>
      <c r="AA447" s="308"/>
      <c r="AB447" s="308"/>
      <c r="AC447" s="308"/>
      <c r="AD447" s="48"/>
    </row>
    <row r="448" customFormat="false" ht="18.7" hidden="false" customHeight="true" outlineLevel="0" collapsed="false">
      <c r="A448" s="48"/>
      <c r="B448" s="48"/>
      <c r="C448" s="48"/>
      <c r="D448" s="48"/>
      <c r="E448" s="48"/>
      <c r="F448" s="308"/>
      <c r="G448" s="308"/>
      <c r="H448" s="48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08"/>
      <c r="U448" s="308"/>
      <c r="V448" s="308"/>
      <c r="W448" s="308"/>
      <c r="X448" s="308"/>
      <c r="Y448" s="308"/>
      <c r="Z448" s="308"/>
      <c r="AA448" s="308"/>
      <c r="AB448" s="308"/>
      <c r="AC448" s="308"/>
      <c r="AD448" s="48"/>
    </row>
    <row r="449" customFormat="false" ht="18.7" hidden="false" customHeight="true" outlineLevel="0" collapsed="false">
      <c r="A449" s="48"/>
      <c r="B449" s="48"/>
      <c r="C449" s="48"/>
      <c r="D449" s="48"/>
      <c r="E449" s="48"/>
      <c r="F449" s="308"/>
      <c r="G449" s="308"/>
      <c r="H449" s="48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08"/>
      <c r="U449" s="308"/>
      <c r="V449" s="308"/>
      <c r="W449" s="308"/>
      <c r="X449" s="308"/>
      <c r="Y449" s="308"/>
      <c r="Z449" s="308"/>
      <c r="AA449" s="308"/>
      <c r="AB449" s="308"/>
      <c r="AC449" s="308"/>
      <c r="AD449" s="48"/>
    </row>
    <row r="450" customFormat="false" ht="18.7" hidden="false" customHeight="true" outlineLevel="0" collapsed="false">
      <c r="A450" s="48"/>
      <c r="B450" s="48"/>
      <c r="C450" s="48"/>
      <c r="D450" s="48"/>
      <c r="E450" s="48"/>
      <c r="F450" s="308"/>
      <c r="G450" s="308"/>
      <c r="H450" s="48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08"/>
      <c r="U450" s="308"/>
      <c r="V450" s="308"/>
      <c r="W450" s="308"/>
      <c r="X450" s="308"/>
      <c r="Y450" s="308"/>
      <c r="Z450" s="308"/>
      <c r="AA450" s="308"/>
      <c r="AB450" s="308"/>
      <c r="AC450" s="308"/>
      <c r="AD450" s="48"/>
    </row>
    <row r="451" customFormat="false" ht="18.7" hidden="false" customHeight="true" outlineLevel="0" collapsed="false">
      <c r="A451" s="48"/>
      <c r="B451" s="48"/>
      <c r="C451" s="48"/>
      <c r="D451" s="48"/>
      <c r="E451" s="48"/>
      <c r="F451" s="308"/>
      <c r="G451" s="308"/>
      <c r="H451" s="48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08"/>
      <c r="U451" s="308"/>
      <c r="V451" s="308"/>
      <c r="W451" s="308"/>
      <c r="X451" s="308"/>
      <c r="Y451" s="308"/>
      <c r="Z451" s="308"/>
      <c r="AA451" s="308"/>
      <c r="AB451" s="308"/>
      <c r="AC451" s="308"/>
      <c r="AD451" s="48"/>
    </row>
    <row r="452" customFormat="false" ht="18.7" hidden="false" customHeight="true" outlineLevel="0" collapsed="false">
      <c r="A452" s="48"/>
      <c r="B452" s="48"/>
      <c r="C452" s="48"/>
      <c r="D452" s="48"/>
      <c r="E452" s="48"/>
      <c r="F452" s="308"/>
      <c r="G452" s="308"/>
      <c r="H452" s="48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08"/>
      <c r="U452" s="308"/>
      <c r="V452" s="308"/>
      <c r="W452" s="308"/>
      <c r="X452" s="308"/>
      <c r="Y452" s="308"/>
      <c r="Z452" s="308"/>
      <c r="AA452" s="308"/>
      <c r="AB452" s="308"/>
      <c r="AC452" s="308"/>
      <c r="AD452" s="48"/>
    </row>
    <row r="453" customFormat="false" ht="18.7" hidden="false" customHeight="true" outlineLevel="0" collapsed="false">
      <c r="A453" s="48"/>
      <c r="B453" s="48"/>
      <c r="C453" s="48"/>
      <c r="D453" s="48"/>
      <c r="E453" s="48"/>
      <c r="F453" s="308"/>
      <c r="G453" s="308"/>
      <c r="H453" s="48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08"/>
      <c r="U453" s="308"/>
      <c r="V453" s="308"/>
      <c r="W453" s="308"/>
      <c r="X453" s="308"/>
      <c r="Y453" s="308"/>
      <c r="Z453" s="308"/>
      <c r="AA453" s="308"/>
      <c r="AB453" s="308"/>
      <c r="AC453" s="308"/>
      <c r="AD453" s="48"/>
    </row>
    <row r="454" customFormat="false" ht="18.7" hidden="false" customHeight="true" outlineLevel="0" collapsed="false">
      <c r="A454" s="48"/>
      <c r="B454" s="48"/>
      <c r="C454" s="48"/>
      <c r="D454" s="48"/>
      <c r="E454" s="48"/>
      <c r="F454" s="308"/>
      <c r="G454" s="308"/>
      <c r="H454" s="48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08"/>
      <c r="U454" s="308"/>
      <c r="V454" s="308"/>
      <c r="W454" s="308"/>
      <c r="X454" s="308"/>
      <c r="Y454" s="308"/>
      <c r="Z454" s="308"/>
      <c r="AA454" s="308"/>
      <c r="AB454" s="308"/>
      <c r="AC454" s="308"/>
      <c r="AD454" s="48"/>
    </row>
    <row r="455" customFormat="false" ht="18.7" hidden="false" customHeight="true" outlineLevel="0" collapsed="false">
      <c r="A455" s="48"/>
      <c r="B455" s="48"/>
      <c r="C455" s="48"/>
      <c r="D455" s="48"/>
      <c r="E455" s="48"/>
      <c r="F455" s="308"/>
      <c r="G455" s="308"/>
      <c r="H455" s="48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08"/>
      <c r="U455" s="308"/>
      <c r="V455" s="308"/>
      <c r="W455" s="308"/>
      <c r="X455" s="308"/>
      <c r="Y455" s="308"/>
      <c r="Z455" s="308"/>
      <c r="AA455" s="308"/>
      <c r="AB455" s="308"/>
      <c r="AC455" s="308"/>
      <c r="AD455" s="48"/>
    </row>
    <row r="456" customFormat="false" ht="18.7" hidden="false" customHeight="true" outlineLevel="0" collapsed="false">
      <c r="A456" s="48"/>
      <c r="B456" s="48"/>
      <c r="C456" s="48"/>
      <c r="D456" s="48"/>
      <c r="E456" s="48"/>
      <c r="F456" s="308"/>
      <c r="G456" s="308"/>
      <c r="H456" s="308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08"/>
      <c r="U456" s="308"/>
      <c r="V456" s="308"/>
      <c r="W456" s="308"/>
      <c r="X456" s="308"/>
      <c r="Y456" s="308"/>
      <c r="Z456" s="308"/>
      <c r="AA456" s="308"/>
      <c r="AB456" s="308"/>
      <c r="AC456" s="308"/>
      <c r="AD456" s="48"/>
    </row>
    <row r="457" customFormat="false" ht="18.7" hidden="false" customHeight="true" outlineLevel="0" collapsed="false">
      <c r="A457" s="48"/>
      <c r="B457" s="48"/>
      <c r="C457" s="48"/>
      <c r="D457" s="48"/>
      <c r="E457" s="48"/>
      <c r="F457" s="308"/>
      <c r="G457" s="308"/>
      <c r="H457" s="48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08"/>
      <c r="U457" s="308"/>
      <c r="V457" s="308"/>
      <c r="W457" s="308"/>
      <c r="X457" s="308"/>
      <c r="Y457" s="308"/>
      <c r="Z457" s="308"/>
      <c r="AA457" s="308"/>
      <c r="AB457" s="308"/>
      <c r="AC457" s="308"/>
      <c r="AD457" s="48"/>
    </row>
    <row r="458" customFormat="false" ht="18.7" hidden="false" customHeight="true" outlineLevel="0" collapsed="false">
      <c r="A458" s="48"/>
      <c r="B458" s="48"/>
      <c r="C458" s="48"/>
      <c r="D458" s="48"/>
      <c r="E458" s="48"/>
      <c r="F458" s="308"/>
      <c r="G458" s="308"/>
      <c r="H458" s="48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08"/>
      <c r="U458" s="308"/>
      <c r="V458" s="308"/>
      <c r="W458" s="308"/>
      <c r="X458" s="308"/>
      <c r="Y458" s="308"/>
      <c r="Z458" s="308"/>
      <c r="AA458" s="308"/>
      <c r="AB458" s="308"/>
      <c r="AC458" s="308"/>
      <c r="AD458" s="48"/>
    </row>
    <row r="459" customFormat="false" ht="18.7" hidden="false" customHeight="true" outlineLevel="0" collapsed="false">
      <c r="A459" s="48"/>
      <c r="B459" s="48"/>
      <c r="C459" s="48"/>
      <c r="D459" s="48"/>
      <c r="E459" s="48"/>
      <c r="F459" s="308"/>
      <c r="G459" s="308"/>
      <c r="H459" s="48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08"/>
      <c r="U459" s="308"/>
      <c r="V459" s="308"/>
      <c r="W459" s="308"/>
      <c r="X459" s="308"/>
      <c r="Y459" s="308"/>
      <c r="Z459" s="308"/>
      <c r="AA459" s="308"/>
      <c r="AB459" s="308"/>
      <c r="AC459" s="308"/>
      <c r="AD459" s="48"/>
    </row>
    <row r="460" customFormat="false" ht="18.7" hidden="false" customHeight="true" outlineLevel="0" collapsed="false">
      <c r="A460" s="48"/>
      <c r="B460" s="48"/>
      <c r="C460" s="48"/>
      <c r="D460" s="48"/>
      <c r="E460" s="308"/>
      <c r="F460" s="308"/>
      <c r="G460" s="308"/>
      <c r="H460" s="308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08"/>
      <c r="U460" s="308"/>
      <c r="V460" s="308"/>
      <c r="W460" s="308"/>
      <c r="X460" s="308"/>
      <c r="Y460" s="308"/>
      <c r="Z460" s="308"/>
      <c r="AA460" s="308"/>
      <c r="AB460" s="308"/>
      <c r="AC460" s="308"/>
      <c r="AD460" s="48"/>
    </row>
    <row r="461" customFormat="false" ht="18.7" hidden="false" customHeight="true" outlineLevel="0" collapsed="false">
      <c r="A461" s="48"/>
      <c r="B461" s="48"/>
      <c r="C461" s="48"/>
      <c r="D461" s="48"/>
      <c r="E461" s="308"/>
      <c r="F461" s="308"/>
      <c r="G461" s="308"/>
      <c r="H461" s="308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08"/>
      <c r="U461" s="308"/>
      <c r="V461" s="308"/>
      <c r="W461" s="308"/>
      <c r="X461" s="308"/>
      <c r="Y461" s="308"/>
      <c r="Z461" s="308"/>
      <c r="AA461" s="308"/>
      <c r="AB461" s="308"/>
      <c r="AC461" s="308"/>
      <c r="AD461" s="48"/>
    </row>
    <row r="462" customFormat="false" ht="18.7" hidden="false" customHeight="true" outlineLevel="0" collapsed="false">
      <c r="A462" s="48"/>
      <c r="B462" s="48"/>
      <c r="C462" s="48"/>
      <c r="D462" s="48"/>
      <c r="E462" s="308"/>
      <c r="F462" s="308"/>
      <c r="G462" s="308"/>
      <c r="H462" s="308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08"/>
      <c r="U462" s="308"/>
      <c r="V462" s="308"/>
      <c r="W462" s="308"/>
      <c r="X462" s="308"/>
      <c r="Y462" s="308"/>
      <c r="Z462" s="308"/>
      <c r="AA462" s="308"/>
      <c r="AB462" s="308"/>
      <c r="AC462" s="308"/>
      <c r="AD462" s="48"/>
    </row>
    <row r="463" customFormat="false" ht="18.7" hidden="false" customHeight="true" outlineLevel="0" collapsed="false">
      <c r="A463" s="712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713"/>
      <c r="U463" s="713"/>
      <c r="V463" s="713"/>
      <c r="W463" s="713"/>
      <c r="X463" s="713"/>
      <c r="Y463" s="713"/>
      <c r="Z463" s="713"/>
      <c r="AA463" s="713"/>
      <c r="AB463" s="713"/>
      <c r="AC463" s="713"/>
      <c r="AD463" s="48"/>
    </row>
    <row r="464" customFormat="false" ht="18.7" hidden="false" customHeight="true" outlineLevel="0" collapsed="false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308"/>
      <c r="U464" s="308"/>
      <c r="V464" s="308"/>
      <c r="W464" s="308"/>
      <c r="X464" s="308"/>
      <c r="Y464" s="308"/>
      <c r="Z464" s="308"/>
      <c r="AA464" s="308"/>
      <c r="AB464" s="308"/>
      <c r="AC464" s="308"/>
      <c r="AD464" s="48"/>
    </row>
    <row r="465" customFormat="false" ht="18.7" hidden="false" customHeight="true" outlineLevel="0" collapsed="false">
      <c r="A465" s="714"/>
      <c r="B465" s="714"/>
      <c r="C465" s="714"/>
      <c r="D465" s="714"/>
      <c r="E465" s="308"/>
      <c r="F465" s="308"/>
      <c r="G465" s="308"/>
      <c r="H465" s="308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08"/>
      <c r="U465" s="308"/>
      <c r="V465" s="308"/>
      <c r="W465" s="308"/>
      <c r="X465" s="308"/>
      <c r="Y465" s="308"/>
      <c r="Z465" s="308"/>
      <c r="AA465" s="308"/>
      <c r="AB465" s="308"/>
      <c r="AC465" s="308"/>
      <c r="AD465" s="48"/>
    </row>
    <row r="466" customFormat="false" ht="18.7" hidden="false" customHeight="true" outlineLevel="0" collapsed="false">
      <c r="A466" s="48"/>
      <c r="B466" s="48"/>
      <c r="C466" s="48"/>
      <c r="D466" s="48"/>
      <c r="E466" s="308"/>
      <c r="F466" s="308"/>
      <c r="G466" s="308"/>
      <c r="H466" s="308"/>
      <c r="I466" s="350"/>
      <c r="J466" s="350"/>
      <c r="K466" s="48"/>
      <c r="L466" s="350"/>
      <c r="M466" s="350"/>
      <c r="N466" s="350"/>
      <c r="O466" s="350"/>
      <c r="P466" s="350"/>
      <c r="Q466" s="350"/>
      <c r="R466" s="350"/>
      <c r="S466" s="350"/>
      <c r="T466" s="308"/>
      <c r="U466" s="308"/>
      <c r="V466" s="308"/>
      <c r="W466" s="308"/>
      <c r="X466" s="308"/>
      <c r="Y466" s="308"/>
      <c r="Z466" s="308"/>
      <c r="AA466" s="308"/>
      <c r="AB466" s="308"/>
      <c r="AC466" s="308"/>
      <c r="AD466" s="48"/>
    </row>
    <row r="467" customFormat="false" ht="18.7" hidden="false" customHeight="true" outlineLevel="0" collapsed="false">
      <c r="A467" s="48"/>
      <c r="B467" s="48"/>
      <c r="C467" s="48"/>
      <c r="D467" s="48"/>
      <c r="E467" s="308"/>
      <c r="F467" s="308"/>
      <c r="G467" s="308"/>
      <c r="H467" s="308"/>
      <c r="I467" s="350"/>
      <c r="J467" s="350"/>
      <c r="K467" s="48"/>
      <c r="L467" s="350"/>
      <c r="M467" s="350"/>
      <c r="N467" s="350"/>
      <c r="O467" s="350"/>
      <c r="P467" s="350"/>
      <c r="Q467" s="350"/>
      <c r="R467" s="350"/>
      <c r="S467" s="350"/>
      <c r="T467" s="308"/>
      <c r="U467" s="308"/>
      <c r="V467" s="308"/>
      <c r="W467" s="308"/>
      <c r="X467" s="308"/>
      <c r="Y467" s="308"/>
      <c r="Z467" s="308"/>
      <c r="AA467" s="308"/>
      <c r="AB467" s="308"/>
      <c r="AC467" s="308"/>
      <c r="AD467" s="48"/>
    </row>
    <row r="468" customFormat="false" ht="18.7" hidden="false" customHeight="true" outlineLevel="0" collapsed="false">
      <c r="A468" s="48"/>
      <c r="B468" s="48"/>
      <c r="C468" s="48"/>
      <c r="D468" s="48"/>
      <c r="E468" s="308"/>
      <c r="F468" s="308"/>
      <c r="G468" s="308"/>
      <c r="H468" s="48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08"/>
      <c r="U468" s="308"/>
      <c r="V468" s="308"/>
      <c r="W468" s="308"/>
      <c r="X468" s="308"/>
      <c r="Y468" s="308"/>
      <c r="Z468" s="308"/>
      <c r="AA468" s="308"/>
      <c r="AB468" s="308"/>
      <c r="AC468" s="308"/>
      <c r="AD468" s="48"/>
    </row>
    <row r="469" customFormat="false" ht="18.7" hidden="false" customHeight="true" outlineLevel="0" collapsed="false">
      <c r="A469" s="48"/>
      <c r="B469" s="48"/>
      <c r="C469" s="48"/>
      <c r="D469" s="48"/>
      <c r="E469" s="308"/>
      <c r="F469" s="308"/>
      <c r="G469" s="308"/>
      <c r="H469" s="48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08"/>
      <c r="U469" s="308"/>
      <c r="V469" s="308"/>
      <c r="W469" s="308"/>
      <c r="X469" s="308"/>
      <c r="Y469" s="308"/>
      <c r="Z469" s="308"/>
      <c r="AA469" s="308"/>
      <c r="AB469" s="308"/>
      <c r="AC469" s="308"/>
      <c r="AD469" s="48"/>
    </row>
    <row r="470" customFormat="false" ht="18.7" hidden="false" customHeight="true" outlineLevel="0" collapsed="false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</row>
    <row r="471" customFormat="false" ht="18.7" hidden="false" customHeight="true" outlineLevel="0" collapsed="false">
      <c r="A471" s="715"/>
      <c r="B471" s="716"/>
      <c r="C471" s="716"/>
      <c r="D471" s="716"/>
      <c r="E471" s="371"/>
      <c r="F471" s="371"/>
      <c r="G471" s="717"/>
      <c r="H471" s="371"/>
      <c r="I471" s="371"/>
      <c r="J471" s="371"/>
      <c r="K471" s="371"/>
      <c r="L471" s="371"/>
      <c r="M471" s="371"/>
      <c r="N471" s="371"/>
      <c r="O471" s="371"/>
      <c r="P471" s="371"/>
      <c r="Q471" s="371"/>
      <c r="R471" s="371"/>
      <c r="S471" s="371"/>
      <c r="T471" s="371"/>
      <c r="U471" s="371"/>
      <c r="V471" s="371"/>
      <c r="W471" s="371"/>
      <c r="X471" s="371"/>
      <c r="Y471" s="371"/>
      <c r="Z471" s="371"/>
      <c r="AA471" s="371"/>
      <c r="AB471" s="371"/>
      <c r="AC471" s="371"/>
      <c r="AD471" s="48"/>
    </row>
    <row r="472" customFormat="false" ht="18.7" hidden="false" customHeight="true" outlineLevel="0" collapsed="false">
      <c r="A472" s="715"/>
      <c r="B472" s="716"/>
      <c r="C472" s="716"/>
      <c r="D472" s="716"/>
      <c r="E472" s="371"/>
      <c r="F472" s="371"/>
      <c r="G472" s="717"/>
      <c r="H472" s="371"/>
      <c r="I472" s="371"/>
      <c r="J472" s="371"/>
      <c r="K472" s="371"/>
      <c r="L472" s="371"/>
      <c r="M472" s="371"/>
      <c r="N472" s="371"/>
      <c r="O472" s="371"/>
      <c r="P472" s="371"/>
      <c r="Q472" s="371"/>
      <c r="R472" s="371"/>
      <c r="S472" s="371"/>
      <c r="T472" s="371"/>
      <c r="U472" s="371"/>
      <c r="V472" s="371"/>
      <c r="W472" s="371"/>
      <c r="X472" s="371"/>
      <c r="Y472" s="371"/>
      <c r="Z472" s="371"/>
      <c r="AA472" s="371"/>
      <c r="AB472" s="371"/>
      <c r="AC472" s="371"/>
      <c r="AD472" s="48"/>
    </row>
    <row r="473" customFormat="false" ht="18.7" hidden="false" customHeight="true" outlineLevel="0" collapsed="false">
      <c r="A473" s="715"/>
      <c r="B473" s="716"/>
      <c r="C473" s="716"/>
      <c r="D473" s="716"/>
      <c r="E473" s="371"/>
      <c r="F473" s="371"/>
      <c r="G473" s="717"/>
      <c r="H473" s="371"/>
      <c r="I473" s="371"/>
      <c r="J473" s="371"/>
      <c r="K473" s="371"/>
      <c r="L473" s="371"/>
      <c r="M473" s="371"/>
      <c r="N473" s="371"/>
      <c r="O473" s="371"/>
      <c r="P473" s="371"/>
      <c r="Q473" s="371"/>
      <c r="R473" s="371"/>
      <c r="S473" s="371"/>
      <c r="T473" s="718"/>
      <c r="U473" s="371"/>
      <c r="V473" s="371"/>
      <c r="W473" s="371"/>
      <c r="X473" s="371"/>
      <c r="Y473" s="371"/>
      <c r="Z473" s="371"/>
      <c r="AA473" s="371"/>
      <c r="AB473" s="371"/>
      <c r="AC473" s="371"/>
      <c r="AD473" s="48"/>
    </row>
    <row r="474" customFormat="false" ht="18.7" hidden="false" customHeight="true" outlineLevel="0" collapsed="false">
      <c r="A474" s="719"/>
      <c r="B474" s="719"/>
      <c r="C474" s="719"/>
      <c r="D474" s="719"/>
      <c r="E474" s="718"/>
      <c r="F474" s="718"/>
      <c r="G474" s="720"/>
      <c r="H474" s="371"/>
      <c r="I474" s="721"/>
      <c r="J474" s="722"/>
      <c r="K474" s="722"/>
      <c r="L474" s="722"/>
      <c r="M474" s="722"/>
      <c r="N474" s="722"/>
      <c r="O474" s="722"/>
      <c r="P474" s="722"/>
      <c r="Q474" s="722"/>
      <c r="R474" s="722"/>
      <c r="S474" s="722"/>
      <c r="T474" s="723"/>
      <c r="U474" s="723"/>
      <c r="V474" s="723"/>
      <c r="W474" s="723"/>
      <c r="X474" s="723"/>
      <c r="Y474" s="723"/>
      <c r="Z474" s="723"/>
      <c r="AA474" s="723"/>
      <c r="AB474" s="723"/>
      <c r="AC474" s="723"/>
      <c r="AD474" s="48"/>
    </row>
    <row r="475" customFormat="false" ht="18.7" hidden="false" customHeight="true" outlineLevel="0" collapsed="false">
      <c r="A475" s="716"/>
      <c r="B475" s="716"/>
      <c r="C475" s="716"/>
      <c r="D475" s="716"/>
      <c r="E475" s="718"/>
      <c r="F475" s="718"/>
      <c r="G475" s="720"/>
      <c r="H475" s="22"/>
      <c r="I475" s="721"/>
      <c r="J475" s="722"/>
      <c r="K475" s="722"/>
      <c r="L475" s="722"/>
      <c r="M475" s="722"/>
      <c r="N475" s="722"/>
      <c r="O475" s="722"/>
      <c r="P475" s="722"/>
      <c r="Q475" s="722"/>
      <c r="R475" s="722"/>
      <c r="S475" s="722"/>
      <c r="T475" s="723"/>
      <c r="U475" s="723"/>
      <c r="V475" s="723"/>
      <c r="W475" s="723"/>
      <c r="X475" s="723"/>
      <c r="Y475" s="723"/>
      <c r="Z475" s="723"/>
      <c r="AA475" s="723"/>
      <c r="AB475" s="723"/>
      <c r="AC475" s="723"/>
      <c r="AD475" s="48"/>
    </row>
    <row r="476" customFormat="false" ht="18.7" hidden="false" customHeight="true" outlineLevel="0" collapsed="false">
      <c r="A476" s="716"/>
      <c r="B476" s="716"/>
      <c r="C476" s="716"/>
      <c r="D476" s="716"/>
      <c r="E476" s="718"/>
      <c r="F476" s="718"/>
      <c r="G476" s="720"/>
      <c r="H476" s="22"/>
      <c r="I476" s="721"/>
      <c r="J476" s="722"/>
      <c r="K476" s="722"/>
      <c r="L476" s="722"/>
      <c r="M476" s="722"/>
      <c r="N476" s="722"/>
      <c r="O476" s="722"/>
      <c r="P476" s="722"/>
      <c r="Q476" s="722"/>
      <c r="R476" s="722"/>
      <c r="S476" s="722"/>
      <c r="T476" s="723"/>
      <c r="U476" s="723"/>
      <c r="V476" s="723"/>
      <c r="W476" s="723"/>
      <c r="X476" s="723"/>
      <c r="Y476" s="723"/>
      <c r="Z476" s="723"/>
      <c r="AA476" s="723"/>
      <c r="AB476" s="723"/>
      <c r="AC476" s="723"/>
      <c r="AD476" s="48"/>
    </row>
    <row r="477" customFormat="false" ht="18.7" hidden="false" customHeight="true" outlineLevel="0" collapsed="false">
      <c r="A477" s="716"/>
      <c r="B477" s="716"/>
      <c r="C477" s="716"/>
      <c r="D477" s="716"/>
      <c r="E477" s="718"/>
      <c r="F477" s="718"/>
      <c r="G477" s="720"/>
      <c r="H477" s="22"/>
      <c r="I477" s="721"/>
      <c r="J477" s="722"/>
      <c r="K477" s="722"/>
      <c r="L477" s="722"/>
      <c r="M477" s="722"/>
      <c r="N477" s="722"/>
      <c r="O477" s="722"/>
      <c r="P477" s="722"/>
      <c r="Q477" s="722"/>
      <c r="R477" s="722"/>
      <c r="S477" s="722"/>
      <c r="T477" s="723"/>
      <c r="U477" s="723"/>
      <c r="V477" s="723"/>
      <c r="W477" s="723"/>
      <c r="X477" s="723"/>
      <c r="Y477" s="723"/>
      <c r="Z477" s="723"/>
      <c r="AA477" s="723"/>
      <c r="AB477" s="723"/>
      <c r="AC477" s="723"/>
      <c r="AD477" s="48"/>
    </row>
    <row r="478" customFormat="false" ht="18.7" hidden="false" customHeight="true" outlineLevel="0" collapsed="false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</row>
    <row r="479" customFormat="false" ht="18.7" hidden="false" customHeight="true" outlineLevel="0" collapsed="false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</row>
    <row r="480" customFormat="false" ht="18.7" hidden="false" customHeight="true" outlineLevel="0" collapsed="false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</row>
    <row r="481" customFormat="false" ht="18.7" hidden="false" customHeight="true" outlineLevel="0" collapsed="false">
      <c r="A481" s="712"/>
      <c r="B481" s="48"/>
      <c r="C481" s="48"/>
      <c r="D481" s="48"/>
      <c r="E481" s="712"/>
      <c r="F481" s="712"/>
      <c r="G481" s="712"/>
      <c r="H481" s="712"/>
      <c r="I481" s="712"/>
      <c r="J481" s="712"/>
      <c r="K481" s="712"/>
      <c r="L481" s="712"/>
      <c r="M481" s="712"/>
      <c r="N481" s="712"/>
      <c r="O481" s="712"/>
      <c r="P481" s="712"/>
      <c r="Q481" s="712"/>
      <c r="R481" s="712"/>
      <c r="S481" s="712"/>
      <c r="T481" s="713"/>
      <c r="U481" s="712"/>
      <c r="V481" s="712"/>
      <c r="W481" s="712"/>
      <c r="X481" s="712"/>
      <c r="Y481" s="712"/>
      <c r="Z481" s="712"/>
      <c r="AA481" s="712"/>
      <c r="AB481" s="712"/>
      <c r="AC481" s="712"/>
      <c r="AD481" s="48"/>
    </row>
    <row r="482" customFormat="false" ht="18.7" hidden="false" customHeight="true" outlineLevel="0" collapsed="false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</row>
    <row r="1048576" customFormat="false" ht="12.8" hidden="false" customHeight="true" outlineLevel="0" collapsed="false"/>
  </sheetData>
  <mergeCells count="2">
    <mergeCell ref="I3:J3"/>
    <mergeCell ref="W9:AC9"/>
  </mergeCells>
  <printOptions headings="false" gridLines="false" gridLinesSet="true" horizontalCentered="false" verticalCentered="false"/>
  <pageMargins left="0.39375" right="0.196527777777778" top="0.39375" bottom="0.590277777777778" header="0.511811023622047" footer="0.39375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&amp;LM= Maanrakennus, K/P= Kiveys/Päällystys, V=Viimeistely&amp;C&amp;P(&amp;N)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</TotalTime>
  <Application>LibreOffice/7.5.0.3$MacOSX_X86_64 LibreOffice_project/c21113d003cd3efa8c53188764377a8272d9d6de</Application>
  <AppVersion>15.0000</AppVersion>
  <Company>HKR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2003-03-08T17:15:34Z</dcterms:created>
  <dc:creator>Osmo Torvinen</dc:creator>
  <dc:description/>
  <dc:language>en-US</dc:language>
  <cp:lastModifiedBy/>
  <cp:lastPrinted>2020-03-18T12:59:29Z</cp:lastPrinted>
  <dcterms:modified xsi:type="dcterms:W3CDTF">2023-03-31T13:59:49Z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