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singinkaupunki-my.sharepoint.com/personal/sanna_kauppila_hel_fi/Documents/Testit/"/>
    </mc:Choice>
  </mc:AlternateContent>
  <xr:revisionPtr revIDLastSave="0" documentId="8_{526B8BA3-DD96-460A-B9B4-CF903F93A096}" xr6:coauthVersionLast="47" xr6:coauthVersionMax="47" xr10:uidLastSave="{00000000-0000-0000-0000-000000000000}"/>
  <bookViews>
    <workbookView xWindow="28680" yWindow="-120" windowWidth="29040" windowHeight="15840" xr2:uid="{FAC0F517-1B8F-4DE0-BC37-3BFFED0E66D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N3" i="1" s="1"/>
  <c r="T3" i="1"/>
  <c r="O3" i="1"/>
  <c r="U2" i="1"/>
  <c r="T2" i="1"/>
  <c r="N2" i="1" s="1"/>
  <c r="O2" i="1"/>
</calcChain>
</file>

<file path=xl/sharedStrings.xml><?xml version="1.0" encoding="utf-8"?>
<sst xmlns="http://schemas.openxmlformats.org/spreadsheetml/2006/main" count="78" uniqueCount="70">
  <si>
    <t>Tarkastettu</t>
  </si>
  <si>
    <t xml:space="preserve"> Miten Saapunut </t>
  </si>
  <si>
    <t>Saapumispmv</t>
  </si>
  <si>
    <t>pankkitili</t>
  </si>
  <si>
    <t>Hakemusnro</t>
  </si>
  <si>
    <t>hakija</t>
  </si>
  <si>
    <t>y-tunnus</t>
  </si>
  <si>
    <t>työllistetyn sukunimi</t>
  </si>
  <si>
    <t>työllistetyn etunimi</t>
  </si>
  <si>
    <t>alkaa</t>
  </si>
  <si>
    <t>loppuu</t>
  </si>
  <si>
    <t>tukimuoto</t>
  </si>
  <si>
    <t>tuki/kk</t>
  </si>
  <si>
    <t>tuki yht.</t>
  </si>
  <si>
    <t>kk</t>
  </si>
  <si>
    <t>VAKU/palkkatuki</t>
  </si>
  <si>
    <t>OPSO</t>
  </si>
  <si>
    <t>miten kohderyhmää?</t>
  </si>
  <si>
    <t>synt. vuosi</t>
  </si>
  <si>
    <t>1/2</t>
  </si>
  <si>
    <t>2/2</t>
  </si>
  <si>
    <t>palkka €</t>
  </si>
  <si>
    <t>otettu käsittelyyn</t>
  </si>
  <si>
    <t>lisätieto saapumistapa</t>
  </si>
  <si>
    <t>lisätietojen saapumis pvm</t>
  </si>
  <si>
    <t>lisätietojen lähettäjä</t>
  </si>
  <si>
    <t>vireillepanija/yhteyshenkilö</t>
  </si>
  <si>
    <t>sähköposti</t>
  </si>
  <si>
    <t>puhelin</t>
  </si>
  <si>
    <t>katuosoite</t>
  </si>
  <si>
    <t>postinumero</t>
  </si>
  <si>
    <t>postitoimipaikka</t>
  </si>
  <si>
    <t>suostumus sähköiseen asiointiin</t>
  </si>
  <si>
    <t>lähetetty Ahjossa pvm</t>
  </si>
  <si>
    <t>Päättäjä</t>
  </si>
  <si>
    <t>Pykälä</t>
  </si>
  <si>
    <t>Päätöspäivä</t>
  </si>
  <si>
    <t>siirretty robotille pvm</t>
  </si>
  <si>
    <t>tarkastettu P2P:ssä pvm</t>
  </si>
  <si>
    <t>SV</t>
  </si>
  <si>
    <t>SSP</t>
  </si>
  <si>
    <t>FI89 8792 4660 0052 54</t>
  </si>
  <si>
    <t>R001</t>
  </si>
  <si>
    <t>ATK Testi Oy</t>
  </si>
  <si>
    <t>5553844-9</t>
  </si>
  <si>
    <t>Testinen</t>
  </si>
  <si>
    <t>Henna</t>
  </si>
  <si>
    <t>Palkan Helsinki-lisä oppisopimukseen</t>
  </si>
  <si>
    <t>Pirjo Palkkatuki</t>
  </si>
  <si>
    <t>pirjo.palkkatuki@example.com</t>
  </si>
  <si>
    <t>040-7654321</t>
  </si>
  <si>
    <t>Tekninen Kokeilukatu 10</t>
  </si>
  <si>
    <t>00390</t>
  </si>
  <si>
    <t>Helsinki</t>
  </si>
  <si>
    <t>Kyllä</t>
  </si>
  <si>
    <t>Tiimipäällikkö</t>
  </si>
  <si>
    <t>§3</t>
  </si>
  <si>
    <t>FI91 1428 5870 0017 41</t>
  </si>
  <si>
    <t>R002</t>
  </si>
  <si>
    <t>Micro-Manager Ky</t>
  </si>
  <si>
    <t>7377448-8</t>
  </si>
  <si>
    <t>Testilä</t>
  </si>
  <si>
    <t>Pekka</t>
  </si>
  <si>
    <t>Työllistämisen Helsinki-lisä</t>
  </si>
  <si>
    <t>Pom-pom Ask</t>
  </si>
  <si>
    <t>Petri Palkkatuki</t>
  </si>
  <si>
    <t>petri.palkkatuki@example.com</t>
  </si>
  <si>
    <t>050-1234567</t>
  </si>
  <si>
    <t>Vanha Testiläntie 8</t>
  </si>
  <si>
    <t>00700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</si>
</sst>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" fontId="1" fillId="2" borderId="1" xfId="0" applyNumberFormat="1" applyFont="1" applyFill="1" applyBorder="1" applyAlignment="1">
      <alignment wrapText="1"/>
    </xf>
    <xf numFmtId="0" fontId="2" fillId="3" borderId="2" xfId="0" applyFont="1" applyFill="1" applyBorder="1"/>
    <xf numFmtId="0" fontId="2" fillId="0" borderId="2" xfId="0" applyFont="1" applyBorder="1"/>
    <xf numFmtId="14" fontId="2" fillId="0" borderId="3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49" fontId="1" fillId="0" borderId="1" xfId="0" applyNumberFormat="1" applyFont="1" applyBorder="1" applyAlignment="1">
      <alignment vertical="center"/>
    </xf>
    <xf numFmtId="2" fontId="2" fillId="4" borderId="1" xfId="0" applyNumberFormat="1" applyFont="1" applyFill="1" applyBorder="1"/>
    <xf numFmtId="0" fontId="2" fillId="5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4" fillId="6" borderId="0" xfId="0" applyNumberFormat="1" applyFont="1" applyFill="1"/>
    <xf numFmtId="0" fontId="3" fillId="5" borderId="4" xfId="1" applyFont="1" applyFill="1" applyBorder="1"/>
    <xf numFmtId="0" fontId="3" fillId="5" borderId="4" xfId="1" applyFont="1" applyFill="1" applyBorder="1" applyAlignment="1">
      <alignment horizontal="left"/>
    </xf>
    <xf numFmtId="14" fontId="3" fillId="0" borderId="0" xfId="0" applyNumberFormat="1" applyFont="1"/>
    <xf numFmtId="1" fontId="4" fillId="7" borderId="1" xfId="0" applyNumberFormat="1" applyFont="1" applyFill="1" applyBorder="1"/>
    <xf numFmtId="2" fontId="5" fillId="8" borderId="0" xfId="2" applyNumberFormat="1" applyFill="1"/>
    <xf numFmtId="9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1" fontId="5" fillId="4" borderId="1" xfId="0" applyNumberFormat="1" applyFont="1" applyFill="1" applyBorder="1"/>
    <xf numFmtId="14" fontId="4" fillId="0" borderId="0" xfId="0" applyNumberFormat="1" applyFont="1" applyAlignment="1">
      <alignment vertical="center"/>
    </xf>
    <xf numFmtId="14" fontId="5" fillId="0" borderId="0" xfId="0" applyNumberFormat="1" applyFont="1"/>
    <xf numFmtId="14" fontId="3" fillId="6" borderId="0" xfId="0" applyNumberFormat="1" applyFont="1" applyFill="1"/>
    <xf numFmtId="0" fontId="5" fillId="0" borderId="0" xfId="0" applyFont="1"/>
    <xf numFmtId="0" fontId="5" fillId="9" borderId="5" xfId="0" applyFont="1" applyFill="1" applyBorder="1"/>
    <xf numFmtId="0" fontId="5" fillId="9" borderId="5" xfId="0" applyFont="1" applyFill="1" applyBorder="1" applyAlignment="1">
      <alignment horizontal="left"/>
    </xf>
    <xf numFmtId="14" fontId="3" fillId="0" borderId="0" xfId="0" applyNumberFormat="1" applyFont="1" applyAlignment="1">
      <alignment horizontal="center"/>
    </xf>
    <xf numFmtId="0" fontId="6" fillId="0" borderId="0" xfId="3" applyAlignment="1">
      <alignment vertical="center"/>
    </xf>
  </cellXfs>
  <cellStyles count="4">
    <cellStyle name="Hyperlink" xfId="3" builtinId="8"/>
    <cellStyle name="Normaali 2" xfId="1" xr:uid="{0E6E076E-786A-4E43-A3CA-8DAA6926D1D0}"/>
    <cellStyle name="Normaali 3" xfId="2" xr:uid="{EAE2C4A6-AEEC-464F-A554-722028DE263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etri.palkkatuki@example.com" TargetMode="External"/><Relationship Id="rId1" Type="http://schemas.openxmlformats.org/officeDocument/2006/relationships/hyperlink" Target="mailto:pirjo.palkkatuki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CAE1-30EE-4685-AB80-3F8A271FD26E}">
  <dimension ref="A1:AM3"/>
  <sheetViews>
    <sheetView tabSelected="1" topLeftCell="H1" workbookViewId="0">
      <selection activeCell="AE3" sqref="AE3"/>
    </sheetView>
  </sheetViews>
  <sheetFormatPr defaultRowHeight="14.45"/>
  <cols>
    <col min="1" max="1" width="11.28515625" customWidth="1"/>
    <col min="2" max="2" width="12.28515625" customWidth="1"/>
    <col min="3" max="3" width="15.5703125" customWidth="1"/>
    <col min="4" max="4" width="24.7109375" customWidth="1"/>
    <col min="6" max="6" width="38.140625" customWidth="1"/>
    <col min="8" max="8" width="13.85546875" customWidth="1"/>
    <col min="10" max="10" width="11.7109375" customWidth="1"/>
    <col min="11" max="11" width="16.28515625" customWidth="1"/>
    <col min="12" max="12" width="30.28515625" customWidth="1"/>
    <col min="16" max="16" width="19" customWidth="1"/>
    <col min="17" max="17" width="11" customWidth="1"/>
    <col min="18" max="18" width="16.7109375" customWidth="1"/>
    <col min="19" max="19" width="14.85546875" customWidth="1"/>
    <col min="23" max="23" width="21.5703125" customWidth="1"/>
    <col min="24" max="24" width="14" customWidth="1"/>
    <col min="25" max="25" width="13.28515625" customWidth="1"/>
    <col min="26" max="26" width="14.42578125" customWidth="1"/>
    <col min="27" max="27" width="17.7109375" customWidth="1"/>
    <col min="28" max="28" width="19.28515625" customWidth="1"/>
    <col min="29" max="29" width="19" customWidth="1"/>
    <col min="30" max="30" width="26.28515625" customWidth="1"/>
    <col min="35" max="35" width="14.28515625" customWidth="1"/>
    <col min="36" max="36" width="13.28515625" customWidth="1"/>
    <col min="37" max="37" width="12.85546875" customWidth="1"/>
    <col min="38" max="38" width="12.140625" customWidth="1"/>
    <col min="39" max="39" width="15.42578125" customWidth="1"/>
  </cols>
  <sheetData>
    <row r="1" spans="1:39" s="18" customFormat="1" ht="40.3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4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4" t="s">
        <v>20</v>
      </c>
      <c r="V1" s="15" t="s">
        <v>21</v>
      </c>
      <c r="W1" s="5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6" t="s">
        <v>33</v>
      </c>
      <c r="AI1" s="17" t="s">
        <v>34</v>
      </c>
      <c r="AJ1" s="17" t="s">
        <v>35</v>
      </c>
      <c r="AK1" s="17" t="s">
        <v>36</v>
      </c>
      <c r="AL1" s="16" t="s">
        <v>37</v>
      </c>
      <c r="AM1" s="16" t="s">
        <v>38</v>
      </c>
    </row>
    <row r="2" spans="1:39" s="18" customFormat="1" ht="15">
      <c r="A2" s="19" t="s">
        <v>39</v>
      </c>
      <c r="B2" s="19" t="s">
        <v>40</v>
      </c>
      <c r="C2" s="20">
        <v>44922</v>
      </c>
      <c r="D2" s="20" t="s">
        <v>41</v>
      </c>
      <c r="E2" s="21" t="s">
        <v>42</v>
      </c>
      <c r="F2" s="22" t="s">
        <v>43</v>
      </c>
      <c r="G2" s="23" t="s">
        <v>44</v>
      </c>
      <c r="H2" s="18" t="s">
        <v>45</v>
      </c>
      <c r="I2" s="18" t="s">
        <v>46</v>
      </c>
      <c r="J2" s="24">
        <v>44907</v>
      </c>
      <c r="K2" s="24">
        <v>45271</v>
      </c>
      <c r="L2" s="18" t="s">
        <v>47</v>
      </c>
      <c r="M2" s="18">
        <v>800</v>
      </c>
      <c r="N2" s="25">
        <f>T2+U2</f>
        <v>9600</v>
      </c>
      <c r="O2" s="26">
        <f t="shared" ref="O2:O3" si="0">((DAYS360(J2, K2+1)))/30</f>
        <v>12</v>
      </c>
      <c r="P2" s="27">
        <v>0.4</v>
      </c>
      <c r="Q2" s="28" t="s">
        <v>16</v>
      </c>
      <c r="S2" s="18">
        <v>1992</v>
      </c>
      <c r="T2" s="29">
        <f>IF(J2 &lt;= $H$5, (((DAYS360(J2, $H$5+1))/30)*M2)) - (IF(K2 &lt; $H$5, (DAYS360(K2+1, $H$5+1))/30*M2,0))</f>
        <v>0</v>
      </c>
      <c r="U2" s="19">
        <f t="shared" ref="U2:U3" si="1">IF(K2 &gt;= $H$5+1, ((DAYS360($H$5+1, K2+1))/30*M2) - IF(J2 &gt; $H$5+1, ((DAYS360($H$5+1, J2))/30)*M2,0),0)</f>
        <v>9600</v>
      </c>
      <c r="V2" s="30">
        <v>1266.5999999999999</v>
      </c>
      <c r="W2" s="31">
        <v>44923</v>
      </c>
      <c r="X2" s="29"/>
      <c r="Y2" s="29"/>
      <c r="Z2" s="29"/>
      <c r="AA2" s="29" t="s">
        <v>48</v>
      </c>
      <c r="AB2" s="38" t="s">
        <v>49</v>
      </c>
      <c r="AC2" s="29" t="s">
        <v>50</v>
      </c>
      <c r="AD2" s="29" t="s">
        <v>51</v>
      </c>
      <c r="AE2" s="29" t="s">
        <v>52</v>
      </c>
      <c r="AF2" s="29" t="s">
        <v>53</v>
      </c>
      <c r="AG2" s="29" t="s">
        <v>54</v>
      </c>
      <c r="AH2" s="32">
        <v>44937</v>
      </c>
      <c r="AI2" s="18" t="s">
        <v>55</v>
      </c>
      <c r="AJ2" s="18" t="s">
        <v>56</v>
      </c>
      <c r="AK2" s="24">
        <v>44937</v>
      </c>
      <c r="AL2" s="24">
        <v>44937</v>
      </c>
      <c r="AM2" s="33">
        <v>44938</v>
      </c>
    </row>
    <row r="3" spans="1:39" s="18" customFormat="1" ht="15">
      <c r="A3" s="34" t="s">
        <v>39</v>
      </c>
      <c r="B3" s="18" t="s">
        <v>40</v>
      </c>
      <c r="C3" s="24">
        <v>44936</v>
      </c>
      <c r="D3" s="24" t="s">
        <v>57</v>
      </c>
      <c r="E3" s="33" t="s">
        <v>58</v>
      </c>
      <c r="F3" s="35" t="s">
        <v>59</v>
      </c>
      <c r="G3" s="36" t="s">
        <v>60</v>
      </c>
      <c r="H3" s="18" t="s">
        <v>61</v>
      </c>
      <c r="I3" s="18" t="s">
        <v>62</v>
      </c>
      <c r="J3" s="24">
        <v>44886</v>
      </c>
      <c r="K3" s="24">
        <v>45169</v>
      </c>
      <c r="L3" s="18" t="s">
        <v>63</v>
      </c>
      <c r="M3" s="18">
        <v>500</v>
      </c>
      <c r="N3" s="25">
        <f t="shared" ref="N3" si="2">T3+U3</f>
        <v>4666.6666666666279</v>
      </c>
      <c r="O3" s="26">
        <f t="shared" si="0"/>
        <v>9.3333333333333339</v>
      </c>
      <c r="P3" s="27">
        <v>0.5</v>
      </c>
      <c r="Q3" s="37"/>
      <c r="R3" s="24"/>
      <c r="S3" s="18">
        <v>1980</v>
      </c>
      <c r="T3" s="29">
        <f t="shared" ref="T3" si="3">IF(J3 &lt;= $H$5, (((DAYS360(J3, $H$5+1))/30)*M3)) - (IF(K3 &lt; $H$5, (DAYS360(K3+1, $H$5+1))/30*M3,0))</f>
        <v>0</v>
      </c>
      <c r="U3" s="19">
        <f t="shared" si="1"/>
        <v>4666.6666666666279</v>
      </c>
      <c r="V3" s="30">
        <v>2239.9699999999998</v>
      </c>
      <c r="W3" s="31">
        <v>44936</v>
      </c>
      <c r="X3" s="29" t="s">
        <v>40</v>
      </c>
      <c r="Y3" s="31">
        <v>44936</v>
      </c>
      <c r="Z3" s="29" t="s">
        <v>64</v>
      </c>
      <c r="AA3" s="29" t="s">
        <v>65</v>
      </c>
      <c r="AB3" s="38" t="s">
        <v>66</v>
      </c>
      <c r="AC3" s="29" t="s">
        <v>67</v>
      </c>
      <c r="AD3" s="29" t="s">
        <v>68</v>
      </c>
      <c r="AE3" s="29" t="s">
        <v>69</v>
      </c>
      <c r="AF3" s="29" t="s">
        <v>53</v>
      </c>
      <c r="AG3" s="29" t="s">
        <v>54</v>
      </c>
      <c r="AH3" s="24">
        <v>44937</v>
      </c>
      <c r="AI3" s="18" t="s">
        <v>55</v>
      </c>
      <c r="AJ3" s="18" t="s">
        <v>56</v>
      </c>
      <c r="AK3" s="24">
        <v>44937</v>
      </c>
      <c r="AL3" s="24">
        <v>44937</v>
      </c>
      <c r="AM3" s="33">
        <v>44938</v>
      </c>
    </row>
  </sheetData>
  <hyperlinks>
    <hyperlink ref="AB2" r:id="rId1" xr:uid="{2346CBE3-3361-4C40-ABC4-5B90BCD37822}"/>
    <hyperlink ref="AB3" r:id="rId2" xr:uid="{3DD7B2B8-9750-4EF0-8FB7-2A7D549886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Kauppila Sanna</dc:creator>
  <cp:keywords/>
  <dc:description/>
  <cp:lastModifiedBy/>
  <cp:revision/>
  <dcterms:created xsi:type="dcterms:W3CDTF">2024-05-13T09:46:29Z</dcterms:created>
  <dcterms:modified xsi:type="dcterms:W3CDTF">2024-05-24T08:49:26Z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e945f-875f-47b7-87fa-10b3524d17f5_Enabled">
    <vt:lpwstr>true</vt:lpwstr>
  </property>
  <property fmtid="{D5CDD505-2E9C-101B-9397-08002B2CF9AE}" pid="3" name="MSIP_Label_f35e945f-875f-47b7-87fa-10b3524d17f5_SetDate">
    <vt:lpwstr>2024-05-13T09:51:32Z</vt:lpwstr>
  </property>
  <property fmtid="{D5CDD505-2E9C-101B-9397-08002B2CF9AE}" pid="4" name="MSIP_Label_f35e945f-875f-47b7-87fa-10b3524d17f5_Method">
    <vt:lpwstr>Standard</vt:lpwstr>
  </property>
  <property fmtid="{D5CDD505-2E9C-101B-9397-08002B2CF9AE}" pid="5" name="MSIP_Label_f35e945f-875f-47b7-87fa-10b3524d17f5_Name">
    <vt:lpwstr>Julkinen (harkinnanvaraisesti)</vt:lpwstr>
  </property>
  <property fmtid="{D5CDD505-2E9C-101B-9397-08002B2CF9AE}" pid="6" name="MSIP_Label_f35e945f-875f-47b7-87fa-10b3524d17f5_SiteId">
    <vt:lpwstr>3feb6bc1-d722-4726-966c-5b58b64df752</vt:lpwstr>
  </property>
  <property fmtid="{D5CDD505-2E9C-101B-9397-08002B2CF9AE}" pid="7" name="MSIP_Label_f35e945f-875f-47b7-87fa-10b3524d17f5_ActionId">
    <vt:lpwstr>ab9b4c7c-39ea-4130-8fbd-3dbd085e7376</vt:lpwstr>
  </property>
  <property fmtid="{D5CDD505-2E9C-101B-9397-08002B2CF9AE}" pid="8" name="MSIP_Label_f35e945f-875f-47b7-87fa-10b3524d17f5_ContentBits">
    <vt:lpwstr>0</vt:lpwstr>
  </property>
</Properties>
</file>