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80" windowHeight="8070"/>
  </bookViews>
  <sheets>
    <sheet name="App. 2 Exhibition Place" sheetId="3" r:id="rId1"/>
  </sheets>
  <calcPr calcId="125725"/>
</workbook>
</file>

<file path=xl/calcChain.xml><?xml version="1.0" encoding="utf-8"?>
<calcChain xmlns="http://schemas.openxmlformats.org/spreadsheetml/2006/main">
  <c r="J36" i="3"/>
  <c r="I36"/>
  <c r="L30"/>
  <c r="K30"/>
  <c r="F27"/>
  <c r="I27" s="1"/>
  <c r="E27"/>
  <c r="I26"/>
  <c r="J26" s="1"/>
  <c r="H25"/>
  <c r="H30" s="1"/>
  <c r="G25"/>
  <c r="G30" s="1"/>
  <c r="F25"/>
  <c r="F30" s="1"/>
  <c r="E25"/>
  <c r="E30" s="1"/>
  <c r="D25"/>
  <c r="D30" s="1"/>
  <c r="G19"/>
  <c r="F19"/>
  <c r="E19"/>
  <c r="D19"/>
  <c r="I16"/>
  <c r="J16" s="1"/>
  <c r="K15"/>
  <c r="L15" s="1"/>
  <c r="H15"/>
  <c r="I15" s="1"/>
  <c r="J15" s="1"/>
  <c r="K14"/>
  <c r="J14"/>
  <c r="I14"/>
  <c r="I13"/>
  <c r="J13" s="1"/>
  <c r="I12"/>
  <c r="J12" s="1"/>
  <c r="I11"/>
  <c r="J11" s="1"/>
  <c r="I10"/>
  <c r="J10" s="1"/>
  <c r="I25" l="1"/>
  <c r="I30" s="1"/>
  <c r="J27"/>
  <c r="F32"/>
  <c r="G32"/>
  <c r="D32"/>
  <c r="H19"/>
  <c r="H32" s="1"/>
  <c r="I19"/>
  <c r="K19"/>
  <c r="K32" s="1"/>
  <c r="E32"/>
  <c r="J30"/>
  <c r="I32"/>
  <c r="J19"/>
  <c r="J32" s="1"/>
  <c r="L14"/>
  <c r="L19" s="1"/>
  <c r="L32" s="1"/>
  <c r="J25"/>
</calcChain>
</file>

<file path=xl/sharedStrings.xml><?xml version="1.0" encoding="utf-8"?>
<sst xmlns="http://schemas.openxmlformats.org/spreadsheetml/2006/main" count="53" uniqueCount="36">
  <si>
    <t>Program Summary By Expenditure Category</t>
  </si>
  <si>
    <t>(in $000s)</t>
  </si>
  <si>
    <t xml:space="preserve"> </t>
  </si>
  <si>
    <t>2011</t>
  </si>
  <si>
    <t>2011 Change from</t>
  </si>
  <si>
    <t>Actual</t>
  </si>
  <si>
    <t>Budget</t>
  </si>
  <si>
    <t>2010 Approved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</si>
  <si>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</si>
  <si>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</si>
  <si>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</si>
  <si>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</si>
  <si>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</si>
  <si>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</si>
  <si>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</si>
  <si>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</si>
  <si>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</si>
  <si>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</si>
  <si>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</si>
  <si>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</si>
  <si>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</si>
  <si>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</si>
  <si>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</si>
  <si>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</si>
  <si>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</si>
  <si>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</si>
  <si>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</si>
  <si>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</si>
  <si>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>Sundry Revenues</t>
  </si>
  <si>
    <t>TOTAL REVENUE</t>
  </si>
  <si>
    <t>TOTAL NET EXPENDITURES</t>
  </si>
  <si>
    <t>APPROVED POSITIONS</t>
  </si>
  <si>
    <t>2010</t>
  </si>
  <si>
    <t>2012</t>
  </si>
  <si>
    <t>2013</t>
  </si>
  <si>
    <t>Exhibition Place</t>
  </si>
</sst>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[$-409]mmmm\ d\,\ yyyy;@"/>
    <numFmt numFmtId="166" formatCode="_-* #,##0.0_-;\-* #,##0.0_-;_-* &quot;-&quot;??_-;_-@_-"/>
    <numFmt numFmtId="167" formatCode="0.0"/>
    <numFmt numFmtId="168" formatCode="0_)"/>
    <numFmt numFmtId="169" formatCode="#,##0.0_);\(#,##0.0\);_-@_-"/>
    <numFmt numFmtId="170" formatCode="#,##0.0_);[Red]\(#,##0.0\)"/>
    <numFmt numFmtId="171" formatCode="#,##0.0;[Red]\(#,##0.0\)"/>
    <numFmt numFmtId="172" formatCode="0.00000000000"/>
  </numFmts>
  <fonts count="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165" fontId="0" fillId="0" borderId="0"/>
    <xf numFmtId="164" fontId="2" fillId="0" borderId="0" applyFont="0" applyFill="0" applyBorder="0" applyAlignment="0" applyProtection="0"/>
    <xf numFmtId="165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18">
    <xf numFmtId="165" fontId="0" fillId="0" borderId="0" xfId="0"/>
    <xf numFmtId="165" fontId="4" fillId="0" borderId="0" xfId="0" applyFont="1"/>
    <xf numFmtId="165" fontId="3" fillId="0" borderId="0" xfId="2" applyFont="1" applyFill="1" applyBorder="1" applyAlignment="1" applyProtection="1">
      <alignment horizontal="center"/>
    </xf>
    <xf numFmtId="165" fontId="5" fillId="0" borderId="0" xfId="2" applyFont="1" applyFill="1" applyAlignment="1" applyProtection="1">
      <alignment horizontal="centerContinuous"/>
    </xf>
    <xf numFmtId="165" fontId="4" fillId="0" borderId="1" xfId="2" applyFont="1" applyFill="1" applyBorder="1" applyProtection="1"/>
    <xf numFmtId="166" fontId="4" fillId="0" borderId="1" xfId="1" applyNumberFormat="1" applyFont="1" applyFill="1" applyBorder="1" applyProtection="1"/>
    <xf numFmtId="165" fontId="4" fillId="0" borderId="0" xfId="2" applyFont="1" applyFill="1" applyBorder="1" applyProtection="1"/>
    <xf numFmtId="165" fontId="6" fillId="0" borderId="5" xfId="2" applyFont="1" applyFill="1" applyBorder="1" applyProtection="1"/>
    <xf numFmtId="165" fontId="6" fillId="0" borderId="5" xfId="2" applyFont="1" applyBorder="1" applyProtection="1"/>
    <xf numFmtId="165" fontId="6" fillId="0" borderId="6" xfId="2" applyFont="1" applyBorder="1" applyProtection="1"/>
    <xf numFmtId="168" fontId="6" fillId="0" borderId="9" xfId="2" applyNumberFormat="1" applyFont="1" applyFill="1" applyBorder="1" applyAlignment="1" applyProtection="1">
      <alignment horizontal="center"/>
    </xf>
    <xf numFmtId="168" fontId="6" fillId="0" borderId="0" xfId="2" applyNumberFormat="1" applyFont="1" applyFill="1" applyBorder="1" applyAlignment="1" applyProtection="1">
      <alignment horizontal="center"/>
    </xf>
    <xf numFmtId="165" fontId="6" fillId="0" borderId="0" xfId="2" applyFont="1" applyFill="1" applyBorder="1" applyAlignment="1" applyProtection="1">
      <alignment horizontal="center"/>
    </xf>
    <xf numFmtId="165" fontId="6" fillId="0" borderId="6" xfId="2" applyFont="1" applyFill="1" applyBorder="1" applyProtection="1"/>
    <xf numFmtId="165" fontId="6" fillId="2" borderId="13" xfId="2" applyFont="1" applyFill="1" applyBorder="1" applyAlignment="1" applyProtection="1">
      <alignment horizontal="center"/>
    </xf>
    <xf numFmtId="165" fontId="6" fillId="0" borderId="14" xfId="2" applyFont="1" applyFill="1" applyBorder="1" applyAlignment="1" applyProtection="1">
      <alignment horizontal="center"/>
    </xf>
    <xf numFmtId="165" fontId="6" fillId="0" borderId="15" xfId="2" applyFont="1" applyFill="1" applyBorder="1" applyProtection="1"/>
    <xf numFmtId="165" fontId="7" fillId="0" borderId="16" xfId="2" applyFont="1" applyFill="1" applyBorder="1" applyProtection="1"/>
    <xf numFmtId="165" fontId="6" fillId="0" borderId="12" xfId="2" applyFont="1" applyFill="1" applyBorder="1" applyAlignment="1" applyProtection="1">
      <alignment horizontal="center" vertical="center"/>
    </xf>
    <xf numFmtId="165" fontId="6" fillId="0" borderId="13" xfId="2" applyFont="1" applyFill="1" applyBorder="1" applyAlignment="1" applyProtection="1">
      <alignment horizontal="center" vertical="center"/>
    </xf>
    <xf numFmtId="165" fontId="6" fillId="2" borderId="13" xfId="2" applyFont="1" applyFill="1" applyBorder="1" applyAlignment="1" applyProtection="1">
      <alignment horizontal="center" vertical="center"/>
    </xf>
    <xf numFmtId="165" fontId="6" fillId="2" borderId="17" xfId="2" applyFont="1" applyFill="1" applyBorder="1" applyAlignment="1" applyProtection="1">
      <alignment horizontal="center" vertical="center"/>
    </xf>
    <xf numFmtId="166" fontId="6" fillId="2" borderId="17" xfId="1" applyNumberFormat="1" applyFont="1" applyFill="1" applyBorder="1" applyAlignment="1" applyProtection="1">
      <alignment horizontal="center" vertical="center"/>
    </xf>
    <xf numFmtId="165" fontId="6" fillId="0" borderId="14" xfId="2" applyFont="1" applyFill="1" applyBorder="1" applyAlignment="1" applyProtection="1">
      <alignment horizontal="center" vertical="center"/>
    </xf>
    <xf numFmtId="165" fontId="6" fillId="0" borderId="0" xfId="2" applyFont="1" applyFill="1" applyBorder="1" applyAlignment="1" applyProtection="1">
      <alignment horizontal="center" vertical="center"/>
    </xf>
    <xf numFmtId="169" fontId="6" fillId="0" borderId="5" xfId="2" applyNumberFormat="1" applyFont="1" applyFill="1" applyBorder="1" applyProtection="1"/>
    <xf numFmtId="169" fontId="6" fillId="0" borderId="6" xfId="2" applyNumberFormat="1" applyFont="1" applyFill="1" applyBorder="1" applyProtection="1"/>
    <xf numFmtId="169" fontId="4" fillId="0" borderId="9" xfId="2" applyNumberFormat="1" applyFont="1" applyFill="1" applyBorder="1" applyAlignment="1" applyProtection="1">
      <alignment horizontal="center"/>
    </xf>
    <xf numFmtId="169" fontId="4" fillId="0" borderId="10" xfId="2" applyNumberFormat="1" applyFont="1" applyFill="1" applyBorder="1" applyAlignment="1" applyProtection="1">
      <alignment horizontal="center"/>
    </xf>
    <xf numFmtId="169" fontId="4" fillId="2" borderId="10" xfId="2" applyNumberFormat="1" applyFont="1" applyFill="1" applyBorder="1" applyAlignment="1" applyProtection="1">
      <alignment horizontal="center"/>
    </xf>
    <xf numFmtId="169" fontId="4" fillId="2" borderId="18" xfId="2" applyNumberFormat="1" applyFont="1" applyFill="1" applyBorder="1" applyAlignment="1" applyProtection="1">
      <alignment horizontal="center"/>
    </xf>
    <xf numFmtId="169" fontId="4" fillId="2" borderId="0" xfId="1" applyNumberFormat="1" applyFont="1" applyFill="1" applyBorder="1" applyAlignment="1" applyProtection="1">
      <alignment horizontal="center"/>
    </xf>
    <xf numFmtId="170" fontId="4" fillId="0" borderId="11" xfId="1" applyNumberFormat="1" applyFont="1" applyFill="1" applyBorder="1" applyAlignment="1" applyProtection="1">
      <alignment horizontal="center"/>
    </xf>
    <xf numFmtId="169" fontId="4" fillId="0" borderId="0" xfId="2" applyNumberFormat="1" applyFont="1" applyFill="1" applyBorder="1" applyProtection="1"/>
    <xf numFmtId="169" fontId="4" fillId="0" borderId="6" xfId="2" applyNumberFormat="1" applyFont="1" applyFill="1" applyBorder="1" applyProtection="1"/>
    <xf numFmtId="171" fontId="4" fillId="0" borderId="0" xfId="2" applyNumberFormat="1" applyFont="1" applyFill="1" applyBorder="1" applyProtection="1"/>
    <xf numFmtId="169" fontId="6" fillId="0" borderId="5" xfId="2" applyNumberFormat="1" applyFont="1" applyFill="1" applyBorder="1" applyAlignment="1" applyProtection="1">
      <alignment vertical="center"/>
    </xf>
    <xf numFmtId="169" fontId="6" fillId="0" borderId="6" xfId="2" applyNumberFormat="1" applyFont="1" applyFill="1" applyBorder="1" applyAlignment="1" applyProtection="1">
      <alignment vertical="center"/>
    </xf>
    <xf numFmtId="171" fontId="4" fillId="0" borderId="0" xfId="2" applyNumberFormat="1" applyFont="1" applyFill="1" applyBorder="1" applyAlignment="1" applyProtection="1">
      <alignment vertical="center"/>
    </xf>
    <xf numFmtId="169" fontId="6" fillId="0" borderId="5" xfId="2" applyNumberFormat="1" applyFont="1" applyFill="1" applyBorder="1" applyAlignment="1" applyProtection="1">
      <alignment vertical="top"/>
    </xf>
    <xf numFmtId="169" fontId="6" fillId="0" borderId="6" xfId="2" applyNumberFormat="1" applyFont="1" applyFill="1" applyBorder="1" applyAlignment="1" applyProtection="1">
      <alignment vertical="top"/>
    </xf>
    <xf numFmtId="171" fontId="4" fillId="0" borderId="0" xfId="2" applyNumberFormat="1" applyFont="1" applyFill="1" applyBorder="1" applyAlignment="1" applyProtection="1">
      <alignment vertical="top"/>
    </xf>
    <xf numFmtId="169" fontId="6" fillId="0" borderId="30" xfId="2" quotePrefix="1" applyNumberFormat="1" applyFont="1" applyFill="1" applyBorder="1" applyProtection="1"/>
    <xf numFmtId="169" fontId="6" fillId="0" borderId="31" xfId="2" applyNumberFormat="1" applyFont="1" applyFill="1" applyBorder="1" applyProtection="1"/>
    <xf numFmtId="169" fontId="6" fillId="0" borderId="2" xfId="2" applyNumberFormat="1" applyFont="1" applyFill="1" applyBorder="1" applyProtection="1"/>
    <xf numFmtId="169" fontId="6" fillId="0" borderId="6" xfId="2" applyNumberFormat="1" applyFont="1" applyFill="1" applyBorder="1" applyAlignment="1" applyProtection="1"/>
    <xf numFmtId="169" fontId="6" fillId="0" borderId="5" xfId="2" quotePrefix="1" applyNumberFormat="1" applyFont="1" applyFill="1" applyBorder="1" applyAlignment="1" applyProtection="1">
      <alignment vertical="center"/>
    </xf>
    <xf numFmtId="169" fontId="4" fillId="0" borderId="6" xfId="2" applyNumberFormat="1" applyFont="1" applyFill="1" applyBorder="1" applyAlignment="1" applyProtection="1">
      <alignment vertical="center"/>
    </xf>
    <xf numFmtId="169" fontId="6" fillId="0" borderId="30" xfId="2" applyNumberFormat="1" applyFont="1" applyFill="1" applyBorder="1" applyProtection="1"/>
    <xf numFmtId="169" fontId="4" fillId="0" borderId="31" xfId="2" applyNumberFormat="1" applyFont="1" applyFill="1" applyBorder="1" applyProtection="1"/>
    <xf numFmtId="167" fontId="4" fillId="0" borderId="0" xfId="0" applyNumberFormat="1" applyFont="1" applyFill="1"/>
    <xf numFmtId="172" fontId="4" fillId="0" borderId="0" xfId="0" applyNumberFormat="1" applyFont="1" applyFill="1"/>
    <xf numFmtId="165" fontId="4" fillId="0" borderId="0" xfId="0" applyFont="1" applyFill="1"/>
    <xf numFmtId="165" fontId="6" fillId="0" borderId="10" xfId="2" quotePrefix="1" applyFont="1" applyFill="1" applyBorder="1" applyAlignment="1" applyProtection="1">
      <alignment horizontal="center"/>
    </xf>
    <xf numFmtId="165" fontId="6" fillId="2" borderId="10" xfId="2" quotePrefix="1" applyFont="1" applyFill="1" applyBorder="1" applyAlignment="1" applyProtection="1">
      <alignment horizontal="center"/>
    </xf>
    <xf numFmtId="165" fontId="6" fillId="0" borderId="11" xfId="2" quotePrefix="1" applyFont="1" applyFill="1" applyBorder="1" applyAlignment="1" applyProtection="1">
      <alignment horizontal="center"/>
    </xf>
    <xf numFmtId="169" fontId="4" fillId="0" borderId="11" xfId="2" applyNumberFormat="1" applyFont="1" applyFill="1" applyBorder="1" applyAlignment="1" applyProtection="1">
      <alignment horizontal="center"/>
    </xf>
    <xf numFmtId="165" fontId="5" fillId="0" borderId="0" xfId="2" applyFont="1" applyBorder="1" applyAlignment="1">
      <alignment horizontal="center"/>
    </xf>
    <xf numFmtId="165" fontId="8" fillId="0" borderId="0" xfId="0" applyFont="1"/>
    <xf numFmtId="165" fontId="6" fillId="0" borderId="2" xfId="2" applyFont="1" applyBorder="1" applyProtection="1"/>
    <xf numFmtId="165" fontId="6" fillId="0" borderId="4" xfId="2" applyFont="1" applyBorder="1" applyProtection="1"/>
    <xf numFmtId="168" fontId="6" fillId="0" borderId="7" xfId="2" applyNumberFormat="1" applyFont="1" applyFill="1" applyBorder="1" applyAlignment="1" applyProtection="1">
      <alignment horizontal="center"/>
    </xf>
    <xf numFmtId="165" fontId="6" fillId="0" borderId="8" xfId="2" applyFont="1" applyFill="1" applyBorder="1" applyAlignment="1" applyProtection="1">
      <alignment horizontal="center"/>
    </xf>
    <xf numFmtId="165" fontId="6" fillId="2" borderId="8" xfId="2" applyFont="1" applyFill="1" applyBorder="1" applyAlignment="1" applyProtection="1">
      <alignment horizontal="center"/>
    </xf>
    <xf numFmtId="168" fontId="6" fillId="0" borderId="39" xfId="2" applyNumberFormat="1" applyFont="1" applyFill="1" applyBorder="1" applyAlignment="1" applyProtection="1">
      <alignment horizontal="centerContinuous"/>
    </xf>
    <xf numFmtId="168" fontId="6" fillId="0" borderId="39" xfId="2" applyNumberFormat="1" applyFont="1" applyFill="1" applyBorder="1" applyAlignment="1" applyProtection="1">
      <alignment horizontal="center"/>
    </xf>
    <xf numFmtId="165" fontId="6" fillId="0" borderId="40" xfId="2" applyFont="1" applyFill="1" applyBorder="1" applyAlignment="1" applyProtection="1">
      <alignment horizontal="center"/>
    </xf>
    <xf numFmtId="165" fontId="6" fillId="0" borderId="41" xfId="2" applyFont="1" applyFill="1" applyBorder="1" applyAlignment="1" applyProtection="1">
      <alignment horizontal="center"/>
    </xf>
    <xf numFmtId="165" fontId="6" fillId="0" borderId="42" xfId="2" applyFont="1" applyFill="1" applyBorder="1" applyAlignment="1" applyProtection="1">
      <alignment horizontal="center"/>
    </xf>
    <xf numFmtId="40" fontId="4" fillId="0" borderId="9" xfId="1" applyNumberFormat="1" applyFont="1" applyFill="1" applyBorder="1" applyAlignment="1" applyProtection="1">
      <alignment horizontal="right"/>
    </xf>
    <xf numFmtId="40" fontId="4" fillId="0" borderId="10" xfId="1" applyNumberFormat="1" applyFont="1" applyFill="1" applyBorder="1" applyAlignment="1" applyProtection="1">
      <alignment horizontal="right"/>
    </xf>
    <xf numFmtId="40" fontId="4" fillId="2" borderId="10" xfId="1" applyNumberFormat="1" applyFont="1" applyFill="1" applyBorder="1" applyAlignment="1" applyProtection="1">
      <alignment horizontal="right"/>
    </xf>
    <xf numFmtId="40" fontId="4" fillId="3" borderId="10" xfId="1" applyNumberFormat="1" applyFont="1" applyFill="1" applyBorder="1" applyAlignment="1" applyProtection="1">
      <alignment horizontal="right"/>
    </xf>
    <xf numFmtId="40" fontId="4" fillId="2" borderId="18" xfId="1" applyNumberFormat="1" applyFont="1" applyFill="1" applyBorder="1" applyAlignment="1" applyProtection="1">
      <alignment horizontal="right"/>
    </xf>
    <xf numFmtId="40" fontId="4" fillId="2" borderId="0" xfId="1" applyNumberFormat="1" applyFont="1" applyFill="1" applyBorder="1" applyAlignment="1" applyProtection="1">
      <alignment horizontal="right"/>
    </xf>
    <xf numFmtId="40" fontId="4" fillId="0" borderId="11" xfId="1" applyNumberFormat="1" applyFont="1" applyFill="1" applyBorder="1" applyAlignment="1" applyProtection="1">
      <alignment horizontal="right"/>
    </xf>
    <xf numFmtId="40" fontId="4" fillId="0" borderId="19" xfId="1" applyNumberFormat="1" applyFont="1" applyFill="1" applyBorder="1" applyAlignment="1" applyProtection="1">
      <alignment horizontal="right"/>
    </xf>
    <xf numFmtId="40" fontId="4" fillId="0" borderId="20" xfId="1" applyNumberFormat="1" applyFont="1" applyFill="1" applyBorder="1" applyAlignment="1" applyProtection="1">
      <alignment horizontal="right"/>
    </xf>
    <xf numFmtId="40" fontId="4" fillId="2" borderId="20" xfId="1" applyNumberFormat="1" applyFont="1" applyFill="1" applyBorder="1" applyAlignment="1" applyProtection="1">
      <alignment horizontal="right"/>
    </xf>
    <xf numFmtId="40" fontId="4" fillId="3" borderId="20" xfId="1" applyNumberFormat="1" applyFont="1" applyFill="1" applyBorder="1" applyAlignment="1" applyProtection="1">
      <alignment horizontal="right"/>
    </xf>
    <xf numFmtId="40" fontId="4" fillId="2" borderId="21" xfId="1" applyNumberFormat="1" applyFont="1" applyFill="1" applyBorder="1" applyAlignment="1" applyProtection="1">
      <alignment horizontal="right"/>
    </xf>
    <xf numFmtId="40" fontId="4" fillId="2" borderId="22" xfId="1" applyNumberFormat="1" applyFont="1" applyFill="1" applyBorder="1" applyAlignment="1" applyProtection="1">
      <alignment horizontal="right"/>
    </xf>
    <xf numFmtId="40" fontId="4" fillId="0" borderId="23" xfId="1" applyNumberFormat="1" applyFont="1" applyFill="1" applyBorder="1" applyAlignment="1" applyProtection="1">
      <alignment horizontal="right"/>
    </xf>
    <xf numFmtId="40" fontId="4" fillId="0" borderId="12" xfId="1" applyNumberFormat="1" applyFont="1" applyFill="1" applyBorder="1" applyAlignment="1" applyProtection="1">
      <alignment horizontal="right" vertical="center"/>
    </xf>
    <xf numFmtId="40" fontId="4" fillId="0" borderId="13" xfId="1" applyNumberFormat="1" applyFont="1" applyFill="1" applyBorder="1" applyAlignment="1" applyProtection="1">
      <alignment horizontal="right" vertical="center"/>
    </xf>
    <xf numFmtId="40" fontId="4" fillId="2" borderId="13" xfId="1" applyNumberFormat="1" applyFont="1" applyFill="1" applyBorder="1" applyAlignment="1" applyProtection="1">
      <alignment horizontal="right" vertical="center"/>
    </xf>
    <xf numFmtId="40" fontId="4" fillId="3" borderId="13" xfId="1" applyNumberFormat="1" applyFont="1" applyFill="1" applyBorder="1" applyAlignment="1" applyProtection="1">
      <alignment horizontal="right" vertical="center"/>
    </xf>
    <xf numFmtId="40" fontId="4" fillId="2" borderId="24" xfId="1" applyNumberFormat="1" applyFont="1" applyFill="1" applyBorder="1" applyAlignment="1" applyProtection="1">
      <alignment horizontal="right"/>
    </xf>
    <xf numFmtId="40" fontId="4" fillId="2" borderId="38" xfId="1" applyNumberFormat="1" applyFont="1" applyFill="1" applyBorder="1" applyAlignment="1" applyProtection="1">
      <alignment horizontal="right"/>
    </xf>
    <xf numFmtId="40" fontId="4" fillId="0" borderId="14" xfId="1" applyNumberFormat="1" applyFont="1" applyFill="1" applyBorder="1" applyAlignment="1" applyProtection="1">
      <alignment horizontal="right" vertical="center"/>
    </xf>
    <xf numFmtId="40" fontId="4" fillId="2" borderId="25" xfId="1" applyNumberFormat="1" applyFont="1" applyFill="1" applyBorder="1" applyAlignment="1" applyProtection="1">
      <alignment horizontal="right"/>
    </xf>
    <xf numFmtId="40" fontId="4" fillId="2" borderId="26" xfId="1" applyNumberFormat="1" applyFont="1" applyFill="1" applyBorder="1" applyAlignment="1" applyProtection="1">
      <alignment horizontal="right"/>
    </xf>
    <xf numFmtId="40" fontId="4" fillId="2" borderId="27" xfId="1" applyNumberFormat="1" applyFont="1" applyFill="1" applyBorder="1" applyAlignment="1" applyProtection="1">
      <alignment horizontal="right"/>
    </xf>
    <xf numFmtId="40" fontId="4" fillId="2" borderId="10" xfId="1" applyNumberFormat="1" applyFont="1" applyFill="1" applyBorder="1" applyAlignment="1" applyProtection="1">
      <alignment horizontal="right" vertical="center"/>
    </xf>
    <xf numFmtId="40" fontId="4" fillId="2" borderId="28" xfId="1" applyNumberFormat="1" applyFont="1" applyFill="1" applyBorder="1" applyAlignment="1" applyProtection="1">
      <alignment horizontal="right"/>
    </xf>
    <xf numFmtId="40" fontId="4" fillId="2" borderId="29" xfId="1" applyNumberFormat="1" applyFont="1" applyFill="1" applyBorder="1" applyAlignment="1" applyProtection="1">
      <alignment horizontal="right"/>
    </xf>
    <xf numFmtId="40" fontId="4" fillId="0" borderId="9" xfId="1" applyNumberFormat="1" applyFont="1" applyFill="1" applyBorder="1" applyAlignment="1" applyProtection="1">
      <alignment horizontal="right" vertical="top"/>
    </xf>
    <xf numFmtId="40" fontId="4" fillId="0" borderId="10" xfId="1" applyNumberFormat="1" applyFont="1" applyFill="1" applyBorder="1" applyAlignment="1" applyProtection="1">
      <alignment horizontal="right" vertical="top"/>
    </xf>
    <xf numFmtId="40" fontId="4" fillId="2" borderId="10" xfId="1" applyNumberFormat="1" applyFont="1" applyFill="1" applyBorder="1" applyAlignment="1" applyProtection="1">
      <alignment horizontal="right" vertical="top"/>
    </xf>
    <xf numFmtId="40" fontId="4" fillId="2" borderId="18" xfId="1" applyNumberFormat="1" applyFont="1" applyFill="1" applyBorder="1" applyAlignment="1" applyProtection="1">
      <alignment horizontal="right" vertical="top"/>
    </xf>
    <xf numFmtId="40" fontId="4" fillId="2" borderId="29" xfId="1" applyNumberFormat="1" applyFont="1" applyFill="1" applyBorder="1" applyAlignment="1" applyProtection="1">
      <alignment horizontal="right" vertical="top"/>
    </xf>
    <xf numFmtId="40" fontId="4" fillId="0" borderId="11" xfId="1" applyNumberFormat="1" applyFont="1" applyFill="1" applyBorder="1" applyAlignment="1" applyProtection="1">
      <alignment horizontal="right" vertical="top"/>
    </xf>
    <xf numFmtId="40" fontId="4" fillId="0" borderId="32" xfId="1" applyNumberFormat="1" applyFont="1" applyFill="1" applyBorder="1" applyAlignment="1" applyProtection="1">
      <alignment horizontal="right"/>
    </xf>
    <xf numFmtId="40" fontId="4" fillId="0" borderId="33" xfId="1" applyNumberFormat="1" applyFont="1" applyFill="1" applyBorder="1" applyAlignment="1" applyProtection="1">
      <alignment horizontal="right"/>
    </xf>
    <xf numFmtId="40" fontId="4" fillId="2" borderId="33" xfId="1" applyNumberFormat="1" applyFont="1" applyFill="1" applyBorder="1" applyAlignment="1" applyProtection="1">
      <alignment horizontal="right"/>
    </xf>
    <xf numFmtId="40" fontId="4" fillId="2" borderId="1" xfId="1" applyNumberFormat="1" applyFont="1" applyFill="1" applyBorder="1" applyAlignment="1" applyProtection="1">
      <alignment horizontal="right"/>
    </xf>
    <xf numFmtId="40" fontId="4" fillId="2" borderId="34" xfId="1" applyNumberFormat="1" applyFont="1" applyFill="1" applyBorder="1" applyAlignment="1" applyProtection="1">
      <alignment horizontal="right"/>
    </xf>
    <xf numFmtId="40" fontId="4" fillId="0" borderId="35" xfId="1" applyNumberFormat="1" applyFont="1" applyFill="1" applyBorder="1" applyAlignment="1" applyProtection="1">
      <alignment horizontal="right"/>
    </xf>
    <xf numFmtId="40" fontId="4" fillId="0" borderId="9" xfId="1" applyNumberFormat="1" applyFont="1" applyFill="1" applyBorder="1" applyAlignment="1" applyProtection="1">
      <alignment horizontal="right" vertical="center"/>
    </xf>
    <xf numFmtId="40" fontId="4" fillId="0" borderId="10" xfId="1" applyNumberFormat="1" applyFont="1" applyFill="1" applyBorder="1" applyAlignment="1" applyProtection="1">
      <alignment horizontal="right" vertical="center"/>
    </xf>
    <xf numFmtId="40" fontId="4" fillId="2" borderId="36" xfId="1" applyNumberFormat="1" applyFont="1" applyFill="1" applyBorder="1" applyAlignment="1" applyProtection="1">
      <alignment horizontal="right"/>
    </xf>
    <xf numFmtId="40" fontId="4" fillId="0" borderId="37" xfId="1" applyNumberFormat="1" applyFont="1" applyFill="1" applyBorder="1" applyAlignment="1" applyProtection="1">
      <alignment horizontal="right"/>
    </xf>
    <xf numFmtId="165" fontId="6" fillId="2" borderId="17" xfId="2" applyFont="1" applyFill="1" applyBorder="1" applyAlignment="1" applyProtection="1">
      <alignment horizontal="center"/>
      <protection locked="0"/>
    </xf>
    <xf numFmtId="165" fontId="5" fillId="0" borderId="0" xfId="2" applyFont="1" applyBorder="1" applyAlignment="1">
      <alignment horizontal="center"/>
    </xf>
    <xf numFmtId="165" fontId="5" fillId="0" borderId="0" xfId="2" applyFont="1" applyFill="1" applyBorder="1" applyAlignment="1" applyProtection="1">
      <alignment horizontal="center"/>
    </xf>
    <xf numFmtId="165" fontId="6" fillId="0" borderId="0" xfId="2" applyFont="1" applyFill="1" applyBorder="1" applyAlignment="1" applyProtection="1">
      <alignment horizontal="center"/>
    </xf>
    <xf numFmtId="168" fontId="6" fillId="2" borderId="3" xfId="2" applyNumberFormat="1" applyFont="1" applyFill="1" applyBorder="1" applyAlignment="1" applyProtection="1">
      <alignment horizontal="center"/>
    </xf>
    <xf numFmtId="165" fontId="6" fillId="2" borderId="0" xfId="2" applyFont="1" applyFill="1" applyBorder="1" applyAlignment="1" applyProtection="1">
      <alignment horizontal="center"/>
      <protection locked="0"/>
    </xf>
  </cellXfs>
  <cellStyles count="6">
    <cellStyle name="Comma" xfId="1" builtinId="3"/>
    <cellStyle name="Normal" xfId="0" builtinId="0"/>
    <cellStyle name="Normal 2" xfId="3"/>
    <cellStyle name="Normal 3" xfId="5"/>
    <cellStyle name="Normal_pgm summary by serv" xfId="2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0"/>
  <sheetViews>
    <sheetView showGridLines="0" tabSelected="1" workbookViewId="0">
      <selection activeCell="O15" sqref="O15"/>
    </sheetView>
  </sheetViews>
  <sheetFormatPr defaultRowHeight="12.75"/>
  <cols>
    <col min="1" max="1" width="5.140625" style="1" customWidth="1"/>
    <col min="2" max="2" width="3" style="1" customWidth="1"/>
    <col min="3" max="3" width="30.140625" style="1" customWidth="1"/>
    <col min="4" max="5" width="10.28515625" style="1" bestFit="1" customWidth="1"/>
    <col min="6" max="6" width="10.7109375" style="1" bestFit="1" customWidth="1"/>
    <col min="7" max="8" width="12.7109375" style="1" customWidth="1"/>
    <col min="9" max="10" width="9.140625" style="1"/>
    <col min="11" max="11" width="11.28515625" style="52" customWidth="1"/>
    <col min="12" max="12" width="11.140625" style="52" customWidth="1"/>
    <col min="13" max="13" width="3.85546875" style="1" customWidth="1"/>
    <col min="14" max="16384" width="9.140625" style="1"/>
  </cols>
  <sheetData>
    <row r="1" spans="2:13" s="58" customFormat="1" ht="15.75">
      <c r="B1" s="113" t="s">
        <v>35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57"/>
    </row>
    <row r="2" spans="2:13" ht="17.25" customHeight="1">
      <c r="B2" s="114" t="s">
        <v>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2"/>
    </row>
    <row r="3" spans="2:13" ht="16.5" thickBot="1">
      <c r="B3" s="115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3"/>
    </row>
    <row r="4" spans="2:13" ht="3" hidden="1" customHeight="1" thickBot="1">
      <c r="B4" s="4"/>
      <c r="C4" s="4"/>
      <c r="D4" s="4"/>
      <c r="E4" s="4"/>
      <c r="F4" s="4"/>
      <c r="G4" s="4"/>
      <c r="H4" s="4"/>
      <c r="I4" s="4"/>
      <c r="J4" s="5"/>
      <c r="K4" s="5"/>
      <c r="L4" s="4"/>
      <c r="M4" s="6"/>
    </row>
    <row r="5" spans="2:13">
      <c r="B5" s="59"/>
      <c r="C5" s="60"/>
      <c r="D5" s="61" t="s">
        <v>2</v>
      </c>
      <c r="E5" s="61" t="s">
        <v>2</v>
      </c>
      <c r="F5" s="62" t="s">
        <v>2</v>
      </c>
      <c r="G5" s="63" t="s">
        <v>2</v>
      </c>
      <c r="H5" s="63" t="s">
        <v>2</v>
      </c>
      <c r="I5" s="116" t="s">
        <v>4</v>
      </c>
      <c r="J5" s="116"/>
      <c r="K5" s="64"/>
      <c r="L5" s="65"/>
      <c r="M5" s="11"/>
    </row>
    <row r="6" spans="2:13">
      <c r="B6" s="8"/>
      <c r="C6" s="9"/>
      <c r="D6" s="10">
        <v>2008</v>
      </c>
      <c r="E6" s="10">
        <v>2009</v>
      </c>
      <c r="F6" s="53" t="s">
        <v>32</v>
      </c>
      <c r="G6" s="54" t="s">
        <v>32</v>
      </c>
      <c r="H6" s="54" t="s">
        <v>3</v>
      </c>
      <c r="I6" s="117" t="s">
        <v>7</v>
      </c>
      <c r="J6" s="117"/>
      <c r="K6" s="55" t="s">
        <v>33</v>
      </c>
      <c r="L6" s="55" t="s">
        <v>34</v>
      </c>
      <c r="M6" s="12"/>
    </row>
    <row r="7" spans="2:13">
      <c r="B7" s="7"/>
      <c r="C7" s="13"/>
      <c r="D7" s="66" t="s">
        <v>5</v>
      </c>
      <c r="E7" s="67" t="s">
        <v>5</v>
      </c>
      <c r="F7" s="68" t="s">
        <v>6</v>
      </c>
      <c r="G7" s="14" t="s">
        <v>5</v>
      </c>
      <c r="H7" s="14" t="s">
        <v>8</v>
      </c>
      <c r="I7" s="112" t="s">
        <v>6</v>
      </c>
      <c r="J7" s="112"/>
      <c r="K7" s="15" t="s">
        <v>9</v>
      </c>
      <c r="L7" s="15" t="s">
        <v>9</v>
      </c>
      <c r="M7" s="12"/>
    </row>
    <row r="8" spans="2:13">
      <c r="B8" s="16"/>
      <c r="C8" s="17"/>
      <c r="D8" s="18" t="s">
        <v>10</v>
      </c>
      <c r="E8" s="18" t="s">
        <v>10</v>
      </c>
      <c r="F8" s="19" t="s">
        <v>10</v>
      </c>
      <c r="G8" s="20" t="s">
        <v>10</v>
      </c>
      <c r="H8" s="20" t="s">
        <v>10</v>
      </c>
      <c r="I8" s="21" t="s">
        <v>10</v>
      </c>
      <c r="J8" s="22" t="s">
        <v>11</v>
      </c>
      <c r="K8" s="23" t="s">
        <v>10</v>
      </c>
      <c r="L8" s="23" t="s">
        <v>10</v>
      </c>
      <c r="M8" s="24"/>
    </row>
    <row r="9" spans="2:13">
      <c r="B9" s="25"/>
      <c r="C9" s="26"/>
      <c r="D9" s="27"/>
      <c r="E9" s="27"/>
      <c r="F9" s="28"/>
      <c r="G9" s="29"/>
      <c r="H9" s="29"/>
      <c r="I9" s="30"/>
      <c r="J9" s="31"/>
      <c r="K9" s="32"/>
      <c r="L9" s="56"/>
      <c r="M9" s="33"/>
    </row>
    <row r="10" spans="2:13">
      <c r="B10" s="25"/>
      <c r="C10" s="34" t="s">
        <v>12</v>
      </c>
      <c r="D10" s="69">
        <v>32788.5</v>
      </c>
      <c r="E10" s="69">
        <v>32813</v>
      </c>
      <c r="F10" s="70">
        <v>34829.9</v>
      </c>
      <c r="G10" s="71">
        <v>35566.5</v>
      </c>
      <c r="H10" s="72">
        <v>36671.199999999997</v>
      </c>
      <c r="I10" s="73">
        <f>H10-F10</f>
        <v>1841.2999999999956</v>
      </c>
      <c r="J10" s="74">
        <f>IF(E10=0,"n/a",I10/F10)</f>
        <v>5.2865497747624758E-2</v>
      </c>
      <c r="K10" s="75">
        <v>37771.5</v>
      </c>
      <c r="L10" s="75">
        <v>38904.5</v>
      </c>
      <c r="M10" s="35"/>
    </row>
    <row r="11" spans="2:13">
      <c r="B11" s="25"/>
      <c r="C11" s="34" t="s">
        <v>13</v>
      </c>
      <c r="D11" s="69">
        <v>4949.5</v>
      </c>
      <c r="E11" s="69">
        <v>4257.6000000000004</v>
      </c>
      <c r="F11" s="70">
        <v>5188.6000000000004</v>
      </c>
      <c r="G11" s="71">
        <v>5152.5</v>
      </c>
      <c r="H11" s="72">
        <v>5520.7</v>
      </c>
      <c r="I11" s="73">
        <f t="shared" ref="I11:I16" si="0">H11-F11</f>
        <v>332.09999999999945</v>
      </c>
      <c r="J11" s="74">
        <f t="shared" ref="J11:J16" si="1">IF(E11=0,"n/a",I11/F11)</f>
        <v>6.4005704814400696E-2</v>
      </c>
      <c r="K11" s="75">
        <v>5686.3</v>
      </c>
      <c r="L11" s="75">
        <v>5856.2</v>
      </c>
      <c r="M11" s="35"/>
    </row>
    <row r="12" spans="2:13">
      <c r="B12" s="25"/>
      <c r="C12" s="34" t="s">
        <v>14</v>
      </c>
      <c r="D12" s="69">
        <v>502.6</v>
      </c>
      <c r="E12" s="69">
        <v>216</v>
      </c>
      <c r="F12" s="70">
        <v>506.6</v>
      </c>
      <c r="G12" s="71">
        <v>191.6</v>
      </c>
      <c r="H12" s="72">
        <v>177.2</v>
      </c>
      <c r="I12" s="73">
        <f t="shared" si="0"/>
        <v>-329.40000000000003</v>
      </c>
      <c r="J12" s="74">
        <f t="shared" si="1"/>
        <v>-0.65021713383339919</v>
      </c>
      <c r="K12" s="75">
        <v>182.1</v>
      </c>
      <c r="L12" s="75">
        <v>187.6</v>
      </c>
      <c r="M12" s="35"/>
    </row>
    <row r="13" spans="2:13">
      <c r="B13" s="25"/>
      <c r="C13" s="34" t="s">
        <v>15</v>
      </c>
      <c r="D13" s="69">
        <v>33591.300000000003</v>
      </c>
      <c r="E13" s="69">
        <v>39587.699999999997</v>
      </c>
      <c r="F13" s="70">
        <v>36523.1</v>
      </c>
      <c r="G13" s="71">
        <v>39536.300000000003</v>
      </c>
      <c r="H13" s="72">
        <v>36284.5</v>
      </c>
      <c r="I13" s="73">
        <f t="shared" si="0"/>
        <v>-238.59999999999854</v>
      </c>
      <c r="J13" s="74">
        <f t="shared" si="1"/>
        <v>-6.5328518115931712E-3</v>
      </c>
      <c r="K13" s="75">
        <v>38475.699999999997</v>
      </c>
      <c r="L13" s="75">
        <v>39538.6</v>
      </c>
      <c r="M13" s="35"/>
    </row>
    <row r="14" spans="2:13">
      <c r="B14" s="25"/>
      <c r="C14" s="34" t="s">
        <v>16</v>
      </c>
      <c r="D14" s="69"/>
      <c r="E14" s="69"/>
      <c r="F14" s="70"/>
      <c r="G14" s="71"/>
      <c r="H14" s="72"/>
      <c r="I14" s="73">
        <f t="shared" si="0"/>
        <v>0</v>
      </c>
      <c r="J14" s="74" t="str">
        <f t="shared" si="1"/>
        <v>n/a</v>
      </c>
      <c r="K14" s="75">
        <f t="shared" ref="K14" si="2">+H14</f>
        <v>0</v>
      </c>
      <c r="L14" s="75">
        <f t="shared" ref="L14:L15" si="3">+K14</f>
        <v>0</v>
      </c>
      <c r="M14" s="35"/>
    </row>
    <row r="15" spans="2:13">
      <c r="B15" s="25"/>
      <c r="C15" s="34" t="s">
        <v>17</v>
      </c>
      <c r="D15" s="69">
        <v>888</v>
      </c>
      <c r="E15" s="69">
        <v>965.8</v>
      </c>
      <c r="F15" s="70">
        <v>965.8</v>
      </c>
      <c r="G15" s="71">
        <v>965.8</v>
      </c>
      <c r="H15" s="72">
        <f>954.7+1168</f>
        <v>2122.6999999999998</v>
      </c>
      <c r="I15" s="73">
        <f t="shared" si="0"/>
        <v>1156.8999999999999</v>
      </c>
      <c r="J15" s="74">
        <f t="shared" si="1"/>
        <v>1.1978670532201283</v>
      </c>
      <c r="K15" s="75">
        <f>954.6+1168</f>
        <v>2122.6</v>
      </c>
      <c r="L15" s="75">
        <f t="shared" si="3"/>
        <v>2122.6</v>
      </c>
      <c r="M15" s="35"/>
    </row>
    <row r="16" spans="2:13">
      <c r="B16" s="25"/>
      <c r="C16" s="34" t="s">
        <v>18</v>
      </c>
      <c r="D16" s="69">
        <v>-14922.1</v>
      </c>
      <c r="E16" s="69">
        <v>-14421.7</v>
      </c>
      <c r="F16" s="70">
        <v>-15086.1</v>
      </c>
      <c r="G16" s="71">
        <v>-16329.7</v>
      </c>
      <c r="H16" s="72">
        <v>-16526.599999999999</v>
      </c>
      <c r="I16" s="73">
        <f t="shared" si="0"/>
        <v>-1440.4999999999982</v>
      </c>
      <c r="J16" s="74">
        <f t="shared" si="1"/>
        <v>9.5485248009757204E-2</v>
      </c>
      <c r="K16" s="75">
        <v>-17287.099999999999</v>
      </c>
      <c r="L16" s="75">
        <v>-17889.3</v>
      </c>
      <c r="M16" s="35"/>
    </row>
    <row r="17" spans="2:13">
      <c r="B17" s="25"/>
      <c r="C17" s="34" t="s">
        <v>19</v>
      </c>
      <c r="D17" s="69"/>
      <c r="E17" s="69"/>
      <c r="F17" s="70"/>
      <c r="G17" s="71"/>
      <c r="H17" s="72"/>
      <c r="I17" s="73"/>
      <c r="J17" s="74"/>
      <c r="K17" s="75"/>
      <c r="L17" s="75"/>
      <c r="M17" s="35"/>
    </row>
    <row r="18" spans="2:13">
      <c r="B18" s="25"/>
      <c r="C18" s="26"/>
      <c r="D18" s="76"/>
      <c r="E18" s="76"/>
      <c r="F18" s="77"/>
      <c r="G18" s="78"/>
      <c r="H18" s="79"/>
      <c r="I18" s="80"/>
      <c r="J18" s="81"/>
      <c r="K18" s="82"/>
      <c r="L18" s="82"/>
      <c r="M18" s="35"/>
    </row>
    <row r="19" spans="2:13">
      <c r="B19" s="36" t="s">
        <v>20</v>
      </c>
      <c r="C19" s="37"/>
      <c r="D19" s="83">
        <f>SUM(D10:D18)</f>
        <v>57797.799999999996</v>
      </c>
      <c r="E19" s="83">
        <f>SUM(E10:E18)</f>
        <v>63418.399999999994</v>
      </c>
      <c r="F19" s="84">
        <f>SUM(F10:F17)</f>
        <v>62927.9</v>
      </c>
      <c r="G19" s="85">
        <f>SUM(G10:G17)</f>
        <v>65083</v>
      </c>
      <c r="H19" s="86">
        <f>SUM(H10:H17)</f>
        <v>64249.69999999999</v>
      </c>
      <c r="I19" s="87">
        <f>SUM(I10:I17)</f>
        <v>1321.7999999999984</v>
      </c>
      <c r="J19" s="88">
        <f>IF(E19=0,"n/a",I19/E19)</f>
        <v>2.0842531505052136E-2</v>
      </c>
      <c r="K19" s="89">
        <f>SUM(K9:K17)</f>
        <v>66951.100000000006</v>
      </c>
      <c r="L19" s="89">
        <f>SUM(L10:L17)</f>
        <v>68720.2</v>
      </c>
      <c r="M19" s="38"/>
    </row>
    <row r="20" spans="2:13">
      <c r="B20" s="25"/>
      <c r="C20" s="26"/>
      <c r="D20" s="69"/>
      <c r="E20" s="69"/>
      <c r="F20" s="77"/>
      <c r="G20" s="71"/>
      <c r="H20" s="72"/>
      <c r="I20" s="73"/>
      <c r="J20" s="74"/>
      <c r="K20" s="75"/>
      <c r="L20" s="75"/>
      <c r="M20" s="35"/>
    </row>
    <row r="21" spans="2:13">
      <c r="B21" s="25"/>
      <c r="C21" s="34" t="s">
        <v>21</v>
      </c>
      <c r="D21" s="69"/>
      <c r="E21" s="69"/>
      <c r="F21" s="70"/>
      <c r="G21" s="71"/>
      <c r="H21" s="72"/>
      <c r="I21" s="73"/>
      <c r="J21" s="74"/>
      <c r="K21" s="75"/>
      <c r="L21" s="75"/>
      <c r="M21" s="35"/>
    </row>
    <row r="22" spans="2:13">
      <c r="B22" s="25"/>
      <c r="C22" s="34" t="s">
        <v>22</v>
      </c>
      <c r="D22" s="69"/>
      <c r="E22" s="69"/>
      <c r="F22" s="70"/>
      <c r="G22" s="71"/>
      <c r="H22" s="72"/>
      <c r="I22" s="73"/>
      <c r="J22" s="74"/>
      <c r="K22" s="75"/>
      <c r="L22" s="75"/>
      <c r="M22" s="35"/>
    </row>
    <row r="23" spans="2:13">
      <c r="B23" s="25"/>
      <c r="C23" s="34" t="s">
        <v>23</v>
      </c>
      <c r="D23" s="69"/>
      <c r="E23" s="69"/>
      <c r="F23" s="70"/>
      <c r="G23" s="71"/>
      <c r="H23" s="72"/>
      <c r="I23" s="73"/>
      <c r="J23" s="74"/>
      <c r="K23" s="75"/>
      <c r="L23" s="75"/>
      <c r="M23" s="35"/>
    </row>
    <row r="24" spans="2:13">
      <c r="B24" s="25"/>
      <c r="C24" s="34" t="s">
        <v>24</v>
      </c>
      <c r="D24" s="69"/>
      <c r="E24" s="69"/>
      <c r="F24" s="70"/>
      <c r="G24" s="71"/>
      <c r="H24" s="72"/>
      <c r="I24" s="73"/>
      <c r="J24" s="74"/>
      <c r="K24" s="75"/>
      <c r="L24" s="75"/>
      <c r="M24" s="35"/>
    </row>
    <row r="25" spans="2:13">
      <c r="B25" s="25"/>
      <c r="C25" s="34" t="s">
        <v>25</v>
      </c>
      <c r="D25" s="69">
        <f>60924.9-413.6</f>
        <v>60511.3</v>
      </c>
      <c r="E25" s="69">
        <f>64618.8-429.7</f>
        <v>64189.100000000006</v>
      </c>
      <c r="F25" s="70">
        <f>62300.4-426.9</f>
        <v>61873.5</v>
      </c>
      <c r="G25" s="71">
        <f>62528.1-426.9</f>
        <v>62101.2</v>
      </c>
      <c r="H25" s="72">
        <f>61499-437.1</f>
        <v>61061.9</v>
      </c>
      <c r="I25" s="73">
        <f t="shared" ref="I25:I27" si="4">H25-F25</f>
        <v>-811.59999999999854</v>
      </c>
      <c r="J25" s="74">
        <f t="shared" ref="J25:J27" si="5">IF(E25=0,"n/a",I25/F25)</f>
        <v>-1.311708566672321E-2</v>
      </c>
      <c r="K25" s="75">
        <v>65345.4</v>
      </c>
      <c r="L25" s="75">
        <v>67269.3</v>
      </c>
      <c r="M25" s="35"/>
    </row>
    <row r="26" spans="2:13">
      <c r="B26" s="25"/>
      <c r="C26" s="34" t="s">
        <v>26</v>
      </c>
      <c r="D26" s="69">
        <v>413.6</v>
      </c>
      <c r="E26" s="69">
        <v>429.7</v>
      </c>
      <c r="F26" s="70">
        <v>426.9</v>
      </c>
      <c r="G26" s="71">
        <v>426.9</v>
      </c>
      <c r="H26" s="72">
        <v>437.1</v>
      </c>
      <c r="I26" s="73">
        <f t="shared" si="4"/>
        <v>10.200000000000045</v>
      </c>
      <c r="J26" s="74">
        <f t="shared" si="5"/>
        <v>2.3893183415319853E-2</v>
      </c>
      <c r="K26" s="75"/>
      <c r="L26" s="75"/>
      <c r="M26" s="35"/>
    </row>
    <row r="27" spans="2:13">
      <c r="B27" s="25"/>
      <c r="C27" s="34" t="s">
        <v>27</v>
      </c>
      <c r="D27" s="69"/>
      <c r="E27" s="69">
        <f>575.4+142.1</f>
        <v>717.5</v>
      </c>
      <c r="F27" s="70">
        <f>129+472.5</f>
        <v>601.5</v>
      </c>
      <c r="G27" s="71">
        <v>3787.2</v>
      </c>
      <c r="H27" s="72">
        <v>2726.1</v>
      </c>
      <c r="I27" s="73">
        <f t="shared" si="4"/>
        <v>2124.6</v>
      </c>
      <c r="J27" s="74">
        <f t="shared" si="5"/>
        <v>3.5321695760598502</v>
      </c>
      <c r="K27" s="75">
        <v>1582.5</v>
      </c>
      <c r="L27" s="75">
        <v>1429.3</v>
      </c>
      <c r="M27" s="35"/>
    </row>
    <row r="28" spans="2:13">
      <c r="B28" s="25"/>
      <c r="C28" s="34" t="s">
        <v>28</v>
      </c>
      <c r="D28" s="69"/>
      <c r="E28" s="69"/>
      <c r="F28" s="70"/>
      <c r="G28" s="71"/>
      <c r="H28" s="72"/>
      <c r="I28" s="73"/>
      <c r="J28" s="74"/>
      <c r="K28" s="75"/>
      <c r="L28" s="75"/>
      <c r="M28" s="35"/>
    </row>
    <row r="29" spans="2:13">
      <c r="B29" s="25"/>
      <c r="C29" s="26"/>
      <c r="D29" s="76"/>
      <c r="E29" s="76"/>
      <c r="F29" s="77"/>
      <c r="G29" s="78"/>
      <c r="H29" s="78"/>
      <c r="I29" s="90" t="s">
        <v>2</v>
      </c>
      <c r="J29" s="91"/>
      <c r="K29" s="82"/>
      <c r="L29" s="82"/>
      <c r="M29" s="35"/>
    </row>
    <row r="30" spans="2:13">
      <c r="B30" s="36" t="s">
        <v>29</v>
      </c>
      <c r="C30" s="37"/>
      <c r="D30" s="83">
        <f>SUM(D21:D29)</f>
        <v>60924.9</v>
      </c>
      <c r="E30" s="83">
        <f>SUM(E21:E29)</f>
        <v>65336.3</v>
      </c>
      <c r="F30" s="84">
        <f>SUM(F21:F28)</f>
        <v>62901.9</v>
      </c>
      <c r="G30" s="85">
        <f>SUM(G21:G28)</f>
        <v>66315.3</v>
      </c>
      <c r="H30" s="85">
        <f>SUM(H21:H28)</f>
        <v>64225.1</v>
      </c>
      <c r="I30" s="92">
        <f>SUM(I21:I28)</f>
        <v>1323.2000000000014</v>
      </c>
      <c r="J30" s="88">
        <f>IF(E30=0,"n/a",I30/E30)</f>
        <v>2.025214161193703E-2</v>
      </c>
      <c r="K30" s="89">
        <f>SUM(K21:K28)</f>
        <v>66927.899999999994</v>
      </c>
      <c r="L30" s="89">
        <f>SUM(L21:L28)</f>
        <v>68698.600000000006</v>
      </c>
      <c r="M30" s="38"/>
    </row>
    <row r="31" spans="2:13">
      <c r="B31" s="25"/>
      <c r="C31" s="26"/>
      <c r="D31" s="69"/>
      <c r="E31" s="69"/>
      <c r="F31" s="70"/>
      <c r="G31" s="71"/>
      <c r="H31" s="71"/>
      <c r="I31" s="73"/>
      <c r="J31" s="74"/>
      <c r="K31" s="75"/>
      <c r="L31" s="75"/>
      <c r="M31" s="35"/>
    </row>
    <row r="32" spans="2:13">
      <c r="B32" s="25" t="s">
        <v>30</v>
      </c>
      <c r="C32" s="26"/>
      <c r="D32" s="69">
        <f t="shared" ref="D32:L32" si="6">D19-D30</f>
        <v>-3127.1000000000058</v>
      </c>
      <c r="E32" s="69">
        <f t="shared" si="6"/>
        <v>-1917.9000000000087</v>
      </c>
      <c r="F32" s="69">
        <f t="shared" si="6"/>
        <v>26</v>
      </c>
      <c r="G32" s="93">
        <f t="shared" si="6"/>
        <v>-1232.3000000000029</v>
      </c>
      <c r="H32" s="93">
        <f t="shared" si="6"/>
        <v>24.599999999991269</v>
      </c>
      <c r="I32" s="94">
        <f t="shared" si="6"/>
        <v>-1.4000000000030468</v>
      </c>
      <c r="J32" s="95">
        <f t="shared" si="6"/>
        <v>5.9038989311510637E-4</v>
      </c>
      <c r="K32" s="75">
        <f t="shared" si="6"/>
        <v>23.200000000011642</v>
      </c>
      <c r="L32" s="75">
        <f t="shared" si="6"/>
        <v>21.599999999991269</v>
      </c>
      <c r="M32" s="35"/>
    </row>
    <row r="33" spans="2:13">
      <c r="B33" s="39"/>
      <c r="C33" s="40"/>
      <c r="D33" s="96"/>
      <c r="E33" s="96"/>
      <c r="F33" s="97"/>
      <c r="G33" s="98"/>
      <c r="H33" s="98"/>
      <c r="I33" s="99"/>
      <c r="J33" s="100"/>
      <c r="K33" s="101"/>
      <c r="L33" s="101"/>
      <c r="M33" s="41"/>
    </row>
    <row r="34" spans="2:13" ht="13.5" thickBot="1">
      <c r="B34" s="42"/>
      <c r="C34" s="43"/>
      <c r="D34" s="102"/>
      <c r="E34" s="102"/>
      <c r="F34" s="103"/>
      <c r="G34" s="104"/>
      <c r="H34" s="104"/>
      <c r="I34" s="105"/>
      <c r="J34" s="106"/>
      <c r="K34" s="107"/>
      <c r="L34" s="107"/>
      <c r="M34" s="35"/>
    </row>
    <row r="35" spans="2:13">
      <c r="B35" s="44"/>
      <c r="C35" s="45"/>
      <c r="D35" s="69"/>
      <c r="E35" s="69"/>
      <c r="F35" s="70"/>
      <c r="G35" s="71"/>
      <c r="H35" s="71"/>
      <c r="I35" s="73"/>
      <c r="J35" s="74"/>
      <c r="K35" s="75"/>
      <c r="L35" s="75"/>
      <c r="M35" s="35"/>
    </row>
    <row r="36" spans="2:13">
      <c r="B36" s="46" t="s">
        <v>31</v>
      </c>
      <c r="C36" s="47"/>
      <c r="D36" s="108">
        <v>529.5</v>
      </c>
      <c r="E36" s="108">
        <v>529.5</v>
      </c>
      <c r="F36" s="109">
        <v>529.5</v>
      </c>
      <c r="G36" s="93">
        <v>529.5</v>
      </c>
      <c r="H36" s="93">
        <v>529.5</v>
      </c>
      <c r="I36" s="94">
        <f>I23-I34</f>
        <v>0</v>
      </c>
      <c r="J36" s="95">
        <f>J23-J34</f>
        <v>0</v>
      </c>
      <c r="K36" s="75">
        <v>529.5</v>
      </c>
      <c r="L36" s="75">
        <v>529.5</v>
      </c>
      <c r="M36" s="35"/>
    </row>
    <row r="37" spans="2:13" ht="13.5" thickBot="1">
      <c r="B37" s="48"/>
      <c r="C37" s="49"/>
      <c r="D37" s="102"/>
      <c r="E37" s="102"/>
      <c r="F37" s="103"/>
      <c r="G37" s="104"/>
      <c r="H37" s="104"/>
      <c r="I37" s="110"/>
      <c r="J37" s="105"/>
      <c r="K37" s="111"/>
      <c r="L37" s="111"/>
      <c r="M37" s="35"/>
    </row>
    <row r="39" spans="2:13">
      <c r="K39" s="50"/>
      <c r="L39" s="51"/>
    </row>
    <row r="40" spans="2:13">
      <c r="K40" s="51"/>
    </row>
  </sheetData>
  <mergeCells count="6">
    <mergeCell ref="I7:J7"/>
    <mergeCell ref="B1:L1"/>
    <mergeCell ref="B2:L2"/>
    <mergeCell ref="B3:L3"/>
    <mergeCell ref="I5:J5"/>
    <mergeCell ref="I6:J6"/>
  </mergeCells>
  <pageMargins left="0.75" right="0.75" top="1" bottom="1" header="0.5" footer="0.5"/>
  <pageSetup scale="86" orientation="landscape" r:id="rId1"/>
  <headerFooter alignWithMargins="0"/>
  <ignoredErrors>
    <ignoredError sqref="K6:L6 G6:H6 F6" numberStoredAsText="1"/>
    <ignoredError sqref="J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App. 2 Exhibition Place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dcarter3</dc:creator>
  <cp:lastModifiedBy>RSAWH</cp:lastModifiedBy>
  <cp:lastPrinted>2011-07-04T15:31:39Z</cp:lastPrinted>
  <dcterms:created xsi:type="dcterms:W3CDTF">2011-05-02T19:08:37Z</dcterms:created>
  <dcterms:modified xsi:type="dcterms:W3CDTF">2011-07-04T15:53:50Z</dcterms:modified>
</cp:coreProperties>
</file>