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50" windowHeight="11460"/>
  </bookViews>
  <sheets>
    <sheet name="CS" sheetId="2" r:id="rId1"/>
  </sheets>
  <externalReferences>
    <externalReference r:id="rId2"/>
  </externalReferences>
  <definedNames>
    <definedName name="_xlnm.Print_Area" localSheetId="0">CS!$A$1:$K$38</definedName>
  </definedNames>
  <calcPr calcId="125725"/>
</workbook>
</file>

<file path=xl/calcChain.xml><?xml version="1.0" encoding="utf-8"?>
<calcChain xmlns="http://schemas.openxmlformats.org/spreadsheetml/2006/main">
  <c r="O37" i="2"/>
  <c r="N37"/>
  <c r="E37"/>
  <c r="H37" s="1"/>
  <c r="D37"/>
  <c r="C37"/>
  <c r="K29"/>
  <c r="J29"/>
  <c r="G29"/>
  <c r="N29" s="1"/>
  <c r="F29"/>
  <c r="E29"/>
  <c r="I29" s="1"/>
  <c r="D29"/>
  <c r="C29"/>
  <c r="F28"/>
  <c r="E28"/>
  <c r="D28"/>
  <c r="C28"/>
  <c r="K27"/>
  <c r="O27" s="1"/>
  <c r="J27"/>
  <c r="G27"/>
  <c r="N27" s="1"/>
  <c r="F27"/>
  <c r="E27"/>
  <c r="D27"/>
  <c r="C27"/>
  <c r="F26"/>
  <c r="E26"/>
  <c r="D26"/>
  <c r="C26"/>
  <c r="K25"/>
  <c r="O25" s="1"/>
  <c r="J25"/>
  <c r="G25"/>
  <c r="N25" s="1"/>
  <c r="F25"/>
  <c r="E25"/>
  <c r="I25" s="1"/>
  <c r="D25"/>
  <c r="C25"/>
  <c r="K24"/>
  <c r="J24"/>
  <c r="G24"/>
  <c r="F24"/>
  <c r="E24"/>
  <c r="I24" s="1"/>
  <c r="D24"/>
  <c r="C24"/>
  <c r="K23"/>
  <c r="O23" s="1"/>
  <c r="J23"/>
  <c r="G23"/>
  <c r="N23" s="1"/>
  <c r="F23"/>
  <c r="E23"/>
  <c r="D23"/>
  <c r="C23"/>
  <c r="K22"/>
  <c r="J22"/>
  <c r="J31" s="1"/>
  <c r="G22"/>
  <c r="F22"/>
  <c r="F31" s="1"/>
  <c r="E22"/>
  <c r="D22"/>
  <c r="D31" s="1"/>
  <c r="C22"/>
  <c r="C31" s="1"/>
  <c r="O18"/>
  <c r="N18"/>
  <c r="F18"/>
  <c r="E18"/>
  <c r="D18"/>
  <c r="C18"/>
  <c r="K17"/>
  <c r="J17"/>
  <c r="G17"/>
  <c r="F17"/>
  <c r="E17"/>
  <c r="D17"/>
  <c r="C17"/>
  <c r="K16"/>
  <c r="O16" s="1"/>
  <c r="J16"/>
  <c r="G16"/>
  <c r="N16" s="1"/>
  <c r="F16"/>
  <c r="E16"/>
  <c r="D16"/>
  <c r="C16"/>
  <c r="K15"/>
  <c r="J15"/>
  <c r="G15"/>
  <c r="F15"/>
  <c r="E15"/>
  <c r="I15" s="1"/>
  <c r="D15"/>
  <c r="C15"/>
  <c r="O14"/>
  <c r="N14"/>
  <c r="F14"/>
  <c r="E14"/>
  <c r="D14"/>
  <c r="C14"/>
  <c r="K13"/>
  <c r="J13"/>
  <c r="G13"/>
  <c r="F13"/>
  <c r="E13"/>
  <c r="D13"/>
  <c r="C13"/>
  <c r="O12"/>
  <c r="N12"/>
  <c r="F12"/>
  <c r="E12"/>
  <c r="D12"/>
  <c r="C12"/>
  <c r="J20"/>
  <c r="F11"/>
  <c r="F20" s="1"/>
  <c r="F33" s="1"/>
  <c r="E11"/>
  <c r="D11"/>
  <c r="D20" s="1"/>
  <c r="D33" s="1"/>
  <c r="C11"/>
  <c r="O29" l="1"/>
  <c r="C20"/>
  <c r="C33" s="1"/>
  <c r="E20"/>
  <c r="E31"/>
  <c r="G31"/>
  <c r="G20"/>
  <c r="K20"/>
  <c r="O20" s="1"/>
  <c r="N13"/>
  <c r="O13"/>
  <c r="N15"/>
  <c r="O15"/>
  <c r="N17"/>
  <c r="O17"/>
  <c r="K31"/>
  <c r="O31" s="1"/>
  <c r="N24"/>
  <c r="O24"/>
  <c r="N26"/>
  <c r="O26"/>
  <c r="N28"/>
  <c r="O28"/>
  <c r="J33"/>
  <c r="N31"/>
  <c r="E33"/>
  <c r="M20"/>
  <c r="M31"/>
  <c r="H11"/>
  <c r="I11" s="1"/>
  <c r="M11"/>
  <c r="O11"/>
  <c r="H12"/>
  <c r="I12" s="1"/>
  <c r="M12"/>
  <c r="H13"/>
  <c r="I13" s="1"/>
  <c r="M13"/>
  <c r="H14"/>
  <c r="I14" s="1"/>
  <c r="M14"/>
  <c r="H15"/>
  <c r="M15"/>
  <c r="H16"/>
  <c r="I16" s="1"/>
  <c r="M16"/>
  <c r="H17"/>
  <c r="I17" s="1"/>
  <c r="M17"/>
  <c r="H18"/>
  <c r="I18" s="1"/>
  <c r="M18"/>
  <c r="H22"/>
  <c r="M22"/>
  <c r="O22"/>
  <c r="H23"/>
  <c r="I23" s="1"/>
  <c r="M23"/>
  <c r="H24"/>
  <c r="M24"/>
  <c r="H25"/>
  <c r="M25"/>
  <c r="H26"/>
  <c r="I26" s="1"/>
  <c r="M26"/>
  <c r="H27"/>
  <c r="I27" s="1"/>
  <c r="M27"/>
  <c r="H28"/>
  <c r="I28" s="1"/>
  <c r="M28"/>
  <c r="H29"/>
  <c r="M29"/>
  <c r="I37"/>
  <c r="N11"/>
  <c r="I22"/>
  <c r="N22"/>
  <c r="K33" l="1"/>
  <c r="O33" s="1"/>
  <c r="G33"/>
  <c r="N33" s="1"/>
  <c r="N20"/>
  <c r="H31"/>
  <c r="I31" s="1"/>
  <c r="M33"/>
  <c r="H20"/>
  <c r="H33" l="1"/>
  <c r="I33" s="1"/>
  <c r="I20"/>
</calcChain>
</file>

<file path=xl/sharedStrings.xml><?xml version="1.0" encoding="utf-8"?>
<sst xmlns="http://schemas.openxmlformats.org/spreadsheetml/2006/main" count="49" uniqueCount="36">
  <si>
    <t xml:space="preserve"> </t>
  </si>
  <si>
    <t>Approved</t>
  </si>
  <si>
    <t>Projected</t>
  </si>
  <si>
    <t>2011 Approved</t>
  </si>
  <si>
    <t>Actuals</t>
  </si>
  <si>
    <t>Budget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</si>
  <si>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</si>
  <si>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</si>
  <si>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</si>
  <si>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</si>
  <si>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</si>
  <si>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</si>
  <si>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</si>
  <si>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</si>
  <si>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</si>
  <si>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</si>
  <si>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</si>
  <si>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</si>
  <si>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</si>
  <si>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</si>
  <si>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</si>
  <si>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</si>
  <si>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</si>
  <si>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</si>
  <si>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Reserve/Res Funds</t>
  </si>
  <si>
    <t>Other Revenues</t>
  </si>
  <si>
    <t>TOTAL REVENUE</t>
  </si>
  <si>
    <t>TOTAL NET EXPENDITURES</t>
  </si>
  <si>
    <t>APPROVED POSITIONS</t>
  </si>
  <si>
    <t>Category of Expenses</t>
  </si>
  <si>
    <t>Variance</t>
  </si>
  <si>
    <t>Increase</t>
  </si>
  <si>
    <t>(In $000s)</t>
  </si>
  <si>
    <t>Children's Services</t>
  </si>
  <si>
    <t>Program Summary By Expenditure Category</t>
  </si>
  <si>
    <t>2012 Change from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</si>
</sst>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-* #,##0.0_-;\-* #,##0.0_-;_-* &quot;-&quot;??_-;_-@_-"/>
    <numFmt numFmtId="165" formatCode="0_)"/>
    <numFmt numFmtId="166" formatCode="#,##0.0_);\(#,##0.0\);_-@_-"/>
    <numFmt numFmtId="167" formatCode="#,##0.0_);[Red]\(#,##0.0\)"/>
    <numFmt numFmtId="168" formatCode="#,##0.0;[Red]\(#,##0.0\)"/>
    <numFmt numFmtId="169" formatCode="0.0%;[Red]\(0.0%\)"/>
    <numFmt numFmtId="170" formatCode="[$-409]mmmm\ d\,\ yyyy;@"/>
  </numFmts>
  <fonts count="10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color indexed="12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2">
    <xf numFmtId="0" fontId="0" fillId="0" borderId="0" xfId="0"/>
    <xf numFmtId="0" fontId="3" fillId="0" borderId="0" xfId="2" applyFont="1" applyProtection="1"/>
    <xf numFmtId="0" fontId="5" fillId="0" borderId="0" xfId="2" applyFont="1" applyFill="1" applyBorder="1" applyProtection="1"/>
    <xf numFmtId="0" fontId="4" fillId="0" borderId="5" xfId="2" applyFont="1" applyFill="1" applyBorder="1" applyProtection="1"/>
    <xf numFmtId="0" fontId="5" fillId="0" borderId="7" xfId="2" applyFont="1" applyFill="1" applyBorder="1" applyProtection="1"/>
    <xf numFmtId="164" fontId="4" fillId="0" borderId="11" xfId="1" applyNumberFormat="1" applyFont="1" applyFill="1" applyBorder="1" applyProtection="1"/>
    <xf numFmtId="0" fontId="4" fillId="0" borderId="11" xfId="2" applyFont="1" applyFill="1" applyBorder="1" applyProtection="1"/>
    <xf numFmtId="165" fontId="4" fillId="0" borderId="5" xfId="2" applyNumberFormat="1" applyFont="1" applyFill="1" applyBorder="1" applyAlignment="1" applyProtection="1">
      <alignment horizontal="center"/>
    </xf>
    <xf numFmtId="0" fontId="4" fillId="0" borderId="5" xfId="2" applyFont="1" applyFill="1" applyBorder="1" applyAlignment="1" applyProtection="1">
      <alignment horizontal="center"/>
    </xf>
    <xf numFmtId="167" fontId="5" fillId="0" borderId="6" xfId="1" applyNumberFormat="1" applyFont="1" applyFill="1" applyBorder="1" applyAlignment="1" applyProtection="1">
      <alignment horizontal="right"/>
    </xf>
    <xf numFmtId="166" fontId="5" fillId="0" borderId="15" xfId="2" applyNumberFormat="1" applyFont="1" applyFill="1" applyBorder="1" applyProtection="1"/>
    <xf numFmtId="166" fontId="3" fillId="0" borderId="0" xfId="2" applyNumberFormat="1" applyFont="1" applyProtection="1"/>
    <xf numFmtId="168" fontId="5" fillId="0" borderId="15" xfId="2" applyNumberFormat="1" applyFont="1" applyFill="1" applyBorder="1" applyProtection="1"/>
    <xf numFmtId="167" fontId="5" fillId="0" borderId="27" xfId="1" applyNumberFormat="1" applyFont="1" applyFill="1" applyBorder="1" applyAlignment="1" applyProtection="1">
      <alignment horizontal="right"/>
    </xf>
    <xf numFmtId="168" fontId="5" fillId="0" borderId="28" xfId="2" applyNumberFormat="1" applyFont="1" applyFill="1" applyBorder="1" applyProtection="1"/>
    <xf numFmtId="166" fontId="3" fillId="0" borderId="0" xfId="2" applyNumberFormat="1" applyFont="1" applyBorder="1" applyProtection="1"/>
    <xf numFmtId="167" fontId="5" fillId="0" borderId="7" xfId="1" applyNumberFormat="1" applyFont="1" applyFill="1" applyBorder="1" applyAlignment="1" applyProtection="1">
      <alignment horizontal="right"/>
    </xf>
    <xf numFmtId="168" fontId="5" fillId="0" borderId="35" xfId="2" applyNumberFormat="1" applyFont="1" applyFill="1" applyBorder="1" applyProtection="1"/>
    <xf numFmtId="0" fontId="5" fillId="0" borderId="0" xfId="2" applyFont="1" applyFill="1" applyProtection="1"/>
    <xf numFmtId="164" fontId="5" fillId="0" borderId="0" xfId="1" applyNumberFormat="1" applyFont="1" applyFill="1" applyProtection="1"/>
    <xf numFmtId="0" fontId="3" fillId="0" borderId="0" xfId="2" applyFont="1" applyProtection="1">
      <protection locked="0"/>
    </xf>
    <xf numFmtId="164" fontId="3" fillId="0" borderId="0" xfId="1" applyNumberFormat="1" applyFont="1" applyProtection="1">
      <protection locked="0"/>
    </xf>
    <xf numFmtId="166" fontId="3" fillId="0" borderId="0" xfId="1" applyNumberFormat="1" applyFont="1" applyProtection="1"/>
    <xf numFmtId="166" fontId="7" fillId="0" borderId="0" xfId="2" applyNumberFormat="1" applyFont="1" applyProtection="1"/>
    <xf numFmtId="164" fontId="3" fillId="0" borderId="0" xfId="1" applyNumberFormat="1" applyFont="1" applyProtection="1"/>
    <xf numFmtId="0" fontId="5" fillId="0" borderId="0" xfId="2" applyFont="1" applyProtection="1"/>
    <xf numFmtId="0" fontId="8" fillId="0" borderId="0" xfId="0" applyFont="1"/>
    <xf numFmtId="0" fontId="3" fillId="0" borderId="0" xfId="2" applyFont="1" applyFill="1" applyProtection="1"/>
    <xf numFmtId="0" fontId="5" fillId="0" borderId="0" xfId="2" applyFont="1"/>
    <xf numFmtId="0" fontId="3" fillId="0" borderId="0" xfId="2" applyFont="1" applyAlignment="1" applyProtection="1">
      <alignment horizontal="center"/>
    </xf>
    <xf numFmtId="0" fontId="3" fillId="0" borderId="0" xfId="2" applyNumberFormat="1" applyFont="1" applyAlignment="1" applyProtection="1">
      <alignment horizontal="center"/>
    </xf>
    <xf numFmtId="166" fontId="3" fillId="0" borderId="0" xfId="2" applyNumberFormat="1" applyFont="1" applyAlignment="1" applyProtection="1">
      <alignment horizontal="center"/>
    </xf>
    <xf numFmtId="0" fontId="3" fillId="0" borderId="5" xfId="2" applyFont="1" applyFill="1" applyBorder="1" applyProtection="1"/>
    <xf numFmtId="166" fontId="3" fillId="0" borderId="0" xfId="2" applyNumberFormat="1" applyFont="1" applyFill="1" applyProtection="1"/>
    <xf numFmtId="166" fontId="6" fillId="0" borderId="0" xfId="2" applyNumberFormat="1" applyFont="1" applyFill="1" applyProtection="1"/>
    <xf numFmtId="166" fontId="3" fillId="0" borderId="0" xfId="2" applyNumberFormat="1" applyFont="1" applyFill="1" applyBorder="1" applyProtection="1"/>
    <xf numFmtId="166" fontId="7" fillId="0" borderId="0" xfId="2" applyNumberFormat="1" applyFont="1" applyFill="1" applyProtection="1"/>
    <xf numFmtId="0" fontId="7" fillId="0" borderId="2" xfId="2" applyFont="1" applyFill="1" applyBorder="1" applyProtection="1"/>
    <xf numFmtId="0" fontId="7" fillId="0" borderId="3" xfId="2" applyFont="1" applyFill="1" applyBorder="1" applyProtection="1"/>
    <xf numFmtId="0" fontId="7" fillId="0" borderId="8" xfId="2" applyFont="1" applyFill="1" applyBorder="1" applyProtection="1"/>
    <xf numFmtId="0" fontId="7" fillId="0" borderId="9" xfId="2" applyFont="1" applyFill="1" applyBorder="1" applyProtection="1"/>
    <xf numFmtId="0" fontId="7" fillId="0" borderId="5" xfId="2" applyFont="1" applyFill="1" applyBorder="1" applyProtection="1"/>
    <xf numFmtId="0" fontId="7" fillId="0" borderId="0" xfId="2" applyFont="1" applyFill="1" applyBorder="1" applyProtection="1"/>
    <xf numFmtId="165" fontId="7" fillId="0" borderId="12" xfId="2" applyNumberFormat="1" applyFont="1" applyFill="1" applyBorder="1" applyAlignment="1" applyProtection="1">
      <alignment horizontal="center"/>
    </xf>
    <xf numFmtId="165" fontId="7" fillId="0" borderId="13" xfId="2" applyNumberFormat="1" applyFont="1" applyFill="1" applyBorder="1" applyAlignment="1" applyProtection="1">
      <alignment horizontal="center"/>
    </xf>
    <xf numFmtId="0" fontId="7" fillId="0" borderId="12" xfId="2" applyFont="1" applyFill="1" applyBorder="1" applyAlignment="1" applyProtection="1">
      <alignment horizontal="center"/>
    </xf>
    <xf numFmtId="0" fontId="7" fillId="0" borderId="13" xfId="2" applyFont="1" applyFill="1" applyBorder="1" applyAlignment="1" applyProtection="1">
      <alignment horizontal="center"/>
    </xf>
    <xf numFmtId="0" fontId="7" fillId="0" borderId="16" xfId="2" applyFont="1" applyFill="1" applyBorder="1" applyAlignment="1" applyProtection="1">
      <alignment horizontal="center"/>
    </xf>
    <xf numFmtId="0" fontId="7" fillId="0" borderId="17" xfId="2" applyFont="1" applyFill="1" applyBorder="1" applyAlignment="1" applyProtection="1">
      <alignment horizontal="center"/>
    </xf>
    <xf numFmtId="0" fontId="7" fillId="0" borderId="22" xfId="2" applyFont="1" applyFill="1" applyBorder="1" applyProtection="1"/>
    <xf numFmtId="0" fontId="6" fillId="0" borderId="18" xfId="2" applyFont="1" applyFill="1" applyBorder="1" applyProtection="1"/>
    <xf numFmtId="0" fontId="7" fillId="0" borderId="16" xfId="2" applyFont="1" applyFill="1" applyBorder="1" applyAlignment="1" applyProtection="1">
      <alignment horizontal="center" vertical="center"/>
    </xf>
    <xf numFmtId="0" fontId="7" fillId="0" borderId="17" xfId="2" applyFont="1" applyFill="1" applyBorder="1" applyAlignment="1" applyProtection="1">
      <alignment horizontal="center" vertical="center"/>
    </xf>
    <xf numFmtId="166" fontId="7" fillId="0" borderId="5" xfId="2" applyNumberFormat="1" applyFont="1" applyFill="1" applyBorder="1" applyProtection="1"/>
    <xf numFmtId="166" fontId="7" fillId="0" borderId="0" xfId="2" applyNumberFormat="1" applyFont="1" applyFill="1" applyBorder="1" applyProtection="1"/>
    <xf numFmtId="166" fontId="3" fillId="0" borderId="12" xfId="2" applyNumberFormat="1" applyFont="1" applyFill="1" applyBorder="1" applyProtection="1"/>
    <xf numFmtId="166" fontId="3" fillId="0" borderId="13" xfId="2" applyNumberFormat="1" applyFont="1" applyFill="1" applyBorder="1" applyProtection="1"/>
    <xf numFmtId="168" fontId="3" fillId="0" borderId="12" xfId="2" applyNumberFormat="1" applyFont="1" applyFill="1" applyBorder="1" applyProtection="1"/>
    <xf numFmtId="168" fontId="3" fillId="0" borderId="13" xfId="2" applyNumberFormat="1" applyFont="1" applyFill="1" applyBorder="1" applyProtection="1"/>
    <xf numFmtId="168" fontId="3" fillId="0" borderId="0" xfId="2" applyNumberFormat="1" applyFont="1" applyFill="1" applyBorder="1" applyProtection="1"/>
    <xf numFmtId="168" fontId="3" fillId="0" borderId="24" xfId="2" applyNumberFormat="1" applyFont="1" applyFill="1" applyBorder="1" applyProtection="1"/>
    <xf numFmtId="168" fontId="3" fillId="0" borderId="25" xfId="2" applyNumberFormat="1" applyFont="1" applyFill="1" applyBorder="1" applyProtection="1"/>
    <xf numFmtId="166" fontId="7" fillId="0" borderId="5" xfId="2" applyNumberFormat="1" applyFont="1" applyFill="1" applyBorder="1" applyAlignment="1" applyProtection="1">
      <alignment vertical="center"/>
    </xf>
    <xf numFmtId="166" fontId="7" fillId="0" borderId="0" xfId="2" applyNumberFormat="1" applyFont="1" applyFill="1" applyBorder="1" applyAlignment="1" applyProtection="1">
      <alignment vertical="center"/>
    </xf>
    <xf numFmtId="168" fontId="3" fillId="0" borderId="16" xfId="2" applyNumberFormat="1" applyFont="1" applyFill="1" applyBorder="1" applyAlignment="1" applyProtection="1">
      <alignment vertical="center"/>
    </xf>
    <xf numFmtId="168" fontId="3" fillId="0" borderId="17" xfId="2" applyNumberFormat="1" applyFont="1" applyFill="1" applyBorder="1" applyAlignment="1" applyProtection="1">
      <alignment vertical="center"/>
    </xf>
    <xf numFmtId="168" fontId="3" fillId="0" borderId="14" xfId="2" applyNumberFormat="1" applyFont="1" applyFill="1" applyBorder="1" applyProtection="1"/>
    <xf numFmtId="166" fontId="7" fillId="0" borderId="5" xfId="2" applyNumberFormat="1" applyFont="1" applyFill="1" applyBorder="1" applyAlignment="1" applyProtection="1">
      <alignment vertical="top"/>
    </xf>
    <xf numFmtId="166" fontId="7" fillId="0" borderId="0" xfId="2" applyNumberFormat="1" applyFont="1" applyFill="1" applyBorder="1" applyAlignment="1" applyProtection="1">
      <alignment vertical="top"/>
    </xf>
    <xf numFmtId="168" fontId="3" fillId="0" borderId="12" xfId="2" applyNumberFormat="1" applyFont="1" applyFill="1" applyBorder="1" applyAlignment="1" applyProtection="1">
      <alignment vertical="top"/>
    </xf>
    <xf numFmtId="168" fontId="3" fillId="0" borderId="13" xfId="2" applyNumberFormat="1" applyFont="1" applyFill="1" applyBorder="1" applyAlignment="1" applyProtection="1">
      <alignment vertical="top"/>
    </xf>
    <xf numFmtId="166" fontId="7" fillId="0" borderId="31" xfId="2" quotePrefix="1" applyNumberFormat="1" applyFont="1" applyFill="1" applyBorder="1" applyProtection="1"/>
    <xf numFmtId="166" fontId="7" fillId="0" borderId="1" xfId="2" applyNumberFormat="1" applyFont="1" applyFill="1" applyBorder="1" applyProtection="1"/>
    <xf numFmtId="168" fontId="3" fillId="0" borderId="32" xfId="2" applyNumberFormat="1" applyFont="1" applyFill="1" applyBorder="1" applyProtection="1"/>
    <xf numFmtId="168" fontId="3" fillId="0" borderId="33" xfId="2" applyNumberFormat="1" applyFont="1" applyFill="1" applyBorder="1" applyProtection="1"/>
    <xf numFmtId="166" fontId="7" fillId="0" borderId="2" xfId="2" applyNumberFormat="1" applyFont="1" applyFill="1" applyBorder="1" applyProtection="1"/>
    <xf numFmtId="166" fontId="7" fillId="0" borderId="0" xfId="2" applyNumberFormat="1" applyFont="1" applyFill="1" applyBorder="1" applyAlignment="1" applyProtection="1"/>
    <xf numFmtId="166" fontId="7" fillId="0" borderId="5" xfId="2" quotePrefix="1" applyNumberFormat="1" applyFont="1" applyFill="1" applyBorder="1" applyAlignment="1" applyProtection="1">
      <alignment vertical="center"/>
    </xf>
    <xf numFmtId="166" fontId="3" fillId="0" borderId="0" xfId="2" applyNumberFormat="1" applyFont="1" applyFill="1" applyBorder="1" applyAlignment="1" applyProtection="1">
      <alignment vertical="center"/>
    </xf>
    <xf numFmtId="168" fontId="3" fillId="0" borderId="12" xfId="2" applyNumberFormat="1" applyFont="1" applyFill="1" applyBorder="1" applyAlignment="1" applyProtection="1">
      <alignment horizontal="right" vertical="center"/>
    </xf>
    <xf numFmtId="168" fontId="3" fillId="0" borderId="13" xfId="2" applyNumberFormat="1" applyFont="1" applyFill="1" applyBorder="1" applyAlignment="1" applyProtection="1">
      <alignment vertical="center"/>
    </xf>
    <xf numFmtId="166" fontId="7" fillId="0" borderId="31" xfId="2" applyNumberFormat="1" applyFont="1" applyFill="1" applyBorder="1" applyProtection="1"/>
    <xf numFmtId="166" fontId="3" fillId="0" borderId="1" xfId="2" applyNumberFormat="1" applyFont="1" applyFill="1" applyBorder="1" applyProtection="1"/>
    <xf numFmtId="165" fontId="7" fillId="0" borderId="15" xfId="2" applyNumberFormat="1" applyFont="1" applyFill="1" applyBorder="1" applyAlignment="1" applyProtection="1">
      <alignment horizontal="centerContinuous"/>
    </xf>
    <xf numFmtId="165" fontId="7" fillId="0" borderId="15" xfId="2" applyNumberFormat="1" applyFont="1" applyFill="1" applyBorder="1" applyAlignment="1" applyProtection="1">
      <alignment horizontal="center"/>
    </xf>
    <xf numFmtId="0" fontId="7" fillId="0" borderId="15" xfId="2" applyFont="1" applyFill="1" applyBorder="1" applyAlignment="1" applyProtection="1">
      <alignment horizontal="center"/>
    </xf>
    <xf numFmtId="0" fontId="7" fillId="0" borderId="21" xfId="2" applyFont="1" applyFill="1" applyBorder="1" applyAlignment="1" applyProtection="1">
      <alignment horizontal="center"/>
    </xf>
    <xf numFmtId="167" fontId="3" fillId="0" borderId="6" xfId="1" applyNumberFormat="1" applyFont="1" applyFill="1" applyBorder="1" applyAlignment="1" applyProtection="1">
      <alignment horizontal="right"/>
    </xf>
    <xf numFmtId="168" fontId="3" fillId="0" borderId="15" xfId="2" applyNumberFormat="1" applyFont="1" applyFill="1" applyBorder="1" applyProtection="1"/>
    <xf numFmtId="167" fontId="3" fillId="0" borderId="27" xfId="1" applyNumberFormat="1" applyFont="1" applyFill="1" applyBorder="1" applyAlignment="1" applyProtection="1">
      <alignment horizontal="right"/>
    </xf>
    <xf numFmtId="168" fontId="3" fillId="0" borderId="28" xfId="2" applyNumberFormat="1" applyFont="1" applyFill="1" applyBorder="1" applyProtection="1"/>
    <xf numFmtId="168" fontId="3" fillId="0" borderId="21" xfId="2" applyNumberFormat="1" applyFont="1" applyFill="1" applyBorder="1" applyAlignment="1" applyProtection="1">
      <alignment vertical="center"/>
    </xf>
    <xf numFmtId="0" fontId="7" fillId="0" borderId="21" xfId="2" applyFont="1" applyFill="1" applyBorder="1" applyAlignment="1" applyProtection="1">
      <alignment horizontal="center" vertical="center"/>
    </xf>
    <xf numFmtId="167" fontId="3" fillId="0" borderId="20" xfId="1" applyNumberFormat="1" applyFont="1" applyFill="1" applyBorder="1" applyAlignment="1" applyProtection="1">
      <alignment horizontal="right" vertical="center"/>
    </xf>
    <xf numFmtId="167" fontId="3" fillId="0" borderId="6" xfId="1" applyNumberFormat="1" applyFont="1" applyFill="1" applyBorder="1" applyAlignment="1" applyProtection="1">
      <alignment horizontal="right" vertical="top"/>
    </xf>
    <xf numFmtId="168" fontId="3" fillId="0" borderId="15" xfId="2" applyNumberFormat="1" applyFont="1" applyFill="1" applyBorder="1" applyAlignment="1" applyProtection="1">
      <alignment vertical="top"/>
    </xf>
    <xf numFmtId="167" fontId="3" fillId="0" borderId="7" xfId="1" applyNumberFormat="1" applyFont="1" applyFill="1" applyBorder="1" applyAlignment="1" applyProtection="1">
      <alignment horizontal="right"/>
    </xf>
    <xf numFmtId="168" fontId="3" fillId="0" borderId="35" xfId="2" applyNumberFormat="1" applyFont="1" applyFill="1" applyBorder="1" applyProtection="1"/>
    <xf numFmtId="167" fontId="3" fillId="0" borderId="6" xfId="1" applyNumberFormat="1" applyFont="1" applyFill="1" applyBorder="1" applyAlignment="1" applyProtection="1">
      <alignment horizontal="right" vertical="center"/>
    </xf>
    <xf numFmtId="168" fontId="3" fillId="0" borderId="15" xfId="2" applyNumberFormat="1" applyFont="1" applyFill="1" applyBorder="1" applyAlignment="1" applyProtection="1">
      <alignment vertical="center"/>
    </xf>
    <xf numFmtId="170" fontId="9" fillId="0" borderId="0" xfId="0" applyNumberFormat="1" applyFont="1" applyAlignment="1">
      <alignment horizontal="center"/>
    </xf>
    <xf numFmtId="170" fontId="9" fillId="0" borderId="0" xfId="2" applyNumberFormat="1" applyFont="1" applyFill="1" applyBorder="1" applyAlignment="1" applyProtection="1">
      <alignment horizontal="center"/>
    </xf>
    <xf numFmtId="170" fontId="7" fillId="0" borderId="0" xfId="2" applyNumberFormat="1" applyFont="1" applyFill="1" applyBorder="1" applyAlignment="1" applyProtection="1">
      <alignment horizontal="center"/>
    </xf>
    <xf numFmtId="0" fontId="4" fillId="2" borderId="10" xfId="2" applyFont="1" applyFill="1" applyBorder="1" applyAlignment="1" applyProtection="1">
      <alignment horizontal="left"/>
    </xf>
    <xf numFmtId="164" fontId="4" fillId="2" borderId="4" xfId="1" applyNumberFormat="1" applyFont="1" applyFill="1" applyBorder="1" applyProtection="1"/>
    <xf numFmtId="165" fontId="7" fillId="2" borderId="14" xfId="2" applyNumberFormat="1" applyFont="1" applyFill="1" applyBorder="1" applyAlignment="1" applyProtection="1">
      <alignment horizontal="center"/>
    </xf>
    <xf numFmtId="165" fontId="7" fillId="2" borderId="6" xfId="2" applyNumberFormat="1" applyFont="1" applyFill="1" applyBorder="1" applyAlignment="1" applyProtection="1">
      <alignment horizontal="center"/>
    </xf>
    <xf numFmtId="0" fontId="7" fillId="2" borderId="14" xfId="2" applyFont="1" applyFill="1" applyBorder="1" applyAlignment="1" applyProtection="1">
      <alignment horizontal="center"/>
    </xf>
    <xf numFmtId="0" fontId="7" fillId="2" borderId="6" xfId="2" applyFont="1" applyFill="1" applyBorder="1" applyAlignment="1" applyProtection="1">
      <alignment horizontal="center"/>
    </xf>
    <xf numFmtId="0" fontId="7" fillId="2" borderId="19" xfId="2" applyFont="1" applyFill="1" applyBorder="1" applyAlignment="1" applyProtection="1">
      <alignment horizontal="center"/>
    </xf>
    <xf numFmtId="0" fontId="7" fillId="2" borderId="20" xfId="2" applyFont="1" applyFill="1" applyBorder="1" applyAlignment="1" applyProtection="1">
      <alignment horizontal="center"/>
    </xf>
    <xf numFmtId="0" fontId="7" fillId="2" borderId="19" xfId="2" applyFont="1" applyFill="1" applyBorder="1" applyAlignment="1" applyProtection="1">
      <alignment horizontal="center" vertical="center"/>
    </xf>
    <xf numFmtId="164" fontId="7" fillId="2" borderId="20" xfId="1" applyNumberFormat="1" applyFont="1" applyFill="1" applyBorder="1" applyAlignment="1" applyProtection="1">
      <alignment horizontal="center" vertical="center"/>
    </xf>
    <xf numFmtId="166" fontId="5" fillId="2" borderId="23" xfId="2" applyNumberFormat="1" applyFont="1" applyFill="1" applyBorder="1" applyProtection="1"/>
    <xf numFmtId="166" fontId="5" fillId="2" borderId="6" xfId="1" applyNumberFormat="1" applyFont="1" applyFill="1" applyBorder="1" applyAlignment="1" applyProtection="1">
      <alignment horizontal="right"/>
    </xf>
    <xf numFmtId="168" fontId="3" fillId="2" borderId="23" xfId="2" applyNumberFormat="1" applyFont="1" applyFill="1" applyBorder="1" applyProtection="1"/>
    <xf numFmtId="169" fontId="3" fillId="2" borderId="6" xfId="1" applyNumberFormat="1" applyFont="1" applyFill="1" applyBorder="1" applyAlignment="1" applyProtection="1">
      <alignment horizontal="right"/>
    </xf>
    <xf numFmtId="168" fontId="5" fillId="2" borderId="23" xfId="2" applyNumberFormat="1" applyFont="1" applyFill="1" applyBorder="1" applyProtection="1"/>
    <xf numFmtId="169" fontId="5" fillId="2" borderId="6" xfId="1" applyNumberFormat="1" applyFont="1" applyFill="1" applyBorder="1" applyAlignment="1" applyProtection="1">
      <alignment horizontal="right"/>
    </xf>
    <xf numFmtId="168" fontId="5" fillId="2" borderId="26" xfId="2" applyNumberFormat="1" applyFont="1" applyFill="1" applyBorder="1" applyProtection="1"/>
    <xf numFmtId="169" fontId="5" fillId="2" borderId="27" xfId="1" applyNumberFormat="1" applyFont="1" applyFill="1" applyBorder="1" applyAlignment="1" applyProtection="1">
      <alignment horizontal="right"/>
    </xf>
    <xf numFmtId="168" fontId="3" fillId="2" borderId="29" xfId="2" applyNumberFormat="1" applyFont="1" applyFill="1" applyBorder="1" applyAlignment="1" applyProtection="1">
      <alignment vertical="center"/>
    </xf>
    <xf numFmtId="169" fontId="3" fillId="2" borderId="20" xfId="1" applyNumberFormat="1" applyFont="1" applyFill="1" applyBorder="1" applyAlignment="1" applyProtection="1">
      <alignment horizontal="right" vertical="center"/>
    </xf>
    <xf numFmtId="168" fontId="5" fillId="2" borderId="23" xfId="2" applyNumberFormat="1" applyFont="1" applyFill="1" applyBorder="1" applyAlignment="1" applyProtection="1">
      <alignment vertical="top"/>
    </xf>
    <xf numFmtId="169" fontId="5" fillId="2" borderId="30" xfId="1" applyNumberFormat="1" applyFont="1" applyFill="1" applyBorder="1" applyAlignment="1" applyProtection="1">
      <alignment horizontal="right" vertical="top"/>
    </xf>
    <xf numFmtId="168" fontId="5" fillId="2" borderId="1" xfId="2" applyNumberFormat="1" applyFont="1" applyFill="1" applyBorder="1" applyProtection="1"/>
    <xf numFmtId="169" fontId="5" fillId="2" borderId="34" xfId="1" applyNumberFormat="1" applyFont="1" applyFill="1" applyBorder="1" applyAlignment="1" applyProtection="1">
      <alignment horizontal="right"/>
    </xf>
    <xf numFmtId="168" fontId="5" fillId="2" borderId="23" xfId="2" applyNumberFormat="1" applyFont="1" applyFill="1" applyBorder="1" applyAlignment="1" applyProtection="1">
      <alignment vertical="center"/>
    </xf>
    <xf numFmtId="169" fontId="5" fillId="2" borderId="6" xfId="1" applyNumberFormat="1" applyFont="1" applyFill="1" applyBorder="1" applyAlignment="1" applyProtection="1">
      <alignment horizontal="right" vertical="center"/>
    </xf>
    <xf numFmtId="168" fontId="5" fillId="2" borderId="36" xfId="2" applyNumberFormat="1" applyFont="1" applyFill="1" applyBorder="1" applyProtection="1"/>
    <xf numFmtId="169" fontId="5" fillId="2" borderId="7" xfId="1" applyNumberFormat="1" applyFont="1" applyFill="1" applyBorder="1" applyAlignment="1" applyProtection="1">
      <alignment horizontal="right"/>
    </xf>
    <xf numFmtId="0" fontId="7" fillId="2" borderId="37" xfId="2" applyFont="1" applyFill="1" applyBorder="1" applyProtection="1"/>
    <xf numFmtId="0" fontId="7" fillId="2" borderId="23" xfId="2" applyFont="1" applyFill="1" applyBorder="1" applyAlignment="1" applyProtection="1">
      <alignment horizontal="centerContinuous"/>
    </xf>
    <xf numFmtId="0" fontId="7" fillId="2" borderId="29" xfId="2" applyFont="1" applyFill="1" applyBorder="1" applyAlignment="1" applyProtection="1">
      <alignment horizontal="center"/>
    </xf>
    <xf numFmtId="0" fontId="7" fillId="2" borderId="29" xfId="2" applyFont="1" applyFill="1" applyBorder="1" applyAlignment="1" applyProtection="1">
      <alignment horizontal="center" vertical="center"/>
    </xf>
    <xf numFmtId="166" fontId="3" fillId="2" borderId="23" xfId="2" applyNumberFormat="1" applyFont="1" applyFill="1" applyBorder="1" applyProtection="1"/>
    <xf numFmtId="168" fontId="3" fillId="2" borderId="26" xfId="2" applyNumberFormat="1" applyFont="1" applyFill="1" applyBorder="1" applyProtection="1"/>
    <xf numFmtId="168" fontId="3" fillId="2" borderId="23" xfId="2" applyNumberFormat="1" applyFont="1" applyFill="1" applyBorder="1" applyAlignment="1" applyProtection="1">
      <alignment vertical="top"/>
    </xf>
    <xf numFmtId="168" fontId="3" fillId="2" borderId="36" xfId="2" applyNumberFormat="1" applyFont="1" applyFill="1" applyBorder="1" applyProtection="1"/>
    <xf numFmtId="168" fontId="3" fillId="2" borderId="23" xfId="2" applyNumberFormat="1" applyFont="1" applyFill="1" applyBorder="1" applyAlignment="1" applyProtection="1">
      <alignment vertical="center"/>
    </xf>
    <xf numFmtId="0" fontId="7" fillId="2" borderId="38" xfId="2" applyFont="1" applyFill="1" applyBorder="1" applyProtection="1"/>
    <xf numFmtId="165" fontId="7" fillId="2" borderId="30" xfId="2" applyNumberFormat="1" applyFont="1" applyFill="1" applyBorder="1" applyAlignment="1" applyProtection="1">
      <alignment horizontal="center"/>
    </xf>
    <xf numFmtId="0" fontId="7" fillId="2" borderId="30" xfId="2" applyFont="1" applyFill="1" applyBorder="1" applyAlignment="1" applyProtection="1">
      <alignment horizontal="center"/>
    </xf>
    <xf numFmtId="0" fontId="7" fillId="2" borderId="39" xfId="2" applyFont="1" applyFill="1" applyBorder="1" applyAlignment="1" applyProtection="1">
      <alignment horizontal="center"/>
    </xf>
    <xf numFmtId="0" fontId="7" fillId="2" borderId="39" xfId="2" applyFont="1" applyFill="1" applyBorder="1" applyAlignment="1" applyProtection="1">
      <alignment horizontal="center" vertical="center"/>
    </xf>
    <xf numFmtId="166" fontId="3" fillId="2" borderId="30" xfId="2" applyNumberFormat="1" applyFont="1" applyFill="1" applyBorder="1" applyProtection="1"/>
    <xf numFmtId="168" fontId="3" fillId="2" borderId="30" xfId="2" applyNumberFormat="1" applyFont="1" applyFill="1" applyBorder="1" applyProtection="1"/>
    <xf numFmtId="168" fontId="3" fillId="2" borderId="40" xfId="2" applyNumberFormat="1" applyFont="1" applyFill="1" applyBorder="1" applyProtection="1"/>
    <xf numFmtId="168" fontId="3" fillId="2" borderId="39" xfId="2" applyNumberFormat="1" applyFont="1" applyFill="1" applyBorder="1" applyAlignment="1" applyProtection="1">
      <alignment vertical="center"/>
    </xf>
    <xf numFmtId="168" fontId="3" fillId="2" borderId="30" xfId="2" applyNumberFormat="1" applyFont="1" applyFill="1" applyBorder="1" applyAlignment="1" applyProtection="1">
      <alignment vertical="top"/>
    </xf>
    <xf numFmtId="168" fontId="3" fillId="2" borderId="34" xfId="2" applyNumberFormat="1" applyFont="1" applyFill="1" applyBorder="1" applyProtection="1"/>
    <xf numFmtId="168" fontId="3" fillId="2" borderId="30" xfId="2" applyNumberFormat="1" applyFont="1" applyFill="1" applyBorder="1" applyAlignment="1" applyProtection="1">
      <alignment vertic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ear_2012\CS\Ops\Budget%20Committee\Details\CS%20-%20Forms006,007,009_Nov_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6 Program by Service"/>
      <sheetName val="007 Program by Expenditure"/>
      <sheetName val="008 Service 1  by Activity"/>
      <sheetName val="008 Serv 2 by Act"/>
      <sheetName val="008 Serv 3 by Act"/>
      <sheetName val="008 Serv 4 by Act"/>
      <sheetName val="008 Serv 5 by Act"/>
      <sheetName val="008 Serv 6 by Act"/>
      <sheetName val="009 Service 1  by Expenditure"/>
      <sheetName val="009 Serv 2 by Exp"/>
      <sheetName val="009 Serv 3 by Exp"/>
      <sheetName val="009 Serv 4 by Exp"/>
      <sheetName val="009 Serv 5 by Expe"/>
      <sheetName val="009 Serv 6 by Exp"/>
      <sheetName val="009 Serv 7 by Exp"/>
      <sheetName val="Data-Pos"/>
      <sheetName val="Data-Fin"/>
      <sheetName val="009 Serv 8 by Exp"/>
    </sheetNames>
    <sheetDataSet>
      <sheetData sheetId="0">
        <row r="1">
          <cell r="K1" t="str">
            <v>2012 Operating Budget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7">
          <cell r="C17">
            <v>19980.67411</v>
          </cell>
          <cell r="D17">
            <v>21720.67294</v>
          </cell>
          <cell r="E17">
            <v>22338.65</v>
          </cell>
          <cell r="F17">
            <v>22338.65</v>
          </cell>
        </row>
        <row r="18">
          <cell r="C18">
            <v>156.72304</v>
          </cell>
          <cell r="D18">
            <v>127.57877000000001</v>
          </cell>
          <cell r="E18">
            <v>264.7</v>
          </cell>
          <cell r="F18">
            <v>264.7</v>
          </cell>
        </row>
        <row r="19">
          <cell r="C19">
            <v>309.45674000000002</v>
          </cell>
          <cell r="D19">
            <v>246.60640000000001</v>
          </cell>
          <cell r="E19">
            <v>463.5</v>
          </cell>
          <cell r="F19">
            <v>463.5</v>
          </cell>
          <cell r="G19">
            <v>247.07499999999999</v>
          </cell>
          <cell r="J19">
            <v>247.07499999999999</v>
          </cell>
          <cell r="K19">
            <v>247.07499999999999</v>
          </cell>
        </row>
        <row r="20">
          <cell r="C20">
            <v>1469.72507</v>
          </cell>
          <cell r="D20">
            <v>1639.8865800000001</v>
          </cell>
          <cell r="E20">
            <v>1952.0619999999999</v>
          </cell>
          <cell r="F20">
            <v>1952.0619999999999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40.076000000000001</v>
          </cell>
          <cell r="D22">
            <v>40.076000000000001</v>
          </cell>
          <cell r="E22">
            <v>40.076000000000001</v>
          </cell>
          <cell r="F22">
            <v>40.076000000000001</v>
          </cell>
          <cell r="G22">
            <v>37.076000000000001</v>
          </cell>
          <cell r="J22">
            <v>37.076000000000001</v>
          </cell>
          <cell r="K22">
            <v>37.076000000000001</v>
          </cell>
        </row>
        <row r="23">
          <cell r="C23">
            <v>0.83126999999999995</v>
          </cell>
          <cell r="D23">
            <v>1.18784</v>
          </cell>
          <cell r="E23">
            <v>-2.5</v>
          </cell>
          <cell r="F23">
            <v>-2.5</v>
          </cell>
          <cell r="G23">
            <v>2.9</v>
          </cell>
          <cell r="J23">
            <v>2.9</v>
          </cell>
          <cell r="K23">
            <v>2.9</v>
          </cell>
        </row>
        <row r="24">
          <cell r="C24">
            <v>165.96095</v>
          </cell>
          <cell r="D24">
            <v>158.31516999999999</v>
          </cell>
          <cell r="E24">
            <v>352.67500000000001</v>
          </cell>
          <cell r="F24">
            <v>352.67500000000001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J28">
            <v>0</v>
          </cell>
          <cell r="K28">
            <v>0</v>
          </cell>
        </row>
        <row r="29">
          <cell r="C29">
            <v>14874.817950000001</v>
          </cell>
          <cell r="D29">
            <v>15077.40338</v>
          </cell>
          <cell r="E29">
            <v>14541.3</v>
          </cell>
          <cell r="F29">
            <v>14541.3</v>
          </cell>
          <cell r="G29">
            <v>14681.7</v>
          </cell>
          <cell r="J29">
            <v>14681.7</v>
          </cell>
          <cell r="K29">
            <v>14681.7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J30">
            <v>0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J31">
            <v>0</v>
          </cell>
          <cell r="K31">
            <v>0</v>
          </cell>
        </row>
        <row r="32">
          <cell r="C32">
            <v>0</v>
          </cell>
          <cell r="D32">
            <v>280.01940000000002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454.30599999999998</v>
          </cell>
          <cell r="F33">
            <v>454.30599999999998</v>
          </cell>
          <cell r="G33">
            <v>1027</v>
          </cell>
          <cell r="J33">
            <v>1027</v>
          </cell>
          <cell r="K33">
            <v>1027</v>
          </cell>
        </row>
        <row r="34">
          <cell r="C34">
            <v>0</v>
          </cell>
          <cell r="D34">
            <v>0</v>
          </cell>
          <cell r="E34">
            <v>1615.8</v>
          </cell>
          <cell r="F34">
            <v>1615.8</v>
          </cell>
        </row>
        <row r="35">
          <cell r="C35">
            <v>8.6156600000000001</v>
          </cell>
          <cell r="D35">
            <v>0.27411000000000002</v>
          </cell>
          <cell r="E35">
            <v>0</v>
          </cell>
          <cell r="F35">
            <v>0</v>
          </cell>
          <cell r="G35">
            <v>0</v>
          </cell>
          <cell r="J35">
            <v>0</v>
          </cell>
          <cell r="K35">
            <v>0</v>
          </cell>
        </row>
        <row r="43">
          <cell r="C43">
            <v>244.17</v>
          </cell>
          <cell r="D43">
            <v>236</v>
          </cell>
          <cell r="E43">
            <v>239</v>
          </cell>
        </row>
      </sheetData>
      <sheetData sheetId="9">
        <row r="17">
          <cell r="C17">
            <v>46732.740720000002</v>
          </cell>
          <cell r="D17">
            <v>50457.756500000003</v>
          </cell>
          <cell r="E17">
            <v>51926.332999999999</v>
          </cell>
          <cell r="F17">
            <v>51926.332999999999</v>
          </cell>
        </row>
        <row r="18">
          <cell r="C18">
            <v>3136.16237</v>
          </cell>
          <cell r="D18">
            <v>3520.3884200000002</v>
          </cell>
          <cell r="E18">
            <v>3518.8249999999998</v>
          </cell>
          <cell r="F18">
            <v>3518.8249999999998</v>
          </cell>
        </row>
        <row r="19">
          <cell r="C19">
            <v>133.32499000000001</v>
          </cell>
          <cell r="D19">
            <v>111.17677999999999</v>
          </cell>
          <cell r="E19">
            <v>548.625</v>
          </cell>
          <cell r="F19">
            <v>548.625</v>
          </cell>
          <cell r="G19">
            <v>466.875</v>
          </cell>
          <cell r="J19">
            <v>466.875</v>
          </cell>
          <cell r="K19">
            <v>466.875</v>
          </cell>
        </row>
        <row r="20">
          <cell r="C20">
            <v>11887.558590000001</v>
          </cell>
          <cell r="D20">
            <v>11021.027410000001</v>
          </cell>
          <cell r="E20">
            <v>12327.56</v>
          </cell>
          <cell r="F20">
            <v>12327.56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776.14229999999998</v>
          </cell>
          <cell r="D22">
            <v>787.28837999999996</v>
          </cell>
          <cell r="E22">
            <v>812.97653000000003</v>
          </cell>
          <cell r="F22">
            <v>812.97653000000003</v>
          </cell>
          <cell r="G22">
            <v>787.28899999999999</v>
          </cell>
          <cell r="J22">
            <v>787.28899999999999</v>
          </cell>
          <cell r="K22">
            <v>787.28899999999999</v>
          </cell>
        </row>
        <row r="23">
          <cell r="C23">
            <v>770.11513000000002</v>
          </cell>
          <cell r="D23">
            <v>886.46588999999994</v>
          </cell>
          <cell r="E23">
            <v>1031.2</v>
          </cell>
          <cell r="F23">
            <v>1031.2</v>
          </cell>
          <cell r="G23">
            <v>1031.2</v>
          </cell>
          <cell r="J23">
            <v>1031.2</v>
          </cell>
          <cell r="K23">
            <v>1031.2</v>
          </cell>
        </row>
        <row r="24">
          <cell r="C24">
            <v>6496.9315999999999</v>
          </cell>
          <cell r="D24">
            <v>2091.5694400000002</v>
          </cell>
          <cell r="E24">
            <v>2525.9549999999999</v>
          </cell>
          <cell r="F24">
            <v>2525.9549999999999</v>
          </cell>
        </row>
        <row r="28">
          <cell r="C28">
            <v>3791.6468799999998</v>
          </cell>
          <cell r="D28">
            <v>43.025210000000001</v>
          </cell>
          <cell r="E28">
            <v>100</v>
          </cell>
          <cell r="F28">
            <v>100</v>
          </cell>
          <cell r="G28">
            <v>0</v>
          </cell>
          <cell r="J28">
            <v>0</v>
          </cell>
          <cell r="K28">
            <v>0</v>
          </cell>
        </row>
        <row r="29">
          <cell r="C29">
            <v>46084.288930000002</v>
          </cell>
          <cell r="D29">
            <v>48878.259610000001</v>
          </cell>
          <cell r="E29">
            <v>53004.800000000003</v>
          </cell>
          <cell r="F29">
            <v>53004.800000000003</v>
          </cell>
          <cell r="G29">
            <v>50679.199999999997</v>
          </cell>
          <cell r="J29">
            <v>50679.199999999997</v>
          </cell>
          <cell r="K29">
            <v>50679.199999999997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J30">
            <v>0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J31">
            <v>0</v>
          </cell>
          <cell r="K31">
            <v>0</v>
          </cell>
        </row>
        <row r="32">
          <cell r="C32">
            <v>3843.0419900000002</v>
          </cell>
          <cell r="D32">
            <v>4196.0588600000001</v>
          </cell>
          <cell r="E32">
            <v>2979</v>
          </cell>
          <cell r="F32">
            <v>3790.8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J33">
            <v>0</v>
          </cell>
          <cell r="K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C35">
            <v>43.662950000000002</v>
          </cell>
          <cell r="D35">
            <v>34.66142</v>
          </cell>
          <cell r="E35">
            <v>0</v>
          </cell>
          <cell r="F35">
            <v>0</v>
          </cell>
          <cell r="G35">
            <v>0</v>
          </cell>
          <cell r="J35">
            <v>0</v>
          </cell>
          <cell r="K35">
            <v>0</v>
          </cell>
        </row>
        <row r="43">
          <cell r="C43">
            <v>714.33</v>
          </cell>
          <cell r="D43">
            <v>714.5</v>
          </cell>
          <cell r="E43">
            <v>716.5</v>
          </cell>
        </row>
      </sheetData>
      <sheetData sheetId="10"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J19">
            <v>0</v>
          </cell>
          <cell r="K19">
            <v>0</v>
          </cell>
        </row>
        <row r="20">
          <cell r="C20">
            <v>271997.31848000002</v>
          </cell>
          <cell r="D20">
            <v>275807.84487999999</v>
          </cell>
          <cell r="E20">
            <v>288790.7</v>
          </cell>
          <cell r="F20">
            <v>280643.10000000003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</v>
          </cell>
          <cell r="K21">
            <v>0</v>
          </cell>
        </row>
        <row r="22">
          <cell r="C22">
            <v>320</v>
          </cell>
          <cell r="D22">
            <v>504</v>
          </cell>
          <cell r="E22">
            <v>320</v>
          </cell>
          <cell r="F22">
            <v>320</v>
          </cell>
          <cell r="G22">
            <v>320</v>
          </cell>
          <cell r="J22">
            <v>320</v>
          </cell>
          <cell r="K22">
            <v>320</v>
          </cell>
        </row>
        <row r="23">
          <cell r="C23">
            <v>11.62698</v>
          </cell>
          <cell r="D23">
            <v>2.0407999999999999</v>
          </cell>
          <cell r="E23">
            <v>0</v>
          </cell>
          <cell r="F23">
            <v>0</v>
          </cell>
          <cell r="G23">
            <v>0</v>
          </cell>
          <cell r="J23">
            <v>0</v>
          </cell>
          <cell r="K23">
            <v>0</v>
          </cell>
        </row>
        <row r="24">
          <cell r="C24">
            <v>913.27373</v>
          </cell>
          <cell r="D24">
            <v>212.46503000000001</v>
          </cell>
          <cell r="E24">
            <v>690.923</v>
          </cell>
          <cell r="F24">
            <v>690.923</v>
          </cell>
        </row>
        <row r="28">
          <cell r="C28">
            <v>10229.947260000001</v>
          </cell>
          <cell r="D28">
            <v>9844.5695500000002</v>
          </cell>
          <cell r="E28">
            <v>10200</v>
          </cell>
          <cell r="F28">
            <v>10200</v>
          </cell>
          <cell r="G28">
            <v>10200</v>
          </cell>
          <cell r="J28">
            <v>10200</v>
          </cell>
          <cell r="K28">
            <v>10200</v>
          </cell>
        </row>
        <row r="29">
          <cell r="C29">
            <v>201581.21648999999</v>
          </cell>
          <cell r="D29">
            <v>200389.68176000001</v>
          </cell>
          <cell r="E29">
            <v>199903.2</v>
          </cell>
          <cell r="F29">
            <v>197697.2</v>
          </cell>
          <cell r="G29">
            <v>203615.8</v>
          </cell>
          <cell r="J29">
            <v>203615.8</v>
          </cell>
          <cell r="K29">
            <v>203615.8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J30">
            <v>0</v>
          </cell>
          <cell r="K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J31">
            <v>0</v>
          </cell>
          <cell r="K31">
            <v>0</v>
          </cell>
        </row>
        <row r="32">
          <cell r="C32">
            <v>14337.51671</v>
          </cell>
          <cell r="D32">
            <v>15854.529140000001</v>
          </cell>
          <cell r="E32">
            <v>12892.5</v>
          </cell>
          <cell r="F32">
            <v>14080.7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J33">
            <v>0</v>
          </cell>
          <cell r="K33">
            <v>0</v>
          </cell>
        </row>
        <row r="34">
          <cell r="C34">
            <v>2596.7469500000002</v>
          </cell>
          <cell r="D34">
            <v>3950.7104100000001</v>
          </cell>
          <cell r="E34">
            <v>17938.7</v>
          </cell>
          <cell r="F34">
            <v>9997.0999999999985</v>
          </cell>
        </row>
        <row r="35">
          <cell r="C35">
            <v>131.875</v>
          </cell>
          <cell r="D35">
            <v>-2.5000000000000001E-2</v>
          </cell>
          <cell r="E35">
            <v>0</v>
          </cell>
          <cell r="F35">
            <v>0</v>
          </cell>
          <cell r="G35">
            <v>0</v>
          </cell>
          <cell r="J35">
            <v>0</v>
          </cell>
          <cell r="K35">
            <v>0</v>
          </cell>
        </row>
        <row r="43">
          <cell r="C43">
            <v>0</v>
          </cell>
          <cell r="D43">
            <v>0</v>
          </cell>
          <cell r="E4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tabSelected="1" topLeftCell="A4" workbookViewId="0">
      <selection activeCell="D13" sqref="D13"/>
    </sheetView>
  </sheetViews>
  <sheetFormatPr defaultColWidth="9.7109375" defaultRowHeight="12.75"/>
  <cols>
    <col min="1" max="1" width="3.5703125" style="1" customWidth="1"/>
    <col min="2" max="2" width="33.140625" style="1" customWidth="1"/>
    <col min="3" max="6" width="9.85546875" style="1" customWidth="1"/>
    <col min="7" max="7" width="12.28515625" style="1" customWidth="1"/>
    <col min="8" max="8" width="9.85546875" style="1" customWidth="1"/>
    <col min="9" max="9" width="8.42578125" style="24" bestFit="1" customWidth="1"/>
    <col min="10" max="10" width="9.85546875" style="24" customWidth="1"/>
    <col min="11" max="11" width="9.85546875" style="1" customWidth="1"/>
    <col min="12" max="12" width="4.140625" style="27" customWidth="1"/>
    <col min="13" max="13" width="0" style="1" hidden="1" customWidth="1"/>
    <col min="14" max="15" width="0" style="26" hidden="1" customWidth="1"/>
    <col min="16" max="16384" width="9.7109375" style="1"/>
  </cols>
  <sheetData>
    <row r="1" spans="1:15" ht="15.75" customHeight="1">
      <c r="A1" s="100" t="s">
        <v>33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5" ht="18.75" customHeight="1">
      <c r="A2" s="101" t="s">
        <v>34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5" ht="15.75" customHeight="1">
      <c r="A3" s="102" t="s">
        <v>32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5" ht="4.5" customHeight="1" thickBot="1">
      <c r="A4" s="3"/>
      <c r="B4" s="2"/>
      <c r="C4" s="2"/>
      <c r="D4" s="2"/>
      <c r="E4" s="2"/>
      <c r="F4" s="2"/>
      <c r="G4" s="2"/>
      <c r="H4" s="2"/>
      <c r="I4" s="2"/>
      <c r="J4" s="2"/>
      <c r="K4" s="4"/>
      <c r="N4" s="28"/>
      <c r="O4" s="28"/>
    </row>
    <row r="5" spans="1:15">
      <c r="A5" s="37"/>
      <c r="B5" s="38" t="s">
        <v>0</v>
      </c>
      <c r="C5" s="39"/>
      <c r="D5" s="39"/>
      <c r="E5" s="40"/>
      <c r="F5" s="140"/>
      <c r="G5" s="131"/>
      <c r="H5" s="103"/>
      <c r="I5" s="104"/>
      <c r="J5" s="5"/>
      <c r="K5" s="6"/>
    </row>
    <row r="6" spans="1:15">
      <c r="A6" s="41"/>
      <c r="B6" s="42"/>
      <c r="C6" s="43"/>
      <c r="D6" s="43"/>
      <c r="E6" s="44">
        <v>2011</v>
      </c>
      <c r="F6" s="141">
        <v>2011</v>
      </c>
      <c r="G6" s="132"/>
      <c r="H6" s="105" t="s">
        <v>35</v>
      </c>
      <c r="I6" s="106"/>
      <c r="J6" s="83"/>
      <c r="K6" s="84"/>
      <c r="L6" s="7"/>
    </row>
    <row r="7" spans="1:15">
      <c r="A7" s="41"/>
      <c r="C7" s="45">
        <v>2009</v>
      </c>
      <c r="D7" s="45">
        <v>2010</v>
      </c>
      <c r="E7" s="46" t="s">
        <v>1</v>
      </c>
      <c r="F7" s="142" t="s">
        <v>2</v>
      </c>
      <c r="G7" s="132">
        <v>2012</v>
      </c>
      <c r="H7" s="107" t="s">
        <v>3</v>
      </c>
      <c r="I7" s="108"/>
      <c r="J7" s="85">
        <v>2013</v>
      </c>
      <c r="K7" s="85">
        <v>2014</v>
      </c>
      <c r="L7" s="8"/>
      <c r="M7" s="29">
        <v>2011</v>
      </c>
      <c r="N7" s="30">
        <v>2013</v>
      </c>
      <c r="O7" s="30">
        <v>2014</v>
      </c>
    </row>
    <row r="8" spans="1:15">
      <c r="A8" s="41"/>
      <c r="B8" s="42" t="s">
        <v>29</v>
      </c>
      <c r="C8" s="47" t="s">
        <v>4</v>
      </c>
      <c r="D8" s="47" t="s">
        <v>4</v>
      </c>
      <c r="E8" s="48" t="s">
        <v>5</v>
      </c>
      <c r="F8" s="143" t="s">
        <v>4</v>
      </c>
      <c r="G8" s="133" t="s">
        <v>5</v>
      </c>
      <c r="H8" s="109" t="s">
        <v>5</v>
      </c>
      <c r="I8" s="110"/>
      <c r="J8" s="86" t="s">
        <v>6</v>
      </c>
      <c r="K8" s="86" t="s">
        <v>6</v>
      </c>
      <c r="L8" s="8"/>
      <c r="M8" s="31" t="s">
        <v>30</v>
      </c>
      <c r="N8" s="31" t="s">
        <v>31</v>
      </c>
      <c r="O8" s="31" t="s">
        <v>31</v>
      </c>
    </row>
    <row r="9" spans="1:15" ht="19.5" customHeight="1">
      <c r="A9" s="49"/>
      <c r="B9" s="50"/>
      <c r="C9" s="51" t="s">
        <v>7</v>
      </c>
      <c r="D9" s="51" t="s">
        <v>7</v>
      </c>
      <c r="E9" s="52" t="s">
        <v>7</v>
      </c>
      <c r="F9" s="144" t="s">
        <v>7</v>
      </c>
      <c r="G9" s="134" t="s">
        <v>7</v>
      </c>
      <c r="H9" s="111" t="s">
        <v>7</v>
      </c>
      <c r="I9" s="112" t="s">
        <v>8</v>
      </c>
      <c r="J9" s="92" t="s">
        <v>7</v>
      </c>
      <c r="K9" s="92" t="s">
        <v>7</v>
      </c>
      <c r="L9" s="32"/>
      <c r="N9" s="1"/>
      <c r="O9" s="1"/>
    </row>
    <row r="10" spans="1:15" s="11" customFormat="1" ht="12.75" customHeight="1">
      <c r="A10" s="53"/>
      <c r="B10" s="54"/>
      <c r="C10" s="55"/>
      <c r="D10" s="55"/>
      <c r="E10" s="56"/>
      <c r="F10" s="145"/>
      <c r="G10" s="135"/>
      <c r="H10" s="113"/>
      <c r="I10" s="114"/>
      <c r="J10" s="9"/>
      <c r="K10" s="10"/>
      <c r="L10" s="33"/>
    </row>
    <row r="11" spans="1:15" s="11" customFormat="1" ht="15" customHeight="1">
      <c r="A11" s="53"/>
      <c r="B11" s="35" t="s">
        <v>9</v>
      </c>
      <c r="C11" s="57">
        <f>'[1]009 Service 1  by Expenditure'!C17+'[1]009 Serv 2 by Exp'!C17+'[1]009 Serv 3 by Exp'!C17</f>
        <v>66713.414829999994</v>
      </c>
      <c r="D11" s="57">
        <f>'[1]009 Service 1  by Expenditure'!D17+'[1]009 Serv 2 by Exp'!D17+'[1]009 Serv 3 by Exp'!D17</f>
        <v>72178.429440000007</v>
      </c>
      <c r="E11" s="58">
        <f>'[1]009 Service 1  by Expenditure'!E17+'[1]009 Serv 2 by Exp'!E17+'[1]009 Serv 3 by Exp'!E17</f>
        <v>74264.983000000007</v>
      </c>
      <c r="F11" s="146">
        <f>'[1]009 Service 1  by Expenditure'!F17+'[1]009 Serv 2 by Exp'!F17+'[1]009 Serv 3 by Exp'!F17</f>
        <v>74264.983000000007</v>
      </c>
      <c r="G11" s="115">
        <v>74833.100000000006</v>
      </c>
      <c r="H11" s="115">
        <f>G11-E11</f>
        <v>568.11699999999837</v>
      </c>
      <c r="I11" s="116">
        <f>IF(E11=0,"n/a",H11/E11)</f>
        <v>7.6498637318747967E-3</v>
      </c>
      <c r="J11" s="87">
        <v>75464.2</v>
      </c>
      <c r="K11" s="88">
        <v>75575.199999999997</v>
      </c>
      <c r="L11" s="34"/>
      <c r="M11" s="11">
        <f t="shared" ref="M11:M20" si="0">E11-F11</f>
        <v>0</v>
      </c>
      <c r="N11" s="11">
        <f>J11-G11</f>
        <v>631.09999999999127</v>
      </c>
      <c r="O11" s="11">
        <f>K11-J11</f>
        <v>111</v>
      </c>
    </row>
    <row r="12" spans="1:15" s="11" customFormat="1" ht="15" customHeight="1">
      <c r="A12" s="53"/>
      <c r="B12" s="35" t="s">
        <v>10</v>
      </c>
      <c r="C12" s="57">
        <f>'[1]009 Service 1  by Expenditure'!C18+'[1]009 Serv 2 by Exp'!C18+'[1]009 Serv 3 by Exp'!C18</f>
        <v>3292.8854099999999</v>
      </c>
      <c r="D12" s="57">
        <f>'[1]009 Service 1  by Expenditure'!D18+'[1]009 Serv 2 by Exp'!D18+'[1]009 Serv 3 by Exp'!D18</f>
        <v>3647.9671900000003</v>
      </c>
      <c r="E12" s="58">
        <f>'[1]009 Service 1  by Expenditure'!E18+'[1]009 Serv 2 by Exp'!E18+'[1]009 Serv 3 by Exp'!E18</f>
        <v>3783.5249999999996</v>
      </c>
      <c r="F12" s="146">
        <f>'[1]009 Service 1  by Expenditure'!F18+'[1]009 Serv 2 by Exp'!F18+'[1]009 Serv 3 by Exp'!F18</f>
        <v>3783.5249999999996</v>
      </c>
      <c r="G12" s="115">
        <v>3249.4</v>
      </c>
      <c r="H12" s="117">
        <f t="shared" ref="H12:H18" si="1">G12-E12</f>
        <v>-534.12499999999955</v>
      </c>
      <c r="I12" s="118">
        <f t="shared" ref="I12:I18" si="2">IF(E12=0,"n/a",H12/E12)</f>
        <v>-0.1411712622488287</v>
      </c>
      <c r="J12" s="87">
        <v>3249.4</v>
      </c>
      <c r="K12" s="88">
        <v>3249.4</v>
      </c>
      <c r="L12" s="34"/>
      <c r="M12" s="11">
        <f t="shared" si="0"/>
        <v>0</v>
      </c>
      <c r="N12" s="11">
        <f t="shared" ref="N12:N20" si="3">J12-G12</f>
        <v>0</v>
      </c>
      <c r="O12" s="11">
        <f t="shared" ref="O12:O20" si="4">K12-J12</f>
        <v>0</v>
      </c>
    </row>
    <row r="13" spans="1:15" s="11" customFormat="1" ht="15" customHeight="1">
      <c r="A13" s="53"/>
      <c r="B13" s="35" t="s">
        <v>11</v>
      </c>
      <c r="C13" s="57">
        <f>'[1]009 Service 1  by Expenditure'!C19+'[1]009 Serv 2 by Exp'!C19+'[1]009 Serv 3 by Exp'!C19</f>
        <v>442.78173000000004</v>
      </c>
      <c r="D13" s="57">
        <f>'[1]009 Service 1  by Expenditure'!D19+'[1]009 Serv 2 by Exp'!D19+'[1]009 Serv 3 by Exp'!D19</f>
        <v>357.78318000000002</v>
      </c>
      <c r="E13" s="58">
        <f>'[1]009 Service 1  by Expenditure'!E19+'[1]009 Serv 2 by Exp'!E19+'[1]009 Serv 3 by Exp'!E19</f>
        <v>1012.125</v>
      </c>
      <c r="F13" s="146">
        <f>'[1]009 Service 1  by Expenditure'!F19+'[1]009 Serv 2 by Exp'!F19+'[1]009 Serv 3 by Exp'!F19</f>
        <v>1012.125</v>
      </c>
      <c r="G13" s="115">
        <f>'[1]009 Service 1  by Expenditure'!G19+'[1]009 Serv 2 by Exp'!G19+'[1]009 Serv 3 by Exp'!G19</f>
        <v>713.95</v>
      </c>
      <c r="H13" s="117">
        <f t="shared" si="1"/>
        <v>-298.17499999999995</v>
      </c>
      <c r="I13" s="118">
        <f t="shared" si="2"/>
        <v>-0.29460293936025683</v>
      </c>
      <c r="J13" s="87">
        <f>'[1]009 Service 1  by Expenditure'!J19+'[1]009 Serv 2 by Exp'!J19+'[1]009 Serv 3 by Exp'!J19</f>
        <v>713.95</v>
      </c>
      <c r="K13" s="88">
        <f>'[1]009 Service 1  by Expenditure'!K19+'[1]009 Serv 2 by Exp'!K19+'[1]009 Serv 3 by Exp'!K19</f>
        <v>713.95</v>
      </c>
      <c r="L13" s="34"/>
      <c r="M13" s="11">
        <f t="shared" si="0"/>
        <v>0</v>
      </c>
      <c r="N13" s="11">
        <f t="shared" si="3"/>
        <v>0</v>
      </c>
      <c r="O13" s="11">
        <f t="shared" si="4"/>
        <v>0</v>
      </c>
    </row>
    <row r="14" spans="1:15" s="11" customFormat="1" ht="15" customHeight="1">
      <c r="A14" s="53"/>
      <c r="B14" s="35" t="s">
        <v>12</v>
      </c>
      <c r="C14" s="57">
        <f>'[1]009 Service 1  by Expenditure'!C20+'[1]009 Serv 2 by Exp'!C20+'[1]009 Serv 3 by Exp'!C20</f>
        <v>285354.60214000003</v>
      </c>
      <c r="D14" s="57">
        <f>'[1]009 Service 1  by Expenditure'!D20+'[1]009 Serv 2 by Exp'!D20+'[1]009 Serv 3 by Exp'!D20</f>
        <v>288468.75887000002</v>
      </c>
      <c r="E14" s="58">
        <f>'[1]009 Service 1  by Expenditure'!E20+'[1]009 Serv 2 by Exp'!E20+'[1]009 Serv 3 by Exp'!E20</f>
        <v>303070.32199999999</v>
      </c>
      <c r="F14" s="146">
        <f>'[1]009 Service 1  by Expenditure'!F20+'[1]009 Serv 2 by Exp'!F20+'[1]009 Serv 3 by Exp'!F20</f>
        <v>294922.72200000001</v>
      </c>
      <c r="G14" s="115">
        <v>308087.59999999998</v>
      </c>
      <c r="H14" s="115">
        <f t="shared" si="1"/>
        <v>5017.2779999999912</v>
      </c>
      <c r="I14" s="116">
        <f t="shared" si="2"/>
        <v>1.6554831125958916E-2</v>
      </c>
      <c r="J14" s="87">
        <v>321292.59999999998</v>
      </c>
      <c r="K14" s="88">
        <v>330424.59999999998</v>
      </c>
      <c r="L14" s="34"/>
      <c r="M14" s="11">
        <f t="shared" si="0"/>
        <v>8147.5999999999767</v>
      </c>
      <c r="N14" s="11">
        <f t="shared" si="3"/>
        <v>13205</v>
      </c>
      <c r="O14" s="11">
        <f t="shared" si="4"/>
        <v>9132</v>
      </c>
    </row>
    <row r="15" spans="1:15" s="11" customFormat="1" ht="15" customHeight="1">
      <c r="A15" s="53"/>
      <c r="B15" s="35" t="s">
        <v>13</v>
      </c>
      <c r="C15" s="57">
        <f>'[1]009 Service 1  by Expenditure'!C21+'[1]009 Serv 2 by Exp'!C21+'[1]009 Serv 3 by Exp'!C21</f>
        <v>0</v>
      </c>
      <c r="D15" s="57">
        <f>'[1]009 Service 1  by Expenditure'!D21+'[1]009 Serv 2 by Exp'!D21+'[1]009 Serv 3 by Exp'!D21</f>
        <v>0</v>
      </c>
      <c r="E15" s="58">
        <f>'[1]009 Service 1  by Expenditure'!E21+'[1]009 Serv 2 by Exp'!E21+'[1]009 Serv 3 by Exp'!E21</f>
        <v>0</v>
      </c>
      <c r="F15" s="146">
        <f>'[1]009 Service 1  by Expenditure'!F21+'[1]009 Serv 2 by Exp'!F21+'[1]009 Serv 3 by Exp'!F21</f>
        <v>0</v>
      </c>
      <c r="G15" s="115">
        <f>'[1]009 Service 1  by Expenditure'!G21+'[1]009 Serv 2 by Exp'!G21+'[1]009 Serv 3 by Exp'!G21</f>
        <v>0</v>
      </c>
      <c r="H15" s="115">
        <f t="shared" si="1"/>
        <v>0</v>
      </c>
      <c r="I15" s="116" t="str">
        <f t="shared" si="2"/>
        <v>n/a</v>
      </c>
      <c r="J15" s="87">
        <f>'[1]009 Service 1  by Expenditure'!J21+'[1]009 Serv 2 by Exp'!J21+'[1]009 Serv 3 by Exp'!J21</f>
        <v>0</v>
      </c>
      <c r="K15" s="88">
        <f>'[1]009 Service 1  by Expenditure'!K21+'[1]009 Serv 2 by Exp'!K21+'[1]009 Serv 3 by Exp'!K21</f>
        <v>0</v>
      </c>
      <c r="L15" s="34"/>
      <c r="M15" s="11">
        <f t="shared" si="0"/>
        <v>0</v>
      </c>
      <c r="N15" s="11">
        <f t="shared" si="3"/>
        <v>0</v>
      </c>
      <c r="O15" s="11">
        <f t="shared" si="4"/>
        <v>0</v>
      </c>
    </row>
    <row r="16" spans="1:15" s="11" customFormat="1" ht="15" customHeight="1">
      <c r="A16" s="53"/>
      <c r="B16" s="35" t="s">
        <v>14</v>
      </c>
      <c r="C16" s="57">
        <f>'[1]009 Service 1  by Expenditure'!C22+'[1]009 Serv 2 by Exp'!C22+'[1]009 Serv 3 by Exp'!C22</f>
        <v>1136.2183</v>
      </c>
      <c r="D16" s="57">
        <f>'[1]009 Service 1  by Expenditure'!D22+'[1]009 Serv 2 by Exp'!D22+'[1]009 Serv 3 by Exp'!D22</f>
        <v>1331.36438</v>
      </c>
      <c r="E16" s="58">
        <f>'[1]009 Service 1  by Expenditure'!E22+'[1]009 Serv 2 by Exp'!E22+'[1]009 Serv 3 by Exp'!E22</f>
        <v>1173.0525299999999</v>
      </c>
      <c r="F16" s="146">
        <f>'[1]009 Service 1  by Expenditure'!F22+'[1]009 Serv 2 by Exp'!F22+'[1]009 Serv 3 by Exp'!F22</f>
        <v>1173.0525299999999</v>
      </c>
      <c r="G16" s="115">
        <f>'[1]009 Service 1  by Expenditure'!G22+'[1]009 Serv 2 by Exp'!G22+'[1]009 Serv 3 by Exp'!G22</f>
        <v>1144.365</v>
      </c>
      <c r="H16" s="117">
        <f t="shared" si="1"/>
        <v>-28.687529999999924</v>
      </c>
      <c r="I16" s="118">
        <f t="shared" si="2"/>
        <v>-2.4455452135634475E-2</v>
      </c>
      <c r="J16" s="87">
        <f>'[1]009 Service 1  by Expenditure'!J22+'[1]009 Serv 2 by Exp'!J22+'[1]009 Serv 3 by Exp'!J22</f>
        <v>1144.365</v>
      </c>
      <c r="K16" s="88">
        <f>'[1]009 Service 1  by Expenditure'!K22+'[1]009 Serv 2 by Exp'!K22+'[1]009 Serv 3 by Exp'!K22</f>
        <v>1144.365</v>
      </c>
      <c r="L16" s="34"/>
      <c r="M16" s="11">
        <f t="shared" si="0"/>
        <v>0</v>
      </c>
      <c r="N16" s="11">
        <f t="shared" si="3"/>
        <v>0</v>
      </c>
      <c r="O16" s="11">
        <f t="shared" si="4"/>
        <v>0</v>
      </c>
    </row>
    <row r="17" spans="1:15" s="11" customFormat="1" ht="15" customHeight="1">
      <c r="A17" s="53"/>
      <c r="B17" s="35" t="s">
        <v>15</v>
      </c>
      <c r="C17" s="57">
        <f>'[1]009 Service 1  by Expenditure'!C23+'[1]009 Serv 2 by Exp'!C23+'[1]009 Serv 3 by Exp'!C23</f>
        <v>782.57338000000004</v>
      </c>
      <c r="D17" s="57">
        <f>'[1]009 Service 1  by Expenditure'!D23+'[1]009 Serv 2 by Exp'!D23+'[1]009 Serv 3 by Exp'!D23</f>
        <v>889.69452999999999</v>
      </c>
      <c r="E17" s="58">
        <f>'[1]009 Service 1  by Expenditure'!E23+'[1]009 Serv 2 by Exp'!E23+'[1]009 Serv 3 by Exp'!E23</f>
        <v>1028.7</v>
      </c>
      <c r="F17" s="146">
        <f>'[1]009 Service 1  by Expenditure'!F23+'[1]009 Serv 2 by Exp'!F23+'[1]009 Serv 3 by Exp'!F23</f>
        <v>1028.7</v>
      </c>
      <c r="G17" s="115">
        <f>'[1]009 Service 1  by Expenditure'!G23+'[1]009 Serv 2 by Exp'!G23+'[1]009 Serv 3 by Exp'!G23</f>
        <v>1034.1000000000001</v>
      </c>
      <c r="H17" s="115">
        <f t="shared" si="1"/>
        <v>5.4000000000000909</v>
      </c>
      <c r="I17" s="116">
        <f t="shared" si="2"/>
        <v>5.2493438320210858E-3</v>
      </c>
      <c r="J17" s="87">
        <f>'[1]009 Service 1  by Expenditure'!J23+'[1]009 Serv 2 by Exp'!J23+'[1]009 Serv 3 by Exp'!J23</f>
        <v>1034.1000000000001</v>
      </c>
      <c r="K17" s="88">
        <f>'[1]009 Service 1  by Expenditure'!K23+'[1]009 Serv 2 by Exp'!K23+'[1]009 Serv 3 by Exp'!K23</f>
        <v>1034.1000000000001</v>
      </c>
      <c r="L17" s="34"/>
      <c r="M17" s="11">
        <f t="shared" si="0"/>
        <v>0</v>
      </c>
      <c r="N17" s="11">
        <f t="shared" si="3"/>
        <v>0</v>
      </c>
      <c r="O17" s="11">
        <f t="shared" si="4"/>
        <v>0</v>
      </c>
    </row>
    <row r="18" spans="1:15" s="11" customFormat="1" ht="15" customHeight="1">
      <c r="A18" s="53"/>
      <c r="B18" s="35" t="s">
        <v>16</v>
      </c>
      <c r="C18" s="57">
        <f>'[1]009 Service 1  by Expenditure'!C24+'[1]009 Serv 2 by Exp'!C24+'[1]009 Serv 3 by Exp'!C24</f>
        <v>7576.1662799999995</v>
      </c>
      <c r="D18" s="57">
        <f>'[1]009 Service 1  by Expenditure'!D24+'[1]009 Serv 2 by Exp'!D24+'[1]009 Serv 3 by Exp'!D24</f>
        <v>2462.3496399999999</v>
      </c>
      <c r="E18" s="58">
        <f>'[1]009 Service 1  by Expenditure'!E24+'[1]009 Serv 2 by Exp'!E24+'[1]009 Serv 3 by Exp'!E24</f>
        <v>3569.5529999999999</v>
      </c>
      <c r="F18" s="146">
        <f>'[1]009 Service 1  by Expenditure'!F24+'[1]009 Serv 2 by Exp'!F24+'[1]009 Serv 3 by Exp'!F24</f>
        <v>3569.5529999999999</v>
      </c>
      <c r="G18" s="115">
        <v>3429</v>
      </c>
      <c r="H18" s="117">
        <f t="shared" si="1"/>
        <v>-140.55299999999988</v>
      </c>
      <c r="I18" s="118">
        <f t="shared" si="2"/>
        <v>-3.9375518447267735E-2</v>
      </c>
      <c r="J18" s="87">
        <v>3429</v>
      </c>
      <c r="K18" s="88">
        <v>3429</v>
      </c>
      <c r="L18" s="34"/>
      <c r="M18" s="11">
        <f t="shared" si="0"/>
        <v>0</v>
      </c>
      <c r="N18" s="11">
        <f t="shared" si="3"/>
        <v>0</v>
      </c>
      <c r="O18" s="11">
        <f t="shared" si="4"/>
        <v>0</v>
      </c>
    </row>
    <row r="19" spans="1:15" s="11" customFormat="1" ht="12.75" customHeight="1">
      <c r="A19" s="53"/>
      <c r="B19" s="54"/>
      <c r="C19" s="60"/>
      <c r="D19" s="60"/>
      <c r="E19" s="61"/>
      <c r="F19" s="147"/>
      <c r="G19" s="136"/>
      <c r="H19" s="119"/>
      <c r="I19" s="120"/>
      <c r="J19" s="89"/>
      <c r="K19" s="90"/>
      <c r="L19" s="33"/>
    </row>
    <row r="20" spans="1:15" s="11" customFormat="1" ht="20.25" customHeight="1">
      <c r="A20" s="62" t="s">
        <v>17</v>
      </c>
      <c r="B20" s="63"/>
      <c r="C20" s="64">
        <f t="shared" ref="C20:H20" si="5">SUM(C11:C18)</f>
        <v>365298.64207000006</v>
      </c>
      <c r="D20" s="64">
        <f t="shared" si="5"/>
        <v>369336.34722999996</v>
      </c>
      <c r="E20" s="65">
        <f t="shared" si="5"/>
        <v>387902.26052999997</v>
      </c>
      <c r="F20" s="148">
        <f t="shared" si="5"/>
        <v>379754.66052999999</v>
      </c>
      <c r="G20" s="121">
        <f t="shared" si="5"/>
        <v>392491.51499999996</v>
      </c>
      <c r="H20" s="121">
        <f t="shared" si="5"/>
        <v>4589.2544699999908</v>
      </c>
      <c r="I20" s="122">
        <f>IF(E20=0,"n/a",H20/E20)</f>
        <v>1.1830955725108651E-2</v>
      </c>
      <c r="J20" s="64">
        <f>SUM(J11:J18)</f>
        <v>406327.61499999993</v>
      </c>
      <c r="K20" s="91">
        <f>SUM(K11:K18)</f>
        <v>415570.61499999993</v>
      </c>
      <c r="L20" s="33"/>
      <c r="M20" s="11">
        <f t="shared" si="0"/>
        <v>8147.5999999999767</v>
      </c>
      <c r="N20" s="11">
        <f t="shared" si="3"/>
        <v>13836.099999999977</v>
      </c>
      <c r="O20" s="11">
        <f t="shared" si="4"/>
        <v>9243</v>
      </c>
    </row>
    <row r="21" spans="1:15" s="11" customFormat="1" ht="12.75" customHeight="1">
      <c r="A21" s="53"/>
      <c r="B21" s="54"/>
      <c r="C21" s="60"/>
      <c r="D21" s="60"/>
      <c r="E21" s="66"/>
      <c r="F21" s="147"/>
      <c r="G21" s="115"/>
      <c r="H21" s="117"/>
      <c r="I21" s="118"/>
      <c r="J21" s="87"/>
      <c r="K21" s="88"/>
      <c r="L21" s="33"/>
    </row>
    <row r="22" spans="1:15" s="11" customFormat="1" ht="15" customHeight="1">
      <c r="A22" s="53"/>
      <c r="B22" s="35" t="s">
        <v>18</v>
      </c>
      <c r="C22" s="57">
        <f>'[1]009 Service 1  by Expenditure'!C28+'[1]009 Serv 2 by Exp'!C28+'[1]009 Serv 3 by Exp'!C28</f>
        <v>14021.594140000001</v>
      </c>
      <c r="D22" s="57">
        <f>'[1]009 Service 1  by Expenditure'!D28+'[1]009 Serv 2 by Exp'!D28+'[1]009 Serv 3 by Exp'!D28</f>
        <v>9887.59476</v>
      </c>
      <c r="E22" s="59">
        <f>'[1]009 Service 1  by Expenditure'!E28+'[1]009 Serv 2 by Exp'!E28+'[1]009 Serv 3 by Exp'!E28</f>
        <v>10300</v>
      </c>
      <c r="F22" s="146">
        <f>'[1]009 Service 1  by Expenditure'!F28+'[1]009 Serv 2 by Exp'!F28+'[1]009 Serv 3 by Exp'!F28</f>
        <v>10300</v>
      </c>
      <c r="G22" s="115">
        <f>'[1]009 Service 1  by Expenditure'!G28+'[1]009 Serv 2 by Exp'!G28+'[1]009 Serv 3 by Exp'!G28</f>
        <v>10200</v>
      </c>
      <c r="H22" s="117">
        <f>G22-E22</f>
        <v>-100</v>
      </c>
      <c r="I22" s="118">
        <f>IF(E22=0,"n/a",H22/E22)</f>
        <v>-9.7087378640776691E-3</v>
      </c>
      <c r="J22" s="87">
        <f>'[1]009 Service 1  by Expenditure'!J28+'[1]009 Serv 2 by Exp'!J28+'[1]009 Serv 3 by Exp'!J28</f>
        <v>10200</v>
      </c>
      <c r="K22" s="88">
        <f>'[1]009 Service 1  by Expenditure'!K28+'[1]009 Serv 2 by Exp'!K28+'[1]009 Serv 3 by Exp'!K28</f>
        <v>10200</v>
      </c>
      <c r="L22" s="33"/>
      <c r="M22" s="11">
        <f t="shared" ref="M22:M29" si="6">E22-F22</f>
        <v>0</v>
      </c>
      <c r="N22" s="11">
        <f t="shared" ref="N22:N33" si="7">J22-G22</f>
        <v>0</v>
      </c>
      <c r="O22" s="11">
        <f t="shared" ref="O22:O33" si="8">K22-J22</f>
        <v>0</v>
      </c>
    </row>
    <row r="23" spans="1:15" s="11" customFormat="1" ht="15" customHeight="1">
      <c r="A23" s="53"/>
      <c r="B23" s="35" t="s">
        <v>19</v>
      </c>
      <c r="C23" s="57">
        <f>'[1]009 Service 1  by Expenditure'!C29+'[1]009 Serv 2 by Exp'!C29+'[1]009 Serv 3 by Exp'!C29</f>
        <v>262540.32337</v>
      </c>
      <c r="D23" s="57">
        <f>'[1]009 Service 1  by Expenditure'!D29+'[1]009 Serv 2 by Exp'!D29+'[1]009 Serv 3 by Exp'!D29</f>
        <v>264345.34474999999</v>
      </c>
      <c r="E23" s="59">
        <f>'[1]009 Service 1  by Expenditure'!E29+'[1]009 Serv 2 by Exp'!E29+'[1]009 Serv 3 by Exp'!E29</f>
        <v>267449.30000000005</v>
      </c>
      <c r="F23" s="146">
        <f>'[1]009 Service 1  by Expenditure'!F29+'[1]009 Serv 2 by Exp'!F29+'[1]009 Serv 3 by Exp'!F29</f>
        <v>265243.30000000005</v>
      </c>
      <c r="G23" s="115">
        <f>'[1]009 Service 1  by Expenditure'!G29+'[1]009 Serv 2 by Exp'!G29+'[1]009 Serv 3 by Exp'!G29</f>
        <v>268976.69999999995</v>
      </c>
      <c r="H23" s="115">
        <f t="shared" ref="H23:H29" si="9">G23-E23</f>
        <v>1527.3999999999069</v>
      </c>
      <c r="I23" s="116">
        <f t="shared" ref="I23:I29" si="10">IF(E23=0,"n/a",H23/E23)</f>
        <v>5.7109889612719364E-3</v>
      </c>
      <c r="J23" s="87">
        <f>'[1]009 Service 1  by Expenditure'!J29+'[1]009 Serv 2 by Exp'!J29+'[1]009 Serv 3 by Exp'!J29</f>
        <v>268976.69999999995</v>
      </c>
      <c r="K23" s="88">
        <f>'[1]009 Service 1  by Expenditure'!K29+'[1]009 Serv 2 by Exp'!K29+'[1]009 Serv 3 by Exp'!K29</f>
        <v>268976.69999999995</v>
      </c>
      <c r="L23" s="33"/>
      <c r="M23" s="11">
        <f t="shared" si="6"/>
        <v>2206</v>
      </c>
      <c r="N23" s="11">
        <f t="shared" si="7"/>
        <v>0</v>
      </c>
      <c r="O23" s="11">
        <f t="shared" si="8"/>
        <v>0</v>
      </c>
    </row>
    <row r="24" spans="1:15" s="11" customFormat="1" ht="15" customHeight="1">
      <c r="A24" s="53"/>
      <c r="B24" s="35" t="s">
        <v>20</v>
      </c>
      <c r="C24" s="57">
        <f>'[1]009 Service 1  by Expenditure'!C30+'[1]009 Serv 2 by Exp'!C30+'[1]009 Serv 3 by Exp'!C30</f>
        <v>0</v>
      </c>
      <c r="D24" s="57">
        <f>'[1]009 Service 1  by Expenditure'!D30+'[1]009 Serv 2 by Exp'!D30+'[1]009 Serv 3 by Exp'!D30</f>
        <v>0</v>
      </c>
      <c r="E24" s="59">
        <f>'[1]009 Service 1  by Expenditure'!E30+'[1]009 Serv 2 by Exp'!E30+'[1]009 Serv 3 by Exp'!E30</f>
        <v>0</v>
      </c>
      <c r="F24" s="146">
        <f>'[1]009 Service 1  by Expenditure'!F30+'[1]009 Serv 2 by Exp'!F30+'[1]009 Serv 3 by Exp'!F30</f>
        <v>0</v>
      </c>
      <c r="G24" s="115">
        <f>'[1]009 Service 1  by Expenditure'!G30+'[1]009 Serv 2 by Exp'!G30+'[1]009 Serv 3 by Exp'!G30</f>
        <v>0</v>
      </c>
      <c r="H24" s="115">
        <f t="shared" si="9"/>
        <v>0</v>
      </c>
      <c r="I24" s="116" t="str">
        <f t="shared" si="10"/>
        <v>n/a</v>
      </c>
      <c r="J24" s="87">
        <f>'[1]009 Service 1  by Expenditure'!J30+'[1]009 Serv 2 by Exp'!J30+'[1]009 Serv 3 by Exp'!J30</f>
        <v>0</v>
      </c>
      <c r="K24" s="88">
        <f>'[1]009 Service 1  by Expenditure'!K30+'[1]009 Serv 2 by Exp'!K30+'[1]009 Serv 3 by Exp'!K30</f>
        <v>0</v>
      </c>
      <c r="L24" s="33"/>
      <c r="M24" s="11">
        <f t="shared" si="6"/>
        <v>0</v>
      </c>
      <c r="N24" s="11">
        <f t="shared" si="7"/>
        <v>0</v>
      </c>
      <c r="O24" s="11">
        <f t="shared" si="8"/>
        <v>0</v>
      </c>
    </row>
    <row r="25" spans="1:15" s="11" customFormat="1" ht="15" customHeight="1">
      <c r="A25" s="53"/>
      <c r="B25" s="35" t="s">
        <v>21</v>
      </c>
      <c r="C25" s="57">
        <f>'[1]009 Service 1  by Expenditure'!C31+'[1]009 Serv 2 by Exp'!C31+'[1]009 Serv 3 by Exp'!C31</f>
        <v>0</v>
      </c>
      <c r="D25" s="57">
        <f>'[1]009 Service 1  by Expenditure'!D31+'[1]009 Serv 2 by Exp'!D31+'[1]009 Serv 3 by Exp'!D31</f>
        <v>0</v>
      </c>
      <c r="E25" s="59">
        <f>'[1]009 Service 1  by Expenditure'!E31+'[1]009 Serv 2 by Exp'!E31+'[1]009 Serv 3 by Exp'!E31</f>
        <v>0</v>
      </c>
      <c r="F25" s="146">
        <f>'[1]009 Service 1  by Expenditure'!F31+'[1]009 Serv 2 by Exp'!F31+'[1]009 Serv 3 by Exp'!F31</f>
        <v>0</v>
      </c>
      <c r="G25" s="115">
        <f>'[1]009 Service 1  by Expenditure'!G31+'[1]009 Serv 2 by Exp'!G31+'[1]009 Serv 3 by Exp'!G31</f>
        <v>0</v>
      </c>
      <c r="H25" s="115">
        <f t="shared" si="9"/>
        <v>0</v>
      </c>
      <c r="I25" s="116" t="str">
        <f t="shared" si="10"/>
        <v>n/a</v>
      </c>
      <c r="J25" s="87">
        <f>'[1]009 Service 1  by Expenditure'!J31+'[1]009 Serv 2 by Exp'!J31+'[1]009 Serv 3 by Exp'!J31</f>
        <v>0</v>
      </c>
      <c r="K25" s="88">
        <f>'[1]009 Service 1  by Expenditure'!K31+'[1]009 Serv 2 by Exp'!K31+'[1]009 Serv 3 by Exp'!K31</f>
        <v>0</v>
      </c>
      <c r="L25" s="33"/>
      <c r="M25" s="11">
        <f t="shared" si="6"/>
        <v>0</v>
      </c>
      <c r="N25" s="11">
        <f t="shared" si="7"/>
        <v>0</v>
      </c>
      <c r="O25" s="11">
        <f t="shared" si="8"/>
        <v>0</v>
      </c>
    </row>
    <row r="26" spans="1:15" s="11" customFormat="1" ht="15" customHeight="1">
      <c r="A26" s="53"/>
      <c r="B26" s="35" t="s">
        <v>22</v>
      </c>
      <c r="C26" s="57">
        <f>'[1]009 Service 1  by Expenditure'!C32+'[1]009 Serv 2 by Exp'!C32+'[1]009 Serv 3 by Exp'!C32</f>
        <v>18180.558700000001</v>
      </c>
      <c r="D26" s="57">
        <f>'[1]009 Service 1  by Expenditure'!D32+'[1]009 Serv 2 by Exp'!D32+'[1]009 Serv 3 by Exp'!D32</f>
        <v>20330.607400000001</v>
      </c>
      <c r="E26" s="59">
        <f>'[1]009 Service 1  by Expenditure'!E32+'[1]009 Serv 2 by Exp'!E32+'[1]009 Serv 3 by Exp'!E32</f>
        <v>15871.5</v>
      </c>
      <c r="F26" s="146">
        <f>'[1]009 Service 1  by Expenditure'!F32+'[1]009 Serv 2 by Exp'!F32+'[1]009 Serv 3 by Exp'!F32</f>
        <v>17871.5</v>
      </c>
      <c r="G26" s="115">
        <v>16844.5</v>
      </c>
      <c r="H26" s="115">
        <f t="shared" si="9"/>
        <v>973</v>
      </c>
      <c r="I26" s="116">
        <f t="shared" si="10"/>
        <v>6.1304854613615602E-2</v>
      </c>
      <c r="J26" s="87">
        <v>16844.5</v>
      </c>
      <c r="K26" s="88">
        <v>16844.5</v>
      </c>
      <c r="L26" s="33"/>
      <c r="M26" s="11">
        <f t="shared" si="6"/>
        <v>-2000</v>
      </c>
      <c r="N26" s="11">
        <f t="shared" si="7"/>
        <v>0</v>
      </c>
      <c r="O26" s="11">
        <f t="shared" si="8"/>
        <v>0</v>
      </c>
    </row>
    <row r="27" spans="1:15" s="11" customFormat="1" ht="15" customHeight="1">
      <c r="A27" s="53"/>
      <c r="B27" s="35" t="s">
        <v>23</v>
      </c>
      <c r="C27" s="57">
        <f>'[1]009 Service 1  by Expenditure'!C33+'[1]009 Serv 2 by Exp'!C33+'[1]009 Serv 3 by Exp'!C33</f>
        <v>0</v>
      </c>
      <c r="D27" s="57">
        <f>'[1]009 Service 1  by Expenditure'!D33+'[1]009 Serv 2 by Exp'!D33+'[1]009 Serv 3 by Exp'!D33</f>
        <v>0</v>
      </c>
      <c r="E27" s="59">
        <f>'[1]009 Service 1  by Expenditure'!E33+'[1]009 Serv 2 by Exp'!E33+'[1]009 Serv 3 by Exp'!E33</f>
        <v>454.30599999999998</v>
      </c>
      <c r="F27" s="146">
        <f>'[1]009 Service 1  by Expenditure'!F33+'[1]009 Serv 2 by Exp'!F33+'[1]009 Serv 3 by Exp'!F33</f>
        <v>454.30599999999998</v>
      </c>
      <c r="G27" s="115">
        <f>'[1]009 Service 1  by Expenditure'!G33+'[1]009 Serv 2 by Exp'!G33+'[1]009 Serv 3 by Exp'!G33</f>
        <v>1027</v>
      </c>
      <c r="H27" s="115">
        <f t="shared" si="9"/>
        <v>572.69399999999996</v>
      </c>
      <c r="I27" s="116">
        <f t="shared" si="10"/>
        <v>1.2605908792752021</v>
      </c>
      <c r="J27" s="87">
        <f>'[1]009 Service 1  by Expenditure'!J33+'[1]009 Serv 2 by Exp'!J33+'[1]009 Serv 3 by Exp'!J33</f>
        <v>1027</v>
      </c>
      <c r="K27" s="88">
        <f>'[1]009 Service 1  by Expenditure'!K33+'[1]009 Serv 2 by Exp'!K33+'[1]009 Serv 3 by Exp'!K33</f>
        <v>1027</v>
      </c>
      <c r="L27" s="33"/>
      <c r="M27" s="11">
        <f t="shared" si="6"/>
        <v>0</v>
      </c>
      <c r="N27" s="11">
        <f t="shared" si="7"/>
        <v>0</v>
      </c>
      <c r="O27" s="11">
        <f t="shared" si="8"/>
        <v>0</v>
      </c>
    </row>
    <row r="28" spans="1:15" s="11" customFormat="1" ht="15" customHeight="1">
      <c r="A28" s="53"/>
      <c r="B28" s="35" t="s">
        <v>24</v>
      </c>
      <c r="C28" s="57">
        <f>'[1]009 Service 1  by Expenditure'!C34+'[1]009 Serv 2 by Exp'!C34+'[1]009 Serv 3 by Exp'!C34</f>
        <v>2596.7469500000002</v>
      </c>
      <c r="D28" s="57">
        <f>'[1]009 Service 1  by Expenditure'!D34+'[1]009 Serv 2 by Exp'!D34+'[1]009 Serv 3 by Exp'!D34</f>
        <v>3950.7104100000001</v>
      </c>
      <c r="E28" s="59">
        <f>'[1]009 Service 1  by Expenditure'!E34+'[1]009 Serv 2 by Exp'!E34+'[1]009 Serv 3 by Exp'!E34</f>
        <v>19554.5</v>
      </c>
      <c r="F28" s="146">
        <f>'[1]009 Service 1  by Expenditure'!F34+'[1]009 Serv 2 by Exp'!F34+'[1]009 Serv 3 by Exp'!F34</f>
        <v>11612.899999999998</v>
      </c>
      <c r="G28" s="115">
        <v>19641</v>
      </c>
      <c r="H28" s="115">
        <f t="shared" si="9"/>
        <v>86.5</v>
      </c>
      <c r="I28" s="116">
        <f t="shared" si="10"/>
        <v>4.4235342248587278E-3</v>
      </c>
      <c r="J28" s="87">
        <v>10009</v>
      </c>
      <c r="K28" s="88">
        <v>10009</v>
      </c>
      <c r="L28" s="33"/>
      <c r="M28" s="11">
        <f t="shared" si="6"/>
        <v>7941.6000000000022</v>
      </c>
      <c r="N28" s="11">
        <f t="shared" si="7"/>
        <v>-9632</v>
      </c>
      <c r="O28" s="11">
        <f t="shared" si="8"/>
        <v>0</v>
      </c>
    </row>
    <row r="29" spans="1:15" s="11" customFormat="1" ht="15" customHeight="1">
      <c r="A29" s="53"/>
      <c r="B29" s="35" t="s">
        <v>25</v>
      </c>
      <c r="C29" s="57">
        <f>'[1]009 Service 1  by Expenditure'!C35+'[1]009 Serv 2 by Exp'!C35+'[1]009 Serv 3 by Exp'!C35</f>
        <v>184.15361000000001</v>
      </c>
      <c r="D29" s="57">
        <f>'[1]009 Service 1  by Expenditure'!D35+'[1]009 Serv 2 by Exp'!D35+'[1]009 Serv 3 by Exp'!D35</f>
        <v>34.910530000000001</v>
      </c>
      <c r="E29" s="59">
        <f>'[1]009 Service 1  by Expenditure'!E35+'[1]009 Serv 2 by Exp'!E35+'[1]009 Serv 3 by Exp'!E35</f>
        <v>0</v>
      </c>
      <c r="F29" s="146">
        <f>'[1]009 Service 1  by Expenditure'!F35+'[1]009 Serv 2 by Exp'!F35+'[1]009 Serv 3 by Exp'!F35</f>
        <v>0</v>
      </c>
      <c r="G29" s="115">
        <f>'[1]009 Service 1  by Expenditure'!G35+'[1]009 Serv 2 by Exp'!G35+'[1]009 Serv 3 by Exp'!G35</f>
        <v>0</v>
      </c>
      <c r="H29" s="115">
        <f t="shared" si="9"/>
        <v>0</v>
      </c>
      <c r="I29" s="116" t="str">
        <f t="shared" si="10"/>
        <v>n/a</v>
      </c>
      <c r="J29" s="87">
        <f>'[1]009 Service 1  by Expenditure'!J35+'[1]009 Serv 2 by Exp'!J35+'[1]009 Serv 3 by Exp'!J35</f>
        <v>0</v>
      </c>
      <c r="K29" s="88">
        <f>'[1]009 Service 1  by Expenditure'!K35+'[1]009 Serv 2 by Exp'!K35+'[1]009 Serv 3 by Exp'!K35</f>
        <v>0</v>
      </c>
      <c r="L29" s="33"/>
      <c r="M29" s="11">
        <f t="shared" si="6"/>
        <v>0</v>
      </c>
      <c r="N29" s="11">
        <f t="shared" si="7"/>
        <v>0</v>
      </c>
      <c r="O29" s="11">
        <f t="shared" si="8"/>
        <v>0</v>
      </c>
    </row>
    <row r="30" spans="1:15" s="11" customFormat="1" ht="12.75" customHeight="1">
      <c r="A30" s="53"/>
      <c r="B30" s="54"/>
      <c r="C30" s="60"/>
      <c r="D30" s="60"/>
      <c r="E30" s="61"/>
      <c r="F30" s="147"/>
      <c r="G30" s="136"/>
      <c r="H30" s="119"/>
      <c r="I30" s="120"/>
      <c r="J30" s="13"/>
      <c r="K30" s="14"/>
      <c r="L30" s="33"/>
    </row>
    <row r="31" spans="1:15" s="15" customFormat="1" ht="20.25" customHeight="1">
      <c r="A31" s="62" t="s">
        <v>26</v>
      </c>
      <c r="B31" s="63"/>
      <c r="C31" s="64">
        <f t="shared" ref="C31:H31" si="11">SUM(C22:C29)</f>
        <v>297523.37676999997</v>
      </c>
      <c r="D31" s="64">
        <f t="shared" si="11"/>
        <v>298549.16784999997</v>
      </c>
      <c r="E31" s="65">
        <f t="shared" si="11"/>
        <v>313629.60600000003</v>
      </c>
      <c r="F31" s="148">
        <f t="shared" si="11"/>
        <v>305482.00600000005</v>
      </c>
      <c r="G31" s="121">
        <f t="shared" si="11"/>
        <v>316689.19999999995</v>
      </c>
      <c r="H31" s="121">
        <f t="shared" si="11"/>
        <v>3059.5939999999068</v>
      </c>
      <c r="I31" s="122">
        <f>IF(E31=0,"n/a",H31/E31)</f>
        <v>9.7554374378798492E-3</v>
      </c>
      <c r="J31" s="93">
        <f>SUM(J22:J29)</f>
        <v>307057.19999999995</v>
      </c>
      <c r="K31" s="91">
        <f>SUM(K22:K29)</f>
        <v>307057.19999999995</v>
      </c>
      <c r="L31" s="35"/>
      <c r="M31" s="11">
        <f>E31-F31</f>
        <v>8147.5999999999767</v>
      </c>
      <c r="N31" s="11">
        <f t="shared" si="7"/>
        <v>-9632</v>
      </c>
      <c r="O31" s="11">
        <f t="shared" si="8"/>
        <v>0</v>
      </c>
    </row>
    <row r="32" spans="1:15" s="11" customFormat="1" ht="12.75" customHeight="1">
      <c r="A32" s="53"/>
      <c r="B32" s="54"/>
      <c r="C32" s="57"/>
      <c r="D32" s="57"/>
      <c r="E32" s="58"/>
      <c r="F32" s="146"/>
      <c r="G32" s="115"/>
      <c r="H32" s="117"/>
      <c r="I32" s="118"/>
      <c r="J32" s="9"/>
      <c r="K32" s="12"/>
      <c r="L32" s="33"/>
    </row>
    <row r="33" spans="1:15" s="15" customFormat="1" ht="20.25" customHeight="1">
      <c r="A33" s="53" t="s">
        <v>27</v>
      </c>
      <c r="B33" s="54"/>
      <c r="C33" s="57">
        <f t="shared" ref="C33:H33" si="12">C20-C31</f>
        <v>67775.265300000086</v>
      </c>
      <c r="D33" s="57">
        <f t="shared" si="12"/>
        <v>70787.179379999987</v>
      </c>
      <c r="E33" s="58">
        <f t="shared" si="12"/>
        <v>74272.654529999942</v>
      </c>
      <c r="F33" s="146">
        <f t="shared" si="12"/>
        <v>74272.654529999942</v>
      </c>
      <c r="G33" s="115">
        <f t="shared" si="12"/>
        <v>75802.315000000002</v>
      </c>
      <c r="H33" s="115">
        <f t="shared" si="12"/>
        <v>1529.6604700000839</v>
      </c>
      <c r="I33" s="116">
        <f>IF(E33=0,"n/a",H33/E33)</f>
        <v>2.0595203977558509E-2</v>
      </c>
      <c r="J33" s="87">
        <f>J20-J31</f>
        <v>99270.414999999979</v>
      </c>
      <c r="K33" s="88">
        <f>K20-K31</f>
        <v>108513.41499999998</v>
      </c>
      <c r="L33" s="35"/>
      <c r="M33" s="11">
        <f>E33-F33</f>
        <v>0</v>
      </c>
      <c r="N33" s="11">
        <f t="shared" si="7"/>
        <v>23468.099999999977</v>
      </c>
      <c r="O33" s="11">
        <f t="shared" si="8"/>
        <v>9243</v>
      </c>
    </row>
    <row r="34" spans="1:15" s="11" customFormat="1" ht="20.25" customHeight="1">
      <c r="A34" s="67"/>
      <c r="B34" s="68"/>
      <c r="C34" s="69"/>
      <c r="D34" s="69"/>
      <c r="E34" s="70"/>
      <c r="F34" s="149"/>
      <c r="G34" s="137"/>
      <c r="H34" s="123"/>
      <c r="I34" s="124"/>
      <c r="J34" s="94"/>
      <c r="K34" s="95"/>
      <c r="L34" s="33"/>
      <c r="N34" s="26"/>
      <c r="O34" s="26"/>
    </row>
    <row r="35" spans="1:15" s="11" customFormat="1" ht="4.5" customHeight="1" thickBot="1">
      <c r="A35" s="71"/>
      <c r="B35" s="72"/>
      <c r="C35" s="73"/>
      <c r="D35" s="73"/>
      <c r="E35" s="74"/>
      <c r="F35" s="150"/>
      <c r="G35" s="138"/>
      <c r="H35" s="125"/>
      <c r="I35" s="126"/>
      <c r="J35" s="96"/>
      <c r="K35" s="97"/>
      <c r="L35" s="33"/>
      <c r="N35" s="26"/>
      <c r="O35" s="26"/>
    </row>
    <row r="36" spans="1:15" s="11" customFormat="1">
      <c r="A36" s="75"/>
      <c r="B36" s="76"/>
      <c r="C36" s="57"/>
      <c r="D36" s="57"/>
      <c r="E36" s="58"/>
      <c r="F36" s="146"/>
      <c r="G36" s="115"/>
      <c r="H36" s="117"/>
      <c r="I36" s="118"/>
      <c r="J36" s="87"/>
      <c r="K36" s="88"/>
      <c r="L36" s="33"/>
      <c r="N36" s="26"/>
      <c r="O36" s="26"/>
    </row>
    <row r="37" spans="1:15" s="11" customFormat="1" ht="20.25" customHeight="1">
      <c r="A37" s="77" t="s">
        <v>28</v>
      </c>
      <c r="B37" s="78"/>
      <c r="C37" s="79">
        <f>'[1]009 Service 1  by Expenditure'!C43+'[1]009 Serv 2 by Exp'!C43+'[1]009 Serv 3 by Exp'!C43</f>
        <v>958.5</v>
      </c>
      <c r="D37" s="79">
        <f>'[1]009 Service 1  by Expenditure'!D43+'[1]009 Serv 2 by Exp'!D43+'[1]009 Serv 3 by Exp'!D43</f>
        <v>950.5</v>
      </c>
      <c r="E37" s="80">
        <f>'[1]009 Service 1  by Expenditure'!E43+'[1]009 Serv 2 by Exp'!E43+'[1]009 Serv 3 by Exp'!E43</f>
        <v>955.5</v>
      </c>
      <c r="F37" s="151">
        <v>941.5</v>
      </c>
      <c r="G37" s="139">
        <v>936.8</v>
      </c>
      <c r="H37" s="127">
        <f>G37-E37</f>
        <v>-18.700000000000045</v>
      </c>
      <c r="I37" s="128">
        <f>IF(E37=0,"n/a",H37/E37)</f>
        <v>-1.9570905285191047E-2</v>
      </c>
      <c r="J37" s="98">
        <v>936.8</v>
      </c>
      <c r="K37" s="99">
        <v>936.8</v>
      </c>
      <c r="L37" s="33"/>
      <c r="N37" s="11">
        <f>J37-G37</f>
        <v>0</v>
      </c>
      <c r="O37" s="11">
        <f>K37-J37</f>
        <v>0</v>
      </c>
    </row>
    <row r="38" spans="1:15" s="11" customFormat="1" ht="12" customHeight="1" thickBot="1">
      <c r="A38" s="81"/>
      <c r="B38" s="82"/>
      <c r="C38" s="73"/>
      <c r="D38" s="73"/>
      <c r="E38" s="74"/>
      <c r="F38" s="150"/>
      <c r="G38" s="138"/>
      <c r="H38" s="129"/>
      <c r="I38" s="130"/>
      <c r="J38" s="16"/>
      <c r="K38" s="17"/>
      <c r="L38" s="33"/>
    </row>
    <row r="39" spans="1:15">
      <c r="A39" s="18"/>
      <c r="B39" s="18"/>
      <c r="C39" s="18"/>
      <c r="D39" s="18"/>
      <c r="E39" s="18"/>
      <c r="F39" s="18"/>
      <c r="G39" s="18"/>
      <c r="H39" s="18"/>
      <c r="I39" s="19"/>
      <c r="J39" s="19"/>
      <c r="K39" s="18"/>
    </row>
    <row r="40" spans="1:15">
      <c r="A40" s="20"/>
      <c r="B40" s="20"/>
      <c r="C40" s="20"/>
      <c r="D40" s="20"/>
      <c r="E40" s="20"/>
      <c r="F40" s="20"/>
      <c r="G40" s="20"/>
      <c r="H40" s="20"/>
      <c r="I40" s="21"/>
      <c r="J40" s="21"/>
      <c r="K40" s="20"/>
    </row>
    <row r="41" spans="1:15">
      <c r="A41" s="20"/>
      <c r="B41" s="20"/>
      <c r="C41" s="20"/>
      <c r="D41" s="20"/>
      <c r="E41" s="20"/>
      <c r="F41" s="20"/>
      <c r="G41" s="20"/>
      <c r="H41" s="20"/>
      <c r="I41" s="21"/>
      <c r="J41" s="21"/>
      <c r="K41" s="20"/>
    </row>
    <row r="42" spans="1:15">
      <c r="A42" s="20"/>
      <c r="B42" s="20"/>
      <c r="C42" s="20"/>
      <c r="D42" s="20"/>
      <c r="E42" s="20"/>
      <c r="F42" s="20"/>
      <c r="G42" s="20"/>
      <c r="H42" s="20"/>
      <c r="I42" s="21"/>
      <c r="J42" s="21"/>
      <c r="K42" s="20"/>
    </row>
    <row r="43" spans="1:15">
      <c r="A43" s="20"/>
      <c r="B43" s="20"/>
      <c r="C43" s="20"/>
      <c r="D43" s="20"/>
      <c r="E43" s="20"/>
      <c r="F43" s="20"/>
      <c r="G43" s="20"/>
      <c r="H43" s="20"/>
      <c r="I43" s="21"/>
      <c r="J43" s="21"/>
      <c r="K43" s="20"/>
    </row>
    <row r="44" spans="1:15">
      <c r="A44" s="20"/>
      <c r="B44" s="20"/>
      <c r="C44" s="20"/>
      <c r="D44" s="20"/>
      <c r="E44" s="20"/>
      <c r="F44" s="20"/>
      <c r="G44" s="20"/>
      <c r="H44" s="20"/>
      <c r="I44" s="21"/>
      <c r="J44" s="21"/>
      <c r="K44" s="20"/>
    </row>
    <row r="45" spans="1:15">
      <c r="A45" s="20"/>
      <c r="B45" s="20"/>
      <c r="C45" s="20"/>
      <c r="D45" s="20"/>
      <c r="E45" s="20"/>
      <c r="F45" s="20"/>
      <c r="G45" s="20"/>
      <c r="H45" s="20"/>
      <c r="I45" s="21"/>
      <c r="J45" s="21"/>
      <c r="K45" s="20"/>
    </row>
    <row r="46" spans="1:15">
      <c r="A46" s="20"/>
      <c r="B46" s="20"/>
      <c r="C46" s="20"/>
      <c r="D46" s="20"/>
      <c r="E46" s="20"/>
      <c r="F46" s="20"/>
      <c r="G46" s="20"/>
      <c r="H46" s="20"/>
      <c r="I46" s="21"/>
      <c r="J46" s="21"/>
      <c r="K46" s="20"/>
    </row>
    <row r="47" spans="1:15">
      <c r="A47" s="20"/>
      <c r="B47" s="20"/>
      <c r="C47" s="20"/>
      <c r="D47" s="20"/>
      <c r="E47" s="20"/>
      <c r="F47" s="20"/>
      <c r="G47" s="20"/>
      <c r="H47" s="20"/>
      <c r="I47" s="21"/>
      <c r="J47" s="21"/>
      <c r="K47" s="20"/>
    </row>
    <row r="48" spans="1:15">
      <c r="A48" s="20"/>
      <c r="B48" s="20"/>
      <c r="C48" s="20"/>
      <c r="D48" s="20"/>
      <c r="E48" s="20"/>
      <c r="F48" s="20"/>
      <c r="G48" s="20"/>
      <c r="H48" s="20"/>
      <c r="I48" s="21"/>
      <c r="J48" s="21"/>
      <c r="K48" s="20"/>
    </row>
    <row r="49" spans="1: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5">
      <c r="I50" s="1"/>
      <c r="J50" s="1"/>
    </row>
    <row r="51" spans="1:15">
      <c r="I51" s="1"/>
      <c r="J51" s="1"/>
    </row>
    <row r="52" spans="1:15">
      <c r="I52" s="1"/>
      <c r="J52" s="1"/>
    </row>
    <row r="53" spans="1:15" s="11" customFormat="1" ht="10.9" customHeight="1">
      <c r="L53" s="33"/>
      <c r="N53" s="26"/>
      <c r="O53" s="26"/>
    </row>
    <row r="54" spans="1:15" s="11" customFormat="1" ht="10.9" customHeight="1">
      <c r="L54" s="33"/>
      <c r="N54" s="26"/>
      <c r="O54" s="26"/>
    </row>
    <row r="55" spans="1:15" s="11" customFormat="1" ht="10.9" customHeight="1">
      <c r="L55" s="33"/>
      <c r="N55" s="26"/>
      <c r="O55" s="26"/>
    </row>
    <row r="56" spans="1:15" s="11" customFormat="1" ht="10.9" customHeight="1">
      <c r="L56" s="33"/>
      <c r="N56" s="26"/>
      <c r="O56" s="26"/>
    </row>
    <row r="57" spans="1:15" s="11" customFormat="1" ht="10.9" customHeight="1">
      <c r="L57" s="33"/>
      <c r="N57" s="26"/>
      <c r="O57" s="26"/>
    </row>
    <row r="58" spans="1:15" s="11" customFormat="1" ht="10.9" customHeight="1">
      <c r="L58" s="33"/>
      <c r="N58" s="26"/>
      <c r="O58" s="26"/>
    </row>
    <row r="59" spans="1:15" s="11" customFormat="1" ht="10.9" customHeight="1">
      <c r="L59" s="33"/>
      <c r="N59" s="26"/>
      <c r="O59" s="26"/>
    </row>
    <row r="60" spans="1:15" s="11" customFormat="1" ht="10.9" customHeight="1">
      <c r="L60" s="33"/>
      <c r="N60" s="26"/>
      <c r="O60" s="26"/>
    </row>
    <row r="61" spans="1:15" s="11" customFormat="1" ht="10.9" customHeight="1">
      <c r="L61" s="33"/>
      <c r="N61" s="26"/>
      <c r="O61" s="26"/>
    </row>
    <row r="62" spans="1:15" s="11" customFormat="1" ht="10.9" customHeight="1">
      <c r="L62" s="33"/>
      <c r="N62" s="26"/>
      <c r="O62" s="26"/>
    </row>
    <row r="63" spans="1:15" s="11" customFormat="1" ht="10.9" customHeight="1">
      <c r="L63" s="33"/>
      <c r="N63" s="26"/>
      <c r="O63" s="26"/>
    </row>
    <row r="64" spans="1:15" s="11" customFormat="1" ht="10.9" customHeight="1">
      <c r="L64" s="33"/>
      <c r="N64" s="26"/>
      <c r="O64" s="26"/>
    </row>
    <row r="65" spans="12:15" s="11" customFormat="1" ht="10.9" customHeight="1">
      <c r="L65" s="33"/>
      <c r="N65" s="26"/>
      <c r="O65" s="26"/>
    </row>
    <row r="66" spans="12:15" s="11" customFormat="1" ht="10.9" customHeight="1">
      <c r="L66" s="33"/>
      <c r="N66" s="26"/>
      <c r="O66" s="26"/>
    </row>
    <row r="67" spans="12:15" s="11" customFormat="1" ht="10.9" customHeight="1">
      <c r="L67" s="33"/>
      <c r="N67" s="26"/>
      <c r="O67" s="26"/>
    </row>
    <row r="68" spans="12:15" s="11" customFormat="1" ht="10.9" customHeight="1">
      <c r="L68" s="33"/>
      <c r="N68" s="26"/>
      <c r="O68" s="26"/>
    </row>
    <row r="69" spans="12:15" s="11" customFormat="1" ht="10.9" customHeight="1">
      <c r="L69" s="33"/>
      <c r="N69" s="26"/>
      <c r="O69" s="26"/>
    </row>
    <row r="70" spans="12:15" s="11" customFormat="1" ht="10.9" customHeight="1">
      <c r="L70" s="33"/>
      <c r="N70" s="26"/>
      <c r="O70" s="26"/>
    </row>
    <row r="71" spans="12:15" s="11" customFormat="1" ht="10.9" customHeight="1">
      <c r="L71" s="33"/>
      <c r="N71" s="26"/>
      <c r="O71" s="26"/>
    </row>
    <row r="72" spans="12:15" s="11" customFormat="1" ht="10.9" customHeight="1">
      <c r="L72" s="33"/>
      <c r="N72" s="26"/>
      <c r="O72" s="26"/>
    </row>
    <row r="73" spans="12:15" s="11" customFormat="1" ht="10.9" customHeight="1">
      <c r="L73" s="33"/>
      <c r="N73" s="26"/>
      <c r="O73" s="26"/>
    </row>
    <row r="74" spans="12:15" s="11" customFormat="1" ht="10.9" customHeight="1">
      <c r="L74" s="33"/>
      <c r="N74" s="26"/>
      <c r="O74" s="26"/>
    </row>
    <row r="75" spans="12:15" s="11" customFormat="1" ht="10.9" customHeight="1">
      <c r="L75" s="33"/>
      <c r="N75" s="26"/>
      <c r="O75" s="26"/>
    </row>
    <row r="76" spans="12:15" s="11" customFormat="1" ht="10.9" customHeight="1">
      <c r="L76" s="33"/>
      <c r="N76" s="26"/>
      <c r="O76" s="26"/>
    </row>
    <row r="77" spans="12:15" s="11" customFormat="1" ht="10.9" customHeight="1">
      <c r="L77" s="33"/>
      <c r="N77" s="26"/>
      <c r="O77" s="26"/>
    </row>
    <row r="78" spans="12:15" s="11" customFormat="1" ht="10.9" customHeight="1">
      <c r="L78" s="33"/>
      <c r="N78" s="26"/>
      <c r="O78" s="26"/>
    </row>
    <row r="79" spans="12:15" s="11" customFormat="1" ht="10.9" customHeight="1">
      <c r="L79" s="33"/>
      <c r="N79" s="26"/>
      <c r="O79" s="26"/>
    </row>
    <row r="80" spans="12:15" s="11" customFormat="1" ht="10.9" customHeight="1">
      <c r="L80" s="33"/>
      <c r="N80" s="26"/>
      <c r="O80" s="26"/>
    </row>
    <row r="81" spans="12:15" s="11" customFormat="1" ht="10.9" customHeight="1">
      <c r="L81" s="33"/>
      <c r="N81" s="26"/>
      <c r="O81" s="26"/>
    </row>
    <row r="82" spans="12:15" s="11" customFormat="1" ht="10.9" customHeight="1">
      <c r="L82" s="33"/>
      <c r="N82" s="26"/>
      <c r="O82" s="26"/>
    </row>
    <row r="83" spans="12:15" s="11" customFormat="1" ht="10.9" customHeight="1">
      <c r="L83" s="33"/>
      <c r="N83" s="26"/>
      <c r="O83" s="26"/>
    </row>
    <row r="84" spans="12:15" s="11" customFormat="1" ht="10.9" customHeight="1">
      <c r="L84" s="33"/>
      <c r="N84" s="26"/>
      <c r="O84" s="26"/>
    </row>
    <row r="85" spans="12:15" s="11" customFormat="1" ht="10.9" customHeight="1">
      <c r="L85" s="33"/>
      <c r="N85" s="26"/>
      <c r="O85" s="26"/>
    </row>
    <row r="86" spans="12:15" s="11" customFormat="1" ht="10.9" customHeight="1">
      <c r="L86" s="33"/>
      <c r="N86" s="26"/>
      <c r="O86" s="26"/>
    </row>
    <row r="87" spans="12:15" s="11" customFormat="1" ht="10.9" customHeight="1">
      <c r="L87" s="33"/>
      <c r="N87" s="26"/>
      <c r="O87" s="26"/>
    </row>
    <row r="88" spans="12:15" s="11" customFormat="1" ht="10.9" customHeight="1">
      <c r="L88" s="33"/>
      <c r="N88" s="26"/>
      <c r="O88" s="26"/>
    </row>
    <row r="89" spans="12:15" s="11" customFormat="1" ht="10.9" customHeight="1">
      <c r="L89" s="33"/>
      <c r="N89" s="26"/>
      <c r="O89" s="26"/>
    </row>
    <row r="90" spans="12:15" s="11" customFormat="1" ht="10.9" customHeight="1">
      <c r="L90" s="33"/>
      <c r="N90" s="26"/>
      <c r="O90" s="26"/>
    </row>
    <row r="91" spans="12:15" s="11" customFormat="1" ht="10.9" customHeight="1">
      <c r="L91" s="33"/>
      <c r="N91" s="26"/>
      <c r="O91" s="26"/>
    </row>
    <row r="92" spans="12:15" s="11" customFormat="1" ht="10.9" customHeight="1">
      <c r="L92" s="33"/>
      <c r="N92" s="26"/>
      <c r="O92" s="26"/>
    </row>
    <row r="93" spans="12:15" s="11" customFormat="1" ht="10.9" customHeight="1">
      <c r="L93" s="33"/>
      <c r="N93" s="26"/>
      <c r="O93" s="26"/>
    </row>
    <row r="94" spans="12:15" s="11" customFormat="1" ht="10.9" customHeight="1">
      <c r="L94" s="33"/>
      <c r="N94" s="26"/>
      <c r="O94" s="26"/>
    </row>
    <row r="95" spans="12:15" s="11" customFormat="1" ht="10.9" customHeight="1">
      <c r="L95" s="33"/>
      <c r="N95" s="26"/>
      <c r="O95" s="26"/>
    </row>
    <row r="96" spans="12:15" s="11" customFormat="1" ht="10.9" customHeight="1">
      <c r="L96" s="33"/>
      <c r="N96" s="26"/>
      <c r="O96" s="26"/>
    </row>
    <row r="97" spans="9:15" s="11" customFormat="1" ht="10.9" customHeight="1">
      <c r="L97" s="33"/>
      <c r="N97" s="26"/>
      <c r="O97" s="26"/>
    </row>
    <row r="98" spans="9:15" s="11" customFormat="1" ht="10.9" customHeight="1">
      <c r="L98" s="33"/>
      <c r="N98" s="26"/>
      <c r="O98" s="26"/>
    </row>
    <row r="99" spans="9:15" s="11" customFormat="1" ht="10.9" customHeight="1">
      <c r="L99" s="33"/>
      <c r="N99" s="26"/>
      <c r="O99" s="26"/>
    </row>
    <row r="100" spans="9:15" s="11" customFormat="1" ht="10.9" customHeight="1">
      <c r="L100" s="33"/>
      <c r="N100" s="26"/>
      <c r="O100" s="26"/>
    </row>
    <row r="101" spans="9:15" s="11" customFormat="1" ht="10.9" customHeight="1">
      <c r="L101" s="33"/>
      <c r="N101" s="26"/>
      <c r="O101" s="26"/>
    </row>
    <row r="102" spans="9:15" s="11" customFormat="1" ht="10.9" customHeight="1">
      <c r="L102" s="33"/>
      <c r="N102" s="26"/>
      <c r="O102" s="26"/>
    </row>
    <row r="103" spans="9:15" s="11" customFormat="1" ht="10.9" customHeight="1">
      <c r="L103" s="33"/>
      <c r="N103" s="26"/>
      <c r="O103" s="26"/>
    </row>
    <row r="104" spans="9:15" s="11" customFormat="1" ht="10.9" customHeight="1">
      <c r="L104" s="33"/>
      <c r="N104" s="26"/>
      <c r="O104" s="26"/>
    </row>
    <row r="105" spans="9:15" s="11" customFormat="1" ht="10.9" customHeight="1">
      <c r="L105" s="33"/>
      <c r="N105" s="26"/>
      <c r="O105" s="26"/>
    </row>
    <row r="106" spans="9:15" s="11" customFormat="1" ht="10.9" customHeight="1">
      <c r="I106" s="22"/>
      <c r="J106" s="22"/>
      <c r="L106" s="33"/>
      <c r="N106" s="26"/>
      <c r="O106" s="26"/>
    </row>
    <row r="107" spans="9:15" s="11" customFormat="1" ht="10.9" customHeight="1">
      <c r="I107" s="22"/>
      <c r="J107" s="22"/>
      <c r="L107" s="33"/>
      <c r="N107" s="26"/>
      <c r="O107" s="26"/>
    </row>
    <row r="108" spans="9:15" s="11" customFormat="1" ht="10.9" customHeight="1">
      <c r="I108" s="22"/>
      <c r="J108" s="22"/>
      <c r="L108" s="33"/>
      <c r="N108" s="26"/>
      <c r="O108" s="26"/>
    </row>
    <row r="109" spans="9:15" s="11" customFormat="1" ht="10.9" customHeight="1">
      <c r="I109" s="22"/>
      <c r="J109" s="22"/>
      <c r="L109" s="33"/>
      <c r="N109" s="26"/>
      <c r="O109" s="26"/>
    </row>
    <row r="110" spans="9:15" s="11" customFormat="1" ht="10.9" customHeight="1">
      <c r="I110" s="22"/>
      <c r="J110" s="22"/>
      <c r="L110" s="33"/>
      <c r="N110" s="26"/>
      <c r="O110" s="26"/>
    </row>
    <row r="111" spans="9:15" s="11" customFormat="1" ht="10.9" customHeight="1">
      <c r="I111" s="22"/>
      <c r="J111" s="22"/>
      <c r="L111" s="33"/>
      <c r="N111" s="26"/>
      <c r="O111" s="26"/>
    </row>
    <row r="112" spans="9:15" s="11" customFormat="1" ht="10.9" customHeight="1">
      <c r="I112" s="22"/>
      <c r="J112" s="22"/>
      <c r="L112" s="36"/>
      <c r="M112" s="23"/>
      <c r="N112" s="26"/>
      <c r="O112" s="26"/>
    </row>
    <row r="113" spans="1:1" ht="0.95" customHeight="1"/>
    <row r="114" spans="1:1">
      <c r="A114" s="25"/>
    </row>
  </sheetData>
  <mergeCells count="6">
    <mergeCell ref="H6:I6"/>
    <mergeCell ref="H7:I7"/>
    <mergeCell ref="H8:I8"/>
    <mergeCell ref="A1:K1"/>
    <mergeCell ref="A2:K2"/>
    <mergeCell ref="A3:K3"/>
  </mergeCells>
  <printOptions horizontalCentered="1"/>
  <pageMargins left="0.7" right="0.7" top="0.75" bottom="0.75" header="0.3" footer="0.3"/>
  <pageSetup scale="90" orientation="landscape" r:id="rId1"/>
  <ignoredErrors>
    <ignoredError sqref="I31 I33 I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CS</vt:lpstr>
      <vt:lpstr>CS!Print_Area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jforsyt0</dc:creator>
  <cp:lastModifiedBy>RSAWH</cp:lastModifiedBy>
  <cp:lastPrinted>2012-07-31T18:57:40Z</cp:lastPrinted>
  <dcterms:created xsi:type="dcterms:W3CDTF">2011-11-28T17:43:10Z</dcterms:created>
  <dcterms:modified xsi:type="dcterms:W3CDTF">2012-07-31T18:57:43Z</dcterms:modified>
</cp:coreProperties>
</file>