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3E43C498-C167-4EA2-AA81-9614B9AB2F4E}" xr6:coauthVersionLast="45" xr6:coauthVersionMax="45" xr10:uidLastSave="{00000000-0000-0000-0000-000000000000}"/>
  <bookViews>
    <workbookView xWindow="-120" yWindow="-120" windowWidth="28470" windowHeight="14610" tabRatio="756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dotnet-transpose" sheetId="11" r:id="rId9"/>
    <sheet name="dotnet" sheetId="1" r:id="rId10"/>
    <sheet name="All lang" sheetId="9" r:id="rId11"/>
  </sheets>
  <definedNames>
    <definedName name="ExternalData_1" localSheetId="9" hidden="1">dotnet!$A$1:$AF$15</definedName>
    <definedName name="ExternalData_1" localSheetId="3" hidden="1">java!$A$1:$AF$11</definedName>
    <definedName name="ExternalData_2" localSheetId="8" hidden="1">'dotnet-transpose'!$A$1:$O$32</definedName>
    <definedName name="ExternalData_2" localSheetId="2" hidden="1">'java-transpose'!$A$1:$K$32</definedName>
    <definedName name="ExternalData_2" localSheetId="1" hidden="1">js!$A$1:$T$12</definedName>
    <definedName name="ExternalData_2" localSheetId="7" hidden="1">php!$A$1:$T$14</definedName>
    <definedName name="ExternalData_3" localSheetId="0" hidden="1">'js-transpose'!$A$1:$L$19</definedName>
    <definedName name="ExternalData_3" localSheetId="6" hidden="1">'php-transpose'!$A$1:$N$20</definedName>
    <definedName name="ExternalData_3" localSheetId="5" hidden="1">python!$A$1:$AF$13</definedName>
    <definedName name="ExternalData_4" localSheetId="4" hidden="1">'python-transpose'!$A$1:$M$32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1" l="1"/>
  <c r="C36" i="11"/>
  <c r="D36" i="11"/>
  <c r="B37" i="11"/>
  <c r="C37" i="11"/>
  <c r="D37" i="11"/>
  <c r="B38" i="11"/>
  <c r="C38" i="11"/>
  <c r="C45" i="11" s="1"/>
  <c r="C48" i="11" s="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35" i="11"/>
  <c r="C35" i="11"/>
  <c r="D44" i="11"/>
  <c r="D47" i="11" s="1"/>
  <c r="D35" i="11"/>
  <c r="F36" i="11"/>
  <c r="F37" i="11"/>
  <c r="F38" i="11"/>
  <c r="F39" i="11"/>
  <c r="F40" i="11"/>
  <c r="F41" i="11"/>
  <c r="F42" i="11"/>
  <c r="E36" i="11"/>
  <c r="E37" i="11"/>
  <c r="E38" i="11"/>
  <c r="E39" i="11"/>
  <c r="E40" i="11"/>
  <c r="E41" i="11"/>
  <c r="E42" i="11"/>
  <c r="E35" i="11"/>
  <c r="F35" i="11"/>
  <c r="C35" i="12"/>
  <c r="D35" i="12"/>
  <c r="E35" i="12"/>
  <c r="E44" i="12" s="1"/>
  <c r="E47" i="12" s="1"/>
  <c r="F35" i="12"/>
  <c r="F44" i="12" s="1"/>
  <c r="F47" i="12" s="1"/>
  <c r="C36" i="12"/>
  <c r="C45" i="12" s="1"/>
  <c r="C48" i="12" s="1"/>
  <c r="D36" i="12"/>
  <c r="E36" i="12"/>
  <c r="E45" i="12" s="1"/>
  <c r="E48" i="12" s="1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B36" i="12"/>
  <c r="B37" i="12"/>
  <c r="B38" i="12"/>
  <c r="B39" i="12"/>
  <c r="B40" i="12"/>
  <c r="B41" i="12"/>
  <c r="B42" i="12"/>
  <c r="B35" i="12"/>
  <c r="C23" i="14"/>
  <c r="C25" i="14" s="1"/>
  <c r="C21" i="13"/>
  <c r="C22" i="13" s="1"/>
  <c r="D21" i="13"/>
  <c r="D22" i="13" s="1"/>
  <c r="E21" i="13"/>
  <c r="E22" i="13" s="1"/>
  <c r="F21" i="13"/>
  <c r="F22" i="13" s="1"/>
  <c r="G21" i="13"/>
  <c r="G22" i="13" s="1"/>
  <c r="H21" i="13"/>
  <c r="I21" i="13"/>
  <c r="J21" i="13"/>
  <c r="K21" i="13"/>
  <c r="B21" i="13"/>
  <c r="B22" i="13" s="1"/>
  <c r="D44" i="12"/>
  <c r="D47" i="12" s="1"/>
  <c r="D45" i="12"/>
  <c r="D48" i="12" s="1"/>
  <c r="C45" i="15"/>
  <c r="C48" i="15" s="1"/>
  <c r="C35" i="15"/>
  <c r="D35" i="15"/>
  <c r="E35" i="15"/>
  <c r="C36" i="15"/>
  <c r="D36" i="15"/>
  <c r="D45" i="15" s="1"/>
  <c r="D48" i="15" s="1"/>
  <c r="E36" i="15"/>
  <c r="E45" i="15" s="1"/>
  <c r="E48" i="15" s="1"/>
  <c r="C37" i="15"/>
  <c r="D37" i="15"/>
  <c r="D44" i="15" s="1"/>
  <c r="D47" i="15" s="1"/>
  <c r="E37" i="15"/>
  <c r="C38" i="15"/>
  <c r="D38" i="15"/>
  <c r="E38" i="15"/>
  <c r="C39" i="15"/>
  <c r="D39" i="15"/>
  <c r="E39" i="15"/>
  <c r="E44" i="15" s="1"/>
  <c r="E47" i="15" s="1"/>
  <c r="C40" i="15"/>
  <c r="D40" i="15"/>
  <c r="E40" i="15"/>
  <c r="C41" i="15"/>
  <c r="D41" i="15"/>
  <c r="E41" i="15"/>
  <c r="B40" i="15"/>
  <c r="B38" i="15"/>
  <c r="B36" i="15"/>
  <c r="B45" i="15" s="1"/>
  <c r="B48" i="15" s="1"/>
  <c r="O28" i="15"/>
  <c r="O26" i="15"/>
  <c r="O24" i="15"/>
  <c r="O22" i="15"/>
  <c r="B41" i="15"/>
  <c r="B39" i="15"/>
  <c r="B37" i="15"/>
  <c r="B35" i="15"/>
  <c r="B44" i="15" s="1"/>
  <c r="B47" i="15" s="1"/>
  <c r="E23" i="14"/>
  <c r="E25" i="14" s="1"/>
  <c r="D23" i="14"/>
  <c r="D25" i="14" s="1"/>
  <c r="B23" i="14"/>
  <c r="B25" i="14" s="1"/>
  <c r="F45" i="11"/>
  <c r="F48" i="11" s="1"/>
  <c r="N42" i="11"/>
  <c r="N41" i="11"/>
  <c r="N40" i="11"/>
  <c r="N39" i="11"/>
  <c r="N38" i="11"/>
  <c r="N37" i="11"/>
  <c r="N36" i="11"/>
  <c r="N35" i="11"/>
  <c r="C44" i="15" l="1"/>
  <c r="C47" i="15" s="1"/>
  <c r="F44" i="11"/>
  <c r="F47" i="11" s="1"/>
  <c r="E45" i="11"/>
  <c r="E48" i="11" s="1"/>
  <c r="D45" i="11"/>
  <c r="D48" i="11" s="1"/>
  <c r="B45" i="11"/>
  <c r="B48" i="11" s="1"/>
  <c r="B44" i="12"/>
  <c r="B47" i="12" s="1"/>
  <c r="C44" i="12"/>
  <c r="C47" i="12" s="1"/>
  <c r="B45" i="12"/>
  <c r="B48" i="12" s="1"/>
  <c r="F45" i="12"/>
  <c r="F48" i="12" s="1"/>
  <c r="C44" i="11"/>
  <c r="C47" i="11" s="1"/>
  <c r="B44" i="11"/>
  <c r="B47" i="11" s="1"/>
  <c r="E44" i="11"/>
  <c r="E47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8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9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0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<sst xmlns="http://schemas.openxmlformats.org/spreadsheetml/2006/main" count="750" uniqueCount="151">
  <si>
    <t>Cpu</t>
  </si>
  <si>
    <t>Elbrus 1C+</t>
  </si>
  <si>
    <t>Elbrus 8C</t>
  </si>
  <si>
    <t>Elbrus 8C_1</t>
  </si>
  <si>
    <t>Elbrus 8CB</t>
  </si>
  <si>
    <t>Allwinner A64</t>
  </si>
  <si>
    <t>Intel Atom X5 Z8350</t>
  </si>
  <si>
    <t>Intel Atom X5 Z8350_2</t>
  </si>
  <si>
    <t>Intel Core i3 M330</t>
  </si>
  <si>
    <t>Intel Core i3 M330_3</t>
  </si>
  <si>
    <t>Amd A6 3650</t>
  </si>
  <si>
    <t>Amd A6 3650_4</t>
  </si>
  <si>
    <t>Intel Core i7 2600</t>
  </si>
  <si>
    <t>Intel Core i7 2600_5</t>
  </si>
  <si>
    <t>Frequency</t>
  </si>
  <si>
    <t>Operating System</t>
  </si>
  <si>
    <t>Unix 4.9.0.4</t>
  </si>
  <si>
    <t>Unix 4.19.0.1</t>
  </si>
  <si>
    <t>Unix 5.4.0.1</t>
  </si>
  <si>
    <t>Unix 4.14.44.64</t>
  </si>
  <si>
    <t>Microsoft Windows NT 6.2.9200.0</t>
  </si>
  <si>
    <t>Microsoft Windows NT 10.0.17763.0</t>
  </si>
  <si>
    <t>Microsoft Windows NT 10.0.18362.0</t>
  </si>
  <si>
    <t>Unix 5.4.0.51</t>
  </si>
  <si>
    <t>Runtime</t>
  </si>
  <si>
    <t>4.0.30319.42000</t>
  </si>
  <si>
    <t>NetCore 3.1.4 (RTC x86)</t>
  </si>
  <si>
    <t>NetCore 3.1.6 (RTC x86)</t>
  </si>
  <si>
    <t>4.0.30319.17020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</si>
  <si>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</si>
  <si>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</si>
  <si>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</si>
  <si>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</si>
  <si>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</si>
  <si>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</si>
  <si>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</si>
  <si>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</si>
  <si>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</si>
  <si>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</si>
  <si>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</si>
  <si>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</si>
  <si>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</si>
  <si>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</si>
  <si>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</si>
  <si>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</si>
  <si>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</si>
  <si>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</si>
  <si>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</si>
  <si>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</si>
  <si>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</si>
  <si>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</si>
  <si>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</si>
  <si>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</si>
  <si>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</si>
  <si>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</si>
  <si>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</si>
  <si>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</si>
  <si>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</si>
  <si>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</si>
  <si>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</si>
  <si>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Linux 4.9.0-4.16-e1cp e2k</t>
  </si>
  <si>
    <t>Java Version 1.8.0_152</t>
  </si>
  <si>
    <t>Linux 4.19.0-1.4-e8c e2k</t>
  </si>
  <si>
    <t>Linux 4.9.0-2.7-e8c e2k</t>
  </si>
  <si>
    <t>Linux 5.4.0-1.4-e8c2 e2k</t>
  </si>
  <si>
    <t>Linux 4.14.44-sunxi64 aarch64</t>
  </si>
  <si>
    <t>Java Version 1.8.0_272</t>
  </si>
  <si>
    <t>Windows 10 10.0 amd64</t>
  </si>
  <si>
    <t>Windows 10 10.0 x86</t>
  </si>
  <si>
    <t>Java Version 1.8.0_241</t>
  </si>
  <si>
    <t>Linux 5.4.0-51-generic amd64</t>
  </si>
  <si>
    <t>Java Version 14.0.1</t>
  </si>
  <si>
    <t>Java Version 1.8.0_202</t>
  </si>
  <si>
    <t>Elbrus  8C</t>
  </si>
  <si>
    <t>Linux e2k</t>
  </si>
  <si>
    <t>Firefox 52</t>
  </si>
  <si>
    <t>Mediatek MT6589</t>
  </si>
  <si>
    <t>LinuxВ armv7l</t>
  </si>
  <si>
    <t>ChromeВ 80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</si>
  <si>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</si>
  <si>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</si>
  <si>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</si>
  <si>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</si>
  <si>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</si>
  <si>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</si>
  <si>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</si>
  <si>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</si>
  <si>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</si>
  <si>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</si>
  <si>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</si>
  <si>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</si>
  <si>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</si>
  <si>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</si>
  <si>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</si>
  <si>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</si>
  <si>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</si>
  <si>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</si>
  <si>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</si>
  <si>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</si>
  <si>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</si>
  <si>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</si>
  <si>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</si>
  <si>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</si>
  <si>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</si>
  <si>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</si>
  <si>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</si>
  <si>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</si>
  <si>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</si>
  <si>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</si>
  <si>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</si>
  <si>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</si>
  <si>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</si>
  <si>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</si>
  <si>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</si>
  <si>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</si>
  <si>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</si>
  <si>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Intel Atom x5 Z8350_1</t>
  </si>
  <si>
    <t>Elbrus 4C</t>
  </si>
  <si>
    <t>LinuxВ aarch64</t>
  </si>
  <si>
    <t>FirefoxВ 82</t>
  </si>
  <si>
    <t>Windows 10</t>
  </si>
  <si>
    <t>ELbrus 4C</t>
  </si>
  <si>
    <t>Linux 5.4.0-1.9-nn-e2s e2k</t>
  </si>
  <si>
    <t>Java Version 11.0.8-internal</t>
  </si>
  <si>
    <t>PHP 7.4.7</t>
  </si>
  <si>
    <t>Intel Core i3 M330_2</t>
  </si>
  <si>
    <t>Elbrus 2C+</t>
  </si>
  <si>
    <t>Linux 3.14</t>
  </si>
  <si>
    <t>PHP 5.6.32</t>
  </si>
  <si>
    <t>Linux 4.9</t>
  </si>
  <si>
    <t>Linux 5.4</t>
  </si>
  <si>
    <t>Linux 4.19</t>
  </si>
  <si>
    <t>Elbrus 8C x 4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</si>
  <si>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</si>
  <si>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</si>
  <si>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</si>
  <si>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</si>
  <si>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</si>
  <si>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</si>
  <si>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</si>
  <si>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</si>
  <si>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Elbrus 8C x 4 (RTC)</t>
  </si>
  <si>
    <t>Elbrus 8CB (RTC)</t>
  </si>
  <si>
    <t>Linux-4.14</t>
  </si>
  <si>
    <t>Linux-3.18</t>
  </si>
  <si>
    <t>Windows-10</t>
  </si>
  <si>
    <t>Intel Core i5 5257u</t>
  </si>
  <si>
    <t>macOS-11.0.1</t>
  </si>
  <si>
    <t>CPython 3.8.2</t>
  </si>
  <si>
    <t>Elbrus 8CB_1</t>
  </si>
  <si>
    <t>Intel Core i7 2600_2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</si>
</sst>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18">
    <queryTableFields count="12">
      <queryTableField id="11" name="Cpu" tableColumnId="11"/>
      <queryTableField id="2" name="Elbrus 1C+" tableColumnId="2"/>
      <queryTableField id="13" name="Elbrus 4C" tableColumnId="12"/>
      <queryTableField id="1" name="Elbrus  8C" tableColumnId="1"/>
      <queryTableField id="3" name="Mediatek MT6589" tableColumnId="3"/>
      <queryTableField id="4" name="Qualcomm 625" tableColumnId="4"/>
      <queryTableField id="5" name="Intel Atom x5 Z8350" tableColumnId="5"/>
      <queryTableField id="6" name="Intel Atom x5 Z8350_1" tableColumnId="6"/>
      <queryTableField id="7" name="Intel Core i3 M330" tableColumnId="7"/>
      <queryTableField id="14" name="Intel Core i3 M330_2" tableColumnId="13"/>
      <queryTableField id="8" name="AMD A6 3650" tableColumnId="8"/>
      <queryTableField id="10" name="Intel Core i7 2600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14">
    <queryTableFields count="11">
      <queryTableField id="10" name="Cpu" tableColumnId="10"/>
      <queryTableField id="1" name="Elbrus 1C+" tableColumnId="1"/>
      <queryTableField id="12" name="ELbrus 4C" tableColumnId="11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0CBFF36F-A46D-41CF-AF4A-AD35D3D96797}" autoFormatId="16" applyNumberFormats="0" applyBorderFormats="0" applyFontFormats="0" applyPatternFormats="0" applyAlignmentFormats="0" applyWidthHeightFormats="0">
  <queryTableRefresh nextId="20">
    <queryTableFields count="13">
      <queryTableField id="8" name="Cpu" tableColumnId="8"/>
      <queryTableField id="12" name="Elbrus 2C+" tableColumnId="7"/>
      <queryTableField id="1" name="Elbrus 1C+" tableColumnId="1"/>
      <queryTableField id="10" name="Elbrus 4C" tableColumnId="9"/>
      <queryTableField id="2" name="Elbrus 8C" tableColumnId="2"/>
      <queryTableField id="13" name="Elbrus 8C x 4 (RTC)" tableColumnId="10"/>
      <queryTableField id="3" name="Elbrus 8CB" tableColumnId="3"/>
      <queryTableField id="14" name="Elbrus 8CB (RTC)" tableColumnId="11"/>
      <queryTableField id="4" name="Allwinner A64" tableColumnId="4"/>
      <queryTableField id="5" name="Qualcomm 625" tableColumnId="5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DF87A93-AE93-4977-8938-0446BA8C4A6D}" autoFormatId="16" applyNumberFormats="0" applyBorderFormats="0" applyFontFormats="0" applyPatternFormats="0" applyAlignmentFormats="0" applyWidthHeightFormats="0">
  <queryTableRefresh nextId="33">
    <queryTableFields count="32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76A784C2-C5C4-4E82-89D5-7D0B67955C59}" autoFormatId="16" applyNumberFormats="0" applyBorderFormats="0" applyFontFormats="0" applyPatternFormats="0" applyAlignmentFormats="0" applyWidthHeightFormats="0">
  <queryTableRefresh nextId="22">
    <queryTableFields count="14">
      <queryTableField id="9" name="Cpu" tableColumnId="9"/>
      <queryTableField id="13" name="Elbrus 2C+" tableColumnId="8"/>
      <queryTableField id="1" name="Elbrus 1C+" tableColumnId="1"/>
      <queryTableField id="11" name="Elbrus 4C" tableColumnId="10"/>
      <queryTableField id="2" name="Elbrus 8C" tableColumnId="2"/>
      <queryTableField id="14" name="Elbrus 8C x 4" tableColumnId="11"/>
      <queryTableField id="3" name="Elbrus 8CB" tableColumnId="3"/>
      <queryTableField id="15" name="Elbrus 8CB_1" tableColumnId="12"/>
      <queryTableField id="16" name="Elbrus R1000" tableColumnId="13"/>
      <queryTableField id="4" name="Allwinner A64" tableColumnId="4"/>
      <queryTableField id="5" name="Qualcomm 625" tableColumnId="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3A2B7F7-9AEA-4FCF-B658-10CAB4D02730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Frequency" tableColumnId="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18">
    <queryTableFields count="15">
      <queryTableField id="14" name="Cpu" tableColumnId="14"/>
      <queryTableField id="1" name="Elbrus 1C+" tableColumnId="1"/>
      <queryTableField id="16" name="Elbrus 4C" tableColumnId="15"/>
      <queryTableField id="2" name="Elbrus 8C" tableColumnId="2"/>
      <queryTableField id="3" name="Elbrus 8C_1" tableColumnId="3"/>
      <queryTableField id="4" name="Elbrus 8CB" tableColumnId="4"/>
      <queryTableField id="5" name="Allwinner A64" tableColumnId="5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1:L19" tableType="queryTable" totalsRowShown="0">
  <autoFilter ref="A1:L19" xr:uid="{96DA4F5A-960B-455E-AE49-9BF98B4135CA}"/>
  <tableColumns count="12">
    <tableColumn id="11" xr3:uid="{02DE20CB-DD18-47ED-9FAB-678B7614F858}" uniqueName="11" name="Cpu" queryTableFieldId="11"/>
    <tableColumn id="2" xr3:uid="{625E0524-D4DD-43E4-A4EF-0DDE7E1101D8}" uniqueName="2" name="Elbrus 1C+" queryTableFieldId="2"/>
    <tableColumn id="12" xr3:uid="{6AED792E-9B1A-466F-BB2B-90262F7B960B}" uniqueName="12" name="Elbrus 4C" queryTableFieldId="13"/>
    <tableColumn id="1" xr3:uid="{FE01A1C4-7702-44C1-A477-3BF6AEF02A3E}" uniqueName="1" name="Elbrus  8C" queryTableFieldId="1"/>
    <tableColumn id="3" xr3:uid="{387E1F08-5E0C-4161-9155-94E2956471F6}" uniqueName="3" name="Mediatek MT6589" queryTableFieldId="3"/>
    <tableColumn id="4" xr3:uid="{59B07C5F-F178-4850-A814-30FAE8F861B8}" uniqueName="4" name="Qualcomm 625" queryTableFieldId="4"/>
    <tableColumn id="5" xr3:uid="{A12C176B-DAB2-407E-80CC-A2DB37088C5E}" uniqueName="5" name="Intel Atom x5 Z8350" queryTableFieldId="5"/>
    <tableColumn id="6" xr3:uid="{0ABBD858-1159-4CE6-9B7D-644DB415EE09}" uniqueName="6" name="Intel Atom x5 Z8350_1" queryTableFieldId="6"/>
    <tableColumn id="7" xr3:uid="{F2E5272A-A507-4B05-A3AB-BBFAB9C80476}" uniqueName="7" name="Intel Core i3 M330" queryTableFieldId="7"/>
    <tableColumn id="13" xr3:uid="{FA57ED2D-F515-40D5-A8FC-B132DC7F345C}" uniqueName="13" name="Intel Core i3 M330_2" queryTableFieldId="14"/>
    <tableColumn id="8" xr3:uid="{AC088300-5524-42D5-A382-3D32A5565ADA}" uniqueName="8" name="AMD A6 3650" queryTableFieldId="8"/>
    <tableColumn id="10" xr3:uid="{09A5DAD3-6C38-4E72-98A5-7793CC936B98}" uniqueName="10" name="Intel Core i7 2600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F15" tableType="queryTable" totalsRowShown="0">
  <autoFilter ref="A1:AF15" xr:uid="{F0C8A6DF-5C96-45F0-AE3A-B75C974674C7}"/>
  <tableColumns count="32">
    <tableColumn id="1" xr3:uid="{F2AE1A27-78FA-4F9D-98F5-8B1E9E371B4A}" uniqueName="1" name="Cpu" queryTableFieldId="1" dataDxfId="8"/>
    <tableColumn id="2" xr3:uid="{A288B201-DD99-4B98-A226-50E27271E9C5}" uniqueName="2" name="Frequency" queryTableFieldId="2"/>
    <tableColumn id="3" xr3:uid="{21D8D8A4-F90C-467B-ABA8-71AB58111F15}" uniqueName="3" name="Operating System" queryTableFieldId="3" dataDxfId="7"/>
    <tableColumn id="4" xr3:uid="{D9F0F554-802F-4103-89AC-2240E8CF9E37}" uniqueName="4" name="Runtime" queryTableFieldId="4" dataDxfId="6"/>
    <tableColumn id="5" xr3:uid="{439658BB-929E-41B8-9820-E085070E2E10}" uniqueName="5" name="Threads Count" queryTableFieldId="5"/>
    <tableColumn id="6" xr3:uid="{B90E7137-711D-4CDB-AD6F-5C306798B833}" uniqueName="6" name="Memory Used" queryTableFieldId="6"/>
    <tableColumn id="7" xr3:uid="{FD0B73CB-8BE9-4EA4-9528-5BAC5BF7036D}" uniqueName="7" name="ArithemticsBenchmark (Iter/s)" queryTableFieldId="7"/>
    <tableColumn id="8" xr3:uid="{6E23F401-96AE-4BE7-BC67-529D7E2C606D}" uniqueName="8" name="ParallelArithemticsBenchmark (Iter/s)" queryTableFieldId="8"/>
    <tableColumn id="9" xr3:uid="{16DCBD17-32C8-455E-A4A5-A1B64591D84C}" uniqueName="9" name="MathBenchmark (Iter/s)" queryTableFieldId="9"/>
    <tableColumn id="10" xr3:uid="{463372DD-3AAE-4F46-A006-EAAC2AE31A50}" uniqueName="10" name="ParallelMathBenchmark (Iter/s)" queryTableFieldId="10"/>
    <tableColumn id="11" xr3:uid="{8406D654-20F9-4B19-9502-1557175739FE}" uniqueName="11" name="CallBenchmark (Iter/s)" queryTableFieldId="11"/>
    <tableColumn id="12" xr3:uid="{0FDE5C79-084E-4702-993B-44A779D8639E}" uniqueName="12" name="ParallelCallBenchmark (Iter/s)" queryTableFieldId="12"/>
    <tableColumn id="13" xr3:uid="{9728B219-1E75-47D9-AD1B-6BD6D39A9ACD}" uniqueName="13" name="IfElseBenchmark (Iter/s)" queryTableFieldId="13"/>
    <tableColumn id="14" xr3:uid="{A6EE0E61-00E6-47C8-80FD-243884465CD1}" uniqueName="14" name="ParallelIfElseBenchmark (Iter/s)" queryTableFieldId="14"/>
    <tableColumn id="15" xr3:uid="{5D93B34E-26E7-4381-B562-5E1954DB8295}" uniqueName="15" name="StringManipulation (Iter/s)" queryTableFieldId="15"/>
    <tableColumn id="16" xr3:uid="{4C1ABBB4-4D49-4D2A-A3DE-E53562B8D4D4}" uniqueName="16" name="ParallelStringManipulation (Iter/s)" queryTableFieldId="16"/>
    <tableColumn id="17" xr3:uid="{7525ADFF-7CF4-40B9-9242-261C499B9DE2}" uniqueName="17" name="MemoryBenchmark (MB/s)" queryTableFieldId="17"/>
    <tableColumn id="18" xr3:uid="{74F0D8A0-0D18-4447-817F-528AFB144081}" uniqueName="18" name="ParallelMemoryBenchmark (MB/s)" queryTableFieldId="18"/>
    <tableColumn id="19" xr3:uid="{A407E0B3-32C4-442D-8E56-3110608E35B6}" uniqueName="19" name="RandomMemoryBenchmark (MB/s)" queryTableFieldId="19"/>
    <tableColumn id="20" xr3:uid="{70FCF7D3-D5E1-41B7-A26F-C858C8496267}" uniqueName="20" name="ParallelRandomMemoryBenchmark (MB/s)" queryTableFieldId="20"/>
    <tableColumn id="21" xr3:uid="{C08703D3-CB6F-455F-8BD4-1E5C1606619A}" uniqueName="21" name="Scimark2Benchmark (CompositeScore)" queryTableFieldId="21"/>
    <tableColumn id="22" xr3:uid="{8FBD4D69-DCB1-4A21-AD2F-0FCAD1697E96}" uniqueName="22" name="ParallelScimark2Benchmark (CompositeScore)" queryTableFieldId="22"/>
    <tableColumn id="23" xr3:uid="{8F1BAADC-B3BB-42C4-B179-2111F536C9A8}" uniqueName="23" name="DhrystoneBenchmark (DMIPS)" queryTableFieldId="23"/>
    <tableColumn id="24" xr3:uid="{3BBDE142-E60A-4296-9D9A-467C1CE7F85D}" uniqueName="24" name="ParallelDhrystoneBenchmark (DMIPS)" queryTableFieldId="24"/>
    <tableColumn id="25" xr3:uid="{D181DDDB-171A-4847-A610-135BCF84E55E}" uniqueName="25" name="WhetstoneBenchmark (MWIPS)" queryTableFieldId="25"/>
    <tableColumn id="26" xr3:uid="{FDF2B15D-8669-407D-B532-0B9D19202972}" uniqueName="26" name="ParallelWhetstoneBenchmark (MWIPS)" queryTableFieldId="26"/>
    <tableColumn id="27" xr3:uid="{99C03734-75D7-408F-B0B2-BD5B969F81D1}" uniqueName="27" name="LinpackBenchmark (MFLOPS)" queryTableFieldId="27"/>
    <tableColumn id="28" xr3:uid="{EBE02E9F-44EE-4A92-9602-7CEADAE490A7}" uniqueName="28" name="ParallelLinpackBenchmark (MFLOPS)" queryTableFieldId="28"/>
    <tableColumn id="29" xr3:uid="{06682450-69A6-465D-B163-6F0305112F59}" uniqueName="29" name="HashBenchmark (Iter/s)" queryTableFieldId="29"/>
    <tableColumn id="30" xr3:uid="{21DD5B0D-A893-470E-8929-54574789755A}" uniqueName="30" name="ParallelHashBenchmark (Iter/s)" queryTableFieldId="30"/>
    <tableColumn id="31" xr3:uid="{F1DD6A7F-D083-462A-B21B-A47CD44B7DB1}" uniqueName="31" name="Total Points" queryTableFieldId="31"/>
    <tableColumn id="32" xr3:uid="{089AC71E-09BE-4F18-9AF7-F10593B76E4B}" uniqueName="32" name="Total Time (ms)" queryTableFieldId="32"/>
  </tableColumns>
  <tableStyleInfo name="TableStyleMedium7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T12" tableType="queryTable" totalsRowShown="0">
  <autoFilter ref="A1:T12" xr:uid="{366EF5F4-F755-4FEA-BEF2-86BE4446F01E}"/>
  <tableColumns count="20">
    <tableColumn id="1" xr3:uid="{8627286C-395B-48DD-878B-BD078FDCDC9F}" uniqueName="1" name="Cpu" queryTableFieldId="1" dataDxfId="14"/>
    <tableColumn id="2" xr3:uid="{3EB3A9D8-189F-439E-BFDA-03DE280325E2}" uniqueName="2" name="Frequency" queryTableFieldId="2"/>
    <tableColumn id="3" xr3:uid="{2BD635E6-8701-45BA-BC84-B7A24020C9AB}" uniqueName="3" name="Operating System" queryTableFieldId="3" dataDxfId="13"/>
    <tableColumn id="4" xr3:uid="{07A89B8F-D9E5-4484-A7B8-6FAA0382F48F}" uniqueName="4" name="Runtime" queryTableFieldId="4" dataDxfId="12"/>
    <tableColumn id="5" xr3:uid="{EA7767AB-995F-4AB5-A776-A9D7118EB8F8}" uniqueName="5" name="Threads Count" queryTableFieldId="5"/>
    <tableColumn id="6" xr3:uid="{DA5EEFC7-5142-404A-89B1-FA9E988CDCDD}" uniqueName="6" name="Memory Used" queryTableFieldId="6"/>
    <tableColumn id="7" xr3:uid="{CC1A1237-F537-49DE-84CF-1049B89E1718}" uniqueName="7" name="ArithemticsBenchmark (Iter/s)" queryTableFieldId="7"/>
    <tableColumn id="8" xr3:uid="{913C68C2-7310-42DD-BBA7-D61B63B97990}" uniqueName="8" name="MathBenchmark (Iter/s)" queryTableFieldId="8"/>
    <tableColumn id="9" xr3:uid="{110B67BC-2A48-4732-A3CA-2ED23998463C}" uniqueName="9" name="CallBenchmark (Iter/s)" queryTableFieldId="9"/>
    <tableColumn id="10" xr3:uid="{8FD51F15-462C-48C4-9E2D-AE7EB6B86CA2}" uniqueName="10" name="IfElseBenchmark (Iter/s)" queryTableFieldId="10"/>
    <tableColumn id="11" xr3:uid="{D1ACE193-CC1B-4FF7-BB3C-A195AB237078}" uniqueName="11" name="StringManipulation (Iter/s)" queryTableFieldId="11"/>
    <tableColumn id="12" xr3:uid="{1E39219A-8BB2-4BA4-BA43-EA923CE0887F}" uniqueName="12" name="MemoryBenchmark (MB/s)" queryTableFieldId="12"/>
    <tableColumn id="13" xr3:uid="{9B182F75-8F52-40C2-A462-77AF0B021CE6}" uniqueName="13" name="RandomMemoryBenchmark (MB/s)" queryTableFieldId="13"/>
    <tableColumn id="14" xr3:uid="{D8A29D0A-8DC4-49D8-9590-67CD2273E621}" uniqueName="14" name="Scimark2Benchmark (CompositeScore)" queryTableFieldId="14"/>
    <tableColumn id="15" xr3:uid="{A1366C9F-D151-4087-882A-1372690C061E}" uniqueName="15" name="DhrystoneBenchmark (DMIPS)" queryTableFieldId="15"/>
    <tableColumn id="16" xr3:uid="{83A4B4BD-6E10-4618-8209-30971FE17E44}" uniqueName="16" name="WhetstoneBenchmark (MWIPS)" queryTableFieldId="16"/>
    <tableColumn id="17" xr3:uid="{F874A9D3-04AE-4418-98DF-C7CA93BD2C38}" uniqueName="17" name="LinpackBenchmark (MFLOPS)" queryTableFieldId="17"/>
    <tableColumn id="18" xr3:uid="{3745349F-183F-47D9-A34E-A7C2420A6278}" uniqueName="18" name="HashBenchmark (Iter/s)" queryTableFieldId="18"/>
    <tableColumn id="19" xr3:uid="{5A830EFA-CD88-4D7A-BE06-A3B5C01C31AE}" uniqueName="19" name="Total Points" queryTableFieldId="19"/>
    <tableColumn id="20" xr3:uid="{4B07ABB8-583B-44FB-B2C5-8AD822BCF64F}" uniqueName="20" name="Total Time (ms)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1:K32" tableType="queryTable" totalsRowShown="0">
  <autoFilter ref="A1:K32" xr:uid="{D49897DB-E020-4F12-9252-2718D4AABE07}"/>
  <tableColumns count="11">
    <tableColumn id="10" xr3:uid="{D2DDB27D-D62E-4AC1-AA33-8BCBA23D33DB}" uniqueName="10" name="Cpu" queryTableFieldId="10"/>
    <tableColumn id="1" xr3:uid="{CFD88AC2-94CA-40D7-A237-EA1703D9E288}" uniqueName="1" name="Elbrus 1C+" queryTableFieldId="1"/>
    <tableColumn id="11" xr3:uid="{9369A28F-3ABD-455A-B0E3-A3EE13F444F2}" uniqueName="11" name="ELbrus 4C" queryTableFieldId="12"/>
    <tableColumn id="2" xr3:uid="{2FB5F0A4-52E6-4433-B5E3-3C4C9F1D0F37}" uniqueName="2" name="Elbrus 8C" queryTableFieldId="2"/>
    <tableColumn id="3" xr3:uid="{579940F8-E3F0-4A12-8B4A-9429A3DE4729}" uniqueName="3" name="Elbrus 8C_1" queryTableFieldId="3"/>
    <tableColumn id="4" xr3:uid="{45E7E3A8-DFF3-4C77-8EEF-52FE63F51663}" uniqueName="4" name="Elbrus 8CB" queryTableFieldId="4"/>
    <tableColumn id="5" xr3:uid="{C3F11301-0E48-44E0-BF04-47E143A3650B}" uniqueName="5" name="Allwinner A64" queryTableFieldId="5"/>
    <tableColumn id="6" xr3:uid="{317325B9-83E1-4B8B-877C-54E6B87139EB}" uniqueName="6" name="Intel Atom X5 Z8350" queryTableFieldId="6"/>
    <tableColumn id="7" xr3:uid="{B8289E0E-ED9B-41CF-A2F5-D722CCA017D4}" uniqueName="7" name="Intel Core i3 M330" queryTableFieldId="7"/>
    <tableColumn id="8" xr3:uid="{E2645244-4077-431E-A407-DEB149FA48F7}" uniqueName="8" name="Amd A6 3650" queryTableFieldId="8"/>
    <tableColumn id="9" xr3:uid="{E26EB1E9-7D5A-48E6-ADDC-011820B10453}" uniqueName="9" name="Intel Core i7 2600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F11" tableType="queryTable" totalsRowShown="0">
  <autoFilter ref="A1:AF11" xr:uid="{D0F80230-1A9C-40AD-81A4-B8DB6F5ED3B2}"/>
  <tableColumns count="32">
    <tableColumn id="1" xr3:uid="{E0609799-4A3F-40DA-B43C-045264126CC3}" uniqueName="1" name="Cpu" queryTableFieldId="1" dataDxfId="5"/>
    <tableColumn id="2" xr3:uid="{D39F250C-357C-4C37-AB58-52EE71854806}" uniqueName="2" name="Frequency" queryTableFieldId="2"/>
    <tableColumn id="3" xr3:uid="{3AD09F36-0CDB-4A9B-8CA4-B877EB89711E}" uniqueName="3" name="Operating System" queryTableFieldId="3" dataDxfId="4"/>
    <tableColumn id="4" xr3:uid="{E06D317C-1EA7-4C45-B3F6-CFCC93F75BF0}" uniqueName="4" name="Runtime" queryTableFieldId="4" dataDxfId="3"/>
    <tableColumn id="5" xr3:uid="{A0753479-486B-4CCC-BEDF-9A76175BDF37}" uniqueName="5" name="Threads Count" queryTableFieldId="5"/>
    <tableColumn id="6" xr3:uid="{1062FF48-7E3A-4678-A499-524C8DE3A8BB}" uniqueName="6" name="Memory Used" queryTableFieldId="6"/>
    <tableColumn id="7" xr3:uid="{C7500052-0EFD-4D26-A906-8C35DEBD7D6C}" uniqueName="7" name="ArithemticsBenchmark (Iter/s)" queryTableFieldId="7"/>
    <tableColumn id="8" xr3:uid="{8FE86DCC-B526-4B8D-A8B3-6FD696C0F7CE}" uniqueName="8" name="ParallelArithemticsBenchmark (Iter/s)" queryTableFieldId="8"/>
    <tableColumn id="9" xr3:uid="{C758C3BD-041D-4BD4-8A1A-44E72A2D9264}" uniqueName="9" name="MathBenchmark (Iter/s)" queryTableFieldId="9"/>
    <tableColumn id="10" xr3:uid="{FE06B681-E28A-4798-B03B-5151A0B2C709}" uniqueName="10" name="ParallelMathBenchmark (Iter/s)" queryTableFieldId="10"/>
    <tableColumn id="11" xr3:uid="{EC40D492-FB97-47D1-9B7C-8B99081944B0}" uniqueName="11" name="CallBenchmark (Iter/s)" queryTableFieldId="11"/>
    <tableColumn id="12" xr3:uid="{FED51D4D-3C31-4DDB-B29C-71E9BEA9FA42}" uniqueName="12" name="ParallelCallBenchmark (Iter/s)" queryTableFieldId="12"/>
    <tableColumn id="13" xr3:uid="{3E3EFAA0-9D29-47BA-BC7A-7B7890CA3BBE}" uniqueName="13" name="IfElseBenchmark (Iter/s)" queryTableFieldId="13"/>
    <tableColumn id="14" xr3:uid="{CB856013-30B7-42EE-929D-FD75AE1FC2D0}" uniqueName="14" name="ParallelIfElseBenchmark (Iter/s)" queryTableFieldId="14"/>
    <tableColumn id="15" xr3:uid="{FEBFC30B-5787-4CA4-9F50-AAAA2E30066D}" uniqueName="15" name="StringManipulation (Iter/s)" queryTableFieldId="15"/>
    <tableColumn id="16" xr3:uid="{8F210294-6CEC-4A81-803B-E05109782FCB}" uniqueName="16" name="ParallelStringManipulation (Iter/s)" queryTableFieldId="16"/>
    <tableColumn id="17" xr3:uid="{C081F7B8-54F9-4BCC-ACDD-38ADC45E99B7}" uniqueName="17" name="MemoryBenchmark (MB/s)" queryTableFieldId="17"/>
    <tableColumn id="18" xr3:uid="{CC38F4A6-5600-49A1-A63A-29256DAC5B21}" uniqueName="18" name="ParallelMemoryBenchmark (MB/s)" queryTableFieldId="18"/>
    <tableColumn id="19" xr3:uid="{C3841642-5995-4D66-BF73-5C4251970B42}" uniqueName="19" name="RandomMemoryBenchmark (MB/s)" queryTableFieldId="19"/>
    <tableColumn id="20" xr3:uid="{F39C05B3-E4A6-407F-BEE8-75731F66CD21}" uniqueName="20" name="ParallelRandomMemoryBenchmark (MB/s)" queryTableFieldId="20"/>
    <tableColumn id="21" xr3:uid="{9E221172-DE44-4602-8835-8742FE9A122E}" uniqueName="21" name="Scimark2Benchmark (CompositeScore)" queryTableFieldId="21"/>
    <tableColumn id="22" xr3:uid="{D3BAAFFE-3E1F-473D-9655-1ABE18CB4AE7}" uniqueName="22" name="ParallelScimark2Benchmark (CompositeScore)" queryTableFieldId="22"/>
    <tableColumn id="23" xr3:uid="{E665C219-13F4-4AB1-A111-6C380496CBB5}" uniqueName="23" name="DhrystoneBenchmark (DMIPS)" queryTableFieldId="23"/>
    <tableColumn id="24" xr3:uid="{7C4B6181-6188-4708-AB88-D28893B3CE2C}" uniqueName="24" name="ParallelDhrystoneBenchmark (DMIPS)" queryTableFieldId="24"/>
    <tableColumn id="25" xr3:uid="{EE6BCC66-C7D3-4D4C-B66B-DBA0FF6D3FBF}" uniqueName="25" name="WhetstoneBenchmark (MWIPS)" queryTableFieldId="25"/>
    <tableColumn id="26" xr3:uid="{CE692E45-2FDC-4C03-825B-8DEE5F6F241A}" uniqueName="26" name="ParallelWhetstoneBenchmark (MWIPS)" queryTableFieldId="26"/>
    <tableColumn id="27" xr3:uid="{68169F73-8FA8-4810-B873-988D6B5C96E9}" uniqueName="27" name="LinpackBenchmark (MFLOPS)" queryTableFieldId="27"/>
    <tableColumn id="28" xr3:uid="{60B647AE-5AE6-4956-91A0-C0F7B0DF576C}" uniqueName="28" name="ParallelLinpackBenchmark (MFLOPS)" queryTableFieldId="28"/>
    <tableColumn id="29" xr3:uid="{6586F2F8-657B-4946-BE58-3B990E4F08C3}" uniqueName="29" name="HashBenchmark (Iter/s)" queryTableFieldId="29"/>
    <tableColumn id="30" xr3:uid="{6589D025-16DD-4080-989E-D1F63A6A38C5}" uniqueName="30" name="ParallelHashBenchmark (Iter/s)" queryTableFieldId="30"/>
    <tableColumn id="31" xr3:uid="{5913099E-E5CD-4B3B-BDCE-901CD125B8FE}" uniqueName="31" name="Total Points" queryTableFieldId="31"/>
    <tableColumn id="32" xr3:uid="{4EA0ADCB-BCC4-4485-BDF1-1E92E23E5366}" uniqueName="32" name="Total Time (ms)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1:M32" tableType="queryTable" totalsRowShown="0">
  <autoFilter ref="A1:M32" xr:uid="{FC77B2A2-15AA-4514-B1F7-D0339B88F32A}"/>
  <tableColumns count="13">
    <tableColumn id="8" xr3:uid="{4512C913-F362-4DCA-B07F-F2FCC6382857}" uniqueName="8" name="Cpu" queryTableFieldId="8"/>
    <tableColumn id="7" xr3:uid="{E3CFCB5E-9EFF-45AF-B06E-45562C579D3E}" uniqueName="7" name="Elbrus 2C+" queryTableFieldId="12"/>
    <tableColumn id="1" xr3:uid="{7D7869BB-9E6B-465D-82A4-696DC0809423}" uniqueName="1" name="Elbrus 1C+" queryTableFieldId="1"/>
    <tableColumn id="9" xr3:uid="{37CBF0FC-F4E2-460F-B024-3524CAA88F4F}" uniqueName="9" name="Elbrus 4C" queryTableFieldId="10"/>
    <tableColumn id="2" xr3:uid="{DFE3C7C9-8608-4C30-AF18-DAC0CA4EFDE1}" uniqueName="2" name="Elbrus 8C" queryTableFieldId="2"/>
    <tableColumn id="10" xr3:uid="{A04E0E6C-BCEF-463E-866B-281D938A0999}" uniqueName="10" name="Elbrus 8C x 4 (RTC)" queryTableFieldId="13"/>
    <tableColumn id="3" xr3:uid="{AB8B81B6-5EBC-4017-95D5-AAE44AC65063}" uniqueName="3" name="Elbrus 8CB" queryTableFieldId="3"/>
    <tableColumn id="11" xr3:uid="{8A1A72C4-2D43-4312-899C-6F9C12ECDA14}" uniqueName="11" name="Elbrus 8CB (RTC)" queryTableFieldId="14"/>
    <tableColumn id="4" xr3:uid="{BE5B609A-C63D-4782-8ED6-3EDC1078B14E}" uniqueName="4" name="Allwinner A64" queryTableFieldId="4"/>
    <tableColumn id="5" xr3:uid="{AF2296F4-B42F-4F4E-A10A-5EE2A87C6C04}" uniqueName="5" name="Qualcomm 625" queryTableFieldId="5"/>
    <tableColumn id="6" xr3:uid="{4E2177AA-50A7-47E7-9104-315AB2A72157}" uniqueName="6" name="Amd A6 3650" queryTableFieldId="6"/>
    <tableColumn id="12" xr3:uid="{58B5D1B4-840F-4A84-B434-254D6CC4358A}" uniqueName="12" name="Intel Core i7 2600" queryTableFieldId="15"/>
    <tableColumn id="13" xr3:uid="{81181CD8-992F-410F-BAAC-D6DE50EA9D8C}" uniqueName="13" name="Intel Core i5 5257u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3" tableType="queryTable" totalsRowShown="0">
  <autoFilter ref="A1:AF13" xr:uid="{AAF939F7-60E2-494F-87BE-0833F8EDE7B1}"/>
  <tableColumns count="32">
    <tableColumn id="1" xr3:uid="{0CBE2F5D-D38A-491C-8102-09931E202FE4}" uniqueName="1" name="Cpu" queryTableFieldId="1" dataDxfId="2"/>
    <tableColumn id="2" xr3:uid="{3AC61629-5ECA-4634-8660-7038E198D7CB}" uniqueName="2" name="Frequency" queryTableFieldId="2"/>
    <tableColumn id="3" xr3:uid="{53BF56A4-8796-4108-9CB7-EC03C6018AE8}" uniqueName="3" name="Operating System" queryTableFieldId="3" dataDxfId="1"/>
    <tableColumn id="4" xr3:uid="{72093BDA-CE47-4A8A-9D1F-DE8864B89A8D}" uniqueName="4" name="Runtime" queryTableFieldId="4" dataDxfId="0"/>
    <tableColumn id="5" xr3:uid="{499AD4D4-0D45-4244-8139-ACC4D76ED53F}" uniqueName="5" name="Threads Count" queryTableFieldId="5"/>
    <tableColumn id="6" xr3:uid="{64D5E348-1FEC-45A6-857C-474A88401529}" uniqueName="6" name="Memory Used" queryTableFieldId="6"/>
    <tableColumn id="7" xr3:uid="{BB9E7F94-0FB7-42C6-BC8F-9B456A226975}" uniqueName="7" name="ArithemticsBenchmark (Iter/s)" queryTableFieldId="7"/>
    <tableColumn id="8" xr3:uid="{A69DCF32-11C1-4672-8F33-4A2A3A877DA7}" uniqueName="8" name="ParallelArithemticsBenchmark (Iter/s)" queryTableFieldId="8"/>
    <tableColumn id="9" xr3:uid="{4F1AD33D-A1B9-4484-BACD-4D8A2DFE3649}" uniqueName="9" name="MathBenchmark (Iter/s)" queryTableFieldId="9"/>
    <tableColumn id="10" xr3:uid="{042B9F5F-7E22-4E14-BDE7-0E28D955AB8E}" uniqueName="10" name="ParallelMathBenchmark (Iter/s)" queryTableFieldId="10"/>
    <tableColumn id="11" xr3:uid="{3A0A17BC-2EF3-489A-9F5E-8AEBE5FCFA26}" uniqueName="11" name="CallBenchmark (Iter/s)" queryTableFieldId="11"/>
    <tableColumn id="12" xr3:uid="{63C6EF9E-23E3-4EBE-B605-CDA3A5FA099B}" uniqueName="12" name="ParallelCallBenchmark (Iter/s)" queryTableFieldId="12"/>
    <tableColumn id="13" xr3:uid="{FFAE2658-8266-4817-A3D0-B94F79EE9459}" uniqueName="13" name="IfElseBenchmark (Iter/s)" queryTableFieldId="13"/>
    <tableColumn id="14" xr3:uid="{AB0B39DD-7831-4F70-9997-D8EF3C91CAE8}" uniqueName="14" name="ParallelIfElseBenchmark (Iter/s)" queryTableFieldId="14"/>
    <tableColumn id="15" xr3:uid="{80655C9C-0F4E-4C7B-9C77-AA815868C805}" uniqueName="15" name="StringManipulation (Iter/s)" queryTableFieldId="15"/>
    <tableColumn id="16" xr3:uid="{C81B238A-0DAC-4748-906A-150177D6A917}" uniqueName="16" name="ParallelStringManipulation (Iter/s)" queryTableFieldId="16"/>
    <tableColumn id="17" xr3:uid="{C760D728-8BD0-4DA0-877E-32C2487A57EB}" uniqueName="17" name="MemoryBenchmark (MB/s)" queryTableFieldId="17"/>
    <tableColumn id="18" xr3:uid="{73A386D1-2989-4697-A06C-C2A19E07527E}" uniqueName="18" name="ParallelMemoryBenchmark (MB/s)" queryTableFieldId="18"/>
    <tableColumn id="19" xr3:uid="{7DB68E5D-3F06-445E-8E8D-CAF34C39CFAF}" uniqueName="19" name="RandomMemoryBenchmark (MB/s)" queryTableFieldId="19"/>
    <tableColumn id="20" xr3:uid="{84DBC248-A72B-40E4-87A0-9ABFB077D038}" uniqueName="20" name="ParallelRandomMemoryBenchmark (MB/s)" queryTableFieldId="20"/>
    <tableColumn id="21" xr3:uid="{D5751CF6-F97C-48AD-9483-84B4FAC25232}" uniqueName="21" name="Scimark2Benchmark (CompositeScore)" queryTableFieldId="21"/>
    <tableColumn id="22" xr3:uid="{0383E0B4-B75B-4C6A-ABF6-DB2151BD8F84}" uniqueName="22" name="ParallelScimark2Benchmark (CompositeScore)" queryTableFieldId="22"/>
    <tableColumn id="23" xr3:uid="{D5AEE349-31DB-4CEE-A75D-3F8A33CCBFE8}" uniqueName="23" name="DhrystoneBenchmark (DMIPS)" queryTableFieldId="23"/>
    <tableColumn id="24" xr3:uid="{8CD0E4EA-1D4E-4A6C-B55D-1166924DF2E0}" uniqueName="24" name="ParallelDhrystoneBenchmark (DMIPS)" queryTableFieldId="24"/>
    <tableColumn id="25" xr3:uid="{5B36E0D0-FB94-4655-810F-25993207EB5B}" uniqueName="25" name="WhetstoneBenchmark (MWIPS)" queryTableFieldId="25"/>
    <tableColumn id="26" xr3:uid="{58F6C676-5BCA-45F5-86C9-146FD7E9E153}" uniqueName="26" name="ParallelWhetstoneBenchmark (MWIPS)" queryTableFieldId="26"/>
    <tableColumn id="27" xr3:uid="{79BDE0E9-FF61-483F-A16E-980710F1D581}" uniqueName="27" name="LinpackBenchmark (MFLOPS)" queryTableFieldId="27"/>
    <tableColumn id="28" xr3:uid="{A8CCF80C-5516-43C2-BFE1-108982BADE7E}" uniqueName="28" name="ParallelLinpackBenchmark (MFLOPS)" queryTableFieldId="28"/>
    <tableColumn id="29" xr3:uid="{7ED1CB53-4B4D-4960-87F0-E350444A8AF5}" uniqueName="29" name="HashBenchmark (Iter/s)" queryTableFieldId="29"/>
    <tableColumn id="30" xr3:uid="{59332E20-9856-43FC-974F-40D32650E2AE}" uniqueName="30" name="ParallelHashBenchmark (Iter/s)" queryTableFieldId="30"/>
    <tableColumn id="31" xr3:uid="{988B1FFC-3E0F-4682-8AFE-4711C8347DF5}" uniqueName="31" name="Total Points" queryTableFieldId="31"/>
    <tableColumn id="32" xr3:uid="{61FD7B92-6F91-4486-A616-F980161B36A2}" uniqueName="32" name="Total Time (ms)" queryTableFieldId="3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1:N20" tableType="queryTable" totalsRowShown="0">
  <autoFilter ref="A1:N20" xr:uid="{48F36986-D82B-4AD7-9CCF-1F07C6D73FAA}"/>
  <tableColumns count="14">
    <tableColumn id="9" xr3:uid="{59F5D4E9-046A-441C-A93B-F790A2737FBF}" uniqueName="9" name="Cpu" queryTableFieldId="9"/>
    <tableColumn id="8" xr3:uid="{52B83704-4F45-4F20-8311-AF841963C954}" uniqueName="8" name="Elbrus 2C+" queryTableFieldId="13"/>
    <tableColumn id="1" xr3:uid="{8103B7C6-8C56-40BF-B196-BDC05AF2602E}" uniqueName="1" name="Elbrus 1C+" queryTableFieldId="1"/>
    <tableColumn id="10" xr3:uid="{C7A62CB2-3C17-4A96-B487-978561C29315}" uniqueName="10" name="Elbrus 4C" queryTableFieldId="11"/>
    <tableColumn id="2" xr3:uid="{8BC8EBFB-0CEE-4A3F-AA49-5DE60A608F6F}" uniqueName="2" name="Elbrus 8C" queryTableFieldId="2"/>
    <tableColumn id="11" xr3:uid="{D1F6C7FC-D232-4A8C-A12B-B599ECBDB419}" uniqueName="11" name="Elbrus 8C x 4" queryTableFieldId="14"/>
    <tableColumn id="3" xr3:uid="{4299E728-2B2D-4989-9EA8-6175D6958370}" uniqueName="3" name="Elbrus 8CB" queryTableFieldId="3"/>
    <tableColumn id="12" xr3:uid="{3BC7B275-20EC-425F-BD35-2928E64C4D67}" uniqueName="12" name="Elbrus 8CB_1" queryTableFieldId="15"/>
    <tableColumn id="13" xr3:uid="{862EFB49-2F31-4CEC-B26A-563C54C49AD0}" uniqueName="13" name="Elbrus R1000" queryTableFieldId="16"/>
    <tableColumn id="4" xr3:uid="{419F133A-5E52-4C3D-92A5-86C06EAEC165}" uniqueName="4" name="Allwinner A64" queryTableFieldId="4"/>
    <tableColumn id="5" xr3:uid="{AB92DA8B-300D-4898-AAA4-B3FD0FDAC9C2}" uniqueName="5" name="Qualcomm 625" queryTableFieldId="5"/>
    <tableColumn id="6" xr3:uid="{B159C197-78A4-46C9-881E-F7EF7FCC01B2}" uniqueName="6" name="AMD A6 3650" queryTableFieldId="6"/>
    <tableColumn id="7" xr3:uid="{59C057B0-1218-4CF5-97D5-276B552ED04F}" uniqueName="7" name="Intel Core i7 2600" queryTableFieldId="7"/>
    <tableColumn id="14" xr3:uid="{CA100650-43D9-4C48-B902-0707F6F0713F}" uniqueName="14" name="Intel Core i7 2600_2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T14" tableType="queryTable" totalsRowShown="0">
  <autoFilter ref="A1:T14" xr:uid="{10B9A723-7A90-4843-AD81-45910A09B900}"/>
  <tableColumns count="20">
    <tableColumn id="1" xr3:uid="{F7AA7EF2-8AE9-44E6-8F05-E702241680C2}" uniqueName="1" name="Cpu" queryTableFieldId="1" dataDxfId="11"/>
    <tableColumn id="2" xr3:uid="{293BF712-BE99-4970-A071-E045AFAC8737}" uniqueName="2" name="Frequency" queryTableFieldId="2"/>
    <tableColumn id="3" xr3:uid="{6963F32D-AF13-425E-ABF4-FF7C830BB41B}" uniqueName="3" name="Operating System" queryTableFieldId="3" dataDxfId="10"/>
    <tableColumn id="4" xr3:uid="{DDFEB16D-35BC-44B6-8556-CD69042CA3FA}" uniqueName="4" name="Runtime" queryTableFieldId="4" dataDxfId="9"/>
    <tableColumn id="5" xr3:uid="{B7118387-EE1E-42DA-B26B-E046A58F968B}" uniqueName="5" name="Threads Count" queryTableFieldId="5"/>
    <tableColumn id="6" xr3:uid="{28958910-1B3A-4E3A-8715-5CE4D680E0D0}" uniqueName="6" name="Memory Used" queryTableFieldId="6"/>
    <tableColumn id="7" xr3:uid="{D59BE03B-F1E5-4B0D-90FF-F0F8EA78311A}" uniqueName="7" name="ArithemticsBenchmark (Iter/s)" queryTableFieldId="7"/>
    <tableColumn id="8" xr3:uid="{02F43B6F-F604-4617-947A-E1EA8A190308}" uniqueName="8" name="MathBenchmark (Iter/s)" queryTableFieldId="8"/>
    <tableColumn id="9" xr3:uid="{CFCB9E76-075D-4584-B2DC-726236CC0783}" uniqueName="9" name="CallBenchmark (Iter/s)" queryTableFieldId="9"/>
    <tableColumn id="10" xr3:uid="{83E2181A-FB43-435A-9DD5-63E7F93AE09B}" uniqueName="10" name="IfElseBenchmark (Iter/s)" queryTableFieldId="10"/>
    <tableColumn id="11" xr3:uid="{959F1F7E-73E5-48AB-8F9E-F05EA71A70B9}" uniqueName="11" name="StringManipulation (Iter/s)" queryTableFieldId="11"/>
    <tableColumn id="12" xr3:uid="{4610B89F-2DDC-4A9E-80AC-7B431525A9FD}" uniqueName="12" name="MemoryBenchmark (MB/s)" queryTableFieldId="12"/>
    <tableColumn id="13" xr3:uid="{6D3F7585-74F5-4CD0-BD39-E4F3B2BE6BC0}" uniqueName="13" name="RandomMemoryBenchmark (MB/s)" queryTableFieldId="13"/>
    <tableColumn id="14" xr3:uid="{279333B0-EB8E-4B78-98DC-444545FA88DB}" uniqueName="14" name="Scimark2Benchmark (CompositeScore)" queryTableFieldId="14"/>
    <tableColumn id="15" xr3:uid="{09C8CDCF-C632-4BE4-AF34-51DF6EB0A94D}" uniqueName="15" name="DhrystoneBenchmark (DMIPS)" queryTableFieldId="15"/>
    <tableColumn id="16" xr3:uid="{5F08EEF9-1ABD-41DF-A679-5821B9C899FB}" uniqueName="16" name="WhetstoneBenchmark (MWIPS)" queryTableFieldId="16"/>
    <tableColumn id="17" xr3:uid="{CB4EF000-B248-4B44-81B5-EBFE80350AB0}" uniqueName="17" name="LinpackBenchmark (MFLOPS)" queryTableFieldId="17"/>
    <tableColumn id="18" xr3:uid="{423AE940-3B85-417F-AEA9-E089F03668E7}" uniqueName="18" name="HashBenchmark (Iter/s)" queryTableFieldId="18"/>
    <tableColumn id="19" xr3:uid="{D3B0783C-96AB-4590-8458-8EECE3AA439B}" uniqueName="19" name="Total Points" queryTableFieldId="19"/>
    <tableColumn id="20" xr3:uid="{48B0FB64-917D-48EE-AA30-CA83DEF535DC}" uniqueName="20" name="Total Time (ms)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1:O33" tableType="queryTable" totalsRowCount="1">
  <autoFilter ref="A1:O32" xr:uid="{73C7621B-62A9-40B2-83F1-9BA8C6C0F3EC}"/>
  <tableColumns count="15">
    <tableColumn id="14" xr3:uid="{43B37A78-59F8-4C87-9264-C54302075CB4}" uniqueName="14" name="Cpu" queryTableFieldId="14"/>
    <tableColumn id="1" xr3:uid="{BF0AB375-7D0F-458C-B0D4-425985C184E7}" uniqueName="1" name="Elbrus 1C+" queryTableFieldId="1"/>
    <tableColumn id="15" xr3:uid="{0E01C150-B198-4F17-A416-A13B047E372A}" uniqueName="15" name="Elbrus 4C" queryTableFieldId="16"/>
    <tableColumn id="2" xr3:uid="{766B4FAB-00B1-487C-A78F-5F7164744593}" uniqueName="2" name="Elbrus 8C" queryTableFieldId="2"/>
    <tableColumn id="3" xr3:uid="{3C3F6A54-19E6-4FCF-8434-816222499D21}" uniqueName="3" name="Elbrus 8C_1" queryTableFieldId="3"/>
    <tableColumn id="4" xr3:uid="{BC1AD1DD-BBA9-41DB-BF60-C60710BF08F1}" uniqueName="4" name="Elbrus 8CB" queryTableFieldId="4"/>
    <tableColumn id="5" xr3:uid="{5C71BA53-E2F6-4522-BB7F-AA5240D60A26}" uniqueName="5" name="Allwinner A64" queryTableFieldId="5"/>
    <tableColumn id="6" xr3:uid="{6E9140D3-335D-4685-B7B0-9A15EFD2B373}" uniqueName="6" name="Intel Atom X5 Z8350" queryTableFieldId="6"/>
    <tableColumn id="7" xr3:uid="{404E5E14-5980-4615-A102-96F559EFB8D5}" uniqueName="7" name="Intel Atom X5 Z8350_2" queryTableFieldId="7"/>
    <tableColumn id="8" xr3:uid="{B54034EA-4E79-4287-A793-10DDAA604D13}" uniqueName="8" name="Intel Core i3 M330" queryTableFieldId="8"/>
    <tableColumn id="9" xr3:uid="{041D5CCE-DC58-46AF-B078-5DDFF91D25D5}" uniqueName="9" name="Intel Core i3 M330_3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5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L22"/>
  <sheetViews>
    <sheetView tabSelected="1" workbookViewId="0">
      <selection activeCell="D12" sqref="D12"/>
    </sheetView>
  </sheetViews>
  <sheetFormatPr defaultRowHeight="15" x14ac:dyDescent="0.25"/>
  <cols>
    <col min="1" max="1" width="35.85546875" bestFit="1" customWidth="1"/>
    <col min="2" max="2" width="12.28515625" bestFit="1" customWidth="1"/>
    <col min="3" max="4" width="12" bestFit="1" customWidth="1"/>
    <col min="5" max="5" width="19.28515625" bestFit="1" customWidth="1"/>
    <col min="6" max="6" width="16.42578125" bestFit="1" customWidth="1"/>
    <col min="7" max="7" width="20.85546875" bestFit="1" customWidth="1"/>
    <col min="8" max="8" width="22.85546875" bestFit="1" customWidth="1"/>
    <col min="9" max="9" width="19.5703125" bestFit="1" customWidth="1"/>
    <col min="10" max="10" width="21.5703125" bestFit="1" customWidth="1"/>
    <col min="11" max="11" width="14.85546875" bestFit="1" customWidth="1"/>
    <col min="12" max="12" width="18.5703125" bestFit="1" customWidth="1"/>
    <col min="13" max="13" width="18.5703125" customWidth="1"/>
  </cols>
  <sheetData>
    <row r="1" spans="1:12" x14ac:dyDescent="0.25">
      <c r="A1" t="s">
        <v>0</v>
      </c>
      <c r="B1" t="s">
        <v>1</v>
      </c>
      <c r="C1" t="s">
        <v>117</v>
      </c>
      <c r="D1" t="s">
        <v>73</v>
      </c>
      <c r="E1" t="s">
        <v>76</v>
      </c>
      <c r="F1" t="s">
        <v>79</v>
      </c>
      <c r="G1" t="s">
        <v>80</v>
      </c>
      <c r="H1" t="s">
        <v>116</v>
      </c>
      <c r="I1" t="s">
        <v>8</v>
      </c>
      <c r="J1" t="s">
        <v>125</v>
      </c>
      <c r="K1" t="s">
        <v>82</v>
      </c>
      <c r="L1" t="s">
        <v>12</v>
      </c>
    </row>
    <row r="2" spans="1:12" x14ac:dyDescent="0.25">
      <c r="A2" s="10" t="s">
        <v>14</v>
      </c>
      <c r="B2">
        <v>1000</v>
      </c>
      <c r="C2">
        <v>750</v>
      </c>
      <c r="D2">
        <v>1300</v>
      </c>
      <c r="E2">
        <v>1200</v>
      </c>
      <c r="F2">
        <v>2000</v>
      </c>
      <c r="G2">
        <v>1440</v>
      </c>
      <c r="H2">
        <v>1440</v>
      </c>
      <c r="I2">
        <v>2133</v>
      </c>
      <c r="J2">
        <v>2133</v>
      </c>
      <c r="K2">
        <v>2600</v>
      </c>
      <c r="L2">
        <v>3400</v>
      </c>
    </row>
    <row r="3" spans="1:12" x14ac:dyDescent="0.25">
      <c r="A3" s="10" t="s">
        <v>15</v>
      </c>
      <c r="B3" t="s">
        <v>74</v>
      </c>
      <c r="C3" t="s">
        <v>74</v>
      </c>
      <c r="D3" t="s">
        <v>74</v>
      </c>
      <c r="E3" t="s">
        <v>77</v>
      </c>
      <c r="F3" t="s">
        <v>118</v>
      </c>
      <c r="G3" t="s">
        <v>120</v>
      </c>
      <c r="H3" t="s">
        <v>120</v>
      </c>
      <c r="I3" t="s">
        <v>120</v>
      </c>
      <c r="J3" t="s">
        <v>120</v>
      </c>
      <c r="K3" t="s">
        <v>83</v>
      </c>
      <c r="L3" t="s">
        <v>120</v>
      </c>
    </row>
    <row r="4" spans="1:12" x14ac:dyDescent="0.25">
      <c r="A4" s="10" t="s">
        <v>24</v>
      </c>
      <c r="B4" t="s">
        <v>75</v>
      </c>
      <c r="C4" t="s">
        <v>75</v>
      </c>
      <c r="D4" t="s">
        <v>75</v>
      </c>
      <c r="E4" t="s">
        <v>78</v>
      </c>
      <c r="F4" t="s">
        <v>119</v>
      </c>
      <c r="G4" t="s">
        <v>75</v>
      </c>
      <c r="H4" t="s">
        <v>81</v>
      </c>
      <c r="I4" t="s">
        <v>75</v>
      </c>
      <c r="J4" t="s">
        <v>81</v>
      </c>
      <c r="K4" t="s">
        <v>81</v>
      </c>
      <c r="L4" t="s">
        <v>84</v>
      </c>
    </row>
    <row r="5" spans="1:12" x14ac:dyDescent="0.25">
      <c r="A5" s="10" t="s">
        <v>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t="s">
        <v>34</v>
      </c>
      <c r="B6">
        <v>4866969.5</v>
      </c>
      <c r="C6">
        <v>5183674.88</v>
      </c>
      <c r="D6">
        <v>10373443.98</v>
      </c>
      <c r="E6">
        <v>6153972.3899999997</v>
      </c>
      <c r="F6">
        <v>10266940.449999999</v>
      </c>
      <c r="G6">
        <v>8792754.7699999996</v>
      </c>
      <c r="H6">
        <v>11390.82</v>
      </c>
      <c r="I6">
        <v>23142791.02</v>
      </c>
      <c r="J6">
        <v>24057738.57</v>
      </c>
      <c r="K6">
        <v>34810860.990000002</v>
      </c>
      <c r="L6">
        <v>38333759.259999998</v>
      </c>
    </row>
    <row r="7" spans="1:12" x14ac:dyDescent="0.25">
      <c r="A7" t="s">
        <v>36</v>
      </c>
      <c r="B7">
        <v>515044.45</v>
      </c>
      <c r="C7">
        <v>598845.43000000005</v>
      </c>
      <c r="D7">
        <v>1291889.52</v>
      </c>
      <c r="E7">
        <v>342322.14</v>
      </c>
      <c r="F7">
        <v>683449.92</v>
      </c>
      <c r="G7">
        <v>1249671.96</v>
      </c>
      <c r="H7">
        <v>703.1</v>
      </c>
      <c r="I7">
        <v>3119054.3</v>
      </c>
      <c r="J7">
        <v>1464193.16</v>
      </c>
      <c r="K7">
        <v>1635657.33</v>
      </c>
      <c r="L7">
        <v>6785411.3700000001</v>
      </c>
    </row>
    <row r="8" spans="1:12" x14ac:dyDescent="0.25">
      <c r="A8" t="s">
        <v>38</v>
      </c>
      <c r="B8">
        <v>9373916.1400000006</v>
      </c>
      <c r="C8">
        <v>10740215.66</v>
      </c>
      <c r="D8">
        <v>21619751.809999999</v>
      </c>
      <c r="E8">
        <v>91328371.159999996</v>
      </c>
      <c r="F8">
        <v>46607009.689999998</v>
      </c>
      <c r="G8">
        <v>125219133.48</v>
      </c>
      <c r="H8">
        <v>310462.59000000003</v>
      </c>
      <c r="I8">
        <v>256476019.49000001</v>
      </c>
      <c r="J8">
        <v>450450450.44999999</v>
      </c>
      <c r="K8">
        <v>508259212.19999999</v>
      </c>
      <c r="L8">
        <v>229016374.66999999</v>
      </c>
    </row>
    <row r="9" spans="1:12" x14ac:dyDescent="0.25">
      <c r="A9" t="s">
        <v>40</v>
      </c>
      <c r="B9">
        <v>30470154.48</v>
      </c>
      <c r="C9">
        <v>35756427.219999999</v>
      </c>
      <c r="D9">
        <v>72077266.829999998</v>
      </c>
      <c r="E9">
        <v>51692943.909999996</v>
      </c>
      <c r="F9">
        <v>66183526.920000002</v>
      </c>
      <c r="G9">
        <v>78391408.299999997</v>
      </c>
      <c r="H9">
        <v>75111.73</v>
      </c>
      <c r="I9">
        <v>205086136.18000001</v>
      </c>
      <c r="J9">
        <v>192678227.36000001</v>
      </c>
      <c r="K9">
        <v>214938205.27000001</v>
      </c>
      <c r="L9">
        <v>345363495.07999998</v>
      </c>
    </row>
    <row r="10" spans="1:12" x14ac:dyDescent="0.25">
      <c r="A10" t="s">
        <v>42</v>
      </c>
      <c r="B10">
        <v>11884.05</v>
      </c>
      <c r="C10">
        <v>15543.98</v>
      </c>
      <c r="D10">
        <v>29716.62</v>
      </c>
      <c r="E10">
        <v>53112.95</v>
      </c>
      <c r="F10">
        <v>80688.11</v>
      </c>
      <c r="G10">
        <v>35087.230000000003</v>
      </c>
      <c r="H10">
        <v>127.14</v>
      </c>
      <c r="I10">
        <v>98204.82</v>
      </c>
      <c r="J10">
        <v>239188.67</v>
      </c>
      <c r="K10">
        <v>325584.42</v>
      </c>
      <c r="L10">
        <v>378415.2</v>
      </c>
    </row>
    <row r="11" spans="1:12" x14ac:dyDescent="0.25">
      <c r="A11" t="s">
        <v>44</v>
      </c>
      <c r="B11">
        <v>302.13</v>
      </c>
      <c r="C11">
        <v>317.47000000000003</v>
      </c>
      <c r="D11">
        <v>656.26</v>
      </c>
      <c r="E11">
        <v>403.1</v>
      </c>
      <c r="F11">
        <v>1736.14</v>
      </c>
      <c r="G11">
        <v>2177.5300000000002</v>
      </c>
      <c r="H11">
        <v>1630.1</v>
      </c>
      <c r="I11">
        <v>3798.93</v>
      </c>
      <c r="J11">
        <v>2110.5100000000002</v>
      </c>
      <c r="K11">
        <v>2549.67</v>
      </c>
      <c r="L11">
        <v>6636.99</v>
      </c>
    </row>
    <row r="12" spans="1:12" x14ac:dyDescent="0.25">
      <c r="A12" t="s">
        <v>46</v>
      </c>
      <c r="B12">
        <v>4.4000000000000004</v>
      </c>
      <c r="C12">
        <v>6.22</v>
      </c>
      <c r="D12">
        <v>10.26</v>
      </c>
      <c r="E12">
        <v>41.37</v>
      </c>
      <c r="F12">
        <v>21.16</v>
      </c>
      <c r="G12">
        <v>16.84</v>
      </c>
      <c r="H12">
        <v>95.33</v>
      </c>
      <c r="I12">
        <v>33.799999999999997</v>
      </c>
      <c r="J12">
        <v>194.29</v>
      </c>
      <c r="K12">
        <v>266.66000000000003</v>
      </c>
      <c r="L12">
        <v>90.17</v>
      </c>
    </row>
    <row r="13" spans="1:12" x14ac:dyDescent="0.25">
      <c r="A13" t="s">
        <v>48</v>
      </c>
      <c r="B13">
        <v>56.49</v>
      </c>
      <c r="C13">
        <v>80.040000000000006</v>
      </c>
      <c r="D13">
        <v>138.69999999999999</v>
      </c>
      <c r="E13">
        <v>52.6</v>
      </c>
      <c r="F13">
        <v>122.38</v>
      </c>
      <c r="G13">
        <v>322.08</v>
      </c>
      <c r="H13">
        <v>245.01</v>
      </c>
      <c r="I13">
        <v>453.19</v>
      </c>
      <c r="J13">
        <v>355.89</v>
      </c>
      <c r="K13">
        <v>424.55</v>
      </c>
      <c r="L13">
        <v>622.52</v>
      </c>
    </row>
    <row r="14" spans="1:12" x14ac:dyDescent="0.25">
      <c r="A14" t="s">
        <v>50</v>
      </c>
      <c r="B14">
        <v>79.040000000000006</v>
      </c>
      <c r="C14">
        <v>119.65</v>
      </c>
      <c r="D14">
        <v>201.87</v>
      </c>
      <c r="E14">
        <v>142.55000000000001</v>
      </c>
      <c r="F14">
        <v>229.43</v>
      </c>
      <c r="G14">
        <v>266.56</v>
      </c>
      <c r="H14">
        <v>334.24</v>
      </c>
      <c r="I14">
        <v>460.09</v>
      </c>
      <c r="J14">
        <v>735.81</v>
      </c>
      <c r="K14">
        <v>805.65</v>
      </c>
      <c r="L14">
        <v>961.65</v>
      </c>
    </row>
    <row r="15" spans="1:12" x14ac:dyDescent="0.25">
      <c r="A15" t="s">
        <v>52</v>
      </c>
      <c r="B15">
        <v>29.02</v>
      </c>
      <c r="C15">
        <v>112.34</v>
      </c>
      <c r="D15">
        <v>336.34</v>
      </c>
      <c r="E15">
        <v>140.4</v>
      </c>
      <c r="F15">
        <v>1005.18</v>
      </c>
      <c r="G15">
        <v>759.26</v>
      </c>
      <c r="H15">
        <v>281.18</v>
      </c>
      <c r="I15">
        <v>1356.44</v>
      </c>
      <c r="J15">
        <v>757.73</v>
      </c>
      <c r="K15">
        <v>759.76</v>
      </c>
      <c r="L15">
        <v>3331.58</v>
      </c>
    </row>
    <row r="16" spans="1:12" x14ac:dyDescent="0.25">
      <c r="A16" t="s">
        <v>54</v>
      </c>
      <c r="B16">
        <v>29.34</v>
      </c>
      <c r="C16">
        <v>48</v>
      </c>
      <c r="D16">
        <v>91.94</v>
      </c>
      <c r="E16">
        <v>46.25</v>
      </c>
      <c r="F16">
        <v>110.31</v>
      </c>
      <c r="G16">
        <v>343.87</v>
      </c>
      <c r="H16">
        <v>250.88</v>
      </c>
      <c r="I16">
        <v>556.91</v>
      </c>
      <c r="J16">
        <v>421.47</v>
      </c>
      <c r="K16">
        <v>499.1</v>
      </c>
      <c r="L16">
        <v>672.54</v>
      </c>
    </row>
    <row r="17" spans="1:12" x14ac:dyDescent="0.25">
      <c r="A17" t="s">
        <v>56</v>
      </c>
      <c r="B17">
        <v>2596.1999999999998</v>
      </c>
      <c r="C17">
        <v>3675.38</v>
      </c>
      <c r="D17">
        <v>5876.17</v>
      </c>
      <c r="E17">
        <v>6233.29</v>
      </c>
      <c r="F17">
        <v>10459.92</v>
      </c>
      <c r="G17">
        <v>6517.23</v>
      </c>
      <c r="H17">
        <v>12.13</v>
      </c>
      <c r="I17">
        <v>15157.03</v>
      </c>
      <c r="J17">
        <v>31215.86</v>
      </c>
      <c r="K17">
        <v>39248.78</v>
      </c>
      <c r="L17">
        <v>40892.269999999997</v>
      </c>
    </row>
    <row r="18" spans="1:12" x14ac:dyDescent="0.25">
      <c r="A18" s="10" t="s">
        <v>58</v>
      </c>
      <c r="B18">
        <v>2461.1799999999998</v>
      </c>
      <c r="C18">
        <v>3313.4</v>
      </c>
      <c r="D18">
        <v>6377.03</v>
      </c>
      <c r="E18">
        <v>4564.32</v>
      </c>
      <c r="F18">
        <v>8717.34</v>
      </c>
      <c r="G18">
        <v>14037.03</v>
      </c>
      <c r="H18">
        <v>14339.7</v>
      </c>
      <c r="I18">
        <v>25167.38</v>
      </c>
      <c r="J18">
        <v>24562.92</v>
      </c>
      <c r="K18">
        <v>29044.26</v>
      </c>
      <c r="L18">
        <v>41425.68</v>
      </c>
    </row>
    <row r="19" spans="1:12" x14ac:dyDescent="0.25">
      <c r="A19" s="10" t="s">
        <v>59</v>
      </c>
      <c r="B19">
        <v>7345270</v>
      </c>
      <c r="C19">
        <v>5306444</v>
      </c>
      <c r="D19">
        <v>3114290</v>
      </c>
      <c r="E19">
        <v>1955843</v>
      </c>
      <c r="F19">
        <v>1830463</v>
      </c>
      <c r="G19">
        <v>2095475</v>
      </c>
      <c r="H19">
        <v>905731</v>
      </c>
      <c r="I19">
        <v>1018819</v>
      </c>
      <c r="J19">
        <v>450947</v>
      </c>
      <c r="K19">
        <v>381312</v>
      </c>
      <c r="L19">
        <v>442546</v>
      </c>
    </row>
    <row r="21" spans="1:12" x14ac:dyDescent="0.25">
      <c r="B21" s="2">
        <f>$L$18/B18</f>
        <v>16.831633606643969</v>
      </c>
      <c r="C21" s="2">
        <f t="shared" ref="C21:K21" si="0">$L$18/C18</f>
        <v>12.502468763203959</v>
      </c>
      <c r="D21" s="2">
        <f t="shared" si="0"/>
        <v>6.4960773275333503</v>
      </c>
      <c r="E21" s="2">
        <f t="shared" si="0"/>
        <v>9.0759806499106119</v>
      </c>
      <c r="F21" s="2">
        <f t="shared" si="0"/>
        <v>4.7521009849334774</v>
      </c>
      <c r="G21" s="2">
        <f t="shared" si="0"/>
        <v>2.9511712947824433</v>
      </c>
      <c r="H21" s="2">
        <f t="shared" si="0"/>
        <v>2.8888805205129815</v>
      </c>
      <c r="I21" s="2">
        <f t="shared" si="0"/>
        <v>1.6460068549050397</v>
      </c>
      <c r="J21" s="2">
        <f t="shared" si="0"/>
        <v>1.6865128413071411</v>
      </c>
      <c r="K21" s="2">
        <f t="shared" si="0"/>
        <v>1.4262949030204248</v>
      </c>
    </row>
    <row r="22" spans="1:12" x14ac:dyDescent="0.25">
      <c r="B22">
        <f>B2/$L$2*B21</f>
        <v>4.9504804725423437</v>
      </c>
      <c r="C22">
        <f>C2/$L$2*C21</f>
        <v>2.757897521294991</v>
      </c>
      <c r="D22">
        <f>D2/$L$2*D21</f>
        <v>2.4837942722921631</v>
      </c>
      <c r="E22">
        <f>E2/$L$2*E21</f>
        <v>3.2032872882037458</v>
      </c>
      <c r="F22">
        <f>F2/$L$2*F21</f>
        <v>2.7953535205491047</v>
      </c>
      <c r="G22">
        <f>G2/$L$2*G21</f>
        <v>1.2499078424960937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F15"/>
  <sheetViews>
    <sheetView workbookViewId="0">
      <selection activeCell="H13" sqref="H13"/>
    </sheetView>
  </sheetViews>
  <sheetFormatPr defaultRowHeight="15" x14ac:dyDescent="0.25"/>
  <cols>
    <col min="1" max="1" width="18.7109375" bestFit="1" customWidth="1"/>
    <col min="2" max="2" width="12.5703125" bestFit="1" customWidth="1"/>
    <col min="3" max="3" width="32.85546875" bestFit="1" customWidth="1"/>
    <col min="4" max="4" width="22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16</v>
      </c>
      <c r="D2" s="1" t="s">
        <v>25</v>
      </c>
      <c r="E2">
        <v>1</v>
      </c>
      <c r="F2">
        <v>0</v>
      </c>
      <c r="G2">
        <v>3532077.94</v>
      </c>
      <c r="H2">
        <v>9232556.4299999997</v>
      </c>
      <c r="I2">
        <v>922858.78</v>
      </c>
      <c r="J2">
        <v>925903.52</v>
      </c>
      <c r="K2">
        <v>60398659.109999999</v>
      </c>
      <c r="L2">
        <v>15294328.41</v>
      </c>
      <c r="M2">
        <v>57049321.520000003</v>
      </c>
      <c r="N2">
        <v>56870045.200000003</v>
      </c>
      <c r="O2">
        <v>22365.49</v>
      </c>
      <c r="P2">
        <v>22318.26</v>
      </c>
      <c r="Q2">
        <v>442.05</v>
      </c>
      <c r="R2">
        <v>453.77</v>
      </c>
      <c r="S2">
        <v>212.12</v>
      </c>
      <c r="T2">
        <v>212.58</v>
      </c>
      <c r="U2">
        <v>53.16</v>
      </c>
      <c r="V2">
        <v>56.8</v>
      </c>
      <c r="W2">
        <v>42.69</v>
      </c>
      <c r="X2">
        <v>42.12</v>
      </c>
      <c r="Y2">
        <v>617.08000000000004</v>
      </c>
      <c r="Z2">
        <v>478.27</v>
      </c>
      <c r="AA2">
        <v>47.27</v>
      </c>
      <c r="AB2">
        <v>47.27</v>
      </c>
      <c r="AC2">
        <v>32444.54</v>
      </c>
      <c r="AD2">
        <v>32624.36</v>
      </c>
      <c r="AE2">
        <v>9100.35</v>
      </c>
      <c r="AF2">
        <v>2886263.05</v>
      </c>
    </row>
    <row r="3" spans="1:32" x14ac:dyDescent="0.25">
      <c r="A3" s="1" t="s">
        <v>117</v>
      </c>
      <c r="B3">
        <v>750</v>
      </c>
      <c r="C3" s="1" t="s">
        <v>18</v>
      </c>
      <c r="D3" s="1" t="s">
        <v>25</v>
      </c>
      <c r="E3">
        <v>4</v>
      </c>
      <c r="F3">
        <v>0</v>
      </c>
      <c r="G3">
        <v>2591812.46</v>
      </c>
      <c r="H3">
        <v>7119809.3399999999</v>
      </c>
      <c r="I3">
        <v>690960.02</v>
      </c>
      <c r="J3">
        <v>689693.34</v>
      </c>
      <c r="K3">
        <v>46831726.899999999</v>
      </c>
      <c r="L3">
        <v>11886053.390000001</v>
      </c>
      <c r="M3">
        <v>44077813.520000003</v>
      </c>
      <c r="N3">
        <v>43959531.25</v>
      </c>
      <c r="O3">
        <v>17542.3</v>
      </c>
      <c r="P3">
        <v>16780.740000000002</v>
      </c>
      <c r="Q3">
        <v>357.1</v>
      </c>
      <c r="R3">
        <v>1419.04</v>
      </c>
      <c r="S3">
        <v>158.97</v>
      </c>
      <c r="T3">
        <v>991.97</v>
      </c>
      <c r="U3">
        <v>39</v>
      </c>
      <c r="V3">
        <v>167.37</v>
      </c>
      <c r="W3">
        <v>33.01</v>
      </c>
      <c r="X3">
        <v>132.04</v>
      </c>
      <c r="Y3">
        <v>473.86</v>
      </c>
      <c r="Z3">
        <v>1485.32</v>
      </c>
      <c r="AA3">
        <v>46.85</v>
      </c>
      <c r="AB3">
        <v>181.06</v>
      </c>
      <c r="AC3">
        <v>24850.52</v>
      </c>
      <c r="AD3">
        <v>21432.18</v>
      </c>
      <c r="AE3">
        <v>17173.61</v>
      </c>
      <c r="AF3">
        <v>3417234.29</v>
      </c>
    </row>
    <row r="4" spans="1:32" x14ac:dyDescent="0.25">
      <c r="A4" s="1" t="s">
        <v>2</v>
      </c>
      <c r="B4">
        <v>1300</v>
      </c>
      <c r="C4" s="1" t="s">
        <v>17</v>
      </c>
      <c r="D4" s="1" t="s">
        <v>25</v>
      </c>
      <c r="E4">
        <v>8</v>
      </c>
      <c r="F4">
        <v>0</v>
      </c>
      <c r="G4">
        <v>4755942.3600000003</v>
      </c>
      <c r="H4">
        <v>11853423.18</v>
      </c>
      <c r="I4">
        <v>1275834.03</v>
      </c>
      <c r="J4">
        <v>1240840.3600000001</v>
      </c>
      <c r="K4">
        <v>81142021.700000003</v>
      </c>
      <c r="L4">
        <v>19965213.530000001</v>
      </c>
      <c r="M4">
        <v>76368338.200000003</v>
      </c>
      <c r="N4">
        <v>72836094.620000005</v>
      </c>
      <c r="O4">
        <v>30161.66</v>
      </c>
      <c r="P4">
        <v>24993.46</v>
      </c>
      <c r="Q4">
        <v>686.04</v>
      </c>
      <c r="R4">
        <v>4600.33</v>
      </c>
      <c r="S4">
        <v>298.75</v>
      </c>
      <c r="T4">
        <v>3216.11</v>
      </c>
      <c r="U4">
        <v>74.36</v>
      </c>
      <c r="V4">
        <v>583.97</v>
      </c>
      <c r="W4">
        <v>56.92</v>
      </c>
      <c r="X4">
        <v>443.94</v>
      </c>
      <c r="Y4">
        <v>831.93</v>
      </c>
      <c r="Z4">
        <v>5122.33</v>
      </c>
      <c r="AA4">
        <v>80.930000000000007</v>
      </c>
      <c r="AB4">
        <v>517.17999999999995</v>
      </c>
      <c r="AC4">
        <v>40086.89</v>
      </c>
      <c r="AD4">
        <v>17235.169999999998</v>
      </c>
      <c r="AE4">
        <v>50222.58</v>
      </c>
      <c r="AF4">
        <v>2159060.73</v>
      </c>
    </row>
    <row r="5" spans="1:32" x14ac:dyDescent="0.25">
      <c r="A5" s="1" t="s">
        <v>2</v>
      </c>
      <c r="B5">
        <v>1300</v>
      </c>
      <c r="C5" s="1" t="s">
        <v>17</v>
      </c>
      <c r="D5" s="1" t="s">
        <v>26</v>
      </c>
      <c r="E5">
        <v>8</v>
      </c>
      <c r="F5">
        <v>2362408960</v>
      </c>
      <c r="G5">
        <v>112107200.19</v>
      </c>
      <c r="H5">
        <v>117270015.03</v>
      </c>
      <c r="I5">
        <v>1458574.64</v>
      </c>
      <c r="J5">
        <v>1407533.63</v>
      </c>
      <c r="K5">
        <v>43691655.57</v>
      </c>
      <c r="L5">
        <v>41801299.25</v>
      </c>
      <c r="M5">
        <v>369052810.82999998</v>
      </c>
      <c r="N5">
        <v>351711959.72000003</v>
      </c>
      <c r="O5">
        <v>194087.45</v>
      </c>
      <c r="P5">
        <v>26962.18</v>
      </c>
      <c r="Q5">
        <v>2440.9899999999998</v>
      </c>
      <c r="R5">
        <v>16783.150000000001</v>
      </c>
      <c r="S5">
        <v>1048.21</v>
      </c>
      <c r="T5">
        <v>11799.91</v>
      </c>
      <c r="U5">
        <v>164.72</v>
      </c>
      <c r="V5">
        <v>1177.67</v>
      </c>
      <c r="W5">
        <v>1309.6199999999999</v>
      </c>
      <c r="X5">
        <v>10672.17</v>
      </c>
      <c r="Y5">
        <v>326.68</v>
      </c>
      <c r="Z5">
        <v>7813.58</v>
      </c>
      <c r="AA5">
        <v>133.53</v>
      </c>
      <c r="AB5">
        <v>746.43</v>
      </c>
      <c r="AC5">
        <v>0</v>
      </c>
      <c r="AD5">
        <v>0</v>
      </c>
      <c r="AE5">
        <v>196746.42</v>
      </c>
      <c r="AF5">
        <v>1259389.78</v>
      </c>
    </row>
    <row r="6" spans="1:32" x14ac:dyDescent="0.25">
      <c r="A6" s="1" t="s">
        <v>4</v>
      </c>
      <c r="B6">
        <v>1550</v>
      </c>
      <c r="C6" s="1" t="s">
        <v>18</v>
      </c>
      <c r="D6" s="1" t="s">
        <v>27</v>
      </c>
      <c r="E6">
        <v>8</v>
      </c>
      <c r="F6">
        <v>2380783616</v>
      </c>
      <c r="G6">
        <v>132875156.17</v>
      </c>
      <c r="H6">
        <v>148628854.22999999</v>
      </c>
      <c r="I6">
        <v>2009156.77</v>
      </c>
      <c r="J6">
        <v>1710285.39</v>
      </c>
      <c r="K6">
        <v>52172333.490000002</v>
      </c>
      <c r="L6">
        <v>51925427.159999996</v>
      </c>
      <c r="M6">
        <v>440085292.05000001</v>
      </c>
      <c r="N6">
        <v>436938052.61000001</v>
      </c>
      <c r="O6">
        <v>211875.55</v>
      </c>
      <c r="P6">
        <v>32869.46</v>
      </c>
      <c r="Q6">
        <v>2858.39</v>
      </c>
      <c r="R6">
        <v>20078.2</v>
      </c>
      <c r="S6">
        <v>1275.25</v>
      </c>
      <c r="T6">
        <v>14375.81</v>
      </c>
      <c r="U6">
        <v>179.26</v>
      </c>
      <c r="V6">
        <v>1261.8399999999999</v>
      </c>
      <c r="W6">
        <v>1552.65</v>
      </c>
      <c r="X6">
        <v>12711.44</v>
      </c>
      <c r="Y6">
        <v>357.01</v>
      </c>
      <c r="Z6">
        <v>9441.68</v>
      </c>
      <c r="AA6">
        <v>130.28</v>
      </c>
      <c r="AB6">
        <v>699.09</v>
      </c>
      <c r="AC6">
        <v>0</v>
      </c>
      <c r="AD6">
        <v>0</v>
      </c>
      <c r="AE6">
        <v>234814.32</v>
      </c>
      <c r="AF6">
        <v>1143765.68</v>
      </c>
    </row>
    <row r="7" spans="1:32" x14ac:dyDescent="0.25">
      <c r="A7" s="1" t="s">
        <v>5</v>
      </c>
      <c r="B7">
        <v>1152</v>
      </c>
      <c r="C7" s="1" t="s">
        <v>19</v>
      </c>
      <c r="D7" s="1" t="s">
        <v>28</v>
      </c>
      <c r="E7">
        <v>4</v>
      </c>
      <c r="F7">
        <v>0</v>
      </c>
      <c r="G7">
        <v>5032008.47</v>
      </c>
      <c r="H7">
        <v>4637858.8899999997</v>
      </c>
      <c r="I7">
        <v>965684.06</v>
      </c>
      <c r="J7">
        <v>910857.03</v>
      </c>
      <c r="K7">
        <v>7988480.1799999997</v>
      </c>
      <c r="L7">
        <v>6493276.3300000001</v>
      </c>
      <c r="M7">
        <v>35574692.530000001</v>
      </c>
      <c r="N7">
        <v>31986726.280000001</v>
      </c>
      <c r="O7">
        <v>44510.57</v>
      </c>
      <c r="P7">
        <v>38177.94</v>
      </c>
      <c r="Q7">
        <v>446.4</v>
      </c>
      <c r="R7">
        <v>1501.81</v>
      </c>
      <c r="S7">
        <v>132.68</v>
      </c>
      <c r="T7">
        <v>1107.29</v>
      </c>
      <c r="U7">
        <v>33.03</v>
      </c>
      <c r="V7">
        <v>130.74</v>
      </c>
      <c r="W7">
        <v>52.93</v>
      </c>
      <c r="X7">
        <v>193.51</v>
      </c>
      <c r="Y7">
        <v>454.87</v>
      </c>
      <c r="Z7">
        <v>1346.53</v>
      </c>
      <c r="AA7">
        <v>60.7</v>
      </c>
      <c r="AB7">
        <v>200.64</v>
      </c>
      <c r="AC7">
        <v>23782.26</v>
      </c>
      <c r="AD7">
        <v>17804.97</v>
      </c>
      <c r="AE7">
        <v>17578.43</v>
      </c>
      <c r="AF7">
        <v>2834386.81</v>
      </c>
    </row>
    <row r="8" spans="1:32" x14ac:dyDescent="0.25">
      <c r="A8" s="1" t="s">
        <v>6</v>
      </c>
      <c r="B8">
        <v>1440</v>
      </c>
      <c r="C8" s="1" t="s">
        <v>20</v>
      </c>
      <c r="D8" s="1" t="s">
        <v>25</v>
      </c>
      <c r="E8">
        <v>4</v>
      </c>
      <c r="F8">
        <v>2127478784</v>
      </c>
      <c r="G8">
        <v>33640155.469999999</v>
      </c>
      <c r="H8">
        <v>32210118.539999999</v>
      </c>
      <c r="I8">
        <v>2100502.84</v>
      </c>
      <c r="J8">
        <v>2100277.5699999998</v>
      </c>
      <c r="K8">
        <v>66075080.829999998</v>
      </c>
      <c r="L8">
        <v>64876516.200000003</v>
      </c>
      <c r="M8">
        <v>122382225.08</v>
      </c>
      <c r="N8">
        <v>120545480.59999999</v>
      </c>
      <c r="O8">
        <v>140660.24</v>
      </c>
      <c r="P8">
        <v>52448.92</v>
      </c>
      <c r="Q8">
        <v>2773.08</v>
      </c>
      <c r="R8">
        <v>8522</v>
      </c>
      <c r="S8">
        <v>892.06</v>
      </c>
      <c r="T8">
        <v>5820.38</v>
      </c>
      <c r="U8">
        <v>143.59</v>
      </c>
      <c r="V8">
        <v>574.36</v>
      </c>
      <c r="W8">
        <v>746.16</v>
      </c>
      <c r="X8">
        <v>2994.31</v>
      </c>
      <c r="Y8">
        <v>976.28</v>
      </c>
      <c r="Z8">
        <v>4159.1000000000004</v>
      </c>
      <c r="AA8">
        <v>296.74</v>
      </c>
      <c r="AB8">
        <v>562.24</v>
      </c>
      <c r="AC8">
        <v>83339.539999999994</v>
      </c>
      <c r="AD8">
        <v>32438.43</v>
      </c>
      <c r="AE8">
        <v>80622.19</v>
      </c>
      <c r="AF8">
        <v>932882.1</v>
      </c>
    </row>
    <row r="9" spans="1:32" x14ac:dyDescent="0.25">
      <c r="A9" s="1" t="s">
        <v>6</v>
      </c>
      <c r="B9">
        <v>1440</v>
      </c>
      <c r="C9" s="1" t="s">
        <v>21</v>
      </c>
      <c r="D9" s="1" t="s">
        <v>29</v>
      </c>
      <c r="E9">
        <v>4</v>
      </c>
      <c r="F9">
        <v>1124458496</v>
      </c>
      <c r="G9">
        <v>28316564.920000002</v>
      </c>
      <c r="H9">
        <v>35438868.329999998</v>
      </c>
      <c r="I9">
        <v>1840700.19</v>
      </c>
      <c r="J9">
        <v>1807213.36</v>
      </c>
      <c r="K9">
        <v>69707585.739999995</v>
      </c>
      <c r="L9">
        <v>68604788.530000001</v>
      </c>
      <c r="M9">
        <v>122446834.27</v>
      </c>
      <c r="N9">
        <v>119899967.94</v>
      </c>
      <c r="O9">
        <v>201869.44</v>
      </c>
      <c r="P9">
        <v>57498.14</v>
      </c>
      <c r="Q9">
        <v>2385.08</v>
      </c>
      <c r="R9">
        <v>8083.16</v>
      </c>
      <c r="S9">
        <v>793.29</v>
      </c>
      <c r="T9">
        <v>5400.44</v>
      </c>
      <c r="U9">
        <v>150.86000000000001</v>
      </c>
      <c r="V9">
        <v>574.36</v>
      </c>
      <c r="W9">
        <v>981.22</v>
      </c>
      <c r="X9">
        <v>3784.86</v>
      </c>
      <c r="Y9">
        <v>1169.49</v>
      </c>
      <c r="Z9">
        <v>5022.8999999999996</v>
      </c>
      <c r="AA9">
        <v>296.74</v>
      </c>
      <c r="AB9">
        <v>521.1</v>
      </c>
      <c r="AC9">
        <v>67154.95</v>
      </c>
      <c r="AD9">
        <v>38356.83</v>
      </c>
      <c r="AE9">
        <v>84512.14</v>
      </c>
      <c r="AF9">
        <v>939013.73</v>
      </c>
    </row>
    <row r="10" spans="1:32" x14ac:dyDescent="0.25">
      <c r="A10" s="1" t="s">
        <v>8</v>
      </c>
      <c r="B10">
        <v>2130</v>
      </c>
      <c r="C10" s="1" t="s">
        <v>20</v>
      </c>
      <c r="D10" s="1" t="s">
        <v>25</v>
      </c>
      <c r="E10">
        <v>4</v>
      </c>
      <c r="F10">
        <v>623116288</v>
      </c>
      <c r="G10">
        <v>71766787.790000007</v>
      </c>
      <c r="H10">
        <v>34640922.700000003</v>
      </c>
      <c r="I10">
        <v>4985436.4800000004</v>
      </c>
      <c r="J10">
        <v>2688068.6</v>
      </c>
      <c r="K10">
        <v>71183388.129999995</v>
      </c>
      <c r="L10">
        <v>65649229.009999998</v>
      </c>
      <c r="M10">
        <v>192617413.69999999</v>
      </c>
      <c r="N10">
        <v>115456660.56</v>
      </c>
      <c r="O10">
        <v>226490.84</v>
      </c>
      <c r="P10">
        <v>70272.87</v>
      </c>
      <c r="Q10">
        <v>5832.27</v>
      </c>
      <c r="R10">
        <v>8796.18</v>
      </c>
      <c r="S10">
        <v>1988.76</v>
      </c>
      <c r="T10">
        <v>5380.22</v>
      </c>
      <c r="U10">
        <v>255.06</v>
      </c>
      <c r="V10">
        <v>574.36</v>
      </c>
      <c r="W10">
        <v>1319.86</v>
      </c>
      <c r="X10">
        <v>2287.42</v>
      </c>
      <c r="Y10">
        <v>1809.24</v>
      </c>
      <c r="Z10">
        <v>4211.3500000000004</v>
      </c>
      <c r="AA10">
        <v>667.67</v>
      </c>
      <c r="AB10">
        <v>928.93</v>
      </c>
      <c r="AC10">
        <v>122028.68</v>
      </c>
      <c r="AD10">
        <v>42936.12</v>
      </c>
      <c r="AE10">
        <v>97822.29</v>
      </c>
      <c r="AF10">
        <v>710849.38</v>
      </c>
    </row>
    <row r="11" spans="1:32" x14ac:dyDescent="0.25">
      <c r="A11" s="1" t="s">
        <v>8</v>
      </c>
      <c r="B11">
        <v>2130</v>
      </c>
      <c r="C11" s="1" t="s">
        <v>22</v>
      </c>
      <c r="D11" s="1" t="s">
        <v>30</v>
      </c>
      <c r="E11">
        <v>4</v>
      </c>
      <c r="F11">
        <v>1124110336</v>
      </c>
      <c r="G11">
        <v>67165610.129999995</v>
      </c>
      <c r="H11">
        <v>38591843.82</v>
      </c>
      <c r="I11">
        <v>4003896.28</v>
      </c>
      <c r="J11">
        <v>2069191.75</v>
      </c>
      <c r="K11">
        <v>84265325.390000001</v>
      </c>
      <c r="L11">
        <v>58796891.310000002</v>
      </c>
      <c r="M11">
        <v>165452978.06999999</v>
      </c>
      <c r="N11">
        <v>120261358.23999999</v>
      </c>
      <c r="O11">
        <v>381678.06</v>
      </c>
      <c r="P11">
        <v>93497.43</v>
      </c>
      <c r="Q11">
        <v>4393.45</v>
      </c>
      <c r="R11">
        <v>8406.69</v>
      </c>
      <c r="S11">
        <v>1360.13</v>
      </c>
      <c r="T11">
        <v>4341.3100000000004</v>
      </c>
      <c r="U11">
        <v>239</v>
      </c>
      <c r="V11">
        <v>530.66999999999996</v>
      </c>
      <c r="W11">
        <v>1677.86</v>
      </c>
      <c r="X11">
        <v>3058.05</v>
      </c>
      <c r="Y11">
        <v>2149.08</v>
      </c>
      <c r="Z11">
        <v>4856.4399999999996</v>
      </c>
      <c r="AA11">
        <v>593.48</v>
      </c>
      <c r="AB11">
        <v>890.22</v>
      </c>
      <c r="AC11">
        <v>155054.23000000001</v>
      </c>
      <c r="AD11">
        <v>55409.66</v>
      </c>
      <c r="AE11">
        <v>98492.23</v>
      </c>
      <c r="AF11">
        <v>678650.92</v>
      </c>
    </row>
    <row r="12" spans="1:32" x14ac:dyDescent="0.25">
      <c r="A12" s="1" t="s">
        <v>10</v>
      </c>
      <c r="B12">
        <v>2660</v>
      </c>
      <c r="C12" s="1" t="s">
        <v>23</v>
      </c>
      <c r="D12" s="1" t="s">
        <v>25</v>
      </c>
      <c r="E12">
        <v>4</v>
      </c>
      <c r="F12">
        <v>0</v>
      </c>
      <c r="G12">
        <v>5888357.8200000003</v>
      </c>
      <c r="H12">
        <v>28816081.489999998</v>
      </c>
      <c r="I12">
        <v>3538260.34</v>
      </c>
      <c r="J12">
        <v>2996490.12</v>
      </c>
      <c r="K12">
        <v>33915665.079999998</v>
      </c>
      <c r="L12">
        <v>23818753.43</v>
      </c>
      <c r="M12">
        <v>186225454.37</v>
      </c>
      <c r="N12">
        <v>135438638.47999999</v>
      </c>
      <c r="O12">
        <v>111408.38</v>
      </c>
      <c r="P12">
        <v>62291.839999999997</v>
      </c>
      <c r="Q12">
        <v>3525.38</v>
      </c>
      <c r="R12">
        <v>11335.19</v>
      </c>
      <c r="S12">
        <v>1073.26</v>
      </c>
      <c r="T12">
        <v>5221.9799999999996</v>
      </c>
      <c r="U12">
        <v>203.29</v>
      </c>
      <c r="V12">
        <v>541.02</v>
      </c>
      <c r="W12">
        <v>245.87</v>
      </c>
      <c r="X12">
        <v>645.41999999999996</v>
      </c>
      <c r="Y12">
        <v>1544.08</v>
      </c>
      <c r="Z12">
        <v>5204.05</v>
      </c>
      <c r="AA12">
        <v>356.09</v>
      </c>
      <c r="AB12">
        <v>971.15</v>
      </c>
      <c r="AC12">
        <v>114473.36</v>
      </c>
      <c r="AD12">
        <v>43528.800000000003</v>
      </c>
      <c r="AE12">
        <v>76744.479999999996</v>
      </c>
      <c r="AF12">
        <v>984340.14</v>
      </c>
    </row>
    <row r="13" spans="1:32" x14ac:dyDescent="0.25">
      <c r="A13" s="1" t="s">
        <v>10</v>
      </c>
      <c r="B13">
        <v>2660</v>
      </c>
      <c r="C13" s="1" t="s">
        <v>23</v>
      </c>
      <c r="D13" s="1" t="s">
        <v>31</v>
      </c>
      <c r="E13">
        <v>4</v>
      </c>
      <c r="F13">
        <v>1198948352</v>
      </c>
      <c r="G13">
        <v>61276579.890000001</v>
      </c>
      <c r="H13">
        <v>57968393.310000002</v>
      </c>
      <c r="I13">
        <v>3467831.59</v>
      </c>
      <c r="J13">
        <v>2687106.05</v>
      </c>
      <c r="K13">
        <v>73948127.810000002</v>
      </c>
      <c r="L13">
        <v>61551182.18</v>
      </c>
      <c r="M13">
        <v>179526702.97999999</v>
      </c>
      <c r="N13">
        <v>128884892.73999999</v>
      </c>
      <c r="O13">
        <v>407545.97</v>
      </c>
      <c r="P13">
        <v>62665.53</v>
      </c>
      <c r="Q13">
        <v>5087.1400000000003</v>
      </c>
      <c r="R13">
        <v>16268.24</v>
      </c>
      <c r="S13">
        <v>1397.58</v>
      </c>
      <c r="T13">
        <v>7154.81</v>
      </c>
      <c r="U13">
        <v>321.42</v>
      </c>
      <c r="V13">
        <v>914.35</v>
      </c>
      <c r="W13">
        <v>2294.8200000000002</v>
      </c>
      <c r="X13">
        <v>3183.84</v>
      </c>
      <c r="Y13">
        <v>1853.38</v>
      </c>
      <c r="Z13">
        <v>5773.8</v>
      </c>
      <c r="AA13">
        <v>593.48</v>
      </c>
      <c r="AB13">
        <v>1005.84</v>
      </c>
      <c r="AC13">
        <v>262537.42</v>
      </c>
      <c r="AD13">
        <v>63914.1</v>
      </c>
      <c r="AE13">
        <v>125713.98</v>
      </c>
      <c r="AF13">
        <v>705450.99</v>
      </c>
    </row>
    <row r="14" spans="1:32" x14ac:dyDescent="0.25">
      <c r="A14" s="1" t="s">
        <v>12</v>
      </c>
      <c r="B14">
        <v>3400</v>
      </c>
      <c r="C14" s="1" t="s">
        <v>20</v>
      </c>
      <c r="D14" s="1" t="s">
        <v>25</v>
      </c>
      <c r="E14">
        <v>8</v>
      </c>
      <c r="F14">
        <v>3467759616</v>
      </c>
      <c r="G14">
        <v>142318892.80000001</v>
      </c>
      <c r="H14">
        <v>76482092.939999998</v>
      </c>
      <c r="I14">
        <v>8487850.0099999998</v>
      </c>
      <c r="J14">
        <v>5699734.3300000001</v>
      </c>
      <c r="K14">
        <v>137005911.03999999</v>
      </c>
      <c r="L14">
        <v>128816109.62</v>
      </c>
      <c r="M14">
        <v>331131288.19</v>
      </c>
      <c r="N14">
        <v>273941467.23000002</v>
      </c>
      <c r="O14">
        <v>541071.44999999995</v>
      </c>
      <c r="P14">
        <v>75575.55</v>
      </c>
      <c r="Q14">
        <v>12098.99</v>
      </c>
      <c r="R14">
        <v>41043.919999999998</v>
      </c>
      <c r="S14">
        <v>4944.93</v>
      </c>
      <c r="T14">
        <v>32281.19</v>
      </c>
      <c r="U14">
        <v>584.71</v>
      </c>
      <c r="V14">
        <v>2560.0700000000002</v>
      </c>
      <c r="W14">
        <v>2899.26</v>
      </c>
      <c r="X14">
        <v>9900.4</v>
      </c>
      <c r="Y14">
        <v>3016.39</v>
      </c>
      <c r="Z14">
        <v>18956.97</v>
      </c>
      <c r="AA14">
        <v>1335.33</v>
      </c>
      <c r="AB14">
        <v>2072.9499999999998</v>
      </c>
      <c r="AC14">
        <v>271587.13</v>
      </c>
      <c r="AD14">
        <v>43709.09</v>
      </c>
      <c r="AE14">
        <v>352806.1</v>
      </c>
      <c r="AF14">
        <v>531086.4</v>
      </c>
    </row>
    <row r="15" spans="1:32" x14ac:dyDescent="0.25">
      <c r="A15" s="1" t="s">
        <v>12</v>
      </c>
      <c r="B15">
        <v>3400</v>
      </c>
      <c r="C15" s="1" t="s">
        <v>20</v>
      </c>
      <c r="D15" s="1" t="s">
        <v>31</v>
      </c>
      <c r="E15">
        <v>8</v>
      </c>
      <c r="F15">
        <v>2106949632</v>
      </c>
      <c r="G15">
        <v>139398390</v>
      </c>
      <c r="H15">
        <v>68419477.900000006</v>
      </c>
      <c r="I15">
        <v>9257156.9800000004</v>
      </c>
      <c r="J15">
        <v>5409691.21</v>
      </c>
      <c r="K15">
        <v>147498693.91999999</v>
      </c>
      <c r="L15">
        <v>132973724.51000001</v>
      </c>
      <c r="M15">
        <v>331922034.04000002</v>
      </c>
      <c r="N15">
        <v>252491599.72999999</v>
      </c>
      <c r="O15">
        <v>742029.57</v>
      </c>
      <c r="P15">
        <v>81750.73</v>
      </c>
      <c r="Q15">
        <v>9718.41</v>
      </c>
      <c r="R15">
        <v>36871.379999999997</v>
      </c>
      <c r="S15">
        <v>2671.33</v>
      </c>
      <c r="T15">
        <v>23490.35</v>
      </c>
      <c r="U15">
        <v>584.71</v>
      </c>
      <c r="V15">
        <v>2852.68</v>
      </c>
      <c r="W15">
        <v>3643.71</v>
      </c>
      <c r="X15">
        <v>13703.47</v>
      </c>
      <c r="Y15">
        <v>3645.66</v>
      </c>
      <c r="Z15">
        <v>22593.61</v>
      </c>
      <c r="AA15">
        <v>1335.33</v>
      </c>
      <c r="AB15">
        <v>2047.51</v>
      </c>
      <c r="AC15">
        <v>344935.39</v>
      </c>
      <c r="AD15">
        <v>86951.77</v>
      </c>
      <c r="AE15">
        <v>352445.86</v>
      </c>
      <c r="AF15">
        <v>488755.26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workbookViewId="0">
      <selection activeCell="I12" sqref="I1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115</v>
      </c>
      <c r="B1" t="s">
        <v>102</v>
      </c>
      <c r="C1" t="s">
        <v>103</v>
      </c>
      <c r="D1" t="s">
        <v>104</v>
      </c>
      <c r="E1" t="s">
        <v>109</v>
      </c>
      <c r="F1" t="s">
        <v>97</v>
      </c>
      <c r="G1" t="s">
        <v>105</v>
      </c>
      <c r="H1" t="s">
        <v>98</v>
      </c>
      <c r="I1" t="s">
        <v>108</v>
      </c>
      <c r="J1" t="s">
        <v>99</v>
      </c>
      <c r="K1" t="s">
        <v>107</v>
      </c>
      <c r="L1" t="s">
        <v>101</v>
      </c>
      <c r="M1" t="s">
        <v>106</v>
      </c>
    </row>
    <row r="2" spans="1:18" ht="15.75" x14ac:dyDescent="0.25">
      <c r="A2" s="9" t="s">
        <v>100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5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6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8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10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95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110</v>
      </c>
    </row>
    <row r="11" spans="1:18" x14ac:dyDescent="0.25">
      <c r="B11" s="6" t="s">
        <v>102</v>
      </c>
      <c r="C11" s="6" t="s">
        <v>103</v>
      </c>
      <c r="D11" s="6" t="s">
        <v>104</v>
      </c>
      <c r="E11" s="6" t="s">
        <v>109</v>
      </c>
      <c r="F11" s="6" t="s">
        <v>97</v>
      </c>
      <c r="G11" s="6" t="s">
        <v>105</v>
      </c>
      <c r="H11" s="6" t="s">
        <v>98</v>
      </c>
      <c r="I11" s="6" t="s">
        <v>108</v>
      </c>
      <c r="J11" s="6" t="s">
        <v>99</v>
      </c>
      <c r="K11" s="6" t="s">
        <v>107</v>
      </c>
      <c r="L11" s="6" t="s">
        <v>101</v>
      </c>
      <c r="M11" s="6" t="s">
        <v>106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4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6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8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10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12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111</v>
      </c>
    </row>
    <row r="19" spans="1:16384" x14ac:dyDescent="0.25">
      <c r="B19" s="6" t="s">
        <v>102</v>
      </c>
      <c r="C19" s="6" t="s">
        <v>103</v>
      </c>
      <c r="D19" s="6" t="s">
        <v>104</v>
      </c>
      <c r="E19" s="6" t="s">
        <v>109</v>
      </c>
      <c r="F19" s="6" t="s">
        <v>97</v>
      </c>
      <c r="G19" s="6" t="s">
        <v>105</v>
      </c>
      <c r="H19" s="6" t="s">
        <v>98</v>
      </c>
      <c r="I19" s="6" t="s">
        <v>108</v>
      </c>
      <c r="J19" s="6" t="s">
        <v>99</v>
      </c>
      <c r="K19" s="6" t="s">
        <v>107</v>
      </c>
      <c r="L19" s="6" t="s">
        <v>101</v>
      </c>
      <c r="M19" s="6" t="s">
        <v>106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4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5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6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8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10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95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112</v>
      </c>
    </row>
    <row r="29" spans="1:16384" x14ac:dyDescent="0.25">
      <c r="B29" s="6" t="s">
        <v>102</v>
      </c>
      <c r="C29" s="6" t="s">
        <v>103</v>
      </c>
      <c r="D29" s="6" t="s">
        <v>104</v>
      </c>
      <c r="E29" s="6" t="s">
        <v>109</v>
      </c>
      <c r="F29" s="6" t="s">
        <v>97</v>
      </c>
      <c r="G29" s="6" t="s">
        <v>105</v>
      </c>
      <c r="H29" s="6" t="s">
        <v>98</v>
      </c>
      <c r="I29" s="6" t="s">
        <v>108</v>
      </c>
      <c r="J29" s="6" t="s">
        <v>99</v>
      </c>
      <c r="K29" s="6" t="s">
        <v>107</v>
      </c>
      <c r="L29" s="6" t="s">
        <v>101</v>
      </c>
      <c r="M29" s="6" t="s">
        <v>106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73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79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80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8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82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12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113</v>
      </c>
    </row>
    <row r="38" spans="1:13" x14ac:dyDescent="0.25">
      <c r="B38" s="6" t="s">
        <v>102</v>
      </c>
      <c r="C38" s="6" t="s">
        <v>103</v>
      </c>
      <c r="D38" s="6" t="s">
        <v>104</v>
      </c>
      <c r="E38" s="6" t="s">
        <v>109</v>
      </c>
      <c r="F38" s="6" t="s">
        <v>97</v>
      </c>
      <c r="G38" s="6" t="s">
        <v>105</v>
      </c>
      <c r="H38" s="6" t="s">
        <v>98</v>
      </c>
      <c r="I38" s="6" t="s">
        <v>108</v>
      </c>
      <c r="J38" s="6" t="s">
        <v>99</v>
      </c>
      <c r="K38" s="6" t="s">
        <v>107</v>
      </c>
      <c r="L38" s="6" t="s">
        <v>101</v>
      </c>
      <c r="M38" s="6" t="s">
        <v>106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4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5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82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12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114</v>
      </c>
    </row>
    <row r="46" spans="1:13" x14ac:dyDescent="0.25">
      <c r="B46" s="6" t="s">
        <v>102</v>
      </c>
      <c r="C46" s="6" t="s">
        <v>103</v>
      </c>
      <c r="D46" s="6" t="s">
        <v>104</v>
      </c>
      <c r="E46" s="6" t="s">
        <v>109</v>
      </c>
      <c r="F46" s="6" t="s">
        <v>97</v>
      </c>
      <c r="G46" s="6" t="s">
        <v>105</v>
      </c>
      <c r="H46" s="6" t="s">
        <v>98</v>
      </c>
      <c r="I46" s="6" t="s">
        <v>108</v>
      </c>
      <c r="J46" s="6" t="s">
        <v>99</v>
      </c>
      <c r="K46" s="6" t="s">
        <v>107</v>
      </c>
      <c r="L46" s="6" t="s">
        <v>101</v>
      </c>
      <c r="M46" s="6" t="s">
        <v>106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4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5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10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95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T12"/>
  <sheetViews>
    <sheetView workbookViewId="0">
      <selection activeCell="I13" sqref="I13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3" width="19.140625" bestFit="1" customWidth="1"/>
    <col min="4" max="4" width="11.5703125" bestFit="1" customWidth="1"/>
    <col min="5" max="5" width="16.140625" bestFit="1" customWidth="1"/>
    <col min="6" max="6" width="16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36</v>
      </c>
      <c r="I1" t="s">
        <v>38</v>
      </c>
      <c r="J1" t="s">
        <v>40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59</v>
      </c>
    </row>
    <row r="2" spans="1:20" x14ac:dyDescent="0.25">
      <c r="A2" s="1" t="s">
        <v>1</v>
      </c>
      <c r="B2">
        <v>1000</v>
      </c>
      <c r="C2" s="1" t="s">
        <v>74</v>
      </c>
      <c r="D2" s="1" t="s">
        <v>75</v>
      </c>
      <c r="E2">
        <v>0</v>
      </c>
      <c r="F2">
        <v>0</v>
      </c>
      <c r="G2">
        <v>4866969.5</v>
      </c>
      <c r="H2">
        <v>515044.45</v>
      </c>
      <c r="I2">
        <v>9373916.1400000006</v>
      </c>
      <c r="J2">
        <v>30470154.48</v>
      </c>
      <c r="K2">
        <v>11884.05</v>
      </c>
      <c r="L2">
        <v>302.13</v>
      </c>
      <c r="M2">
        <v>4.4000000000000004</v>
      </c>
      <c r="N2">
        <v>56.49</v>
      </c>
      <c r="O2">
        <v>79.040000000000006</v>
      </c>
      <c r="P2">
        <v>29.02</v>
      </c>
      <c r="Q2">
        <v>29.34</v>
      </c>
      <c r="R2">
        <v>2596.1999999999998</v>
      </c>
      <c r="S2">
        <v>2461.1799999999998</v>
      </c>
      <c r="T2">
        <v>7345270</v>
      </c>
    </row>
    <row r="3" spans="1:20" x14ac:dyDescent="0.25">
      <c r="A3" s="1" t="s">
        <v>117</v>
      </c>
      <c r="B3">
        <v>750</v>
      </c>
      <c r="C3" s="1" t="s">
        <v>74</v>
      </c>
      <c r="D3" s="1" t="s">
        <v>75</v>
      </c>
      <c r="E3">
        <v>0</v>
      </c>
      <c r="F3">
        <v>0</v>
      </c>
      <c r="G3">
        <v>5183674.88</v>
      </c>
      <c r="H3">
        <v>598845.43000000005</v>
      </c>
      <c r="I3">
        <v>10740215.66</v>
      </c>
      <c r="J3">
        <v>35756427.219999999</v>
      </c>
      <c r="K3">
        <v>15543.98</v>
      </c>
      <c r="L3">
        <v>317.47000000000003</v>
      </c>
      <c r="M3">
        <v>6.22</v>
      </c>
      <c r="N3">
        <v>80.040000000000006</v>
      </c>
      <c r="O3">
        <v>119.65</v>
      </c>
      <c r="P3">
        <v>112.34</v>
      </c>
      <c r="Q3">
        <v>48</v>
      </c>
      <c r="R3">
        <v>3675.38</v>
      </c>
      <c r="S3">
        <v>3313.4</v>
      </c>
      <c r="T3">
        <v>5306444</v>
      </c>
    </row>
    <row r="4" spans="1:20" x14ac:dyDescent="0.25">
      <c r="A4" s="1" t="s">
        <v>73</v>
      </c>
      <c r="B4">
        <v>1300</v>
      </c>
      <c r="C4" s="1" t="s">
        <v>74</v>
      </c>
      <c r="D4" s="1" t="s">
        <v>75</v>
      </c>
      <c r="E4">
        <v>0</v>
      </c>
      <c r="F4">
        <v>0</v>
      </c>
      <c r="G4">
        <v>10373443.98</v>
      </c>
      <c r="H4">
        <v>1291889.52</v>
      </c>
      <c r="I4">
        <v>21619751.809999999</v>
      </c>
      <c r="J4">
        <v>72077266.829999998</v>
      </c>
      <c r="K4">
        <v>29716.62</v>
      </c>
      <c r="L4">
        <v>656.26</v>
      </c>
      <c r="M4">
        <v>10.26</v>
      </c>
      <c r="N4">
        <v>138.69999999999999</v>
      </c>
      <c r="O4">
        <v>201.87</v>
      </c>
      <c r="P4">
        <v>336.34</v>
      </c>
      <c r="Q4">
        <v>91.94</v>
      </c>
      <c r="R4">
        <v>5876.17</v>
      </c>
      <c r="S4">
        <v>6377.03</v>
      </c>
      <c r="T4">
        <v>3114290</v>
      </c>
    </row>
    <row r="5" spans="1:20" x14ac:dyDescent="0.25">
      <c r="A5" s="1" t="s">
        <v>76</v>
      </c>
      <c r="B5">
        <v>1200</v>
      </c>
      <c r="C5" s="1" t="s">
        <v>77</v>
      </c>
      <c r="D5" s="1" t="s">
        <v>78</v>
      </c>
      <c r="E5">
        <v>0</v>
      </c>
      <c r="F5">
        <v>0</v>
      </c>
      <c r="G5">
        <v>6153972.3899999997</v>
      </c>
      <c r="H5">
        <v>342322.14</v>
      </c>
      <c r="I5">
        <v>91328371.159999996</v>
      </c>
      <c r="J5">
        <v>51692943.909999996</v>
      </c>
      <c r="K5">
        <v>53112.95</v>
      </c>
      <c r="L5">
        <v>403.1</v>
      </c>
      <c r="M5">
        <v>41.37</v>
      </c>
      <c r="N5">
        <v>52.6</v>
      </c>
      <c r="O5">
        <v>142.55000000000001</v>
      </c>
      <c r="P5">
        <v>140.4</v>
      </c>
      <c r="Q5">
        <v>46.25</v>
      </c>
      <c r="R5">
        <v>6233.29</v>
      </c>
      <c r="S5">
        <v>4564.32</v>
      </c>
      <c r="T5">
        <v>1955843</v>
      </c>
    </row>
    <row r="6" spans="1:20" x14ac:dyDescent="0.25">
      <c r="A6" s="1" t="s">
        <v>79</v>
      </c>
      <c r="B6">
        <v>2000</v>
      </c>
      <c r="C6" s="1" t="s">
        <v>118</v>
      </c>
      <c r="D6" s="1" t="s">
        <v>119</v>
      </c>
      <c r="E6">
        <v>0</v>
      </c>
      <c r="F6">
        <v>0</v>
      </c>
      <c r="G6">
        <v>10266940.449999999</v>
      </c>
      <c r="H6">
        <v>683449.92</v>
      </c>
      <c r="I6">
        <v>46607009.689999998</v>
      </c>
      <c r="J6">
        <v>66183526.920000002</v>
      </c>
      <c r="K6">
        <v>80688.11</v>
      </c>
      <c r="L6">
        <v>1736.14</v>
      </c>
      <c r="M6">
        <v>21.16</v>
      </c>
      <c r="N6">
        <v>122.38</v>
      </c>
      <c r="O6">
        <v>229.43</v>
      </c>
      <c r="P6">
        <v>1005.18</v>
      </c>
      <c r="Q6">
        <v>110.31</v>
      </c>
      <c r="R6">
        <v>10459.92</v>
      </c>
      <c r="S6">
        <v>8717.34</v>
      </c>
      <c r="T6">
        <v>1830463</v>
      </c>
    </row>
    <row r="7" spans="1:20" x14ac:dyDescent="0.25">
      <c r="A7" s="1" t="s">
        <v>80</v>
      </c>
      <c r="B7">
        <v>1440</v>
      </c>
      <c r="C7" s="1" t="s">
        <v>120</v>
      </c>
      <c r="D7" s="1" t="s">
        <v>75</v>
      </c>
      <c r="E7">
        <v>0</v>
      </c>
      <c r="F7">
        <v>0</v>
      </c>
      <c r="G7">
        <v>8792754.7699999996</v>
      </c>
      <c r="H7">
        <v>1249671.96</v>
      </c>
      <c r="I7">
        <v>125219133.48</v>
      </c>
      <c r="J7">
        <v>78391408.299999997</v>
      </c>
      <c r="K7">
        <v>35087.230000000003</v>
      </c>
      <c r="L7">
        <v>2177.5300000000002</v>
      </c>
      <c r="M7">
        <v>16.84</v>
      </c>
      <c r="N7">
        <v>322.08</v>
      </c>
      <c r="O7">
        <v>266.56</v>
      </c>
      <c r="P7">
        <v>759.26</v>
      </c>
      <c r="Q7">
        <v>343.87</v>
      </c>
      <c r="R7">
        <v>6517.23</v>
      </c>
      <c r="S7">
        <v>14037.03</v>
      </c>
      <c r="T7">
        <v>2095475</v>
      </c>
    </row>
    <row r="8" spans="1:20" x14ac:dyDescent="0.25">
      <c r="A8" s="1" t="s">
        <v>80</v>
      </c>
      <c r="B8">
        <v>1440</v>
      </c>
      <c r="C8" s="1" t="s">
        <v>120</v>
      </c>
      <c r="D8" s="1" t="s">
        <v>81</v>
      </c>
      <c r="E8">
        <v>0</v>
      </c>
      <c r="F8">
        <v>0</v>
      </c>
      <c r="G8">
        <v>11390.82</v>
      </c>
      <c r="H8">
        <v>703.1</v>
      </c>
      <c r="I8">
        <v>310462.59000000003</v>
      </c>
      <c r="J8">
        <v>75111.73</v>
      </c>
      <c r="K8">
        <v>127.14</v>
      </c>
      <c r="L8">
        <v>1630.1</v>
      </c>
      <c r="M8">
        <v>95.33</v>
      </c>
      <c r="N8">
        <v>245.01</v>
      </c>
      <c r="O8">
        <v>334.24</v>
      </c>
      <c r="P8">
        <v>281.18</v>
      </c>
      <c r="Q8">
        <v>250.88</v>
      </c>
      <c r="R8">
        <v>12.13</v>
      </c>
      <c r="S8">
        <v>14339.7</v>
      </c>
      <c r="T8">
        <v>905731</v>
      </c>
    </row>
    <row r="9" spans="1:20" x14ac:dyDescent="0.25">
      <c r="A9" s="1" t="s">
        <v>8</v>
      </c>
      <c r="B9">
        <v>2133</v>
      </c>
      <c r="C9" s="1" t="s">
        <v>120</v>
      </c>
      <c r="D9" s="1" t="s">
        <v>75</v>
      </c>
      <c r="E9">
        <v>0</v>
      </c>
      <c r="F9">
        <v>0</v>
      </c>
      <c r="G9">
        <v>23142791.02</v>
      </c>
      <c r="H9">
        <v>3119054.3</v>
      </c>
      <c r="I9">
        <v>256476019.49000001</v>
      </c>
      <c r="J9">
        <v>205086136.18000001</v>
      </c>
      <c r="K9">
        <v>98204.82</v>
      </c>
      <c r="L9">
        <v>3798.93</v>
      </c>
      <c r="M9">
        <v>33.799999999999997</v>
      </c>
      <c r="N9">
        <v>453.19</v>
      </c>
      <c r="O9">
        <v>460.09</v>
      </c>
      <c r="P9">
        <v>1356.44</v>
      </c>
      <c r="Q9">
        <v>556.91</v>
      </c>
      <c r="R9">
        <v>15157.03</v>
      </c>
      <c r="S9">
        <v>25167.38</v>
      </c>
      <c r="T9">
        <v>1018819</v>
      </c>
    </row>
    <row r="10" spans="1:20" x14ac:dyDescent="0.25">
      <c r="A10" s="1" t="s">
        <v>8</v>
      </c>
      <c r="B10">
        <v>2133</v>
      </c>
      <c r="C10" s="1" t="s">
        <v>120</v>
      </c>
      <c r="D10" s="1" t="s">
        <v>81</v>
      </c>
      <c r="E10">
        <v>0</v>
      </c>
      <c r="F10">
        <v>0</v>
      </c>
      <c r="G10">
        <v>24057738.57</v>
      </c>
      <c r="H10">
        <v>1464193.16</v>
      </c>
      <c r="I10">
        <v>450450450.44999999</v>
      </c>
      <c r="J10">
        <v>192678227.36000001</v>
      </c>
      <c r="K10">
        <v>239188.67</v>
      </c>
      <c r="L10">
        <v>2110.5100000000002</v>
      </c>
      <c r="M10">
        <v>194.29</v>
      </c>
      <c r="N10">
        <v>355.89</v>
      </c>
      <c r="O10">
        <v>735.81</v>
      </c>
      <c r="P10">
        <v>757.73</v>
      </c>
      <c r="Q10">
        <v>421.47</v>
      </c>
      <c r="R10">
        <v>31215.86</v>
      </c>
      <c r="S10">
        <v>24562.92</v>
      </c>
      <c r="T10">
        <v>450947</v>
      </c>
    </row>
    <row r="11" spans="1:20" x14ac:dyDescent="0.25">
      <c r="A11" s="1" t="s">
        <v>82</v>
      </c>
      <c r="B11">
        <v>2600</v>
      </c>
      <c r="C11" s="1" t="s">
        <v>83</v>
      </c>
      <c r="D11" s="1" t="s">
        <v>81</v>
      </c>
      <c r="E11">
        <v>0</v>
      </c>
      <c r="F11">
        <v>0</v>
      </c>
      <c r="G11">
        <v>34810860.990000002</v>
      </c>
      <c r="H11">
        <v>1635657.33</v>
      </c>
      <c r="I11">
        <v>508259212.19999999</v>
      </c>
      <c r="J11">
        <v>214938205.27000001</v>
      </c>
      <c r="K11">
        <v>325584.42</v>
      </c>
      <c r="L11">
        <v>2549.67</v>
      </c>
      <c r="M11">
        <v>266.66000000000003</v>
      </c>
      <c r="N11">
        <v>424.55</v>
      </c>
      <c r="O11">
        <v>805.65</v>
      </c>
      <c r="P11">
        <v>759.76</v>
      </c>
      <c r="Q11">
        <v>499.1</v>
      </c>
      <c r="R11">
        <v>39248.78</v>
      </c>
      <c r="S11">
        <v>29044.26</v>
      </c>
      <c r="T11">
        <v>381312</v>
      </c>
    </row>
    <row r="12" spans="1:20" x14ac:dyDescent="0.25">
      <c r="A12" s="1" t="s">
        <v>12</v>
      </c>
      <c r="B12">
        <v>3400</v>
      </c>
      <c r="C12" s="1" t="s">
        <v>120</v>
      </c>
      <c r="D12" s="1" t="s">
        <v>84</v>
      </c>
      <c r="E12">
        <v>0</v>
      </c>
      <c r="F12">
        <v>0</v>
      </c>
      <c r="G12">
        <v>38333759.259999998</v>
      </c>
      <c r="H12">
        <v>6785411.3700000001</v>
      </c>
      <c r="I12">
        <v>229016374.66999999</v>
      </c>
      <c r="J12">
        <v>345363495.07999998</v>
      </c>
      <c r="K12">
        <v>378415.2</v>
      </c>
      <c r="L12">
        <v>6636.99</v>
      </c>
      <c r="M12">
        <v>90.17</v>
      </c>
      <c r="N12">
        <v>622.52</v>
      </c>
      <c r="O12">
        <v>961.65</v>
      </c>
      <c r="P12">
        <v>3331.58</v>
      </c>
      <c r="Q12">
        <v>672.54</v>
      </c>
      <c r="R12">
        <v>40892.269999999997</v>
      </c>
      <c r="S12">
        <v>41425.68</v>
      </c>
      <c r="T12">
        <v>442546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K48"/>
  <sheetViews>
    <sheetView topLeftCell="A28" workbookViewId="0">
      <selection activeCell="B47" sqref="B47:F48"/>
    </sheetView>
  </sheetViews>
  <sheetFormatPr defaultRowHeight="15" x14ac:dyDescent="0.25"/>
  <cols>
    <col min="1" max="1" width="42.85546875" bestFit="1" customWidth="1"/>
    <col min="2" max="2" width="23.42578125" bestFit="1" customWidth="1"/>
    <col min="3" max="3" width="25.85546875" bestFit="1" customWidth="1"/>
    <col min="4" max="4" width="22.28515625" bestFit="1" customWidth="1"/>
    <col min="5" max="5" width="21.140625" bestFit="1" customWidth="1"/>
    <col min="6" max="6" width="22.28515625" bestFit="1" customWidth="1"/>
    <col min="7" max="7" width="27.42578125" bestFit="1" customWidth="1"/>
    <col min="8" max="8" width="22.42578125" bestFit="1" customWidth="1"/>
    <col min="9" max="9" width="20.85546875" bestFit="1" customWidth="1"/>
    <col min="10" max="10" width="27.140625" bestFit="1" customWidth="1"/>
    <col min="11" max="11" width="22.42578125" customWidth="1"/>
  </cols>
  <sheetData>
    <row r="1" spans="1:11" x14ac:dyDescent="0.25">
      <c r="A1" t="s">
        <v>0</v>
      </c>
      <c r="B1" t="s">
        <v>1</v>
      </c>
      <c r="C1" t="s">
        <v>121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10</v>
      </c>
      <c r="K1" t="s">
        <v>12</v>
      </c>
    </row>
    <row r="2" spans="1:11" x14ac:dyDescent="0.25">
      <c r="A2" t="s">
        <v>14</v>
      </c>
      <c r="B2">
        <v>985</v>
      </c>
      <c r="C2">
        <v>750</v>
      </c>
      <c r="D2">
        <v>1300</v>
      </c>
      <c r="E2">
        <v>1300</v>
      </c>
      <c r="F2">
        <v>1550</v>
      </c>
      <c r="G2">
        <v>1152</v>
      </c>
      <c r="H2">
        <v>1440</v>
      </c>
      <c r="I2">
        <v>2130</v>
      </c>
      <c r="J2">
        <v>2660</v>
      </c>
      <c r="K2">
        <v>3400</v>
      </c>
    </row>
    <row r="3" spans="1:11" x14ac:dyDescent="0.25">
      <c r="A3" t="s">
        <v>15</v>
      </c>
      <c r="B3" t="s">
        <v>60</v>
      </c>
      <c r="C3" t="s">
        <v>122</v>
      </c>
      <c r="D3" t="s">
        <v>62</v>
      </c>
      <c r="E3" t="s">
        <v>63</v>
      </c>
      <c r="F3" t="s">
        <v>64</v>
      </c>
      <c r="G3" t="s">
        <v>65</v>
      </c>
      <c r="H3" t="s">
        <v>67</v>
      </c>
      <c r="I3" t="s">
        <v>68</v>
      </c>
      <c r="J3" t="s">
        <v>70</v>
      </c>
      <c r="K3" t="s">
        <v>67</v>
      </c>
    </row>
    <row r="4" spans="1:11" x14ac:dyDescent="0.25">
      <c r="A4" t="s">
        <v>24</v>
      </c>
      <c r="B4" t="s">
        <v>61</v>
      </c>
      <c r="C4" t="s">
        <v>123</v>
      </c>
      <c r="D4" t="s">
        <v>61</v>
      </c>
      <c r="E4" t="s">
        <v>61</v>
      </c>
      <c r="F4" t="s">
        <v>61</v>
      </c>
      <c r="G4" t="s">
        <v>66</v>
      </c>
      <c r="H4" t="s">
        <v>66</v>
      </c>
      <c r="I4" t="s">
        <v>69</v>
      </c>
      <c r="J4" t="s">
        <v>71</v>
      </c>
      <c r="K4" t="s">
        <v>72</v>
      </c>
    </row>
    <row r="5" spans="1:11" x14ac:dyDescent="0.25">
      <c r="A5" t="s">
        <v>32</v>
      </c>
      <c r="B5">
        <v>1</v>
      </c>
      <c r="C5">
        <v>4</v>
      </c>
      <c r="D5">
        <v>8</v>
      </c>
      <c r="E5">
        <v>32</v>
      </c>
      <c r="F5">
        <v>8</v>
      </c>
      <c r="G5">
        <v>4</v>
      </c>
      <c r="H5">
        <v>4</v>
      </c>
      <c r="I5">
        <v>4</v>
      </c>
      <c r="J5">
        <v>4</v>
      </c>
      <c r="K5">
        <v>8</v>
      </c>
    </row>
    <row r="6" spans="1:11" x14ac:dyDescent="0.25">
      <c r="A6" t="s">
        <v>33</v>
      </c>
      <c r="B6">
        <v>176527936</v>
      </c>
      <c r="C6">
        <v>61069752</v>
      </c>
      <c r="D6">
        <v>222075000</v>
      </c>
      <c r="E6">
        <v>433764288</v>
      </c>
      <c r="F6">
        <v>383832280</v>
      </c>
      <c r="G6">
        <v>25075624</v>
      </c>
      <c r="H6">
        <v>249701200</v>
      </c>
      <c r="I6">
        <v>35211312</v>
      </c>
      <c r="J6">
        <v>322475552</v>
      </c>
      <c r="K6">
        <v>115194336</v>
      </c>
    </row>
    <row r="7" spans="1:11" x14ac:dyDescent="0.25">
      <c r="A7" t="s">
        <v>34</v>
      </c>
      <c r="B7">
        <v>14084507.039999999</v>
      </c>
      <c r="C7">
        <v>10844026.75</v>
      </c>
      <c r="D7">
        <v>19063353.879999999</v>
      </c>
      <c r="E7">
        <v>18503669.890000001</v>
      </c>
      <c r="F7">
        <v>22746227.920000002</v>
      </c>
      <c r="G7">
        <v>18545994.07</v>
      </c>
      <c r="H7">
        <v>42200028.130000003</v>
      </c>
      <c r="I7">
        <v>6328045.9000000004</v>
      </c>
      <c r="J7">
        <v>69268067.420000002</v>
      </c>
      <c r="K7">
        <v>148367952.52000001</v>
      </c>
    </row>
    <row r="8" spans="1:11" x14ac:dyDescent="0.25">
      <c r="A8" t="s">
        <v>35</v>
      </c>
      <c r="B8">
        <v>59654006.759999998</v>
      </c>
      <c r="C8">
        <v>126482315.66</v>
      </c>
      <c r="D8">
        <v>630504916.98000002</v>
      </c>
      <c r="E8">
        <v>1134600198.6099999</v>
      </c>
      <c r="F8">
        <v>770935893.78999996</v>
      </c>
      <c r="G8">
        <v>97825437.450000003</v>
      </c>
      <c r="H8">
        <v>189283299.83000001</v>
      </c>
      <c r="I8">
        <v>65766953.159999996</v>
      </c>
      <c r="J8">
        <v>303266026.56999999</v>
      </c>
      <c r="K8">
        <v>708591874.95000005</v>
      </c>
    </row>
    <row r="9" spans="1:11" x14ac:dyDescent="0.25">
      <c r="A9" t="s">
        <v>36</v>
      </c>
      <c r="B9">
        <v>1410914.84</v>
      </c>
      <c r="C9">
        <v>242628.93</v>
      </c>
      <c r="D9">
        <v>1879769.92</v>
      </c>
      <c r="E9">
        <v>1885333.99</v>
      </c>
      <c r="F9">
        <v>2158731.5299999998</v>
      </c>
      <c r="G9">
        <v>397912.55</v>
      </c>
      <c r="H9">
        <v>373037.59</v>
      </c>
      <c r="I9">
        <v>588727.05000000005</v>
      </c>
      <c r="J9">
        <v>3149457.51</v>
      </c>
      <c r="K9">
        <v>1271463.8999999999</v>
      </c>
    </row>
    <row r="10" spans="1:11" x14ac:dyDescent="0.25">
      <c r="A10" t="s">
        <v>37</v>
      </c>
      <c r="B10">
        <v>1429776.53</v>
      </c>
      <c r="C10">
        <v>975082.9</v>
      </c>
      <c r="D10">
        <v>14893568.140000001</v>
      </c>
      <c r="E10">
        <v>63396301.689999998</v>
      </c>
      <c r="F10">
        <v>17379088.039999999</v>
      </c>
      <c r="G10">
        <v>1503341.31</v>
      </c>
      <c r="H10">
        <v>1260210.8799999999</v>
      </c>
      <c r="I10">
        <v>1078083.44</v>
      </c>
      <c r="J10">
        <v>9858073.0399999991</v>
      </c>
      <c r="K10">
        <v>6411424.3399999999</v>
      </c>
    </row>
    <row r="11" spans="1:11" x14ac:dyDescent="0.25">
      <c r="A11" t="s">
        <v>38</v>
      </c>
      <c r="B11">
        <v>79529187.209999993</v>
      </c>
      <c r="C11">
        <v>57633565.789999999</v>
      </c>
      <c r="D11">
        <v>106706503.76000001</v>
      </c>
      <c r="E11">
        <v>99765550.959999993</v>
      </c>
      <c r="F11">
        <v>127307447.48999999</v>
      </c>
      <c r="G11">
        <v>94800208.560000002</v>
      </c>
      <c r="H11">
        <v>133200133.2</v>
      </c>
      <c r="I11">
        <v>69372181.760000005</v>
      </c>
      <c r="J11">
        <v>96609023.280000001</v>
      </c>
      <c r="K11">
        <v>289226319.60000002</v>
      </c>
    </row>
    <row r="12" spans="1:11" x14ac:dyDescent="0.25">
      <c r="A12" t="s">
        <v>39</v>
      </c>
      <c r="B12">
        <v>79211057.859999999</v>
      </c>
      <c r="C12">
        <v>230426442.31999999</v>
      </c>
      <c r="D12">
        <v>833761379.03999996</v>
      </c>
      <c r="E12">
        <v>3169748998.6300001</v>
      </c>
      <c r="F12">
        <v>1018516369.5</v>
      </c>
      <c r="G12">
        <v>307172477.80000001</v>
      </c>
      <c r="H12">
        <v>467699579.82999998</v>
      </c>
      <c r="I12">
        <v>207423728.25</v>
      </c>
      <c r="J12">
        <v>309291725.85000002</v>
      </c>
      <c r="K12">
        <v>2170887849.3800001</v>
      </c>
    </row>
    <row r="13" spans="1:11" x14ac:dyDescent="0.25">
      <c r="A13" t="s">
        <v>40</v>
      </c>
      <c r="B13">
        <v>86858334.060000002</v>
      </c>
      <c r="C13">
        <v>83173916.659999996</v>
      </c>
      <c r="D13">
        <v>117917575.61</v>
      </c>
      <c r="E13">
        <v>92468445.140000001</v>
      </c>
      <c r="F13">
        <v>140656867.56999999</v>
      </c>
      <c r="G13">
        <v>163826998.69</v>
      </c>
      <c r="H13">
        <v>188803927.12</v>
      </c>
      <c r="I13">
        <v>79456517.420000002</v>
      </c>
      <c r="J13">
        <v>364497904.13999999</v>
      </c>
      <c r="K13">
        <v>537634408.60000002</v>
      </c>
    </row>
    <row r="14" spans="1:11" x14ac:dyDescent="0.25">
      <c r="A14" t="s">
        <v>41</v>
      </c>
      <c r="B14">
        <v>87263842.230000004</v>
      </c>
      <c r="C14">
        <v>332578222.36000001</v>
      </c>
      <c r="D14">
        <v>834238373.82000005</v>
      </c>
      <c r="E14">
        <v>2940588592.6500001</v>
      </c>
      <c r="F14">
        <v>1050523068.8</v>
      </c>
      <c r="G14">
        <v>602330368.28999996</v>
      </c>
      <c r="H14">
        <v>656425350.77999997</v>
      </c>
      <c r="I14">
        <v>116464424.42</v>
      </c>
      <c r="J14">
        <v>1242165135.73</v>
      </c>
      <c r="K14">
        <v>3240100141.0900002</v>
      </c>
    </row>
    <row r="15" spans="1:11" x14ac:dyDescent="0.25">
      <c r="A15" t="s">
        <v>42</v>
      </c>
      <c r="B15">
        <v>37923.03</v>
      </c>
      <c r="C15">
        <v>56232.22</v>
      </c>
      <c r="D15">
        <v>55640.25</v>
      </c>
      <c r="E15">
        <v>38223.379999999997</v>
      </c>
      <c r="F15">
        <v>61003.88</v>
      </c>
      <c r="G15">
        <v>58383.93</v>
      </c>
      <c r="H15">
        <v>100076.06</v>
      </c>
      <c r="I15">
        <v>81192.56</v>
      </c>
      <c r="J15">
        <v>569151.96</v>
      </c>
      <c r="K15">
        <v>413223.14</v>
      </c>
    </row>
    <row r="16" spans="1:11" x14ac:dyDescent="0.25">
      <c r="A16" t="s">
        <v>43</v>
      </c>
      <c r="B16">
        <v>37614.06</v>
      </c>
      <c r="C16">
        <v>219807.5</v>
      </c>
      <c r="D16">
        <v>407930.7</v>
      </c>
      <c r="E16">
        <v>1086542.3600000001</v>
      </c>
      <c r="F16">
        <v>452579.32</v>
      </c>
      <c r="G16">
        <v>157021.32</v>
      </c>
      <c r="H16">
        <v>351422.04</v>
      </c>
      <c r="I16">
        <v>157932.73000000001</v>
      </c>
      <c r="J16">
        <v>1839468.95</v>
      </c>
      <c r="K16">
        <v>1604462.28</v>
      </c>
    </row>
    <row r="17" spans="1:11" x14ac:dyDescent="0.25">
      <c r="A17" t="s">
        <v>44</v>
      </c>
      <c r="B17">
        <v>1428.41</v>
      </c>
      <c r="C17">
        <v>591.33000000000004</v>
      </c>
      <c r="D17">
        <v>1781.32</v>
      </c>
      <c r="E17">
        <v>932.41</v>
      </c>
      <c r="F17">
        <v>2215.1999999999998</v>
      </c>
      <c r="G17">
        <v>1414.2</v>
      </c>
      <c r="H17">
        <v>3208.8</v>
      </c>
      <c r="I17">
        <v>3644.44</v>
      </c>
      <c r="J17">
        <v>6541.2</v>
      </c>
      <c r="K17">
        <v>12408.28</v>
      </c>
    </row>
    <row r="18" spans="1:11" x14ac:dyDescent="0.25">
      <c r="A18" t="s">
        <v>45</v>
      </c>
      <c r="B18">
        <v>1421.74</v>
      </c>
      <c r="C18">
        <v>2332.13</v>
      </c>
      <c r="D18">
        <v>13041.62</v>
      </c>
      <c r="E18">
        <v>27791.34</v>
      </c>
      <c r="F18">
        <v>15626.11</v>
      </c>
      <c r="G18">
        <v>3444.69</v>
      </c>
      <c r="H18">
        <v>8063.84</v>
      </c>
      <c r="I18">
        <v>7071.83</v>
      </c>
      <c r="J18">
        <v>19806.14</v>
      </c>
      <c r="K18">
        <v>36045.199999999997</v>
      </c>
    </row>
    <row r="19" spans="1:11" x14ac:dyDescent="0.25">
      <c r="A19" t="s">
        <v>46</v>
      </c>
      <c r="B19">
        <v>1567.13</v>
      </c>
      <c r="C19">
        <v>1013.72</v>
      </c>
      <c r="D19">
        <v>2493.91</v>
      </c>
      <c r="E19">
        <v>829.74</v>
      </c>
      <c r="F19">
        <v>3057.8</v>
      </c>
      <c r="G19">
        <v>2163.59</v>
      </c>
      <c r="H19">
        <v>4526.8100000000004</v>
      </c>
      <c r="I19">
        <v>903.51</v>
      </c>
      <c r="J19">
        <v>9502.81</v>
      </c>
      <c r="K19">
        <v>15052.56</v>
      </c>
    </row>
    <row r="20" spans="1:11" x14ac:dyDescent="0.25">
      <c r="A20" t="s">
        <v>47</v>
      </c>
      <c r="B20">
        <v>1687.94</v>
      </c>
      <c r="C20">
        <v>4040.12</v>
      </c>
      <c r="D20">
        <v>17389.900000000001</v>
      </c>
      <c r="E20">
        <v>22774.25</v>
      </c>
      <c r="F20">
        <v>21114.62</v>
      </c>
      <c r="G20">
        <v>4758.47</v>
      </c>
      <c r="H20">
        <v>14322.92</v>
      </c>
      <c r="I20">
        <v>1642.84</v>
      </c>
      <c r="J20">
        <v>30308.639999999999</v>
      </c>
      <c r="K20">
        <v>54289.11</v>
      </c>
    </row>
    <row r="21" spans="1:11" x14ac:dyDescent="0.25">
      <c r="A21" t="s">
        <v>48</v>
      </c>
      <c r="B21">
        <v>224.19</v>
      </c>
      <c r="C21">
        <v>179.63</v>
      </c>
      <c r="D21">
        <v>318.44</v>
      </c>
      <c r="E21">
        <v>306.77999999999997</v>
      </c>
      <c r="F21">
        <v>376.73</v>
      </c>
      <c r="G21">
        <v>161.04</v>
      </c>
      <c r="H21">
        <v>458.35</v>
      </c>
      <c r="I21">
        <v>392.38</v>
      </c>
      <c r="J21">
        <v>964.15</v>
      </c>
      <c r="K21">
        <v>1691.88</v>
      </c>
    </row>
    <row r="22" spans="1:11" x14ac:dyDescent="0.25">
      <c r="A22" t="s">
        <v>49</v>
      </c>
      <c r="B22">
        <v>226.95</v>
      </c>
      <c r="C22">
        <v>717.49</v>
      </c>
      <c r="D22">
        <v>2503.6</v>
      </c>
      <c r="E22">
        <v>9766.81</v>
      </c>
      <c r="F22">
        <v>3014.79</v>
      </c>
      <c r="G22">
        <v>594.62</v>
      </c>
      <c r="H22">
        <v>1600.96</v>
      </c>
      <c r="I22">
        <v>909.01</v>
      </c>
      <c r="J22">
        <v>2741.56</v>
      </c>
      <c r="K22">
        <v>7780.9</v>
      </c>
    </row>
    <row r="23" spans="1:11" x14ac:dyDescent="0.25">
      <c r="A23" t="s">
        <v>50</v>
      </c>
      <c r="B23">
        <v>2544</v>
      </c>
      <c r="C23">
        <v>1244</v>
      </c>
      <c r="D23">
        <v>3624</v>
      </c>
      <c r="E23">
        <v>2714</v>
      </c>
      <c r="F23">
        <v>4009</v>
      </c>
      <c r="G23">
        <v>2009</v>
      </c>
      <c r="H23">
        <v>4025</v>
      </c>
      <c r="I23">
        <v>2636</v>
      </c>
      <c r="J23">
        <v>6152</v>
      </c>
      <c r="K23">
        <v>16913</v>
      </c>
    </row>
    <row r="24" spans="1:11" x14ac:dyDescent="0.25">
      <c r="A24" t="s">
        <v>51</v>
      </c>
      <c r="B24">
        <v>2525</v>
      </c>
      <c r="C24">
        <v>4460</v>
      </c>
      <c r="D24">
        <v>27261</v>
      </c>
      <c r="E24">
        <v>48103</v>
      </c>
      <c r="F24">
        <v>31329</v>
      </c>
      <c r="G24">
        <v>9250</v>
      </c>
      <c r="H24">
        <v>13806</v>
      </c>
      <c r="I24">
        <v>6333</v>
      </c>
      <c r="J24">
        <v>22525</v>
      </c>
      <c r="K24">
        <v>76954</v>
      </c>
    </row>
    <row r="25" spans="1:11" x14ac:dyDescent="0.25">
      <c r="A25" t="s">
        <v>52</v>
      </c>
      <c r="B25">
        <v>73.59</v>
      </c>
      <c r="C25">
        <v>206.44</v>
      </c>
      <c r="D25">
        <v>473.79</v>
      </c>
      <c r="E25">
        <v>455.31</v>
      </c>
      <c r="F25">
        <v>571.83000000000004</v>
      </c>
      <c r="G25">
        <v>307.32</v>
      </c>
      <c r="H25">
        <v>415.9</v>
      </c>
      <c r="I25">
        <v>224.64</v>
      </c>
      <c r="J25">
        <v>884.77</v>
      </c>
      <c r="K25">
        <v>1104.82</v>
      </c>
    </row>
    <row r="26" spans="1:11" x14ac:dyDescent="0.25">
      <c r="A26" t="s">
        <v>53</v>
      </c>
      <c r="B26">
        <v>360.01</v>
      </c>
      <c r="C26">
        <v>835.3</v>
      </c>
      <c r="D26">
        <v>3733.25</v>
      </c>
      <c r="E26">
        <v>14555.09</v>
      </c>
      <c r="F26">
        <v>4572.88</v>
      </c>
      <c r="G26">
        <v>1213.67</v>
      </c>
      <c r="H26">
        <v>1453.14</v>
      </c>
      <c r="I26">
        <v>523.44000000000005</v>
      </c>
      <c r="J26">
        <v>2532.9</v>
      </c>
      <c r="K26">
        <v>7055.01</v>
      </c>
    </row>
    <row r="27" spans="1:11" x14ac:dyDescent="0.25">
      <c r="A27" t="s">
        <v>54</v>
      </c>
      <c r="B27">
        <v>74.02</v>
      </c>
      <c r="C27">
        <v>52.34</v>
      </c>
      <c r="D27">
        <v>148.38</v>
      </c>
      <c r="E27">
        <v>120365.91</v>
      </c>
      <c r="F27">
        <v>153.94</v>
      </c>
      <c r="G27">
        <v>131.31</v>
      </c>
      <c r="H27">
        <v>462.61</v>
      </c>
      <c r="I27">
        <v>320.88</v>
      </c>
      <c r="J27">
        <v>783.65</v>
      </c>
      <c r="K27">
        <v>1622.03</v>
      </c>
    </row>
    <row r="28" spans="1:11" x14ac:dyDescent="0.25">
      <c r="A28" t="s">
        <v>55</v>
      </c>
      <c r="B28">
        <v>74.819999999999993</v>
      </c>
      <c r="C28">
        <v>200.56</v>
      </c>
      <c r="D28">
        <v>809.79</v>
      </c>
      <c r="E28">
        <v>180095.92</v>
      </c>
      <c r="F28">
        <v>778.66</v>
      </c>
      <c r="G28">
        <v>240.04</v>
      </c>
      <c r="H28">
        <v>535.26</v>
      </c>
      <c r="I28">
        <v>728.12</v>
      </c>
      <c r="J28">
        <v>1222.1400000000001</v>
      </c>
      <c r="K28">
        <v>2105.06</v>
      </c>
    </row>
    <row r="29" spans="1:11" x14ac:dyDescent="0.25">
      <c r="A29" t="s">
        <v>56</v>
      </c>
      <c r="B29">
        <v>132564.46</v>
      </c>
      <c r="C29">
        <v>100310.96</v>
      </c>
      <c r="D29">
        <v>199421.68</v>
      </c>
      <c r="E29">
        <v>0</v>
      </c>
      <c r="F29">
        <v>215285.25</v>
      </c>
      <c r="G29">
        <v>250062.52</v>
      </c>
      <c r="H29">
        <v>244259.89</v>
      </c>
      <c r="I29">
        <v>119381.6</v>
      </c>
      <c r="J29">
        <v>515995.87</v>
      </c>
      <c r="K29">
        <v>770119.37</v>
      </c>
    </row>
    <row r="30" spans="1:11" x14ac:dyDescent="0.25">
      <c r="A30" t="s">
        <v>57</v>
      </c>
      <c r="B30">
        <v>137174.21</v>
      </c>
      <c r="C30">
        <v>314511.92</v>
      </c>
      <c r="D30">
        <v>444746.27</v>
      </c>
      <c r="E30">
        <v>0</v>
      </c>
      <c r="F30">
        <v>528195.80000000005</v>
      </c>
      <c r="G30">
        <v>565734.62</v>
      </c>
      <c r="H30">
        <v>489755.8</v>
      </c>
      <c r="I30">
        <v>197214.41</v>
      </c>
      <c r="J30">
        <v>1325187.51</v>
      </c>
      <c r="K30">
        <v>1438194.8</v>
      </c>
    </row>
    <row r="31" spans="1:11" x14ac:dyDescent="0.25">
      <c r="A31" t="s">
        <v>58</v>
      </c>
      <c r="B31">
        <v>46459.99</v>
      </c>
      <c r="C31">
        <v>67003.89</v>
      </c>
      <c r="D31">
        <v>277927.23</v>
      </c>
      <c r="E31">
        <v>539095.56000000006</v>
      </c>
      <c r="F31">
        <v>325351.36</v>
      </c>
      <c r="G31">
        <v>102940.94</v>
      </c>
      <c r="H31">
        <v>186768.12</v>
      </c>
      <c r="I31">
        <v>89179.34</v>
      </c>
      <c r="J31">
        <v>361484.85</v>
      </c>
      <c r="K31">
        <v>836889.36</v>
      </c>
    </row>
    <row r="32" spans="1:11" x14ac:dyDescent="0.25">
      <c r="A32" t="s">
        <v>59</v>
      </c>
      <c r="B32">
        <v>1052054</v>
      </c>
      <c r="C32">
        <v>2554353</v>
      </c>
      <c r="D32">
        <v>814795</v>
      </c>
      <c r="E32">
        <v>1260408</v>
      </c>
      <c r="F32">
        <v>759992</v>
      </c>
      <c r="G32">
        <v>1707228</v>
      </c>
      <c r="H32">
        <v>1589090</v>
      </c>
      <c r="I32">
        <v>1844140</v>
      </c>
      <c r="J32">
        <v>388461</v>
      </c>
      <c r="K32">
        <v>662523</v>
      </c>
    </row>
    <row r="35" spans="2:6" x14ac:dyDescent="0.25">
      <c r="B35">
        <f>$K21/B21</f>
        <v>7.5466345510504489</v>
      </c>
      <c r="C35">
        <f t="shared" ref="C35:F35" si="0">$K21/C21</f>
        <v>9.4186939820742648</v>
      </c>
      <c r="D35">
        <f t="shared" si="0"/>
        <v>5.3130260017585735</v>
      </c>
      <c r="E35">
        <f t="shared" si="0"/>
        <v>5.5149618619205958</v>
      </c>
      <c r="F35">
        <f t="shared" si="0"/>
        <v>4.4909616967058641</v>
      </c>
    </row>
    <row r="36" spans="2:6" x14ac:dyDescent="0.25">
      <c r="B36">
        <f t="shared" ref="B36:F42" si="1">$K22/B22</f>
        <v>34.284644194756552</v>
      </c>
      <c r="C36">
        <f t="shared" si="1"/>
        <v>10.844611074718811</v>
      </c>
      <c r="D36">
        <f t="shared" si="1"/>
        <v>3.1078846461096021</v>
      </c>
      <c r="E36">
        <f t="shared" si="1"/>
        <v>0.79666748918019292</v>
      </c>
      <c r="F36">
        <f t="shared" si="1"/>
        <v>2.5809094497460849</v>
      </c>
    </row>
    <row r="37" spans="2:6" x14ac:dyDescent="0.25">
      <c r="B37">
        <f t="shared" si="1"/>
        <v>6.6481918238993707</v>
      </c>
      <c r="C37">
        <f t="shared" si="1"/>
        <v>13.595659163987138</v>
      </c>
      <c r="D37">
        <f t="shared" si="1"/>
        <v>4.6669426048565121</v>
      </c>
      <c r="E37">
        <f t="shared" si="1"/>
        <v>6.2317612380250553</v>
      </c>
      <c r="F37">
        <f t="shared" si="1"/>
        <v>4.2187577949613368</v>
      </c>
    </row>
    <row r="38" spans="2:6" x14ac:dyDescent="0.25">
      <c r="B38">
        <f t="shared" si="1"/>
        <v>30.476831683168317</v>
      </c>
      <c r="C38">
        <f t="shared" si="1"/>
        <v>17.254260089686099</v>
      </c>
      <c r="D38">
        <f t="shared" si="1"/>
        <v>2.8228604966802391</v>
      </c>
      <c r="E38">
        <f t="shared" si="1"/>
        <v>1.5997754817786833</v>
      </c>
      <c r="F38">
        <f t="shared" si="1"/>
        <v>2.4563184270165022</v>
      </c>
    </row>
    <row r="39" spans="2:6" x14ac:dyDescent="0.25">
      <c r="B39">
        <f t="shared" si="1"/>
        <v>15.013181138741675</v>
      </c>
      <c r="C39">
        <f t="shared" si="1"/>
        <v>5.3517729122263127</v>
      </c>
      <c r="D39">
        <f t="shared" si="1"/>
        <v>2.3318769919162494</v>
      </c>
      <c r="E39">
        <f t="shared" si="1"/>
        <v>2.4265225890052928</v>
      </c>
      <c r="F39">
        <f t="shared" si="1"/>
        <v>1.9320777154049278</v>
      </c>
    </row>
    <row r="40" spans="2:6" x14ac:dyDescent="0.25">
      <c r="B40">
        <f t="shared" si="1"/>
        <v>19.59670564706536</v>
      </c>
      <c r="C40">
        <f t="shared" si="1"/>
        <v>8.446079252963008</v>
      </c>
      <c r="D40">
        <f t="shared" si="1"/>
        <v>1.8897770039509811</v>
      </c>
      <c r="E40">
        <f t="shared" si="1"/>
        <v>0.48471084685838428</v>
      </c>
      <c r="F40">
        <f t="shared" si="1"/>
        <v>1.5427936005318312</v>
      </c>
    </row>
    <row r="41" spans="2:6" x14ac:dyDescent="0.25">
      <c r="B41">
        <f t="shared" si="1"/>
        <v>21.913401783301811</v>
      </c>
      <c r="C41">
        <f t="shared" si="1"/>
        <v>30.990256018341611</v>
      </c>
      <c r="D41">
        <f t="shared" si="1"/>
        <v>10.931594554522173</v>
      </c>
      <c r="E41">
        <f t="shared" si="1"/>
        <v>1.3475825505743279E-2</v>
      </c>
      <c r="F41">
        <f t="shared" si="1"/>
        <v>10.536767571781214</v>
      </c>
    </row>
    <row r="42" spans="2:6" x14ac:dyDescent="0.25">
      <c r="B42">
        <f t="shared" si="1"/>
        <v>28.134990644212778</v>
      </c>
      <c r="C42">
        <f t="shared" si="1"/>
        <v>10.495911447945751</v>
      </c>
      <c r="D42">
        <f t="shared" si="1"/>
        <v>2.5995134541053853</v>
      </c>
      <c r="E42">
        <f t="shared" si="1"/>
        <v>1.1688549079845895E-2</v>
      </c>
      <c r="F42">
        <f t="shared" si="1"/>
        <v>2.7034392417743303</v>
      </c>
    </row>
    <row r="44" spans="2:6" x14ac:dyDescent="0.25">
      <c r="B44">
        <f>AVERAGE(B35,B37,B39,B41)/1.5</f>
        <v>8.5202348828322183</v>
      </c>
      <c r="C44">
        <f t="shared" ref="C44:F44" si="2">AVERAGE(C35,C37,C39,C41)/1.5</f>
        <v>9.892730346104889</v>
      </c>
      <c r="D44">
        <f t="shared" si="2"/>
        <v>3.8739066921755843</v>
      </c>
      <c r="E44">
        <f t="shared" si="2"/>
        <v>2.3644535857427811</v>
      </c>
      <c r="F44">
        <f t="shared" si="2"/>
        <v>3.5297607964755571</v>
      </c>
    </row>
    <row r="45" spans="2:6" x14ac:dyDescent="0.25">
      <c r="B45">
        <f>AVERAGE(B36,B38,B40,B42)/1.5</f>
        <v>18.748862028200502</v>
      </c>
      <c r="C45">
        <f t="shared" ref="C45:F45" si="3">AVERAGE(C36,C38,C40,C42)/1.5</f>
        <v>7.8401436442189452</v>
      </c>
      <c r="D45">
        <f t="shared" si="3"/>
        <v>1.7366726001410349</v>
      </c>
      <c r="E45">
        <f t="shared" si="3"/>
        <v>0.48214039448285106</v>
      </c>
      <c r="F45">
        <f t="shared" si="3"/>
        <v>1.547243453178125</v>
      </c>
    </row>
    <row r="47" spans="2:6" x14ac:dyDescent="0.25">
      <c r="B47">
        <f>$B$2/$K$2*B44</f>
        <v>2.4683621645852165</v>
      </c>
      <c r="C47">
        <f t="shared" ref="C47:F47" si="4">$B$2/$K$2*C44</f>
        <v>2.8659821737980344</v>
      </c>
      <c r="D47">
        <f t="shared" si="4"/>
        <v>1.1222935564096914</v>
      </c>
      <c r="E47">
        <f t="shared" si="4"/>
        <v>0.68499611234018809</v>
      </c>
      <c r="F47">
        <f t="shared" si="4"/>
        <v>1.0225924660377719</v>
      </c>
    </row>
    <row r="48" spans="2:6" x14ac:dyDescent="0.25">
      <c r="B48">
        <f>$B$2/$K$2*B45</f>
        <v>5.431655616993381</v>
      </c>
      <c r="C48">
        <f t="shared" ref="C48:F48" si="5">$B$2/$K$2*C45</f>
        <v>2.2713357322222536</v>
      </c>
      <c r="D48">
        <f t="shared" si="5"/>
        <v>0.50312426798203513</v>
      </c>
      <c r="E48">
        <f t="shared" si="5"/>
        <v>0.13967890840164951</v>
      </c>
      <c r="F48">
        <f t="shared" si="5"/>
        <v>0.44824552981778037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F11"/>
  <sheetViews>
    <sheetView zoomScale="115" zoomScaleNormal="115" workbookViewId="0">
      <selection activeCell="C13" sqref="C13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7.85546875" bestFit="1" customWidth="1"/>
    <col min="4" max="4" width="25.85546875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</v>
      </c>
      <c r="B2">
        <v>985</v>
      </c>
      <c r="C2" s="1" t="s">
        <v>60</v>
      </c>
      <c r="D2" s="1" t="s">
        <v>61</v>
      </c>
      <c r="E2">
        <v>1</v>
      </c>
      <c r="F2">
        <v>176527936</v>
      </c>
      <c r="G2">
        <v>14084507.039999999</v>
      </c>
      <c r="H2">
        <v>59654006.759999998</v>
      </c>
      <c r="I2">
        <v>1410914.84</v>
      </c>
      <c r="J2">
        <v>1429776.53</v>
      </c>
      <c r="K2">
        <v>79529187.209999993</v>
      </c>
      <c r="L2">
        <v>79211057.859999999</v>
      </c>
      <c r="M2">
        <v>86858334.060000002</v>
      </c>
      <c r="N2">
        <v>87263842.230000004</v>
      </c>
      <c r="O2">
        <v>37923.03</v>
      </c>
      <c r="P2">
        <v>37614.06</v>
      </c>
      <c r="Q2">
        <v>1428.41</v>
      </c>
      <c r="R2">
        <v>1421.74</v>
      </c>
      <c r="S2">
        <v>1567.13</v>
      </c>
      <c r="T2">
        <v>1687.94</v>
      </c>
      <c r="U2">
        <v>224.19</v>
      </c>
      <c r="V2">
        <v>226.95</v>
      </c>
      <c r="W2">
        <v>2544</v>
      </c>
      <c r="X2">
        <v>2525</v>
      </c>
      <c r="Y2">
        <v>73.59</v>
      </c>
      <c r="Z2">
        <v>360.01</v>
      </c>
      <c r="AA2">
        <v>74.02</v>
      </c>
      <c r="AB2">
        <v>74.819999999999993</v>
      </c>
      <c r="AC2">
        <v>132564.46</v>
      </c>
      <c r="AD2">
        <v>137174.21</v>
      </c>
      <c r="AE2">
        <v>46459.99</v>
      </c>
      <c r="AF2">
        <v>1052054</v>
      </c>
    </row>
    <row r="3" spans="1:32" x14ac:dyDescent="0.25">
      <c r="A3" s="1" t="s">
        <v>121</v>
      </c>
      <c r="B3">
        <v>750</v>
      </c>
      <c r="C3" s="1" t="s">
        <v>122</v>
      </c>
      <c r="D3" s="1" t="s">
        <v>123</v>
      </c>
      <c r="E3">
        <v>4</v>
      </c>
      <c r="F3">
        <v>61069752</v>
      </c>
      <c r="G3">
        <v>10844026.75</v>
      </c>
      <c r="H3">
        <v>126482315.66</v>
      </c>
      <c r="I3">
        <v>242628.93</v>
      </c>
      <c r="J3">
        <v>975082.9</v>
      </c>
      <c r="K3">
        <v>57633565.789999999</v>
      </c>
      <c r="L3">
        <v>230426442.31999999</v>
      </c>
      <c r="M3">
        <v>83173916.659999996</v>
      </c>
      <c r="N3">
        <v>332578222.36000001</v>
      </c>
      <c r="O3">
        <v>56232.22</v>
      </c>
      <c r="P3">
        <v>219807.5</v>
      </c>
      <c r="Q3">
        <v>591.33000000000004</v>
      </c>
      <c r="R3">
        <v>2332.13</v>
      </c>
      <c r="S3">
        <v>1013.72</v>
      </c>
      <c r="T3">
        <v>4040.12</v>
      </c>
      <c r="U3">
        <v>179.63</v>
      </c>
      <c r="V3">
        <v>717.49</v>
      </c>
      <c r="W3">
        <v>1244</v>
      </c>
      <c r="X3">
        <v>4460</v>
      </c>
      <c r="Y3">
        <v>206.44</v>
      </c>
      <c r="Z3">
        <v>835.3</v>
      </c>
      <c r="AA3">
        <v>52.34</v>
      </c>
      <c r="AB3">
        <v>200.56</v>
      </c>
      <c r="AC3">
        <v>100310.96</v>
      </c>
      <c r="AD3">
        <v>314511.92</v>
      </c>
      <c r="AE3">
        <v>67003.89</v>
      </c>
      <c r="AF3">
        <v>2554353</v>
      </c>
    </row>
    <row r="4" spans="1:32" x14ac:dyDescent="0.25">
      <c r="A4" s="1" t="s">
        <v>2</v>
      </c>
      <c r="B4">
        <v>1300</v>
      </c>
      <c r="C4" s="1" t="s">
        <v>62</v>
      </c>
      <c r="D4" s="1" t="s">
        <v>61</v>
      </c>
      <c r="E4">
        <v>8</v>
      </c>
      <c r="F4">
        <v>222075000</v>
      </c>
      <c r="G4">
        <v>19063353.879999999</v>
      </c>
      <c r="H4">
        <v>630504916.98000002</v>
      </c>
      <c r="I4">
        <v>1879769.92</v>
      </c>
      <c r="J4">
        <v>14893568.140000001</v>
      </c>
      <c r="K4">
        <v>106706503.76000001</v>
      </c>
      <c r="L4">
        <v>833761379.03999996</v>
      </c>
      <c r="M4">
        <v>117917575.61</v>
      </c>
      <c r="N4">
        <v>834238373.82000005</v>
      </c>
      <c r="O4">
        <v>55640.25</v>
      </c>
      <c r="P4">
        <v>407930.7</v>
      </c>
      <c r="Q4">
        <v>1781.32</v>
      </c>
      <c r="R4">
        <v>13041.62</v>
      </c>
      <c r="S4">
        <v>2493.91</v>
      </c>
      <c r="T4">
        <v>17389.900000000001</v>
      </c>
      <c r="U4">
        <v>318.44</v>
      </c>
      <c r="V4">
        <v>2503.6</v>
      </c>
      <c r="W4">
        <v>3624</v>
      </c>
      <c r="X4">
        <v>27261</v>
      </c>
      <c r="Y4">
        <v>473.79</v>
      </c>
      <c r="Z4">
        <v>3733.25</v>
      </c>
      <c r="AA4">
        <v>148.38</v>
      </c>
      <c r="AB4">
        <v>809.79</v>
      </c>
      <c r="AC4">
        <v>199421.68</v>
      </c>
      <c r="AD4">
        <v>444746.27</v>
      </c>
      <c r="AE4">
        <v>277927.23</v>
      </c>
      <c r="AF4">
        <v>814795</v>
      </c>
    </row>
    <row r="5" spans="1:32" x14ac:dyDescent="0.25">
      <c r="A5" s="1" t="s">
        <v>2</v>
      </c>
      <c r="B5">
        <v>1300</v>
      </c>
      <c r="C5" s="1" t="s">
        <v>63</v>
      </c>
      <c r="D5" s="1" t="s">
        <v>61</v>
      </c>
      <c r="E5">
        <v>32</v>
      </c>
      <c r="F5">
        <v>433764288</v>
      </c>
      <c r="G5">
        <v>18503669.890000001</v>
      </c>
      <c r="H5">
        <v>1134600198.6099999</v>
      </c>
      <c r="I5">
        <v>1885333.99</v>
      </c>
      <c r="J5">
        <v>63396301.689999998</v>
      </c>
      <c r="K5">
        <v>99765550.959999993</v>
      </c>
      <c r="L5">
        <v>3169748998.6300001</v>
      </c>
      <c r="M5">
        <v>92468445.140000001</v>
      </c>
      <c r="N5">
        <v>2940588592.6500001</v>
      </c>
      <c r="O5">
        <v>38223.379999999997</v>
      </c>
      <c r="P5">
        <v>1086542.3600000001</v>
      </c>
      <c r="Q5">
        <v>932.41</v>
      </c>
      <c r="R5">
        <v>27791.34</v>
      </c>
      <c r="S5">
        <v>829.74</v>
      </c>
      <c r="T5">
        <v>22774.25</v>
      </c>
      <c r="U5">
        <v>306.77999999999997</v>
      </c>
      <c r="V5">
        <v>9766.81</v>
      </c>
      <c r="W5">
        <v>2714</v>
      </c>
      <c r="X5">
        <v>48103</v>
      </c>
      <c r="Y5">
        <v>455.31</v>
      </c>
      <c r="Z5">
        <v>14555.09</v>
      </c>
      <c r="AA5">
        <v>120365.91</v>
      </c>
      <c r="AB5">
        <v>180095.92</v>
      </c>
      <c r="AC5">
        <v>0</v>
      </c>
      <c r="AD5">
        <v>0</v>
      </c>
      <c r="AE5">
        <v>539095.56000000006</v>
      </c>
      <c r="AF5">
        <v>1260408</v>
      </c>
    </row>
    <row r="6" spans="1:32" x14ac:dyDescent="0.25">
      <c r="A6" s="1" t="s">
        <v>4</v>
      </c>
      <c r="B6">
        <v>1550</v>
      </c>
      <c r="C6" s="1" t="s">
        <v>64</v>
      </c>
      <c r="D6" s="1" t="s">
        <v>61</v>
      </c>
      <c r="E6">
        <v>8</v>
      </c>
      <c r="F6">
        <v>383832280</v>
      </c>
      <c r="G6">
        <v>22746227.920000002</v>
      </c>
      <c r="H6">
        <v>770935893.78999996</v>
      </c>
      <c r="I6">
        <v>2158731.5299999998</v>
      </c>
      <c r="J6">
        <v>17379088.039999999</v>
      </c>
      <c r="K6">
        <v>127307447.48999999</v>
      </c>
      <c r="L6">
        <v>1018516369.5</v>
      </c>
      <c r="M6">
        <v>140656867.56999999</v>
      </c>
      <c r="N6">
        <v>1050523068.8</v>
      </c>
      <c r="O6">
        <v>61003.88</v>
      </c>
      <c r="P6">
        <v>452579.32</v>
      </c>
      <c r="Q6">
        <v>2215.1999999999998</v>
      </c>
      <c r="R6">
        <v>15626.11</v>
      </c>
      <c r="S6">
        <v>3057.8</v>
      </c>
      <c r="T6">
        <v>21114.62</v>
      </c>
      <c r="U6">
        <v>376.73</v>
      </c>
      <c r="V6">
        <v>3014.79</v>
      </c>
      <c r="W6">
        <v>4009</v>
      </c>
      <c r="X6">
        <v>31329</v>
      </c>
      <c r="Y6">
        <v>571.83000000000004</v>
      </c>
      <c r="Z6">
        <v>4572.88</v>
      </c>
      <c r="AA6">
        <v>153.94</v>
      </c>
      <c r="AB6">
        <v>778.66</v>
      </c>
      <c r="AC6">
        <v>215285.25</v>
      </c>
      <c r="AD6">
        <v>528195.80000000005</v>
      </c>
      <c r="AE6">
        <v>325351.36</v>
      </c>
      <c r="AF6">
        <v>759992</v>
      </c>
    </row>
    <row r="7" spans="1:32" x14ac:dyDescent="0.25">
      <c r="A7" s="1" t="s">
        <v>5</v>
      </c>
      <c r="B7">
        <v>1152</v>
      </c>
      <c r="C7" s="1" t="s">
        <v>65</v>
      </c>
      <c r="D7" s="1" t="s">
        <v>66</v>
      </c>
      <c r="E7">
        <v>4</v>
      </c>
      <c r="F7">
        <v>25075624</v>
      </c>
      <c r="G7">
        <v>18545994.07</v>
      </c>
      <c r="H7">
        <v>97825437.450000003</v>
      </c>
      <c r="I7">
        <v>397912.55</v>
      </c>
      <c r="J7">
        <v>1503341.31</v>
      </c>
      <c r="K7">
        <v>94800208.560000002</v>
      </c>
      <c r="L7">
        <v>307172477.80000001</v>
      </c>
      <c r="M7">
        <v>163826998.69</v>
      </c>
      <c r="N7">
        <v>602330368.28999996</v>
      </c>
      <c r="O7">
        <v>58383.93</v>
      </c>
      <c r="P7">
        <v>157021.32</v>
      </c>
      <c r="Q7">
        <v>1414.2</v>
      </c>
      <c r="R7">
        <v>3444.69</v>
      </c>
      <c r="S7">
        <v>2163.59</v>
      </c>
      <c r="T7">
        <v>4758.47</v>
      </c>
      <c r="U7">
        <v>161.04</v>
      </c>
      <c r="V7">
        <v>594.62</v>
      </c>
      <c r="W7">
        <v>2009</v>
      </c>
      <c r="X7">
        <v>9250</v>
      </c>
      <c r="Y7">
        <v>307.32</v>
      </c>
      <c r="Z7">
        <v>1213.67</v>
      </c>
      <c r="AA7">
        <v>131.31</v>
      </c>
      <c r="AB7">
        <v>240.04</v>
      </c>
      <c r="AC7">
        <v>250062.52</v>
      </c>
      <c r="AD7">
        <v>565734.62</v>
      </c>
      <c r="AE7">
        <v>102940.94</v>
      </c>
      <c r="AF7">
        <v>1707228</v>
      </c>
    </row>
    <row r="8" spans="1:32" x14ac:dyDescent="0.25">
      <c r="A8" s="1" t="s">
        <v>6</v>
      </c>
      <c r="B8">
        <v>1440</v>
      </c>
      <c r="C8" s="1" t="s">
        <v>67</v>
      </c>
      <c r="D8" s="1" t="s">
        <v>66</v>
      </c>
      <c r="E8">
        <v>4</v>
      </c>
      <c r="F8">
        <v>249701200</v>
      </c>
      <c r="G8">
        <v>42200028.130000003</v>
      </c>
      <c r="H8">
        <v>189283299.83000001</v>
      </c>
      <c r="I8">
        <v>373037.59</v>
      </c>
      <c r="J8">
        <v>1260210.8799999999</v>
      </c>
      <c r="K8">
        <v>133200133.2</v>
      </c>
      <c r="L8">
        <v>467699579.82999998</v>
      </c>
      <c r="M8">
        <v>188803927.12</v>
      </c>
      <c r="N8">
        <v>656425350.77999997</v>
      </c>
      <c r="O8">
        <v>100076.06</v>
      </c>
      <c r="P8">
        <v>351422.04</v>
      </c>
      <c r="Q8">
        <v>3208.8</v>
      </c>
      <c r="R8">
        <v>8063.84</v>
      </c>
      <c r="S8">
        <v>4526.8100000000004</v>
      </c>
      <c r="T8">
        <v>14322.92</v>
      </c>
      <c r="U8">
        <v>458.35</v>
      </c>
      <c r="V8">
        <v>1600.96</v>
      </c>
      <c r="W8">
        <v>4025</v>
      </c>
      <c r="X8">
        <v>13806</v>
      </c>
      <c r="Y8">
        <v>415.9</v>
      </c>
      <c r="Z8">
        <v>1453.14</v>
      </c>
      <c r="AA8">
        <v>462.61</v>
      </c>
      <c r="AB8">
        <v>535.26</v>
      </c>
      <c r="AC8">
        <v>244259.89</v>
      </c>
      <c r="AD8">
        <v>489755.8</v>
      </c>
      <c r="AE8">
        <v>186768.12</v>
      </c>
      <c r="AF8">
        <v>1589090</v>
      </c>
    </row>
    <row r="9" spans="1:32" x14ac:dyDescent="0.25">
      <c r="A9" s="1" t="s">
        <v>8</v>
      </c>
      <c r="B9">
        <v>2130</v>
      </c>
      <c r="C9" s="1" t="s">
        <v>68</v>
      </c>
      <c r="D9" s="1" t="s">
        <v>69</v>
      </c>
      <c r="E9">
        <v>4</v>
      </c>
      <c r="F9">
        <v>35211312</v>
      </c>
      <c r="G9">
        <v>6328045.9000000004</v>
      </c>
      <c r="H9">
        <v>65766953.159999996</v>
      </c>
      <c r="I9">
        <v>588727.05000000005</v>
      </c>
      <c r="J9">
        <v>1078083.44</v>
      </c>
      <c r="K9">
        <v>69372181.760000005</v>
      </c>
      <c r="L9">
        <v>207423728.25</v>
      </c>
      <c r="M9">
        <v>79456517.420000002</v>
      </c>
      <c r="N9">
        <v>116464424.42</v>
      </c>
      <c r="O9">
        <v>81192.56</v>
      </c>
      <c r="P9">
        <v>157932.73000000001</v>
      </c>
      <c r="Q9">
        <v>3644.44</v>
      </c>
      <c r="R9">
        <v>7071.83</v>
      </c>
      <c r="S9">
        <v>903.51</v>
      </c>
      <c r="T9">
        <v>1642.84</v>
      </c>
      <c r="U9">
        <v>392.38</v>
      </c>
      <c r="V9">
        <v>909.01</v>
      </c>
      <c r="W9">
        <v>2636</v>
      </c>
      <c r="X9">
        <v>6333</v>
      </c>
      <c r="Y9">
        <v>224.64</v>
      </c>
      <c r="Z9">
        <v>523.44000000000005</v>
      </c>
      <c r="AA9">
        <v>320.88</v>
      </c>
      <c r="AB9">
        <v>728.12</v>
      </c>
      <c r="AC9">
        <v>119381.6</v>
      </c>
      <c r="AD9">
        <v>197214.41</v>
      </c>
      <c r="AE9">
        <v>89179.34</v>
      </c>
      <c r="AF9">
        <v>1844140</v>
      </c>
    </row>
    <row r="10" spans="1:32" x14ac:dyDescent="0.25">
      <c r="A10" s="1" t="s">
        <v>10</v>
      </c>
      <c r="B10">
        <v>2660</v>
      </c>
      <c r="C10" s="1" t="s">
        <v>70</v>
      </c>
      <c r="D10" s="1" t="s">
        <v>71</v>
      </c>
      <c r="E10">
        <v>4</v>
      </c>
      <c r="F10">
        <v>322475552</v>
      </c>
      <c r="G10">
        <v>69268067.420000002</v>
      </c>
      <c r="H10">
        <v>303266026.56999999</v>
      </c>
      <c r="I10">
        <v>3149457.51</v>
      </c>
      <c r="J10">
        <v>9858073.0399999991</v>
      </c>
      <c r="K10">
        <v>96609023.280000001</v>
      </c>
      <c r="L10">
        <v>309291725.85000002</v>
      </c>
      <c r="M10">
        <v>364497904.13999999</v>
      </c>
      <c r="N10">
        <v>1242165135.73</v>
      </c>
      <c r="O10">
        <v>569151.96</v>
      </c>
      <c r="P10">
        <v>1839468.95</v>
      </c>
      <c r="Q10">
        <v>6541.2</v>
      </c>
      <c r="R10">
        <v>19806.14</v>
      </c>
      <c r="S10">
        <v>9502.81</v>
      </c>
      <c r="T10">
        <v>30308.639999999999</v>
      </c>
      <c r="U10">
        <v>964.15</v>
      </c>
      <c r="V10">
        <v>2741.56</v>
      </c>
      <c r="W10">
        <v>6152</v>
      </c>
      <c r="X10">
        <v>22525</v>
      </c>
      <c r="Y10">
        <v>884.77</v>
      </c>
      <c r="Z10">
        <v>2532.9</v>
      </c>
      <c r="AA10">
        <v>783.65</v>
      </c>
      <c r="AB10">
        <v>1222.1400000000001</v>
      </c>
      <c r="AC10">
        <v>515995.87</v>
      </c>
      <c r="AD10">
        <v>1325187.51</v>
      </c>
      <c r="AE10">
        <v>361484.85</v>
      </c>
      <c r="AF10">
        <v>388461</v>
      </c>
    </row>
    <row r="11" spans="1:32" x14ac:dyDescent="0.25">
      <c r="A11" s="1" t="s">
        <v>12</v>
      </c>
      <c r="B11">
        <v>3400</v>
      </c>
      <c r="C11" s="1" t="s">
        <v>67</v>
      </c>
      <c r="D11" s="1" t="s">
        <v>72</v>
      </c>
      <c r="E11">
        <v>8</v>
      </c>
      <c r="F11">
        <v>115194336</v>
      </c>
      <c r="G11">
        <v>148367952.52000001</v>
      </c>
      <c r="H11">
        <v>708591874.95000005</v>
      </c>
      <c r="I11">
        <v>1271463.8999999999</v>
      </c>
      <c r="J11">
        <v>6411424.3399999999</v>
      </c>
      <c r="K11">
        <v>289226319.60000002</v>
      </c>
      <c r="L11">
        <v>2170887849.3800001</v>
      </c>
      <c r="M11">
        <v>537634408.60000002</v>
      </c>
      <c r="N11">
        <v>3240100141.0900002</v>
      </c>
      <c r="O11">
        <v>413223.14</v>
      </c>
      <c r="P11">
        <v>1604462.28</v>
      </c>
      <c r="Q11">
        <v>12408.28</v>
      </c>
      <c r="R11">
        <v>36045.199999999997</v>
      </c>
      <c r="S11">
        <v>15052.56</v>
      </c>
      <c r="T11">
        <v>54289.11</v>
      </c>
      <c r="U11">
        <v>1691.88</v>
      </c>
      <c r="V11">
        <v>7780.9</v>
      </c>
      <c r="W11">
        <v>16913</v>
      </c>
      <c r="X11">
        <v>76954</v>
      </c>
      <c r="Y11">
        <v>1104.82</v>
      </c>
      <c r="Z11">
        <v>7055.01</v>
      </c>
      <c r="AA11">
        <v>1622.03</v>
      </c>
      <c r="AB11">
        <v>2105.06</v>
      </c>
      <c r="AC11">
        <v>770119.37</v>
      </c>
      <c r="AD11">
        <v>1438194.8</v>
      </c>
      <c r="AE11">
        <v>836889.36</v>
      </c>
      <c r="AF1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O48"/>
  <sheetViews>
    <sheetView workbookViewId="0">
      <selection activeCell="J5" sqref="J5"/>
    </sheetView>
  </sheetViews>
  <sheetFormatPr defaultRowHeight="15" x14ac:dyDescent="0.25"/>
  <cols>
    <col min="1" max="1" width="42.85546875" bestFit="1" customWidth="1"/>
    <col min="2" max="5" width="13.140625" bestFit="1" customWidth="1"/>
    <col min="6" max="6" width="19.5703125" bestFit="1" customWidth="1"/>
    <col min="7" max="7" width="13.140625" bestFit="1" customWidth="1"/>
    <col min="8" max="8" width="17.7109375" bestFit="1" customWidth="1"/>
    <col min="9" max="9" width="15.85546875" bestFit="1" customWidth="1"/>
    <col min="10" max="10" width="16.42578125" bestFit="1" customWidth="1"/>
    <col min="11" max="11" width="14.5703125" bestFit="1" customWidth="1"/>
    <col min="12" max="12" width="18.5703125" bestFit="1" customWidth="1"/>
    <col min="13" max="13" width="19.85546875" bestFit="1" customWidth="1"/>
    <col min="14" max="14" width="26.28515625" customWidth="1"/>
  </cols>
  <sheetData>
    <row r="1" spans="1:13" x14ac:dyDescent="0.25">
      <c r="A1" t="s">
        <v>0</v>
      </c>
      <c r="B1" t="s">
        <v>126</v>
      </c>
      <c r="C1" t="s">
        <v>1</v>
      </c>
      <c r="D1" t="s">
        <v>117</v>
      </c>
      <c r="E1" t="s">
        <v>2</v>
      </c>
      <c r="F1" t="s">
        <v>141</v>
      </c>
      <c r="G1" t="s">
        <v>4</v>
      </c>
      <c r="H1" t="s">
        <v>142</v>
      </c>
      <c r="I1" t="s">
        <v>5</v>
      </c>
      <c r="J1" t="s">
        <v>79</v>
      </c>
      <c r="K1" t="s">
        <v>10</v>
      </c>
      <c r="L1" t="s">
        <v>12</v>
      </c>
      <c r="M1" t="s">
        <v>146</v>
      </c>
    </row>
    <row r="2" spans="1:13" x14ac:dyDescent="0.25">
      <c r="A2" t="s">
        <v>14</v>
      </c>
      <c r="B2">
        <v>500</v>
      </c>
      <c r="C2">
        <v>985</v>
      </c>
      <c r="D2">
        <v>750</v>
      </c>
      <c r="E2">
        <v>1300</v>
      </c>
      <c r="F2">
        <v>1300</v>
      </c>
      <c r="G2">
        <v>1550</v>
      </c>
      <c r="H2">
        <v>1550</v>
      </c>
      <c r="I2">
        <v>1152</v>
      </c>
      <c r="J2">
        <v>2000</v>
      </c>
      <c r="K2">
        <v>2600</v>
      </c>
      <c r="L2">
        <v>3400</v>
      </c>
      <c r="M2">
        <v>2700</v>
      </c>
    </row>
    <row r="3" spans="1:13" x14ac:dyDescent="0.25">
      <c r="A3" t="s">
        <v>15</v>
      </c>
      <c r="B3" t="s">
        <v>137</v>
      </c>
      <c r="C3" t="s">
        <v>139</v>
      </c>
      <c r="D3" t="s">
        <v>140</v>
      </c>
      <c r="E3" t="s">
        <v>139</v>
      </c>
      <c r="F3" t="s">
        <v>140</v>
      </c>
      <c r="G3" t="s">
        <v>140</v>
      </c>
      <c r="H3" t="s">
        <v>140</v>
      </c>
      <c r="I3" t="s">
        <v>143</v>
      </c>
      <c r="J3" t="s">
        <v>144</v>
      </c>
      <c r="K3" t="s">
        <v>140</v>
      </c>
      <c r="L3" t="s">
        <v>145</v>
      </c>
      <c r="M3" t="s">
        <v>147</v>
      </c>
    </row>
    <row r="4" spans="1:13" x14ac:dyDescent="0.25">
      <c r="A4" t="s">
        <v>24</v>
      </c>
      <c r="B4" t="s">
        <v>138</v>
      </c>
      <c r="C4" t="s">
        <v>91</v>
      </c>
      <c r="D4" t="s">
        <v>91</v>
      </c>
      <c r="E4" t="s">
        <v>91</v>
      </c>
      <c r="F4" t="s">
        <v>138</v>
      </c>
      <c r="G4" t="s">
        <v>91</v>
      </c>
      <c r="H4" t="s">
        <v>138</v>
      </c>
      <c r="I4" t="s">
        <v>92</v>
      </c>
      <c r="J4" t="s">
        <v>93</v>
      </c>
      <c r="K4" t="s">
        <v>94</v>
      </c>
      <c r="L4" t="s">
        <v>96</v>
      </c>
      <c r="M4" t="s">
        <v>148</v>
      </c>
    </row>
    <row r="5" spans="1:13" x14ac:dyDescent="0.25">
      <c r="A5" t="s">
        <v>32</v>
      </c>
      <c r="B5">
        <v>2</v>
      </c>
      <c r="C5">
        <v>1</v>
      </c>
      <c r="D5">
        <v>4</v>
      </c>
      <c r="E5">
        <v>8</v>
      </c>
      <c r="F5">
        <v>32</v>
      </c>
      <c r="G5">
        <v>8</v>
      </c>
      <c r="H5">
        <v>8</v>
      </c>
      <c r="I5">
        <v>4</v>
      </c>
      <c r="J5">
        <v>8</v>
      </c>
      <c r="K5">
        <v>4</v>
      </c>
      <c r="L5">
        <v>8</v>
      </c>
      <c r="M5">
        <v>4</v>
      </c>
    </row>
    <row r="6" spans="1:13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34</v>
      </c>
      <c r="B7">
        <v>11435.04</v>
      </c>
      <c r="C7">
        <v>32240.63</v>
      </c>
      <c r="D7">
        <v>26336.69</v>
      </c>
      <c r="E7">
        <v>43002.15</v>
      </c>
      <c r="F7">
        <v>72486.86</v>
      </c>
      <c r="G7">
        <v>52319.08</v>
      </c>
      <c r="H7">
        <v>101333.73</v>
      </c>
      <c r="I7">
        <v>68905.009999999995</v>
      </c>
      <c r="J7">
        <v>75419.539999999994</v>
      </c>
      <c r="K7">
        <v>328537.67</v>
      </c>
      <c r="L7">
        <v>328711.26</v>
      </c>
      <c r="M7">
        <v>422977.01</v>
      </c>
    </row>
    <row r="8" spans="1:13" x14ac:dyDescent="0.25">
      <c r="A8" t="s">
        <v>35</v>
      </c>
      <c r="B8">
        <v>25261.58</v>
      </c>
      <c r="C8">
        <v>35721.74</v>
      </c>
      <c r="D8">
        <v>117296.16</v>
      </c>
      <c r="E8">
        <v>378181.42</v>
      </c>
      <c r="F8">
        <v>2496639.52</v>
      </c>
      <c r="G8">
        <v>467384.82</v>
      </c>
      <c r="H8">
        <v>910787.63</v>
      </c>
      <c r="I8">
        <v>0</v>
      </c>
      <c r="J8">
        <v>0</v>
      </c>
      <c r="K8">
        <v>1291706.26</v>
      </c>
      <c r="L8">
        <v>0</v>
      </c>
      <c r="M8">
        <v>0</v>
      </c>
    </row>
    <row r="9" spans="1:13" x14ac:dyDescent="0.25">
      <c r="A9" t="s">
        <v>36</v>
      </c>
      <c r="B9">
        <v>15487.21</v>
      </c>
      <c r="C9">
        <v>45758.99</v>
      </c>
      <c r="D9">
        <v>35907.199999999997</v>
      </c>
      <c r="E9">
        <v>59518.46</v>
      </c>
      <c r="F9">
        <v>77309.850000000006</v>
      </c>
      <c r="G9">
        <v>72511.44</v>
      </c>
      <c r="H9">
        <v>96156.75</v>
      </c>
      <c r="I9">
        <v>84135.84</v>
      </c>
      <c r="J9">
        <v>84403.15</v>
      </c>
      <c r="K9">
        <v>453823.87</v>
      </c>
      <c r="L9">
        <v>474891.67</v>
      </c>
      <c r="M9">
        <v>555873.93999999994</v>
      </c>
    </row>
    <row r="10" spans="1:13" x14ac:dyDescent="0.25">
      <c r="A10" t="s">
        <v>37</v>
      </c>
      <c r="B10">
        <v>33688.639999999999</v>
      </c>
      <c r="C10">
        <v>49417.03</v>
      </c>
      <c r="D10">
        <v>154540.34</v>
      </c>
      <c r="E10">
        <v>512584.21</v>
      </c>
      <c r="F10">
        <v>2663840.4700000002</v>
      </c>
      <c r="G10">
        <v>626810.87</v>
      </c>
      <c r="H10">
        <v>860322.4</v>
      </c>
      <c r="I10">
        <v>0</v>
      </c>
      <c r="J10">
        <v>0</v>
      </c>
      <c r="K10">
        <v>1747787.56</v>
      </c>
      <c r="L10">
        <v>0</v>
      </c>
      <c r="M10">
        <v>0</v>
      </c>
    </row>
    <row r="11" spans="1:13" x14ac:dyDescent="0.25">
      <c r="A11" t="s">
        <v>38</v>
      </c>
      <c r="B11">
        <v>54907.12</v>
      </c>
      <c r="C11">
        <v>133206.88</v>
      </c>
      <c r="D11">
        <v>106907.58</v>
      </c>
      <c r="E11">
        <v>179525.21</v>
      </c>
      <c r="F11">
        <v>264356.84999999998</v>
      </c>
      <c r="G11">
        <v>212258.59</v>
      </c>
      <c r="H11">
        <v>345604.08</v>
      </c>
      <c r="I11">
        <v>275458.15999999997</v>
      </c>
      <c r="J11">
        <v>242565.98</v>
      </c>
      <c r="K11">
        <v>1417542.31</v>
      </c>
      <c r="L11">
        <v>1780424.53</v>
      </c>
      <c r="M11">
        <v>1737182.4</v>
      </c>
    </row>
    <row r="12" spans="1:13" x14ac:dyDescent="0.25">
      <c r="A12" t="s">
        <v>39</v>
      </c>
      <c r="B12">
        <v>109145.38</v>
      </c>
      <c r="C12">
        <v>134548.67000000001</v>
      </c>
      <c r="D12">
        <v>392136.1</v>
      </c>
      <c r="E12">
        <v>1432586.09</v>
      </c>
      <c r="F12">
        <v>8111875.8899999997</v>
      </c>
      <c r="G12">
        <v>1695905.86</v>
      </c>
      <c r="H12">
        <v>2739371.71</v>
      </c>
      <c r="I12">
        <v>0</v>
      </c>
      <c r="J12">
        <v>0</v>
      </c>
      <c r="K12">
        <v>5263408.78</v>
      </c>
      <c r="L12">
        <v>0</v>
      </c>
      <c r="M12">
        <v>0</v>
      </c>
    </row>
    <row r="13" spans="1:13" x14ac:dyDescent="0.25">
      <c r="A13" t="s">
        <v>40</v>
      </c>
      <c r="B13">
        <v>118019.24</v>
      </c>
      <c r="C13">
        <v>280713.83</v>
      </c>
      <c r="D13">
        <v>219211.83</v>
      </c>
      <c r="E13">
        <v>371679.38</v>
      </c>
      <c r="F13">
        <v>501305.27</v>
      </c>
      <c r="G13">
        <v>433575.33</v>
      </c>
      <c r="H13">
        <v>636154.37</v>
      </c>
      <c r="I13">
        <v>493000.45</v>
      </c>
      <c r="J13">
        <v>495522.14</v>
      </c>
      <c r="K13">
        <v>2230048.92</v>
      </c>
      <c r="L13">
        <v>3434936.56</v>
      </c>
      <c r="M13">
        <v>3232329.09</v>
      </c>
    </row>
    <row r="14" spans="1:13" x14ac:dyDescent="0.25">
      <c r="A14" t="s">
        <v>41</v>
      </c>
      <c r="B14">
        <v>234139.72</v>
      </c>
      <c r="C14">
        <v>280162.51</v>
      </c>
      <c r="D14">
        <v>796368.45</v>
      </c>
      <c r="E14">
        <v>2759334.93</v>
      </c>
      <c r="F14">
        <v>15180690.34</v>
      </c>
      <c r="G14">
        <v>3473723.37</v>
      </c>
      <c r="H14">
        <v>5061314.3</v>
      </c>
      <c r="I14">
        <v>0</v>
      </c>
      <c r="J14">
        <v>0</v>
      </c>
      <c r="K14">
        <v>9048142.3699999992</v>
      </c>
      <c r="L14">
        <v>0</v>
      </c>
      <c r="M14">
        <v>0</v>
      </c>
    </row>
    <row r="15" spans="1:13" x14ac:dyDescent="0.25">
      <c r="A15" t="s">
        <v>42</v>
      </c>
      <c r="B15">
        <v>14549.11</v>
      </c>
      <c r="C15">
        <v>47342.13</v>
      </c>
      <c r="D15">
        <v>37831.83</v>
      </c>
      <c r="E15">
        <v>64028.86</v>
      </c>
      <c r="F15">
        <v>46235.08</v>
      </c>
      <c r="G15">
        <v>72946.17</v>
      </c>
      <c r="H15">
        <v>59796.18</v>
      </c>
      <c r="I15">
        <v>101628.11</v>
      </c>
      <c r="J15">
        <v>105700.4</v>
      </c>
      <c r="K15">
        <v>460253</v>
      </c>
      <c r="L15">
        <v>562132.14</v>
      </c>
      <c r="M15">
        <v>564358.89</v>
      </c>
    </row>
    <row r="16" spans="1:13" x14ac:dyDescent="0.25">
      <c r="A16" t="s">
        <v>43</v>
      </c>
      <c r="B16">
        <v>29297.75</v>
      </c>
      <c r="C16">
        <v>48367.32</v>
      </c>
      <c r="D16">
        <v>133426.04999999999</v>
      </c>
      <c r="E16">
        <v>508719.93</v>
      </c>
      <c r="F16">
        <v>1169658.8999999999</v>
      </c>
      <c r="G16">
        <v>584786.01</v>
      </c>
      <c r="H16">
        <v>426541.32</v>
      </c>
      <c r="I16">
        <v>0</v>
      </c>
      <c r="J16">
        <v>0</v>
      </c>
      <c r="K16">
        <v>1712199.61</v>
      </c>
      <c r="L16">
        <v>0</v>
      </c>
      <c r="M16">
        <v>0</v>
      </c>
    </row>
    <row r="17" spans="1:15" x14ac:dyDescent="0.25">
      <c r="A17" t="s">
        <v>44</v>
      </c>
      <c r="B17">
        <v>1.4</v>
      </c>
      <c r="C17">
        <v>2.83</v>
      </c>
      <c r="D17">
        <v>2.27</v>
      </c>
      <c r="E17">
        <v>3.86</v>
      </c>
      <c r="F17">
        <v>5.79</v>
      </c>
      <c r="G17">
        <v>4.45</v>
      </c>
      <c r="H17">
        <v>8.31</v>
      </c>
      <c r="I17">
        <v>6.47</v>
      </c>
      <c r="J17">
        <v>5.79</v>
      </c>
      <c r="K17">
        <v>36.71</v>
      </c>
      <c r="L17">
        <v>44.17</v>
      </c>
      <c r="M17">
        <v>43.56</v>
      </c>
    </row>
    <row r="18" spans="1:15" x14ac:dyDescent="0.25">
      <c r="A18" t="s">
        <v>45</v>
      </c>
      <c r="B18">
        <v>2.81</v>
      </c>
      <c r="C18">
        <v>2.82</v>
      </c>
      <c r="D18">
        <v>8.11</v>
      </c>
      <c r="E18">
        <v>30.01</v>
      </c>
      <c r="F18">
        <v>175.44</v>
      </c>
      <c r="G18">
        <v>34.630000000000003</v>
      </c>
      <c r="H18">
        <v>63.77</v>
      </c>
      <c r="I18">
        <v>0</v>
      </c>
      <c r="J18">
        <v>0</v>
      </c>
      <c r="K18">
        <v>128.13</v>
      </c>
      <c r="L18">
        <v>0</v>
      </c>
      <c r="M18">
        <v>0</v>
      </c>
    </row>
    <row r="19" spans="1:15" x14ac:dyDescent="0.25">
      <c r="A19" t="s">
        <v>46</v>
      </c>
      <c r="B19">
        <v>2.8</v>
      </c>
      <c r="C19">
        <v>5.01</v>
      </c>
      <c r="D19">
        <v>4.28</v>
      </c>
      <c r="E19">
        <v>7.41</v>
      </c>
      <c r="F19">
        <v>7.99</v>
      </c>
      <c r="G19">
        <v>8.67</v>
      </c>
      <c r="H19">
        <v>11.74</v>
      </c>
      <c r="I19">
        <v>8.06</v>
      </c>
      <c r="J19">
        <v>7.98</v>
      </c>
      <c r="K19">
        <v>35.4</v>
      </c>
      <c r="L19">
        <v>69.97</v>
      </c>
      <c r="M19">
        <v>54.81</v>
      </c>
    </row>
    <row r="20" spans="1:15" x14ac:dyDescent="0.25">
      <c r="A20" t="s">
        <v>47</v>
      </c>
      <c r="B20">
        <v>5.57</v>
      </c>
      <c r="C20">
        <v>4.9800000000000004</v>
      </c>
      <c r="D20">
        <v>15.43</v>
      </c>
      <c r="E20">
        <v>52.36</v>
      </c>
      <c r="F20">
        <v>214.02</v>
      </c>
      <c r="G20">
        <v>59.56</v>
      </c>
      <c r="H20">
        <v>79.28</v>
      </c>
      <c r="I20">
        <v>0</v>
      </c>
      <c r="J20">
        <v>0</v>
      </c>
      <c r="K20">
        <v>121.51</v>
      </c>
      <c r="L20">
        <v>0</v>
      </c>
      <c r="M20">
        <v>0</v>
      </c>
    </row>
    <row r="21" spans="1:15" x14ac:dyDescent="0.25">
      <c r="A21" t="s">
        <v>48</v>
      </c>
      <c r="B21">
        <v>0.34</v>
      </c>
      <c r="C21">
        <v>0.73</v>
      </c>
      <c r="D21">
        <v>0.57999999999999996</v>
      </c>
      <c r="E21">
        <v>0.98</v>
      </c>
      <c r="F21">
        <v>1.41</v>
      </c>
      <c r="G21">
        <v>1.1499999999999999</v>
      </c>
      <c r="H21">
        <v>1.89</v>
      </c>
      <c r="I21">
        <v>1.49</v>
      </c>
      <c r="J21">
        <v>1.36</v>
      </c>
      <c r="K21">
        <v>7.31</v>
      </c>
      <c r="L21">
        <v>8.59</v>
      </c>
      <c r="M21">
        <v>9.23</v>
      </c>
    </row>
    <row r="22" spans="1:15" x14ac:dyDescent="0.25">
      <c r="A22" t="s">
        <v>49</v>
      </c>
      <c r="B22">
        <v>0.67</v>
      </c>
      <c r="C22">
        <v>0.73</v>
      </c>
      <c r="D22">
        <v>2.3199999999999998</v>
      </c>
      <c r="E22">
        <v>7.83</v>
      </c>
      <c r="F22">
        <v>41.51</v>
      </c>
      <c r="G22">
        <v>9.17</v>
      </c>
      <c r="H22">
        <v>14.49</v>
      </c>
      <c r="I22">
        <v>0</v>
      </c>
      <c r="J22">
        <v>0</v>
      </c>
      <c r="K22">
        <v>25.54</v>
      </c>
      <c r="L22">
        <v>0</v>
      </c>
      <c r="M22">
        <v>0</v>
      </c>
      <c r="O22">
        <f>python_transpose[[#This Row],[Amd A6 3650]]/K21</f>
        <v>3.4938440492476062</v>
      </c>
    </row>
    <row r="23" spans="1:15" x14ac:dyDescent="0.25">
      <c r="A23" t="s">
        <v>50</v>
      </c>
      <c r="B23">
        <v>1.71</v>
      </c>
      <c r="C23">
        <v>5.12</v>
      </c>
      <c r="D23">
        <v>3.98</v>
      </c>
      <c r="E23">
        <v>7.4</v>
      </c>
      <c r="F23">
        <v>10.81</v>
      </c>
      <c r="G23">
        <v>8.5399999999999991</v>
      </c>
      <c r="H23">
        <v>13.66</v>
      </c>
      <c r="I23">
        <v>10.24</v>
      </c>
      <c r="J23">
        <v>9.68</v>
      </c>
      <c r="K23">
        <v>47.81</v>
      </c>
      <c r="L23">
        <v>61.47</v>
      </c>
      <c r="M23">
        <v>62.61</v>
      </c>
    </row>
    <row r="24" spans="1:15" x14ac:dyDescent="0.25">
      <c r="A24" t="s">
        <v>51</v>
      </c>
      <c r="B24">
        <v>3.41</v>
      </c>
      <c r="C24">
        <v>5.12</v>
      </c>
      <c r="D24">
        <v>15.94</v>
      </c>
      <c r="E24">
        <v>54.64</v>
      </c>
      <c r="F24">
        <v>339.21</v>
      </c>
      <c r="G24">
        <v>68.3</v>
      </c>
      <c r="H24">
        <v>109.28</v>
      </c>
      <c r="I24">
        <v>0</v>
      </c>
      <c r="J24">
        <v>0</v>
      </c>
      <c r="K24">
        <v>171.88</v>
      </c>
      <c r="L24">
        <v>0</v>
      </c>
      <c r="M24">
        <v>0</v>
      </c>
      <c r="O24">
        <f>python_transpose[[#This Row],[Amd A6 3650]]/K23</f>
        <v>3.5950637941853167</v>
      </c>
    </row>
    <row r="25" spans="1:15" x14ac:dyDescent="0.25">
      <c r="A25" t="s">
        <v>52</v>
      </c>
      <c r="B25">
        <v>3.08</v>
      </c>
      <c r="C25">
        <v>7.46</v>
      </c>
      <c r="D25">
        <v>6.05</v>
      </c>
      <c r="E25">
        <v>9.93</v>
      </c>
      <c r="F25">
        <v>13.11</v>
      </c>
      <c r="G25">
        <v>11.77</v>
      </c>
      <c r="H25">
        <v>16.66</v>
      </c>
      <c r="I25">
        <v>14.97</v>
      </c>
      <c r="J25">
        <v>13.92</v>
      </c>
      <c r="K25">
        <v>74.88</v>
      </c>
      <c r="L25">
        <v>87.04</v>
      </c>
      <c r="M25">
        <v>96.34</v>
      </c>
    </row>
    <row r="26" spans="1:15" x14ac:dyDescent="0.25">
      <c r="A26" t="s">
        <v>53</v>
      </c>
      <c r="B26">
        <v>6.15</v>
      </c>
      <c r="C26">
        <v>7.5</v>
      </c>
      <c r="D26">
        <v>24.25</v>
      </c>
      <c r="E26">
        <v>78.959999999999994</v>
      </c>
      <c r="F26">
        <v>409.43</v>
      </c>
      <c r="G26">
        <v>93.79</v>
      </c>
      <c r="H26">
        <v>133.75</v>
      </c>
      <c r="I26">
        <v>0</v>
      </c>
      <c r="J26">
        <v>0</v>
      </c>
      <c r="K26">
        <v>246.47</v>
      </c>
      <c r="L26">
        <v>0</v>
      </c>
      <c r="M26">
        <v>0</v>
      </c>
      <c r="O26">
        <f>python_transpose[[#This Row],[Amd A6 3650]]/K25</f>
        <v>3.2915331196581197</v>
      </c>
    </row>
    <row r="27" spans="1:15" x14ac:dyDescent="0.25">
      <c r="A27" t="s">
        <v>54</v>
      </c>
      <c r="B27">
        <v>0.3</v>
      </c>
      <c r="C27">
        <v>0.64</v>
      </c>
      <c r="D27">
        <v>0.51</v>
      </c>
      <c r="E27">
        <v>0.86</v>
      </c>
      <c r="F27">
        <v>1.18</v>
      </c>
      <c r="G27">
        <v>1</v>
      </c>
      <c r="H27">
        <v>1.53</v>
      </c>
      <c r="I27">
        <v>1.1499999999999999</v>
      </c>
      <c r="J27">
        <v>1.1200000000000001</v>
      </c>
      <c r="K27">
        <v>5.99</v>
      </c>
      <c r="L27">
        <v>8.5</v>
      </c>
      <c r="M27">
        <v>7.09</v>
      </c>
    </row>
    <row r="28" spans="1:15" x14ac:dyDescent="0.25">
      <c r="A28" t="s">
        <v>55</v>
      </c>
      <c r="B28">
        <v>0.59</v>
      </c>
      <c r="C28">
        <v>0.64</v>
      </c>
      <c r="D28">
        <v>2.0099999999999998</v>
      </c>
      <c r="E28">
        <v>6.82</v>
      </c>
      <c r="F28">
        <v>36.049999999999997</v>
      </c>
      <c r="G28">
        <v>7.79</v>
      </c>
      <c r="H28">
        <v>12.01</v>
      </c>
      <c r="I28">
        <v>0</v>
      </c>
      <c r="J28">
        <v>0</v>
      </c>
      <c r="K28">
        <v>20.92</v>
      </c>
      <c r="L28">
        <v>0</v>
      </c>
      <c r="M28">
        <v>0</v>
      </c>
      <c r="O28">
        <f>python_transpose[[#This Row],[Amd A6 3650]]/K27</f>
        <v>3.4924874791318867</v>
      </c>
    </row>
    <row r="29" spans="1:15" x14ac:dyDescent="0.25">
      <c r="A29" t="s">
        <v>56</v>
      </c>
      <c r="B29">
        <v>9338.09</v>
      </c>
      <c r="C29">
        <v>37500.769999999997</v>
      </c>
      <c r="D29">
        <v>30931.42</v>
      </c>
      <c r="E29">
        <v>52480.43</v>
      </c>
      <c r="F29">
        <v>24133.72</v>
      </c>
      <c r="G29">
        <v>57130.46</v>
      </c>
      <c r="H29">
        <v>35147.35</v>
      </c>
      <c r="I29">
        <v>80126.77</v>
      </c>
      <c r="J29">
        <v>81406.36</v>
      </c>
      <c r="K29">
        <v>285121.21000000002</v>
      </c>
      <c r="L29">
        <v>266827.65999999997</v>
      </c>
      <c r="M29">
        <v>330109.40000000002</v>
      </c>
    </row>
    <row r="30" spans="1:15" x14ac:dyDescent="0.25">
      <c r="A30" t="s">
        <v>57</v>
      </c>
      <c r="B30">
        <v>18860.740000000002</v>
      </c>
      <c r="C30">
        <v>38908.629999999997</v>
      </c>
      <c r="D30">
        <v>123442.29</v>
      </c>
      <c r="E30">
        <v>422371.97</v>
      </c>
      <c r="F30">
        <v>710245.98</v>
      </c>
      <c r="G30">
        <v>451388.1</v>
      </c>
      <c r="H30">
        <v>253821.85</v>
      </c>
      <c r="I30">
        <v>0</v>
      </c>
      <c r="J30">
        <v>0</v>
      </c>
      <c r="K30">
        <v>896812.92</v>
      </c>
      <c r="L30">
        <v>0</v>
      </c>
      <c r="M30">
        <v>0</v>
      </c>
    </row>
    <row r="31" spans="1:15" x14ac:dyDescent="0.25">
      <c r="A31" t="s">
        <v>58</v>
      </c>
      <c r="B31">
        <v>821</v>
      </c>
      <c r="C31">
        <v>1888.09</v>
      </c>
      <c r="D31">
        <v>3584.91</v>
      </c>
      <c r="E31">
        <v>11477.6</v>
      </c>
      <c r="F31">
        <v>24440.34</v>
      </c>
      <c r="G31">
        <v>12865.43</v>
      </c>
      <c r="H31">
        <v>9544.9</v>
      </c>
      <c r="I31">
        <v>1974.3</v>
      </c>
      <c r="J31">
        <v>2022.02</v>
      </c>
      <c r="K31">
        <v>37149.26</v>
      </c>
      <c r="L31">
        <v>9277</v>
      </c>
      <c r="M31">
        <v>9948.2000000000007</v>
      </c>
    </row>
    <row r="32" spans="1:15" x14ac:dyDescent="0.25">
      <c r="A32" t="s">
        <v>59</v>
      </c>
      <c r="B32">
        <v>11567819.609999999</v>
      </c>
      <c r="C32">
        <v>4850841.24</v>
      </c>
      <c r="D32">
        <v>6205348.8700000001</v>
      </c>
      <c r="E32">
        <v>3714292.47</v>
      </c>
      <c r="F32">
        <v>2880833.58</v>
      </c>
      <c r="G32">
        <v>3237765.65</v>
      </c>
      <c r="H32">
        <v>2212591.1800000002</v>
      </c>
      <c r="I32">
        <v>1248445.8</v>
      </c>
      <c r="J32">
        <v>1307238.21</v>
      </c>
      <c r="K32">
        <v>790019.99</v>
      </c>
      <c r="L32">
        <v>319142.73</v>
      </c>
      <c r="M32">
        <v>324505.84000000003</v>
      </c>
    </row>
    <row r="35" spans="2:5" x14ac:dyDescent="0.25">
      <c r="B35" t="e">
        <f>#REF!/C21</f>
        <v>#REF!</v>
      </c>
      <c r="C35" t="e">
        <f>#REF!/D21</f>
        <v>#REF!</v>
      </c>
      <c r="D35" t="e">
        <f>#REF!/E21</f>
        <v>#REF!</v>
      </c>
      <c r="E35" t="e">
        <f>#REF!/G21</f>
        <v>#REF!</v>
      </c>
    </row>
    <row r="36" spans="2:5" x14ac:dyDescent="0.25">
      <c r="B36" t="e">
        <f>#REF!/C22</f>
        <v>#REF!</v>
      </c>
      <c r="C36" t="e">
        <f>#REF!/D22</f>
        <v>#REF!</v>
      </c>
      <c r="D36" t="e">
        <f>#REF!/E22</f>
        <v>#REF!</v>
      </c>
      <c r="E36" t="e">
        <f>#REF!/G22</f>
        <v>#REF!</v>
      </c>
    </row>
    <row r="37" spans="2:5" x14ac:dyDescent="0.25">
      <c r="B37" t="e">
        <f>#REF!/C23</f>
        <v>#REF!</v>
      </c>
      <c r="C37" t="e">
        <f>#REF!/D23</f>
        <v>#REF!</v>
      </c>
      <c r="D37" t="e">
        <f>#REF!/E23</f>
        <v>#REF!</v>
      </c>
      <c r="E37" t="e">
        <f>#REF!/G23</f>
        <v>#REF!</v>
      </c>
    </row>
    <row r="38" spans="2:5" x14ac:dyDescent="0.25">
      <c r="B38" t="e">
        <f>#REF!/C24</f>
        <v>#REF!</v>
      </c>
      <c r="C38" t="e">
        <f>#REF!/D24</f>
        <v>#REF!</v>
      </c>
      <c r="D38" t="e">
        <f>#REF!/E24</f>
        <v>#REF!</v>
      </c>
      <c r="E38" t="e">
        <f>#REF!/G24</f>
        <v>#REF!</v>
      </c>
    </row>
    <row r="39" spans="2:5" x14ac:dyDescent="0.25">
      <c r="B39" t="e">
        <f>#REF!/C25</f>
        <v>#REF!</v>
      </c>
      <c r="C39" t="e">
        <f>#REF!/D25</f>
        <v>#REF!</v>
      </c>
      <c r="D39" t="e">
        <f>#REF!/E25</f>
        <v>#REF!</v>
      </c>
      <c r="E39" t="e">
        <f>#REF!/G25</f>
        <v>#REF!</v>
      </c>
    </row>
    <row r="40" spans="2:5" x14ac:dyDescent="0.25">
      <c r="B40" t="e">
        <f>#REF!/C26</f>
        <v>#REF!</v>
      </c>
      <c r="C40" t="e">
        <f>#REF!/D26</f>
        <v>#REF!</v>
      </c>
      <c r="D40" t="e">
        <f>#REF!/E26</f>
        <v>#REF!</v>
      </c>
      <c r="E40" t="e">
        <f>#REF!/G26</f>
        <v>#REF!</v>
      </c>
    </row>
    <row r="41" spans="2:5" x14ac:dyDescent="0.25">
      <c r="B41" t="e">
        <f>#REF!/C27</f>
        <v>#REF!</v>
      </c>
      <c r="C41" t="e">
        <f>#REF!/D27</f>
        <v>#REF!</v>
      </c>
      <c r="D41" t="e">
        <f>#REF!/E27</f>
        <v>#REF!</v>
      </c>
      <c r="E41" t="e">
        <f>#REF!/G27</f>
        <v>#REF!</v>
      </c>
    </row>
    <row r="44" spans="2:5" x14ac:dyDescent="0.25">
      <c r="B44" t="e">
        <f>AVERAGE(B35,B37,B39,B41)</f>
        <v>#REF!</v>
      </c>
      <c r="C44" t="e">
        <f t="shared" ref="C44:E45" si="0">AVERAGE(C35,C37,C39,C41)</f>
        <v>#REF!</v>
      </c>
      <c r="D44" t="e">
        <f t="shared" si="0"/>
        <v>#REF!</v>
      </c>
      <c r="E44" t="e">
        <f t="shared" si="0"/>
        <v>#REF!</v>
      </c>
    </row>
    <row r="45" spans="2:5" x14ac:dyDescent="0.25">
      <c r="B45" t="e">
        <f>AVERAGE(B36,B38,B40,B42)</f>
        <v>#REF!</v>
      </c>
      <c r="C45" t="e">
        <f t="shared" si="0"/>
        <v>#REF!</v>
      </c>
      <c r="D45" t="e">
        <f t="shared" si="0"/>
        <v>#REF!</v>
      </c>
      <c r="E45" t="e">
        <f t="shared" si="0"/>
        <v>#REF!</v>
      </c>
    </row>
    <row r="47" spans="2:5" x14ac:dyDescent="0.25">
      <c r="B47" t="e">
        <f>$C$2/#REF!*B44</f>
        <v>#REF!</v>
      </c>
      <c r="C47" t="e">
        <f>$C$2/#REF!*C44</f>
        <v>#REF!</v>
      </c>
      <c r="D47" t="e">
        <f>$C$2/#REF!*D44</f>
        <v>#REF!</v>
      </c>
      <c r="E47" t="e">
        <f>$C$2/#REF!*E44</f>
        <v>#REF!</v>
      </c>
    </row>
    <row r="48" spans="2:5" x14ac:dyDescent="0.25">
      <c r="B48" t="e">
        <f>$C$2/#REF!*B45</f>
        <v>#REF!</v>
      </c>
      <c r="C48" t="e">
        <f>$C$2/#REF!*C45</f>
        <v>#REF!</v>
      </c>
      <c r="D48" t="e">
        <f>$C$2/#REF!*D45</f>
        <v>#REF!</v>
      </c>
      <c r="E48" t="e">
        <f>$C$2/#REF!*E45</f>
        <v>#REF!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3"/>
  <sheetViews>
    <sheetView topLeftCell="W1" workbookViewId="0">
      <selection sqref="A1:AF8"/>
    </sheetView>
  </sheetViews>
  <sheetFormatPr defaultRowHeight="15" x14ac:dyDescent="0.25"/>
  <cols>
    <col min="1" max="1" width="17.5703125" bestFit="1" customWidth="1"/>
    <col min="2" max="2" width="12.5703125" bestFit="1" customWidth="1"/>
    <col min="3" max="3" width="19.140625" bestFit="1" customWidth="1"/>
    <col min="4" max="4" width="13.140625" bestFit="1" customWidth="1"/>
    <col min="5" max="5" width="16.140625" bestFit="1" customWidth="1"/>
    <col min="6" max="6" width="16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2" width="17.140625" bestFit="1" customWidth="1"/>
  </cols>
  <sheetData>
    <row r="1" spans="1:32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</row>
    <row r="2" spans="1:32" x14ac:dyDescent="0.25">
      <c r="A2" s="1" t="s">
        <v>126</v>
      </c>
      <c r="B2">
        <v>500</v>
      </c>
      <c r="C2" s="1" t="s">
        <v>137</v>
      </c>
      <c r="D2" s="1" t="s">
        <v>138</v>
      </c>
      <c r="E2">
        <v>2</v>
      </c>
      <c r="F2">
        <v>0</v>
      </c>
      <c r="G2">
        <v>11435.04</v>
      </c>
      <c r="H2">
        <v>25261.58</v>
      </c>
      <c r="I2">
        <v>15487.21</v>
      </c>
      <c r="J2">
        <v>33688.639999999999</v>
      </c>
      <c r="K2">
        <v>54907.12</v>
      </c>
      <c r="L2">
        <v>109145.38</v>
      </c>
      <c r="M2">
        <v>118019.24</v>
      </c>
      <c r="N2">
        <v>234139.72</v>
      </c>
      <c r="O2">
        <v>14549.11</v>
      </c>
      <c r="P2">
        <v>29297.75</v>
      </c>
      <c r="Q2">
        <v>1.4</v>
      </c>
      <c r="R2">
        <v>2.81</v>
      </c>
      <c r="S2">
        <v>2.8</v>
      </c>
      <c r="T2">
        <v>5.57</v>
      </c>
      <c r="U2">
        <v>0.34</v>
      </c>
      <c r="V2">
        <v>0.67</v>
      </c>
      <c r="W2">
        <v>1.71</v>
      </c>
      <c r="X2">
        <v>3.41</v>
      </c>
      <c r="Y2">
        <v>3.08</v>
      </c>
      <c r="Z2">
        <v>6.15</v>
      </c>
      <c r="AA2">
        <v>0.3</v>
      </c>
      <c r="AB2">
        <v>0.59</v>
      </c>
      <c r="AC2">
        <v>9338.09</v>
      </c>
      <c r="AD2">
        <v>18860.740000000002</v>
      </c>
      <c r="AE2">
        <v>821</v>
      </c>
      <c r="AF2">
        <v>11567819.609999999</v>
      </c>
    </row>
    <row r="3" spans="1:32" x14ac:dyDescent="0.25">
      <c r="A3" s="1" t="s">
        <v>1</v>
      </c>
      <c r="B3">
        <v>985</v>
      </c>
      <c r="C3" s="1" t="s">
        <v>139</v>
      </c>
      <c r="D3" s="1" t="s">
        <v>91</v>
      </c>
      <c r="E3">
        <v>1</v>
      </c>
      <c r="F3">
        <v>0</v>
      </c>
      <c r="G3">
        <v>32240.63</v>
      </c>
      <c r="H3">
        <v>35721.74</v>
      </c>
      <c r="I3">
        <v>45758.99</v>
      </c>
      <c r="J3">
        <v>49417.03</v>
      </c>
      <c r="K3">
        <v>133206.88</v>
      </c>
      <c r="L3">
        <v>134548.67000000001</v>
      </c>
      <c r="M3">
        <v>280713.83</v>
      </c>
      <c r="N3">
        <v>280162.51</v>
      </c>
      <c r="O3">
        <v>47342.13</v>
      </c>
      <c r="P3">
        <v>48367.32</v>
      </c>
      <c r="Q3">
        <v>2.83</v>
      </c>
      <c r="R3">
        <v>2.82</v>
      </c>
      <c r="S3">
        <v>5.01</v>
      </c>
      <c r="T3">
        <v>4.9800000000000004</v>
      </c>
      <c r="U3">
        <v>0.73</v>
      </c>
      <c r="V3">
        <v>0.73</v>
      </c>
      <c r="W3">
        <v>5.12</v>
      </c>
      <c r="X3">
        <v>5.12</v>
      </c>
      <c r="Y3">
        <v>7.46</v>
      </c>
      <c r="Z3">
        <v>7.5</v>
      </c>
      <c r="AA3">
        <v>0.64</v>
      </c>
      <c r="AB3">
        <v>0.64</v>
      </c>
      <c r="AC3">
        <v>37500.769999999997</v>
      </c>
      <c r="AD3">
        <v>38908.629999999997</v>
      </c>
      <c r="AE3">
        <v>1888.09</v>
      </c>
      <c r="AF3">
        <v>4850841.24</v>
      </c>
    </row>
    <row r="4" spans="1:32" x14ac:dyDescent="0.25">
      <c r="A4" s="1" t="s">
        <v>117</v>
      </c>
      <c r="B4">
        <v>750</v>
      </c>
      <c r="C4" s="1" t="s">
        <v>140</v>
      </c>
      <c r="D4" s="1" t="s">
        <v>91</v>
      </c>
      <c r="E4">
        <v>4</v>
      </c>
      <c r="F4">
        <v>0</v>
      </c>
      <c r="G4">
        <v>26336.69</v>
      </c>
      <c r="H4">
        <v>117296.16</v>
      </c>
      <c r="I4">
        <v>35907.199999999997</v>
      </c>
      <c r="J4">
        <v>154540.34</v>
      </c>
      <c r="K4">
        <v>106907.58</v>
      </c>
      <c r="L4">
        <v>392136.1</v>
      </c>
      <c r="M4">
        <v>219211.83</v>
      </c>
      <c r="N4">
        <v>796368.45</v>
      </c>
      <c r="O4">
        <v>37831.83</v>
      </c>
      <c r="P4">
        <v>133426.04999999999</v>
      </c>
      <c r="Q4">
        <v>2.27</v>
      </c>
      <c r="R4">
        <v>8.11</v>
      </c>
      <c r="S4">
        <v>4.28</v>
      </c>
      <c r="T4">
        <v>15.43</v>
      </c>
      <c r="U4">
        <v>0.57999999999999996</v>
      </c>
      <c r="V4">
        <v>2.3199999999999998</v>
      </c>
      <c r="W4">
        <v>3.98</v>
      </c>
      <c r="X4">
        <v>15.94</v>
      </c>
      <c r="Y4">
        <v>6.05</v>
      </c>
      <c r="Z4">
        <v>24.25</v>
      </c>
      <c r="AA4">
        <v>0.51</v>
      </c>
      <c r="AB4">
        <v>2.0099999999999998</v>
      </c>
      <c r="AC4">
        <v>30931.42</v>
      </c>
      <c r="AD4">
        <v>123442.29</v>
      </c>
      <c r="AE4">
        <v>3584.91</v>
      </c>
      <c r="AF4">
        <v>6205348.8700000001</v>
      </c>
    </row>
    <row r="5" spans="1:32" x14ac:dyDescent="0.25">
      <c r="A5" s="1" t="s">
        <v>2</v>
      </c>
      <c r="B5">
        <v>1300</v>
      </c>
      <c r="C5" s="1" t="s">
        <v>139</v>
      </c>
      <c r="D5" s="1" t="s">
        <v>91</v>
      </c>
      <c r="E5">
        <v>8</v>
      </c>
      <c r="F5">
        <v>0</v>
      </c>
      <c r="G5">
        <v>43002.15</v>
      </c>
      <c r="H5">
        <v>378181.42</v>
      </c>
      <c r="I5">
        <v>59518.46</v>
      </c>
      <c r="J5">
        <v>512584.21</v>
      </c>
      <c r="K5">
        <v>179525.21</v>
      </c>
      <c r="L5">
        <v>1432586.09</v>
      </c>
      <c r="M5">
        <v>371679.38</v>
      </c>
      <c r="N5">
        <v>2759334.93</v>
      </c>
      <c r="O5">
        <v>64028.86</v>
      </c>
      <c r="P5">
        <v>508719.93</v>
      </c>
      <c r="Q5">
        <v>3.86</v>
      </c>
      <c r="R5">
        <v>30.01</v>
      </c>
      <c r="S5">
        <v>7.41</v>
      </c>
      <c r="T5">
        <v>52.36</v>
      </c>
      <c r="U5">
        <v>0.98</v>
      </c>
      <c r="V5">
        <v>7.83</v>
      </c>
      <c r="W5">
        <v>7.4</v>
      </c>
      <c r="X5">
        <v>54.64</v>
      </c>
      <c r="Y5">
        <v>9.93</v>
      </c>
      <c r="Z5">
        <v>78.959999999999994</v>
      </c>
      <c r="AA5">
        <v>0.86</v>
      </c>
      <c r="AB5">
        <v>6.82</v>
      </c>
      <c r="AC5">
        <v>52480.43</v>
      </c>
      <c r="AD5">
        <v>422371.97</v>
      </c>
      <c r="AE5">
        <v>11477.6</v>
      </c>
      <c r="AF5">
        <v>3714292.47</v>
      </c>
    </row>
    <row r="6" spans="1:32" x14ac:dyDescent="0.25">
      <c r="A6" s="1" t="s">
        <v>141</v>
      </c>
      <c r="B6">
        <v>1300</v>
      </c>
      <c r="C6" s="1" t="s">
        <v>140</v>
      </c>
      <c r="D6" s="1" t="s">
        <v>138</v>
      </c>
      <c r="E6">
        <v>32</v>
      </c>
      <c r="F6">
        <v>0</v>
      </c>
      <c r="G6">
        <v>72486.86</v>
      </c>
      <c r="H6">
        <v>2496639.52</v>
      </c>
      <c r="I6">
        <v>77309.850000000006</v>
      </c>
      <c r="J6">
        <v>2663840.4700000002</v>
      </c>
      <c r="K6">
        <v>264356.84999999998</v>
      </c>
      <c r="L6">
        <v>8111875.8899999997</v>
      </c>
      <c r="M6">
        <v>501305.27</v>
      </c>
      <c r="N6">
        <v>15180690.34</v>
      </c>
      <c r="O6">
        <v>46235.08</v>
      </c>
      <c r="P6">
        <v>1169658.8999999999</v>
      </c>
      <c r="Q6">
        <v>5.79</v>
      </c>
      <c r="R6">
        <v>175.44</v>
      </c>
      <c r="S6">
        <v>7.99</v>
      </c>
      <c r="T6">
        <v>214.02</v>
      </c>
      <c r="U6">
        <v>1.41</v>
      </c>
      <c r="V6">
        <v>41.51</v>
      </c>
      <c r="W6">
        <v>10.81</v>
      </c>
      <c r="X6">
        <v>339.21</v>
      </c>
      <c r="Y6">
        <v>13.11</v>
      </c>
      <c r="Z6">
        <v>409.43</v>
      </c>
      <c r="AA6">
        <v>1.18</v>
      </c>
      <c r="AB6">
        <v>36.049999999999997</v>
      </c>
      <c r="AC6">
        <v>24133.72</v>
      </c>
      <c r="AD6">
        <v>710245.98</v>
      </c>
      <c r="AE6">
        <v>24440.34</v>
      </c>
      <c r="AF6">
        <v>2880833.58</v>
      </c>
    </row>
    <row r="7" spans="1:32" x14ac:dyDescent="0.25">
      <c r="A7" s="1" t="s">
        <v>4</v>
      </c>
      <c r="B7">
        <v>1550</v>
      </c>
      <c r="C7" s="1" t="s">
        <v>140</v>
      </c>
      <c r="D7" s="1" t="s">
        <v>91</v>
      </c>
      <c r="E7">
        <v>8</v>
      </c>
      <c r="F7">
        <v>0</v>
      </c>
      <c r="G7">
        <v>52319.08</v>
      </c>
      <c r="H7">
        <v>467384.82</v>
      </c>
      <c r="I7">
        <v>72511.44</v>
      </c>
      <c r="J7">
        <v>626810.87</v>
      </c>
      <c r="K7">
        <v>212258.59</v>
      </c>
      <c r="L7">
        <v>1695905.86</v>
      </c>
      <c r="M7">
        <v>433575.33</v>
      </c>
      <c r="N7">
        <v>3473723.37</v>
      </c>
      <c r="O7">
        <v>72946.17</v>
      </c>
      <c r="P7">
        <v>584786.01</v>
      </c>
      <c r="Q7">
        <v>4.45</v>
      </c>
      <c r="R7">
        <v>34.630000000000003</v>
      </c>
      <c r="S7">
        <v>8.67</v>
      </c>
      <c r="T7">
        <v>59.56</v>
      </c>
      <c r="U7">
        <v>1.1499999999999999</v>
      </c>
      <c r="V7">
        <v>9.17</v>
      </c>
      <c r="W7">
        <v>8.5399999999999991</v>
      </c>
      <c r="X7">
        <v>68.3</v>
      </c>
      <c r="Y7">
        <v>11.77</v>
      </c>
      <c r="Z7">
        <v>93.79</v>
      </c>
      <c r="AA7">
        <v>1</v>
      </c>
      <c r="AB7">
        <v>7.79</v>
      </c>
      <c r="AC7">
        <v>57130.46</v>
      </c>
      <c r="AD7">
        <v>451388.1</v>
      </c>
      <c r="AE7">
        <v>12865.43</v>
      </c>
      <c r="AF7">
        <v>3237765.65</v>
      </c>
    </row>
    <row r="8" spans="1:32" x14ac:dyDescent="0.25">
      <c r="A8" s="1" t="s">
        <v>142</v>
      </c>
      <c r="B8">
        <v>1550</v>
      </c>
      <c r="C8" s="1" t="s">
        <v>140</v>
      </c>
      <c r="D8" s="1" t="s">
        <v>138</v>
      </c>
      <c r="E8">
        <v>8</v>
      </c>
      <c r="F8">
        <v>0</v>
      </c>
      <c r="G8">
        <v>101333.73</v>
      </c>
      <c r="H8">
        <v>910787.63</v>
      </c>
      <c r="I8">
        <v>96156.75</v>
      </c>
      <c r="J8">
        <v>860322.4</v>
      </c>
      <c r="K8">
        <v>345604.08</v>
      </c>
      <c r="L8">
        <v>2739371.71</v>
      </c>
      <c r="M8">
        <v>636154.37</v>
      </c>
      <c r="N8">
        <v>5061314.3</v>
      </c>
      <c r="O8">
        <v>59796.18</v>
      </c>
      <c r="P8">
        <v>426541.32</v>
      </c>
      <c r="Q8">
        <v>8.31</v>
      </c>
      <c r="R8">
        <v>63.77</v>
      </c>
      <c r="S8">
        <v>11.74</v>
      </c>
      <c r="T8">
        <v>79.28</v>
      </c>
      <c r="U8">
        <v>1.89</v>
      </c>
      <c r="V8">
        <v>14.49</v>
      </c>
      <c r="W8">
        <v>13.66</v>
      </c>
      <c r="X8">
        <v>109.28</v>
      </c>
      <c r="Y8">
        <v>16.66</v>
      </c>
      <c r="Z8">
        <v>133.75</v>
      </c>
      <c r="AA8">
        <v>1.53</v>
      </c>
      <c r="AB8">
        <v>12.01</v>
      </c>
      <c r="AC8">
        <v>35147.35</v>
      </c>
      <c r="AD8">
        <v>253821.85</v>
      </c>
      <c r="AE8">
        <v>9544.9</v>
      </c>
      <c r="AF8">
        <v>2212591.1800000002</v>
      </c>
    </row>
    <row r="9" spans="1:32" x14ac:dyDescent="0.25">
      <c r="A9" s="1" t="s">
        <v>5</v>
      </c>
      <c r="B9">
        <v>1152</v>
      </c>
      <c r="C9" s="1" t="s">
        <v>143</v>
      </c>
      <c r="D9" s="1" t="s">
        <v>92</v>
      </c>
      <c r="E9">
        <v>4</v>
      </c>
      <c r="F9">
        <v>0</v>
      </c>
      <c r="G9">
        <v>68905.009999999995</v>
      </c>
      <c r="H9">
        <v>0</v>
      </c>
      <c r="I9">
        <v>84135.84</v>
      </c>
      <c r="J9">
        <v>0</v>
      </c>
      <c r="K9">
        <v>275458.15999999997</v>
      </c>
      <c r="L9">
        <v>0</v>
      </c>
      <c r="M9">
        <v>493000.45</v>
      </c>
      <c r="N9">
        <v>0</v>
      </c>
      <c r="O9">
        <v>101628.11</v>
      </c>
      <c r="P9">
        <v>0</v>
      </c>
      <c r="Q9">
        <v>6.47</v>
      </c>
      <c r="R9">
        <v>0</v>
      </c>
      <c r="S9">
        <v>8.06</v>
      </c>
      <c r="T9">
        <v>0</v>
      </c>
      <c r="U9">
        <v>1.49</v>
      </c>
      <c r="V9">
        <v>0</v>
      </c>
      <c r="W9">
        <v>10.24</v>
      </c>
      <c r="X9">
        <v>0</v>
      </c>
      <c r="Y9">
        <v>14.97</v>
      </c>
      <c r="Z9">
        <v>0</v>
      </c>
      <c r="AA9">
        <v>1.1499999999999999</v>
      </c>
      <c r="AB9">
        <v>0</v>
      </c>
      <c r="AC9">
        <v>80126.77</v>
      </c>
      <c r="AD9">
        <v>0</v>
      </c>
      <c r="AE9">
        <v>1974.3</v>
      </c>
      <c r="AF9">
        <v>1248445.8</v>
      </c>
    </row>
    <row r="10" spans="1:32" x14ac:dyDescent="0.25">
      <c r="A10" s="1" t="s">
        <v>79</v>
      </c>
      <c r="B10">
        <v>2000</v>
      </c>
      <c r="C10" s="1" t="s">
        <v>144</v>
      </c>
      <c r="D10" s="1" t="s">
        <v>93</v>
      </c>
      <c r="E10">
        <v>8</v>
      </c>
      <c r="F10">
        <v>0</v>
      </c>
      <c r="G10">
        <v>75419.539999999994</v>
      </c>
      <c r="H10">
        <v>0</v>
      </c>
      <c r="I10">
        <v>84403.15</v>
      </c>
      <c r="J10">
        <v>0</v>
      </c>
      <c r="K10">
        <v>242565.98</v>
      </c>
      <c r="L10">
        <v>0</v>
      </c>
      <c r="M10">
        <v>495522.14</v>
      </c>
      <c r="N10">
        <v>0</v>
      </c>
      <c r="O10">
        <v>105700.4</v>
      </c>
      <c r="P10">
        <v>0</v>
      </c>
      <c r="Q10">
        <v>5.79</v>
      </c>
      <c r="R10">
        <v>0</v>
      </c>
      <c r="S10">
        <v>7.98</v>
      </c>
      <c r="T10">
        <v>0</v>
      </c>
      <c r="U10">
        <v>1.36</v>
      </c>
      <c r="V10">
        <v>0</v>
      </c>
      <c r="W10">
        <v>9.68</v>
      </c>
      <c r="X10">
        <v>0</v>
      </c>
      <c r="Y10">
        <v>13.92</v>
      </c>
      <c r="Z10">
        <v>0</v>
      </c>
      <c r="AA10">
        <v>1.1200000000000001</v>
      </c>
      <c r="AB10">
        <v>0</v>
      </c>
      <c r="AC10">
        <v>81406.36</v>
      </c>
      <c r="AD10">
        <v>0</v>
      </c>
      <c r="AE10">
        <v>2022.02</v>
      </c>
      <c r="AF10">
        <v>1307238.21</v>
      </c>
    </row>
    <row r="11" spans="1:32" x14ac:dyDescent="0.25">
      <c r="A11" s="1" t="s">
        <v>10</v>
      </c>
      <c r="B11">
        <v>2600</v>
      </c>
      <c r="C11" s="1" t="s">
        <v>140</v>
      </c>
      <c r="D11" s="1" t="s">
        <v>94</v>
      </c>
      <c r="E11">
        <v>4</v>
      </c>
      <c r="F11">
        <v>0</v>
      </c>
      <c r="G11">
        <v>328537.67</v>
      </c>
      <c r="H11">
        <v>1291706.26</v>
      </c>
      <c r="I11">
        <v>453823.87</v>
      </c>
      <c r="J11">
        <v>1747787.56</v>
      </c>
      <c r="K11">
        <v>1417542.31</v>
      </c>
      <c r="L11">
        <v>5263408.78</v>
      </c>
      <c r="M11">
        <v>2230048.92</v>
      </c>
      <c r="N11">
        <v>9048142.3699999992</v>
      </c>
      <c r="O11">
        <v>460253</v>
      </c>
      <c r="P11">
        <v>1712199.61</v>
      </c>
      <c r="Q11">
        <v>36.71</v>
      </c>
      <c r="R11">
        <v>128.13</v>
      </c>
      <c r="S11">
        <v>35.4</v>
      </c>
      <c r="T11">
        <v>121.51</v>
      </c>
      <c r="U11">
        <v>7.31</v>
      </c>
      <c r="V11">
        <v>25.54</v>
      </c>
      <c r="W11">
        <v>47.81</v>
      </c>
      <c r="X11">
        <v>171.88</v>
      </c>
      <c r="Y11">
        <v>74.88</v>
      </c>
      <c r="Z11">
        <v>246.47</v>
      </c>
      <c r="AA11">
        <v>5.99</v>
      </c>
      <c r="AB11">
        <v>20.92</v>
      </c>
      <c r="AC11">
        <v>285121.21000000002</v>
      </c>
      <c r="AD11">
        <v>896812.92</v>
      </c>
      <c r="AE11">
        <v>37149.26</v>
      </c>
      <c r="AF11">
        <v>790019.99</v>
      </c>
    </row>
    <row r="12" spans="1:32" x14ac:dyDescent="0.25">
      <c r="A12" s="1" t="s">
        <v>12</v>
      </c>
      <c r="B12">
        <v>3400</v>
      </c>
      <c r="C12" s="1" t="s">
        <v>145</v>
      </c>
      <c r="D12" s="1" t="s">
        <v>96</v>
      </c>
      <c r="E12">
        <v>8</v>
      </c>
      <c r="F12">
        <v>0</v>
      </c>
      <c r="G12">
        <v>328711.26</v>
      </c>
      <c r="H12">
        <v>0</v>
      </c>
      <c r="I12">
        <v>474891.67</v>
      </c>
      <c r="J12">
        <v>0</v>
      </c>
      <c r="K12">
        <v>1780424.53</v>
      </c>
      <c r="L12">
        <v>0</v>
      </c>
      <c r="M12">
        <v>3434936.56</v>
      </c>
      <c r="N12">
        <v>0</v>
      </c>
      <c r="O12">
        <v>562132.14</v>
      </c>
      <c r="P12">
        <v>0</v>
      </c>
      <c r="Q12">
        <v>44.17</v>
      </c>
      <c r="R12">
        <v>0</v>
      </c>
      <c r="S12">
        <v>69.97</v>
      </c>
      <c r="T12">
        <v>0</v>
      </c>
      <c r="U12">
        <v>8.59</v>
      </c>
      <c r="V12">
        <v>0</v>
      </c>
      <c r="W12">
        <v>61.47</v>
      </c>
      <c r="X12">
        <v>0</v>
      </c>
      <c r="Y12">
        <v>87.04</v>
      </c>
      <c r="Z12">
        <v>0</v>
      </c>
      <c r="AA12">
        <v>8.5</v>
      </c>
      <c r="AB12">
        <v>0</v>
      </c>
      <c r="AC12">
        <v>266827.65999999997</v>
      </c>
      <c r="AD12">
        <v>0</v>
      </c>
      <c r="AE12">
        <v>9277</v>
      </c>
      <c r="AF12">
        <v>319142.73</v>
      </c>
    </row>
    <row r="13" spans="1:32" x14ac:dyDescent="0.25">
      <c r="A13" s="1" t="s">
        <v>146</v>
      </c>
      <c r="B13">
        <v>2700</v>
      </c>
      <c r="C13" s="1" t="s">
        <v>147</v>
      </c>
      <c r="D13" s="1" t="s">
        <v>148</v>
      </c>
      <c r="E13">
        <v>4</v>
      </c>
      <c r="F13">
        <v>0</v>
      </c>
      <c r="G13">
        <v>422977.01</v>
      </c>
      <c r="H13">
        <v>0</v>
      </c>
      <c r="I13">
        <v>555873.93999999994</v>
      </c>
      <c r="J13">
        <v>0</v>
      </c>
      <c r="K13">
        <v>1737182.4</v>
      </c>
      <c r="L13">
        <v>0</v>
      </c>
      <c r="M13">
        <v>3232329.09</v>
      </c>
      <c r="N13">
        <v>0</v>
      </c>
      <c r="O13">
        <v>564358.89</v>
      </c>
      <c r="P13">
        <v>0</v>
      </c>
      <c r="Q13">
        <v>43.56</v>
      </c>
      <c r="R13">
        <v>0</v>
      </c>
      <c r="S13">
        <v>54.81</v>
      </c>
      <c r="T13">
        <v>0</v>
      </c>
      <c r="U13">
        <v>9.23</v>
      </c>
      <c r="V13">
        <v>0</v>
      </c>
      <c r="W13">
        <v>62.61</v>
      </c>
      <c r="X13">
        <v>0</v>
      </c>
      <c r="Y13">
        <v>96.34</v>
      </c>
      <c r="Z13">
        <v>0</v>
      </c>
      <c r="AA13">
        <v>7.09</v>
      </c>
      <c r="AB13">
        <v>0</v>
      </c>
      <c r="AC13">
        <v>330109.40000000002</v>
      </c>
      <c r="AD13">
        <v>0</v>
      </c>
      <c r="AE13">
        <v>9948.2000000000007</v>
      </c>
      <c r="AF13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N25"/>
  <sheetViews>
    <sheetView workbookViewId="0">
      <selection sqref="A1:N20"/>
    </sheetView>
  </sheetViews>
  <sheetFormatPr defaultRowHeight="15" x14ac:dyDescent="0.25"/>
  <cols>
    <col min="1" max="1" width="35.85546875" bestFit="1" customWidth="1"/>
    <col min="2" max="3" width="12.28515625" bestFit="1" customWidth="1"/>
    <col min="4" max="5" width="11.28515625" bestFit="1" customWidth="1"/>
    <col min="6" max="6" width="15.42578125" bestFit="1" customWidth="1"/>
    <col min="7" max="7" width="12.42578125" bestFit="1" customWidth="1"/>
    <col min="8" max="8" width="15.42578125" bestFit="1" customWidth="1"/>
    <col min="9" max="9" width="14.28515625" bestFit="1" customWidth="1"/>
    <col min="10" max="10" width="15.85546875" bestFit="1" customWidth="1"/>
    <col min="11" max="11" width="16.42578125" bestFit="1" customWidth="1"/>
    <col min="12" max="12" width="14.85546875" bestFit="1" customWidth="1"/>
    <col min="13" max="13" width="18.5703125" customWidth="1"/>
    <col min="14" max="14" width="20.7109375" bestFit="1" customWidth="1"/>
    <col min="15" max="15" width="20.7109375" customWidth="1"/>
  </cols>
  <sheetData>
    <row r="1" spans="1:14" x14ac:dyDescent="0.25">
      <c r="A1" t="s">
        <v>0</v>
      </c>
      <c r="B1" t="s">
        <v>126</v>
      </c>
      <c r="C1" t="s">
        <v>1</v>
      </c>
      <c r="D1" t="s">
        <v>117</v>
      </c>
      <c r="E1" t="s">
        <v>2</v>
      </c>
      <c r="F1" t="s">
        <v>132</v>
      </c>
      <c r="G1" t="s">
        <v>4</v>
      </c>
      <c r="H1" t="s">
        <v>149</v>
      </c>
      <c r="I1" t="s">
        <v>134</v>
      </c>
      <c r="J1" t="s">
        <v>5</v>
      </c>
      <c r="K1" t="s">
        <v>79</v>
      </c>
      <c r="L1" t="s">
        <v>82</v>
      </c>
      <c r="M1" t="s">
        <v>12</v>
      </c>
      <c r="N1" t="s">
        <v>150</v>
      </c>
    </row>
    <row r="2" spans="1:14" x14ac:dyDescent="0.25">
      <c r="A2" t="s">
        <v>14</v>
      </c>
      <c r="B2">
        <v>500</v>
      </c>
      <c r="C2">
        <v>985</v>
      </c>
      <c r="D2">
        <v>750</v>
      </c>
      <c r="E2">
        <v>1300</v>
      </c>
      <c r="F2">
        <v>1300</v>
      </c>
      <c r="G2">
        <v>1550</v>
      </c>
      <c r="H2">
        <v>1550</v>
      </c>
      <c r="I2">
        <v>1000</v>
      </c>
      <c r="J2">
        <v>1152</v>
      </c>
      <c r="K2">
        <v>2000</v>
      </c>
      <c r="L2">
        <v>2600</v>
      </c>
      <c r="M2">
        <v>3400</v>
      </c>
      <c r="N2">
        <v>3400</v>
      </c>
    </row>
    <row r="3" spans="1:14" x14ac:dyDescent="0.25">
      <c r="A3" t="s">
        <v>15</v>
      </c>
      <c r="B3" t="s">
        <v>127</v>
      </c>
      <c r="C3" t="s">
        <v>129</v>
      </c>
      <c r="D3" t="s">
        <v>130</v>
      </c>
      <c r="E3" t="s">
        <v>131</v>
      </c>
      <c r="F3" t="s">
        <v>130</v>
      </c>
      <c r="G3" t="s">
        <v>130</v>
      </c>
      <c r="H3" t="s">
        <v>130</v>
      </c>
      <c r="I3" t="s">
        <v>131</v>
      </c>
      <c r="J3" t="s">
        <v>135</v>
      </c>
      <c r="K3" t="s">
        <v>136</v>
      </c>
      <c r="L3" t="s">
        <v>130</v>
      </c>
      <c r="M3" t="s">
        <v>89</v>
      </c>
      <c r="N3" t="s">
        <v>89</v>
      </c>
    </row>
    <row r="4" spans="1:14" x14ac:dyDescent="0.25">
      <c r="A4" t="s">
        <v>24</v>
      </c>
      <c r="B4" t="s">
        <v>128</v>
      </c>
      <c r="C4" t="s">
        <v>85</v>
      </c>
      <c r="D4" t="s">
        <v>124</v>
      </c>
      <c r="E4" t="s">
        <v>86</v>
      </c>
      <c r="F4" t="s">
        <v>133</v>
      </c>
      <c r="G4" t="s">
        <v>86</v>
      </c>
      <c r="H4" t="s">
        <v>133</v>
      </c>
      <c r="I4" t="s">
        <v>85</v>
      </c>
      <c r="J4" t="s">
        <v>86</v>
      </c>
      <c r="K4" t="s">
        <v>87</v>
      </c>
      <c r="L4" t="s">
        <v>88</v>
      </c>
      <c r="M4" t="s">
        <v>90</v>
      </c>
      <c r="N4" t="s">
        <v>86</v>
      </c>
    </row>
    <row r="5" spans="1:14" x14ac:dyDescent="0.25">
      <c r="A5" t="s">
        <v>32</v>
      </c>
      <c r="B5">
        <v>2</v>
      </c>
      <c r="C5">
        <v>1</v>
      </c>
      <c r="D5">
        <v>4</v>
      </c>
      <c r="E5">
        <v>8</v>
      </c>
      <c r="F5">
        <v>32</v>
      </c>
      <c r="G5">
        <v>8</v>
      </c>
      <c r="H5">
        <v>8</v>
      </c>
      <c r="I5">
        <v>0</v>
      </c>
      <c r="J5">
        <v>4</v>
      </c>
      <c r="K5">
        <v>8</v>
      </c>
      <c r="L5">
        <v>4</v>
      </c>
      <c r="M5">
        <v>8</v>
      </c>
      <c r="N5">
        <v>8</v>
      </c>
    </row>
    <row r="6" spans="1:14" x14ac:dyDescent="0.25">
      <c r="A6" t="s">
        <v>33</v>
      </c>
      <c r="B6">
        <v>1042200</v>
      </c>
      <c r="C6">
        <v>0</v>
      </c>
      <c r="D6">
        <v>911016</v>
      </c>
      <c r="E6">
        <v>819832</v>
      </c>
      <c r="F6">
        <v>1043720</v>
      </c>
      <c r="G6">
        <v>819352</v>
      </c>
      <c r="H6">
        <v>1042848</v>
      </c>
      <c r="I6">
        <v>600536</v>
      </c>
      <c r="J6">
        <v>820040</v>
      </c>
      <c r="K6">
        <v>910328</v>
      </c>
      <c r="L6">
        <v>922704</v>
      </c>
      <c r="M6">
        <v>999032</v>
      </c>
      <c r="N6">
        <v>822640</v>
      </c>
    </row>
    <row r="7" spans="1:14" x14ac:dyDescent="0.25">
      <c r="A7" t="s">
        <v>34</v>
      </c>
      <c r="B7">
        <v>142719.59</v>
      </c>
      <c r="C7">
        <v>319560.17</v>
      </c>
      <c r="D7">
        <v>383991.32</v>
      </c>
      <c r="E7">
        <v>617263.05000000005</v>
      </c>
      <c r="F7">
        <v>384343.89</v>
      </c>
      <c r="G7">
        <v>749256.74</v>
      </c>
      <c r="H7">
        <v>465076.93</v>
      </c>
      <c r="I7">
        <v>178783.97</v>
      </c>
      <c r="J7">
        <v>450323.43</v>
      </c>
      <c r="K7">
        <v>729296.64</v>
      </c>
      <c r="L7">
        <v>2173444.16</v>
      </c>
      <c r="M7">
        <v>2267184.86</v>
      </c>
      <c r="N7">
        <v>2179780.4300000002</v>
      </c>
    </row>
    <row r="8" spans="1:14" x14ac:dyDescent="0.25">
      <c r="A8" t="s">
        <v>36</v>
      </c>
      <c r="B8">
        <v>36318.5</v>
      </c>
      <c r="C8">
        <v>89813.61</v>
      </c>
      <c r="D8">
        <v>181949.77</v>
      </c>
      <c r="E8">
        <v>286350.25</v>
      </c>
      <c r="F8">
        <v>114181.32</v>
      </c>
      <c r="G8">
        <v>324610.74</v>
      </c>
      <c r="H8">
        <v>134177.15</v>
      </c>
      <c r="I8">
        <v>50534.36</v>
      </c>
      <c r="J8">
        <v>221437.45</v>
      </c>
      <c r="K8">
        <v>256723.48</v>
      </c>
      <c r="L8">
        <v>1302354.33</v>
      </c>
      <c r="M8">
        <v>860180.42</v>
      </c>
      <c r="N8">
        <v>1361139.41</v>
      </c>
    </row>
    <row r="9" spans="1:14" x14ac:dyDescent="0.25">
      <c r="A9" t="s">
        <v>38</v>
      </c>
      <c r="B9">
        <v>303213.7</v>
      </c>
      <c r="C9">
        <v>634800.4</v>
      </c>
      <c r="D9">
        <v>1149620.29</v>
      </c>
      <c r="E9">
        <v>1659325.34</v>
      </c>
      <c r="F9">
        <v>726704.27</v>
      </c>
      <c r="G9">
        <v>1931974.93</v>
      </c>
      <c r="H9">
        <v>876784.95</v>
      </c>
      <c r="I9">
        <v>396104.81</v>
      </c>
      <c r="J9">
        <v>1575234.52</v>
      </c>
      <c r="K9">
        <v>2631036.85</v>
      </c>
      <c r="L9">
        <v>15927623.800000001</v>
      </c>
      <c r="M9">
        <v>6820440.5199999996</v>
      </c>
      <c r="N9">
        <v>10520494.07</v>
      </c>
    </row>
    <row r="10" spans="1:14" x14ac:dyDescent="0.25">
      <c r="A10" t="s">
        <v>40</v>
      </c>
      <c r="B10">
        <v>420612.72</v>
      </c>
      <c r="C10">
        <v>767508.47</v>
      </c>
      <c r="D10">
        <v>1041343.04</v>
      </c>
      <c r="E10">
        <v>1817852.75</v>
      </c>
      <c r="F10">
        <v>716329.48</v>
      </c>
      <c r="G10">
        <v>2154097.36</v>
      </c>
      <c r="H10">
        <v>882191.14</v>
      </c>
      <c r="I10">
        <v>620425.44999999995</v>
      </c>
      <c r="J10">
        <v>1553030.63</v>
      </c>
      <c r="K10">
        <v>2216811.6</v>
      </c>
      <c r="L10">
        <v>10571385.98</v>
      </c>
      <c r="M10">
        <v>6119118.1799999997</v>
      </c>
      <c r="N10">
        <v>6566458.7699999996</v>
      </c>
    </row>
    <row r="11" spans="1:14" x14ac:dyDescent="0.25">
      <c r="A11" t="s">
        <v>42</v>
      </c>
      <c r="B11">
        <v>18702.54</v>
      </c>
      <c r="C11">
        <v>44317.84</v>
      </c>
      <c r="D11">
        <v>88912.44</v>
      </c>
      <c r="E11">
        <v>148213.59</v>
      </c>
      <c r="F11">
        <v>52147.26</v>
      </c>
      <c r="G11">
        <v>145364.68</v>
      </c>
      <c r="H11">
        <v>61546.62</v>
      </c>
      <c r="I11">
        <v>25724.06</v>
      </c>
      <c r="J11">
        <v>110947.27</v>
      </c>
      <c r="K11">
        <v>158212.78</v>
      </c>
      <c r="L11">
        <v>500103.5</v>
      </c>
      <c r="M11">
        <v>230714.99</v>
      </c>
      <c r="N11">
        <v>181838.74</v>
      </c>
    </row>
    <row r="12" spans="1:14" x14ac:dyDescent="0.25">
      <c r="A12" t="s">
        <v>44</v>
      </c>
      <c r="B12">
        <v>6.45</v>
      </c>
      <c r="C12">
        <v>10.74</v>
      </c>
      <c r="D12">
        <v>19.309999999999999</v>
      </c>
      <c r="E12">
        <v>30.7</v>
      </c>
      <c r="F12">
        <v>11.34</v>
      </c>
      <c r="G12">
        <v>35.72</v>
      </c>
      <c r="H12">
        <v>14.01</v>
      </c>
      <c r="I12">
        <v>4.71</v>
      </c>
      <c r="J12">
        <v>37.4</v>
      </c>
      <c r="K12">
        <v>52.69</v>
      </c>
      <c r="L12">
        <v>243.83</v>
      </c>
      <c r="M12">
        <v>79.959999999999994</v>
      </c>
      <c r="N12">
        <v>230.96</v>
      </c>
    </row>
    <row r="13" spans="1:14" x14ac:dyDescent="0.25">
      <c r="A13" t="s">
        <v>46</v>
      </c>
      <c r="B13">
        <v>4.32</v>
      </c>
      <c r="C13">
        <v>7.31</v>
      </c>
      <c r="D13">
        <v>12.14</v>
      </c>
      <c r="E13">
        <v>20.91</v>
      </c>
      <c r="F13">
        <v>8.1300000000000008</v>
      </c>
      <c r="G13">
        <v>24.12</v>
      </c>
      <c r="H13">
        <v>9.3000000000000007</v>
      </c>
      <c r="I13">
        <v>3.28</v>
      </c>
      <c r="J13">
        <v>18.559999999999999</v>
      </c>
      <c r="K13">
        <v>25.61</v>
      </c>
      <c r="L13">
        <v>113.67</v>
      </c>
      <c r="M13">
        <v>24.96</v>
      </c>
      <c r="N13">
        <v>134.79</v>
      </c>
    </row>
    <row r="14" spans="1:14" x14ac:dyDescent="0.25">
      <c r="A14" t="s">
        <v>48</v>
      </c>
      <c r="B14">
        <v>0.82</v>
      </c>
      <c r="C14">
        <v>1.61</v>
      </c>
      <c r="D14">
        <v>2.59</v>
      </c>
      <c r="E14">
        <v>3.93</v>
      </c>
      <c r="F14">
        <v>1.54</v>
      </c>
      <c r="G14">
        <v>4.62</v>
      </c>
      <c r="H14">
        <v>1.97</v>
      </c>
      <c r="I14">
        <v>1.3</v>
      </c>
      <c r="J14">
        <v>3.76</v>
      </c>
      <c r="K14">
        <v>6.13</v>
      </c>
      <c r="L14">
        <v>29.56</v>
      </c>
      <c r="M14">
        <v>14.58</v>
      </c>
      <c r="N14">
        <v>19.829999999999998</v>
      </c>
    </row>
    <row r="15" spans="1:14" x14ac:dyDescent="0.25">
      <c r="A15" t="s">
        <v>50</v>
      </c>
      <c r="B15">
        <v>3.63</v>
      </c>
      <c r="C15">
        <v>9.26</v>
      </c>
      <c r="D15">
        <v>19.16</v>
      </c>
      <c r="E15">
        <v>29.23</v>
      </c>
      <c r="F15">
        <v>7.2</v>
      </c>
      <c r="G15">
        <v>34.200000000000003</v>
      </c>
      <c r="H15">
        <v>8.91</v>
      </c>
      <c r="I15">
        <v>4.99</v>
      </c>
      <c r="J15">
        <v>21.82</v>
      </c>
      <c r="K15">
        <v>30.46</v>
      </c>
      <c r="L15">
        <v>148.27000000000001</v>
      </c>
      <c r="M15">
        <v>73.87</v>
      </c>
      <c r="N15">
        <v>98.99</v>
      </c>
    </row>
    <row r="16" spans="1:14" x14ac:dyDescent="0.25">
      <c r="A16" t="s">
        <v>52</v>
      </c>
      <c r="B16">
        <v>5.97</v>
      </c>
      <c r="C16">
        <v>12.48</v>
      </c>
      <c r="D16">
        <v>19.98</v>
      </c>
      <c r="E16">
        <v>33.92</v>
      </c>
      <c r="F16">
        <v>11.46</v>
      </c>
      <c r="G16">
        <v>40</v>
      </c>
      <c r="H16">
        <v>14.29</v>
      </c>
      <c r="I16">
        <v>8.31</v>
      </c>
      <c r="J16">
        <v>29.98</v>
      </c>
      <c r="K16">
        <v>40.46</v>
      </c>
      <c r="L16">
        <v>197.07</v>
      </c>
      <c r="M16">
        <v>108.57</v>
      </c>
      <c r="N16">
        <v>157.55000000000001</v>
      </c>
    </row>
    <row r="17" spans="1:14" x14ac:dyDescent="0.25">
      <c r="A17" t="s">
        <v>54</v>
      </c>
      <c r="B17">
        <v>0.86</v>
      </c>
      <c r="C17">
        <v>1.08</v>
      </c>
      <c r="D17">
        <v>2.29</v>
      </c>
      <c r="E17">
        <v>3.26</v>
      </c>
      <c r="F17">
        <v>1.41</v>
      </c>
      <c r="G17">
        <v>3.76</v>
      </c>
      <c r="H17">
        <v>1.78</v>
      </c>
      <c r="I17">
        <v>1.23</v>
      </c>
      <c r="J17">
        <v>3.73</v>
      </c>
      <c r="K17">
        <v>5.78</v>
      </c>
      <c r="L17">
        <v>33.22</v>
      </c>
      <c r="M17">
        <v>13.97</v>
      </c>
      <c r="N17">
        <v>21.76</v>
      </c>
    </row>
    <row r="18" spans="1:14" x14ac:dyDescent="0.25">
      <c r="A18" t="s">
        <v>56</v>
      </c>
      <c r="B18">
        <v>34283.550000000003</v>
      </c>
      <c r="C18">
        <v>59558.080000000002</v>
      </c>
      <c r="D18">
        <v>116083.42</v>
      </c>
      <c r="E18">
        <v>183900.25</v>
      </c>
      <c r="F18">
        <v>67243.25</v>
      </c>
      <c r="G18">
        <v>208151.41</v>
      </c>
      <c r="H18">
        <v>77501.570000000007</v>
      </c>
      <c r="I18">
        <v>38454.620000000003</v>
      </c>
      <c r="J18">
        <v>132814.13</v>
      </c>
      <c r="K18">
        <v>164294.12</v>
      </c>
      <c r="L18">
        <v>484949.78</v>
      </c>
      <c r="M18">
        <v>579292.15</v>
      </c>
      <c r="N18">
        <v>682330.72</v>
      </c>
    </row>
    <row r="19" spans="1:14" x14ac:dyDescent="0.25">
      <c r="A19" t="s">
        <v>58</v>
      </c>
      <c r="B19">
        <v>611.84</v>
      </c>
      <c r="C19">
        <v>1209.27</v>
      </c>
      <c r="D19">
        <v>2363.35</v>
      </c>
      <c r="E19">
        <v>3812.85</v>
      </c>
      <c r="F19">
        <v>1374.27</v>
      </c>
      <c r="G19">
        <v>4105.3599999999997</v>
      </c>
      <c r="H19">
        <v>1609.16</v>
      </c>
      <c r="I19">
        <v>747.45</v>
      </c>
      <c r="J19">
        <v>2859.81</v>
      </c>
      <c r="K19">
        <v>3809.13</v>
      </c>
      <c r="L19">
        <v>12720.96</v>
      </c>
      <c r="M19">
        <v>9547.0300000000007</v>
      </c>
      <c r="N19">
        <v>11028.5</v>
      </c>
    </row>
    <row r="20" spans="1:14" x14ac:dyDescent="0.25">
      <c r="A20" t="s">
        <v>59</v>
      </c>
      <c r="B20">
        <v>9801959</v>
      </c>
      <c r="C20">
        <v>1779432.31</v>
      </c>
      <c r="D20">
        <v>3494809</v>
      </c>
      <c r="E20">
        <v>2423102</v>
      </c>
      <c r="F20">
        <v>5576106</v>
      </c>
      <c r="G20">
        <v>2115720</v>
      </c>
      <c r="H20">
        <v>4493153</v>
      </c>
      <c r="I20">
        <v>6927020</v>
      </c>
      <c r="J20">
        <v>2290488</v>
      </c>
      <c r="K20">
        <v>1566910</v>
      </c>
      <c r="L20">
        <v>421390</v>
      </c>
      <c r="M20">
        <v>732254</v>
      </c>
      <c r="N20">
        <v>476142</v>
      </c>
    </row>
    <row r="23" spans="1:14" x14ac:dyDescent="0.25">
      <c r="B23">
        <f>M19/C19</f>
        <v>7.8948704590372714</v>
      </c>
      <c r="C23" t="e">
        <f>#REF!/D19</f>
        <v>#REF!</v>
      </c>
      <c r="D23" t="e">
        <f>#REF!/E19</f>
        <v>#REF!</v>
      </c>
      <c r="E23" t="e">
        <f>#REF!/G19</f>
        <v>#REF!</v>
      </c>
    </row>
    <row r="25" spans="1:14" x14ac:dyDescent="0.25">
      <c r="B25" t="e">
        <f>C2/#REF!*B23</f>
        <v>#REF!</v>
      </c>
      <c r="C25" t="e">
        <f>D2/#REF!*C23</f>
        <v>#REF!</v>
      </c>
      <c r="D25" t="e">
        <f>E2/#REF!*D23</f>
        <v>#REF!</v>
      </c>
      <c r="E25" t="e">
        <f>G2/#REF!*E23</f>
        <v>#REF!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T14"/>
  <sheetViews>
    <sheetView workbookViewId="0">
      <selection activeCell="D22" sqref="D22"/>
    </sheetView>
  </sheetViews>
  <sheetFormatPr defaultRowHeight="15" x14ac:dyDescent="0.25"/>
  <cols>
    <col min="1" max="1" width="16.28515625" bestFit="1" customWidth="1"/>
    <col min="2" max="2" width="12.5703125" bestFit="1" customWidth="1"/>
    <col min="3" max="3" width="19.140625" bestFit="1" customWidth="1"/>
    <col min="4" max="4" width="15.42578125" bestFit="1" customWidth="1"/>
    <col min="5" max="5" width="16.140625" bestFit="1" customWidth="1"/>
    <col min="6" max="6" width="16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14</v>
      </c>
      <c r="C1" t="s">
        <v>15</v>
      </c>
      <c r="D1" t="s">
        <v>24</v>
      </c>
      <c r="E1" t="s">
        <v>32</v>
      </c>
      <c r="F1" t="s">
        <v>33</v>
      </c>
      <c r="G1" t="s">
        <v>34</v>
      </c>
      <c r="H1" t="s">
        <v>36</v>
      </c>
      <c r="I1" t="s">
        <v>38</v>
      </c>
      <c r="J1" t="s">
        <v>40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59</v>
      </c>
    </row>
    <row r="2" spans="1:20" x14ac:dyDescent="0.25">
      <c r="A2" s="1" t="s">
        <v>126</v>
      </c>
      <c r="B2">
        <v>500</v>
      </c>
      <c r="C2" s="1" t="s">
        <v>127</v>
      </c>
      <c r="D2" s="1" t="s">
        <v>128</v>
      </c>
      <c r="E2">
        <v>2</v>
      </c>
      <c r="F2">
        <v>1042200</v>
      </c>
      <c r="G2">
        <v>142719.59</v>
      </c>
      <c r="H2">
        <v>36318.5</v>
      </c>
      <c r="I2">
        <v>303213.7</v>
      </c>
      <c r="J2">
        <v>420612.72</v>
      </c>
      <c r="K2">
        <v>18702.54</v>
      </c>
      <c r="L2">
        <v>6.45</v>
      </c>
      <c r="M2">
        <v>4.32</v>
      </c>
      <c r="N2">
        <v>0.82</v>
      </c>
      <c r="O2">
        <v>3.63</v>
      </c>
      <c r="P2">
        <v>5.97</v>
      </c>
      <c r="Q2">
        <v>0.86</v>
      </c>
      <c r="R2">
        <v>34283.550000000003</v>
      </c>
      <c r="S2">
        <v>611.84</v>
      </c>
      <c r="T2">
        <v>9801959</v>
      </c>
    </row>
    <row r="3" spans="1:20" x14ac:dyDescent="0.25">
      <c r="A3" s="1" t="s">
        <v>1</v>
      </c>
      <c r="B3">
        <v>985</v>
      </c>
      <c r="C3" s="1" t="s">
        <v>129</v>
      </c>
      <c r="D3" s="1" t="s">
        <v>85</v>
      </c>
      <c r="E3">
        <v>1</v>
      </c>
      <c r="F3">
        <v>0</v>
      </c>
      <c r="G3">
        <v>319560.17</v>
      </c>
      <c r="H3">
        <v>89813.61</v>
      </c>
      <c r="I3">
        <v>634800.4</v>
      </c>
      <c r="J3">
        <v>767508.47</v>
      </c>
      <c r="K3">
        <v>44317.84</v>
      </c>
      <c r="L3">
        <v>10.74</v>
      </c>
      <c r="M3">
        <v>7.31</v>
      </c>
      <c r="N3">
        <v>1.61</v>
      </c>
      <c r="O3">
        <v>9.26</v>
      </c>
      <c r="P3">
        <v>12.48</v>
      </c>
      <c r="Q3">
        <v>1.08</v>
      </c>
      <c r="R3">
        <v>59558.080000000002</v>
      </c>
      <c r="S3">
        <v>1209.27</v>
      </c>
      <c r="T3">
        <v>1779432.31</v>
      </c>
    </row>
    <row r="4" spans="1:20" x14ac:dyDescent="0.25">
      <c r="A4" s="1" t="s">
        <v>117</v>
      </c>
      <c r="B4">
        <v>750</v>
      </c>
      <c r="C4" s="1" t="s">
        <v>130</v>
      </c>
      <c r="D4" s="1" t="s">
        <v>124</v>
      </c>
      <c r="E4">
        <v>4</v>
      </c>
      <c r="F4">
        <v>911016</v>
      </c>
      <c r="G4">
        <v>383991.32</v>
      </c>
      <c r="H4">
        <v>181949.77</v>
      </c>
      <c r="I4">
        <v>1149620.29</v>
      </c>
      <c r="J4">
        <v>1041343.04</v>
      </c>
      <c r="K4">
        <v>88912.44</v>
      </c>
      <c r="L4">
        <v>19.309999999999999</v>
      </c>
      <c r="M4">
        <v>12.14</v>
      </c>
      <c r="N4">
        <v>2.59</v>
      </c>
      <c r="O4">
        <v>19.16</v>
      </c>
      <c r="P4">
        <v>19.98</v>
      </c>
      <c r="Q4">
        <v>2.29</v>
      </c>
      <c r="R4">
        <v>116083.42</v>
      </c>
      <c r="S4">
        <v>2363.35</v>
      </c>
      <c r="T4">
        <v>3494809</v>
      </c>
    </row>
    <row r="5" spans="1:20" x14ac:dyDescent="0.25">
      <c r="A5" s="1" t="s">
        <v>2</v>
      </c>
      <c r="B5">
        <v>1300</v>
      </c>
      <c r="C5" s="1" t="s">
        <v>131</v>
      </c>
      <c r="D5" s="1" t="s">
        <v>86</v>
      </c>
      <c r="E5">
        <v>8</v>
      </c>
      <c r="F5">
        <v>819832</v>
      </c>
      <c r="G5">
        <v>617263.05000000005</v>
      </c>
      <c r="H5">
        <v>286350.25</v>
      </c>
      <c r="I5">
        <v>1659325.34</v>
      </c>
      <c r="J5">
        <v>1817852.75</v>
      </c>
      <c r="K5">
        <v>148213.59</v>
      </c>
      <c r="L5">
        <v>30.7</v>
      </c>
      <c r="M5">
        <v>20.91</v>
      </c>
      <c r="N5">
        <v>3.93</v>
      </c>
      <c r="O5">
        <v>29.23</v>
      </c>
      <c r="P5">
        <v>33.92</v>
      </c>
      <c r="Q5">
        <v>3.26</v>
      </c>
      <c r="R5">
        <v>183900.25</v>
      </c>
      <c r="S5">
        <v>3812.85</v>
      </c>
      <c r="T5">
        <v>2423102</v>
      </c>
    </row>
    <row r="6" spans="1:20" x14ac:dyDescent="0.25">
      <c r="A6" s="1" t="s">
        <v>132</v>
      </c>
      <c r="B6">
        <v>1300</v>
      </c>
      <c r="C6" s="1" t="s">
        <v>130</v>
      </c>
      <c r="D6" s="1" t="s">
        <v>133</v>
      </c>
      <c r="E6">
        <v>32</v>
      </c>
      <c r="F6">
        <v>1043720</v>
      </c>
      <c r="G6">
        <v>384343.89</v>
      </c>
      <c r="H6">
        <v>114181.32</v>
      </c>
      <c r="I6">
        <v>726704.27</v>
      </c>
      <c r="J6">
        <v>716329.48</v>
      </c>
      <c r="K6">
        <v>52147.26</v>
      </c>
      <c r="L6">
        <v>11.34</v>
      </c>
      <c r="M6">
        <v>8.1300000000000008</v>
      </c>
      <c r="N6">
        <v>1.54</v>
      </c>
      <c r="O6">
        <v>7.2</v>
      </c>
      <c r="P6">
        <v>11.46</v>
      </c>
      <c r="Q6">
        <v>1.41</v>
      </c>
      <c r="R6">
        <v>67243.25</v>
      </c>
      <c r="S6">
        <v>1374.27</v>
      </c>
      <c r="T6">
        <v>5576106</v>
      </c>
    </row>
    <row r="7" spans="1:20" x14ac:dyDescent="0.25">
      <c r="A7" s="1" t="s">
        <v>4</v>
      </c>
      <c r="B7">
        <v>1550</v>
      </c>
      <c r="C7" s="1" t="s">
        <v>130</v>
      </c>
      <c r="D7" s="1" t="s">
        <v>86</v>
      </c>
      <c r="E7">
        <v>8</v>
      </c>
      <c r="F7">
        <v>819352</v>
      </c>
      <c r="G7">
        <v>749256.74</v>
      </c>
      <c r="H7">
        <v>324610.74</v>
      </c>
      <c r="I7">
        <v>1931974.93</v>
      </c>
      <c r="J7">
        <v>2154097.36</v>
      </c>
      <c r="K7">
        <v>145364.68</v>
      </c>
      <c r="L7">
        <v>35.72</v>
      </c>
      <c r="M7">
        <v>24.12</v>
      </c>
      <c r="N7">
        <v>4.62</v>
      </c>
      <c r="O7">
        <v>34.200000000000003</v>
      </c>
      <c r="P7">
        <v>40</v>
      </c>
      <c r="Q7">
        <v>3.76</v>
      </c>
      <c r="R7">
        <v>208151.41</v>
      </c>
      <c r="S7">
        <v>4105.3599999999997</v>
      </c>
      <c r="T7">
        <v>2115720</v>
      </c>
    </row>
    <row r="8" spans="1:20" x14ac:dyDescent="0.25">
      <c r="A8" s="1" t="s">
        <v>4</v>
      </c>
      <c r="B8">
        <v>1550</v>
      </c>
      <c r="C8" s="1" t="s">
        <v>130</v>
      </c>
      <c r="D8" s="1" t="s">
        <v>133</v>
      </c>
      <c r="E8">
        <v>8</v>
      </c>
      <c r="F8">
        <v>1042848</v>
      </c>
      <c r="G8">
        <v>465076.93</v>
      </c>
      <c r="H8">
        <v>134177.15</v>
      </c>
      <c r="I8">
        <v>876784.95</v>
      </c>
      <c r="J8">
        <v>882191.14</v>
      </c>
      <c r="K8">
        <v>61546.62</v>
      </c>
      <c r="L8">
        <v>14.01</v>
      </c>
      <c r="M8">
        <v>9.3000000000000007</v>
      </c>
      <c r="N8">
        <v>1.97</v>
      </c>
      <c r="O8">
        <v>8.91</v>
      </c>
      <c r="P8">
        <v>14.29</v>
      </c>
      <c r="Q8">
        <v>1.78</v>
      </c>
      <c r="R8">
        <v>77501.570000000007</v>
      </c>
      <c r="S8">
        <v>1609.16</v>
      </c>
      <c r="T8">
        <v>4493153</v>
      </c>
    </row>
    <row r="9" spans="1:20" x14ac:dyDescent="0.25">
      <c r="A9" s="1" t="s">
        <v>134</v>
      </c>
      <c r="B9">
        <v>1000</v>
      </c>
      <c r="C9" s="1" t="s">
        <v>131</v>
      </c>
      <c r="D9" s="1" t="s">
        <v>85</v>
      </c>
      <c r="E9">
        <v>0</v>
      </c>
      <c r="F9">
        <v>600536</v>
      </c>
      <c r="G9">
        <v>178783.97</v>
      </c>
      <c r="H9">
        <v>50534.36</v>
      </c>
      <c r="I9">
        <v>396104.81</v>
      </c>
      <c r="J9">
        <v>620425.44999999995</v>
      </c>
      <c r="K9">
        <v>25724.06</v>
      </c>
      <c r="L9">
        <v>4.71</v>
      </c>
      <c r="M9">
        <v>3.28</v>
      </c>
      <c r="N9">
        <v>1.3</v>
      </c>
      <c r="O9">
        <v>4.99</v>
      </c>
      <c r="P9">
        <v>8.31</v>
      </c>
      <c r="Q9">
        <v>1.23</v>
      </c>
      <c r="R9">
        <v>38454.620000000003</v>
      </c>
      <c r="S9">
        <v>747.45</v>
      </c>
      <c r="T9">
        <v>6927020</v>
      </c>
    </row>
    <row r="10" spans="1:20" x14ac:dyDescent="0.25">
      <c r="A10" s="1" t="s">
        <v>5</v>
      </c>
      <c r="B10">
        <v>1152</v>
      </c>
      <c r="C10" s="1" t="s">
        <v>135</v>
      </c>
      <c r="D10" s="1" t="s">
        <v>86</v>
      </c>
      <c r="E10">
        <v>4</v>
      </c>
      <c r="F10">
        <v>820040</v>
      </c>
      <c r="G10">
        <v>450323.43</v>
      </c>
      <c r="H10">
        <v>221437.45</v>
      </c>
      <c r="I10">
        <v>1575234.52</v>
      </c>
      <c r="J10">
        <v>1553030.63</v>
      </c>
      <c r="K10">
        <v>110947.27</v>
      </c>
      <c r="L10">
        <v>37.4</v>
      </c>
      <c r="M10">
        <v>18.559999999999999</v>
      </c>
      <c r="N10">
        <v>3.76</v>
      </c>
      <c r="O10">
        <v>21.82</v>
      </c>
      <c r="P10">
        <v>29.98</v>
      </c>
      <c r="Q10">
        <v>3.73</v>
      </c>
      <c r="R10">
        <v>132814.13</v>
      </c>
      <c r="S10">
        <v>2859.81</v>
      </c>
      <c r="T10">
        <v>2290488</v>
      </c>
    </row>
    <row r="11" spans="1:20" x14ac:dyDescent="0.25">
      <c r="A11" s="1" t="s">
        <v>79</v>
      </c>
      <c r="B11">
        <v>2000</v>
      </c>
      <c r="C11" s="1" t="s">
        <v>136</v>
      </c>
      <c r="D11" s="1" t="s">
        <v>87</v>
      </c>
      <c r="E11">
        <v>8</v>
      </c>
      <c r="F11">
        <v>910328</v>
      </c>
      <c r="G11">
        <v>729296.64</v>
      </c>
      <c r="H11">
        <v>256723.48</v>
      </c>
      <c r="I11">
        <v>2631036.85</v>
      </c>
      <c r="J11">
        <v>2216811.6</v>
      </c>
      <c r="K11">
        <v>158212.78</v>
      </c>
      <c r="L11">
        <v>52.69</v>
      </c>
      <c r="M11">
        <v>25.61</v>
      </c>
      <c r="N11">
        <v>6.13</v>
      </c>
      <c r="O11">
        <v>30.46</v>
      </c>
      <c r="P11">
        <v>40.46</v>
      </c>
      <c r="Q11">
        <v>5.78</v>
      </c>
      <c r="R11">
        <v>164294.12</v>
      </c>
      <c r="S11">
        <v>3809.13</v>
      </c>
      <c r="T11">
        <v>1566910</v>
      </c>
    </row>
    <row r="12" spans="1:20" x14ac:dyDescent="0.25">
      <c r="A12" s="1" t="s">
        <v>82</v>
      </c>
      <c r="B12">
        <v>2600</v>
      </c>
      <c r="C12" s="1" t="s">
        <v>130</v>
      </c>
      <c r="D12" s="1" t="s">
        <v>88</v>
      </c>
      <c r="E12">
        <v>4</v>
      </c>
      <c r="F12">
        <v>922704</v>
      </c>
      <c r="G12">
        <v>2173444.16</v>
      </c>
      <c r="H12">
        <v>1302354.33</v>
      </c>
      <c r="I12">
        <v>15927623.800000001</v>
      </c>
      <c r="J12">
        <v>10571385.98</v>
      </c>
      <c r="K12">
        <v>500103.5</v>
      </c>
      <c r="L12">
        <v>243.83</v>
      </c>
      <c r="M12">
        <v>113.67</v>
      </c>
      <c r="N12">
        <v>29.56</v>
      </c>
      <c r="O12">
        <v>148.27000000000001</v>
      </c>
      <c r="P12">
        <v>197.07</v>
      </c>
      <c r="Q12">
        <v>33.22</v>
      </c>
      <c r="R12">
        <v>484949.78</v>
      </c>
      <c r="S12">
        <v>12720.96</v>
      </c>
      <c r="T12">
        <v>421390</v>
      </c>
    </row>
    <row r="13" spans="1:20" x14ac:dyDescent="0.25">
      <c r="A13" s="1" t="s">
        <v>12</v>
      </c>
      <c r="B13">
        <v>3400</v>
      </c>
      <c r="C13" s="1" t="s">
        <v>89</v>
      </c>
      <c r="D13" s="1" t="s">
        <v>90</v>
      </c>
      <c r="E13">
        <v>8</v>
      </c>
      <c r="F13">
        <v>999032</v>
      </c>
      <c r="G13">
        <v>2267184.86</v>
      </c>
      <c r="H13">
        <v>860180.42</v>
      </c>
      <c r="I13">
        <v>6820440.5199999996</v>
      </c>
      <c r="J13">
        <v>6119118.1799999997</v>
      </c>
      <c r="K13">
        <v>230714.99</v>
      </c>
      <c r="L13">
        <v>79.959999999999994</v>
      </c>
      <c r="M13">
        <v>24.96</v>
      </c>
      <c r="N13">
        <v>14.58</v>
      </c>
      <c r="O13">
        <v>73.87</v>
      </c>
      <c r="P13">
        <v>108.57</v>
      </c>
      <c r="Q13">
        <v>13.97</v>
      </c>
      <c r="R13">
        <v>579292.15</v>
      </c>
      <c r="S13">
        <v>9547.0300000000007</v>
      </c>
      <c r="T13">
        <v>732254</v>
      </c>
    </row>
    <row r="14" spans="1:20" x14ac:dyDescent="0.25">
      <c r="A14" s="1" t="s">
        <v>12</v>
      </c>
      <c r="B14">
        <v>3400</v>
      </c>
      <c r="C14" s="1" t="s">
        <v>89</v>
      </c>
      <c r="D14" s="1" t="s">
        <v>86</v>
      </c>
      <c r="E14">
        <v>8</v>
      </c>
      <c r="F14">
        <v>822640</v>
      </c>
      <c r="G14">
        <v>2179780.4300000002</v>
      </c>
      <c r="H14">
        <v>1361139.41</v>
      </c>
      <c r="I14">
        <v>10520494.07</v>
      </c>
      <c r="J14">
        <v>6566458.7699999996</v>
      </c>
      <c r="K14">
        <v>181838.74</v>
      </c>
      <c r="L14">
        <v>230.96</v>
      </c>
      <c r="M14">
        <v>134.79</v>
      </c>
      <c r="N14">
        <v>19.829999999999998</v>
      </c>
      <c r="O14">
        <v>98.99</v>
      </c>
      <c r="P14">
        <v>157.55000000000001</v>
      </c>
      <c r="Q14">
        <v>21.76</v>
      </c>
      <c r="R14">
        <v>682330.72</v>
      </c>
      <c r="S14">
        <v>11028.5</v>
      </c>
      <c r="T14">
        <v>476142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O48"/>
  <sheetViews>
    <sheetView workbookViewId="0">
      <selection activeCell="E41" sqref="E41"/>
    </sheetView>
  </sheetViews>
  <sheetFormatPr defaultRowHeight="15" x14ac:dyDescent="0.25"/>
  <cols>
    <col min="1" max="1" width="42.85546875" bestFit="1" customWidth="1"/>
    <col min="2" max="4" width="14.85546875" bestFit="1" customWidth="1"/>
    <col min="5" max="6" width="22" bestFit="1" customWidth="1"/>
    <col min="7" max="7" width="15.85546875" bestFit="1" customWidth="1"/>
    <col min="8" max="8" width="30.85546875" bestFit="1" customWidth="1"/>
    <col min="9" max="9" width="32.85546875" bestFit="1" customWidth="1"/>
    <col min="10" max="10" width="30.85546875" bestFit="1" customWidth="1"/>
    <col min="11" max="11" width="32.85546875" bestFit="1" customWidth="1"/>
    <col min="12" max="12" width="14.85546875" bestFit="1" customWidth="1"/>
    <col min="13" max="13" width="16.7109375" bestFit="1" customWidth="1"/>
    <col min="14" max="15" width="30.85546875" customWidth="1"/>
  </cols>
  <sheetData>
    <row r="1" spans="1:15" x14ac:dyDescent="0.25">
      <c r="A1" t="s">
        <v>0</v>
      </c>
      <c r="B1" t="s">
        <v>1</v>
      </c>
      <c r="C1" t="s">
        <v>117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985</v>
      </c>
      <c r="C2">
        <v>750</v>
      </c>
      <c r="D2">
        <v>1300</v>
      </c>
      <c r="E2">
        <v>1300</v>
      </c>
      <c r="F2">
        <v>1550</v>
      </c>
      <c r="G2">
        <v>1152</v>
      </c>
      <c r="H2">
        <v>1440</v>
      </c>
      <c r="I2">
        <v>1440</v>
      </c>
      <c r="J2">
        <v>2130</v>
      </c>
      <c r="K2">
        <v>2130</v>
      </c>
      <c r="L2">
        <v>2660</v>
      </c>
      <c r="M2">
        <v>2660</v>
      </c>
      <c r="N2">
        <v>3400</v>
      </c>
      <c r="O2">
        <v>3400</v>
      </c>
    </row>
    <row r="3" spans="1:15" x14ac:dyDescent="0.25">
      <c r="A3" t="s">
        <v>15</v>
      </c>
      <c r="B3" t="s">
        <v>16</v>
      </c>
      <c r="C3" t="s">
        <v>18</v>
      </c>
      <c r="D3" t="s">
        <v>17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20</v>
      </c>
      <c r="K3" t="s">
        <v>22</v>
      </c>
      <c r="L3" t="s">
        <v>23</v>
      </c>
      <c r="M3" t="s">
        <v>23</v>
      </c>
      <c r="N3" t="s">
        <v>20</v>
      </c>
      <c r="O3" t="s">
        <v>20</v>
      </c>
    </row>
    <row r="4" spans="1:15" x14ac:dyDescent="0.25">
      <c r="A4" t="s">
        <v>24</v>
      </c>
      <c r="B4" t="s">
        <v>25</v>
      </c>
      <c r="C4" t="s">
        <v>25</v>
      </c>
      <c r="D4" t="s">
        <v>25</v>
      </c>
      <c r="E4" t="s">
        <v>26</v>
      </c>
      <c r="F4" t="s">
        <v>27</v>
      </c>
      <c r="G4" t="s">
        <v>28</v>
      </c>
      <c r="H4" t="s">
        <v>25</v>
      </c>
      <c r="I4" t="s">
        <v>29</v>
      </c>
      <c r="J4" t="s">
        <v>25</v>
      </c>
      <c r="K4" t="s">
        <v>30</v>
      </c>
      <c r="L4" t="s">
        <v>25</v>
      </c>
      <c r="M4" t="s">
        <v>31</v>
      </c>
      <c r="N4" t="s">
        <v>25</v>
      </c>
      <c r="O4" t="s">
        <v>31</v>
      </c>
    </row>
    <row r="5" spans="1:15" x14ac:dyDescent="0.25">
      <c r="A5" t="s">
        <v>32</v>
      </c>
      <c r="B5">
        <v>1</v>
      </c>
      <c r="C5">
        <v>4</v>
      </c>
      <c r="D5">
        <v>8</v>
      </c>
      <c r="E5">
        <v>8</v>
      </c>
      <c r="F5">
        <v>8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8</v>
      </c>
      <c r="O5">
        <v>8</v>
      </c>
    </row>
    <row r="6" spans="1:15" x14ac:dyDescent="0.25">
      <c r="A6" t="s">
        <v>33</v>
      </c>
      <c r="B6">
        <v>0</v>
      </c>
      <c r="C6">
        <v>0</v>
      </c>
      <c r="D6">
        <v>0</v>
      </c>
      <c r="E6">
        <v>2362408960</v>
      </c>
      <c r="F6">
        <v>2380783616</v>
      </c>
      <c r="G6">
        <v>0</v>
      </c>
      <c r="H6">
        <v>2127478784</v>
      </c>
      <c r="I6">
        <v>1124458496</v>
      </c>
      <c r="J6">
        <v>623116288</v>
      </c>
      <c r="K6">
        <v>1124110336</v>
      </c>
      <c r="L6">
        <v>0</v>
      </c>
      <c r="M6">
        <v>1198948352</v>
      </c>
      <c r="N6">
        <v>3467759616</v>
      </c>
      <c r="O6">
        <v>2106949632</v>
      </c>
    </row>
    <row r="7" spans="1:15" x14ac:dyDescent="0.25">
      <c r="A7" t="s">
        <v>34</v>
      </c>
      <c r="B7">
        <v>3532077.94</v>
      </c>
      <c r="C7">
        <v>2591812.46</v>
      </c>
      <c r="D7">
        <v>4755942.3600000003</v>
      </c>
      <c r="E7">
        <v>112107200.19</v>
      </c>
      <c r="F7">
        <v>132875156.17</v>
      </c>
      <c r="G7">
        <v>5032008.47</v>
      </c>
      <c r="H7">
        <v>33640155.469999999</v>
      </c>
      <c r="I7">
        <v>28316564.920000002</v>
      </c>
      <c r="J7">
        <v>71766787.790000007</v>
      </c>
      <c r="K7">
        <v>67165610.129999995</v>
      </c>
      <c r="L7">
        <v>5888357.8200000003</v>
      </c>
      <c r="M7">
        <v>61276579.890000001</v>
      </c>
      <c r="N7">
        <v>142318892.80000001</v>
      </c>
      <c r="O7">
        <v>139398390</v>
      </c>
    </row>
    <row r="8" spans="1:15" x14ac:dyDescent="0.25">
      <c r="A8" t="s">
        <v>35</v>
      </c>
      <c r="B8">
        <v>9232556.4299999997</v>
      </c>
      <c r="C8">
        <v>7119809.3399999999</v>
      </c>
      <c r="D8">
        <v>11853423.18</v>
      </c>
      <c r="E8">
        <v>117270015.03</v>
      </c>
      <c r="F8">
        <v>148628854.22999999</v>
      </c>
      <c r="G8">
        <v>4637858.8899999997</v>
      </c>
      <c r="H8">
        <v>32210118.539999999</v>
      </c>
      <c r="I8">
        <v>35438868.329999998</v>
      </c>
      <c r="J8">
        <v>34640922.700000003</v>
      </c>
      <c r="K8">
        <v>38591843.82</v>
      </c>
      <c r="L8">
        <v>28816081.489999998</v>
      </c>
      <c r="M8">
        <v>57968393.310000002</v>
      </c>
      <c r="N8">
        <v>76482092.939999998</v>
      </c>
      <c r="O8">
        <v>68419477.900000006</v>
      </c>
    </row>
    <row r="9" spans="1:15" x14ac:dyDescent="0.25">
      <c r="A9" t="s">
        <v>36</v>
      </c>
      <c r="B9">
        <v>922858.78</v>
      </c>
      <c r="C9">
        <v>690960.02</v>
      </c>
      <c r="D9">
        <v>1275834.03</v>
      </c>
      <c r="E9">
        <v>1458574.64</v>
      </c>
      <c r="F9">
        <v>2009156.77</v>
      </c>
      <c r="G9">
        <v>965684.06</v>
      </c>
      <c r="H9">
        <v>2100502.84</v>
      </c>
      <c r="I9">
        <v>1840700.19</v>
      </c>
      <c r="J9">
        <v>4985436.4800000004</v>
      </c>
      <c r="K9">
        <v>4003896.28</v>
      </c>
      <c r="L9">
        <v>3538260.34</v>
      </c>
      <c r="M9">
        <v>3467831.59</v>
      </c>
      <c r="N9">
        <v>8487850.0099999998</v>
      </c>
      <c r="O9">
        <v>9257156.9800000004</v>
      </c>
    </row>
    <row r="10" spans="1:15" x14ac:dyDescent="0.25">
      <c r="A10" t="s">
        <v>37</v>
      </c>
      <c r="B10">
        <v>925903.52</v>
      </c>
      <c r="C10">
        <v>689693.34</v>
      </c>
      <c r="D10">
        <v>1240840.3600000001</v>
      </c>
      <c r="E10">
        <v>1407533.63</v>
      </c>
      <c r="F10">
        <v>1710285.39</v>
      </c>
      <c r="G10">
        <v>910857.03</v>
      </c>
      <c r="H10">
        <v>2100277.5699999998</v>
      </c>
      <c r="I10">
        <v>1807213.36</v>
      </c>
      <c r="J10">
        <v>2688068.6</v>
      </c>
      <c r="K10">
        <v>2069191.75</v>
      </c>
      <c r="L10">
        <v>2996490.12</v>
      </c>
      <c r="M10">
        <v>2687106.05</v>
      </c>
      <c r="N10">
        <v>5699734.3300000001</v>
      </c>
      <c r="O10">
        <v>5409691.21</v>
      </c>
    </row>
    <row r="11" spans="1:15" x14ac:dyDescent="0.25">
      <c r="A11" t="s">
        <v>38</v>
      </c>
      <c r="B11">
        <v>60398659.109999999</v>
      </c>
      <c r="C11">
        <v>46831726.899999999</v>
      </c>
      <c r="D11">
        <v>81142021.700000003</v>
      </c>
      <c r="E11">
        <v>43691655.57</v>
      </c>
      <c r="F11">
        <v>52172333.490000002</v>
      </c>
      <c r="G11">
        <v>7988480.1799999997</v>
      </c>
      <c r="H11">
        <v>66075080.829999998</v>
      </c>
      <c r="I11">
        <v>69707585.739999995</v>
      </c>
      <c r="J11">
        <v>71183388.129999995</v>
      </c>
      <c r="K11">
        <v>84265325.390000001</v>
      </c>
      <c r="L11">
        <v>33915665.079999998</v>
      </c>
      <c r="M11">
        <v>73948127.810000002</v>
      </c>
      <c r="N11">
        <v>137005911.03999999</v>
      </c>
      <c r="O11">
        <v>147498693.91999999</v>
      </c>
    </row>
    <row r="12" spans="1:15" x14ac:dyDescent="0.25">
      <c r="A12" t="s">
        <v>39</v>
      </c>
      <c r="B12">
        <v>15294328.41</v>
      </c>
      <c r="C12">
        <v>11886053.390000001</v>
      </c>
      <c r="D12">
        <v>19965213.530000001</v>
      </c>
      <c r="E12">
        <v>41801299.25</v>
      </c>
      <c r="F12">
        <v>51925427.159999996</v>
      </c>
      <c r="G12">
        <v>6493276.3300000001</v>
      </c>
      <c r="H12">
        <v>64876516.200000003</v>
      </c>
      <c r="I12">
        <v>68604788.530000001</v>
      </c>
      <c r="J12">
        <v>65649229.009999998</v>
      </c>
      <c r="K12">
        <v>58796891.310000002</v>
      </c>
      <c r="L12">
        <v>23818753.43</v>
      </c>
      <c r="M12">
        <v>61551182.18</v>
      </c>
      <c r="N12">
        <v>128816109.62</v>
      </c>
      <c r="O12">
        <v>132973724.51000001</v>
      </c>
    </row>
    <row r="13" spans="1:15" x14ac:dyDescent="0.25">
      <c r="A13" t="s">
        <v>40</v>
      </c>
      <c r="B13">
        <v>57049321.520000003</v>
      </c>
      <c r="C13">
        <v>44077813.520000003</v>
      </c>
      <c r="D13">
        <v>76368338.200000003</v>
      </c>
      <c r="E13">
        <v>369052810.82999998</v>
      </c>
      <c r="F13">
        <v>440085292.05000001</v>
      </c>
      <c r="G13">
        <v>35574692.530000001</v>
      </c>
      <c r="H13">
        <v>122382225.08</v>
      </c>
      <c r="I13">
        <v>122446834.27</v>
      </c>
      <c r="J13">
        <v>192617413.69999999</v>
      </c>
      <c r="K13">
        <v>165452978.06999999</v>
      </c>
      <c r="L13">
        <v>186225454.37</v>
      </c>
      <c r="M13">
        <v>179526702.97999999</v>
      </c>
      <c r="N13">
        <v>331131288.19</v>
      </c>
      <c r="O13">
        <v>331922034.04000002</v>
      </c>
    </row>
    <row r="14" spans="1:15" x14ac:dyDescent="0.25">
      <c r="A14" t="s">
        <v>41</v>
      </c>
      <c r="B14">
        <v>56870045.200000003</v>
      </c>
      <c r="C14">
        <v>43959531.25</v>
      </c>
      <c r="D14">
        <v>72836094.620000005</v>
      </c>
      <c r="E14">
        <v>351711959.72000003</v>
      </c>
      <c r="F14">
        <v>436938052.61000001</v>
      </c>
      <c r="G14">
        <v>31986726.280000001</v>
      </c>
      <c r="H14">
        <v>120545480.59999999</v>
      </c>
      <c r="I14">
        <v>119899967.94</v>
      </c>
      <c r="J14">
        <v>115456660.56</v>
      </c>
      <c r="K14">
        <v>120261358.23999999</v>
      </c>
      <c r="L14">
        <v>135438638.47999999</v>
      </c>
      <c r="M14">
        <v>128884892.73999999</v>
      </c>
      <c r="N14">
        <v>273941467.23000002</v>
      </c>
      <c r="O14">
        <v>252491599.72999999</v>
      </c>
    </row>
    <row r="15" spans="1:15" x14ac:dyDescent="0.25">
      <c r="A15" t="s">
        <v>42</v>
      </c>
      <c r="B15">
        <v>22365.49</v>
      </c>
      <c r="C15">
        <v>17542.3</v>
      </c>
      <c r="D15">
        <v>30161.66</v>
      </c>
      <c r="E15">
        <v>194087.45</v>
      </c>
      <c r="F15">
        <v>211875.55</v>
      </c>
      <c r="G15">
        <v>44510.57</v>
      </c>
      <c r="H15">
        <v>140660.24</v>
      </c>
      <c r="I15">
        <v>201869.44</v>
      </c>
      <c r="J15">
        <v>226490.84</v>
      </c>
      <c r="K15">
        <v>381678.06</v>
      </c>
      <c r="L15">
        <v>111408.38</v>
      </c>
      <c r="M15">
        <v>407545.97</v>
      </c>
      <c r="N15">
        <v>541071.44999999995</v>
      </c>
      <c r="O15">
        <v>742029.57</v>
      </c>
    </row>
    <row r="16" spans="1:15" x14ac:dyDescent="0.25">
      <c r="A16" t="s">
        <v>43</v>
      </c>
      <c r="B16">
        <v>22318.26</v>
      </c>
      <c r="C16">
        <v>16780.740000000002</v>
      </c>
      <c r="D16">
        <v>24993.46</v>
      </c>
      <c r="E16">
        <v>26962.18</v>
      </c>
      <c r="F16">
        <v>32869.46</v>
      </c>
      <c r="G16">
        <v>38177.94</v>
      </c>
      <c r="H16">
        <v>52448.92</v>
      </c>
      <c r="I16">
        <v>57498.14</v>
      </c>
      <c r="J16">
        <v>70272.87</v>
      </c>
      <c r="K16">
        <v>93497.43</v>
      </c>
      <c r="L16">
        <v>62291.839999999997</v>
      </c>
      <c r="M16">
        <v>62665.53</v>
      </c>
      <c r="N16">
        <v>75575.55</v>
      </c>
      <c r="O16">
        <v>81750.73</v>
      </c>
    </row>
    <row r="17" spans="1:15" x14ac:dyDescent="0.25">
      <c r="A17" t="s">
        <v>44</v>
      </c>
      <c r="B17">
        <v>442.05</v>
      </c>
      <c r="C17">
        <v>357.1</v>
      </c>
      <c r="D17">
        <v>686.04</v>
      </c>
      <c r="E17">
        <v>2440.9899999999998</v>
      </c>
      <c r="F17">
        <v>2858.39</v>
      </c>
      <c r="G17">
        <v>446.4</v>
      </c>
      <c r="H17">
        <v>2773.08</v>
      </c>
      <c r="I17">
        <v>2385.08</v>
      </c>
      <c r="J17">
        <v>5832.27</v>
      </c>
      <c r="K17">
        <v>4393.45</v>
      </c>
      <c r="L17">
        <v>3525.38</v>
      </c>
      <c r="M17">
        <v>5087.1400000000003</v>
      </c>
      <c r="N17">
        <v>12098.99</v>
      </c>
      <c r="O17">
        <v>9718.41</v>
      </c>
    </row>
    <row r="18" spans="1:15" x14ac:dyDescent="0.25">
      <c r="A18" t="s">
        <v>45</v>
      </c>
      <c r="B18">
        <v>453.77</v>
      </c>
      <c r="C18">
        <v>1419.04</v>
      </c>
      <c r="D18">
        <v>4600.33</v>
      </c>
      <c r="E18">
        <v>16783.150000000001</v>
      </c>
      <c r="F18">
        <v>20078.2</v>
      </c>
      <c r="G18">
        <v>1501.81</v>
      </c>
      <c r="H18">
        <v>8522</v>
      </c>
      <c r="I18">
        <v>8083.16</v>
      </c>
      <c r="J18">
        <v>8796.18</v>
      </c>
      <c r="K18">
        <v>8406.69</v>
      </c>
      <c r="L18">
        <v>11335.19</v>
      </c>
      <c r="M18">
        <v>16268.24</v>
      </c>
      <c r="N18">
        <v>41043.919999999998</v>
      </c>
      <c r="O18">
        <v>36871.379999999997</v>
      </c>
    </row>
    <row r="19" spans="1:15" x14ac:dyDescent="0.25">
      <c r="A19" t="s">
        <v>46</v>
      </c>
      <c r="B19">
        <v>212.12</v>
      </c>
      <c r="C19">
        <v>158.97</v>
      </c>
      <c r="D19">
        <v>298.75</v>
      </c>
      <c r="E19">
        <v>1048.21</v>
      </c>
      <c r="F19">
        <v>1275.25</v>
      </c>
      <c r="G19">
        <v>132.68</v>
      </c>
      <c r="H19">
        <v>892.06</v>
      </c>
      <c r="I19">
        <v>793.29</v>
      </c>
      <c r="J19">
        <v>1988.76</v>
      </c>
      <c r="K19">
        <v>1360.13</v>
      </c>
      <c r="L19">
        <v>1073.26</v>
      </c>
      <c r="M19">
        <v>1397.58</v>
      </c>
      <c r="N19">
        <v>4944.93</v>
      </c>
      <c r="O19">
        <v>2671.33</v>
      </c>
    </row>
    <row r="20" spans="1:15" x14ac:dyDescent="0.25">
      <c r="A20" t="s">
        <v>47</v>
      </c>
      <c r="B20">
        <v>212.58</v>
      </c>
      <c r="C20">
        <v>991.97</v>
      </c>
      <c r="D20">
        <v>3216.11</v>
      </c>
      <c r="E20">
        <v>11799.91</v>
      </c>
      <c r="F20">
        <v>14375.81</v>
      </c>
      <c r="G20">
        <v>1107.29</v>
      </c>
      <c r="H20">
        <v>5820.38</v>
      </c>
      <c r="I20">
        <v>5400.44</v>
      </c>
      <c r="J20">
        <v>5380.22</v>
      </c>
      <c r="K20">
        <v>4341.3100000000004</v>
      </c>
      <c r="L20">
        <v>5221.9799999999996</v>
      </c>
      <c r="M20">
        <v>7154.81</v>
      </c>
      <c r="N20">
        <v>32281.19</v>
      </c>
      <c r="O20">
        <v>23490.35</v>
      </c>
    </row>
    <row r="21" spans="1:15" x14ac:dyDescent="0.25">
      <c r="A21" t="s">
        <v>48</v>
      </c>
      <c r="B21">
        <v>53.16</v>
      </c>
      <c r="C21">
        <v>39</v>
      </c>
      <c r="D21">
        <v>74.36</v>
      </c>
      <c r="E21">
        <v>164.72</v>
      </c>
      <c r="F21">
        <v>179.26</v>
      </c>
      <c r="G21">
        <v>33.03</v>
      </c>
      <c r="H21">
        <v>143.59</v>
      </c>
      <c r="I21">
        <v>150.86000000000001</v>
      </c>
      <c r="J21">
        <v>255.06</v>
      </c>
      <c r="K21">
        <v>239</v>
      </c>
      <c r="L21">
        <v>203.29</v>
      </c>
      <c r="M21">
        <v>321.42</v>
      </c>
      <c r="N21">
        <v>584.71</v>
      </c>
      <c r="O21">
        <v>584.71</v>
      </c>
    </row>
    <row r="22" spans="1:15" x14ac:dyDescent="0.25">
      <c r="A22" t="s">
        <v>49</v>
      </c>
      <c r="B22">
        <v>56.8</v>
      </c>
      <c r="C22">
        <v>167.37</v>
      </c>
      <c r="D22">
        <v>583.97</v>
      </c>
      <c r="E22">
        <v>1177.67</v>
      </c>
      <c r="F22">
        <v>1261.8399999999999</v>
      </c>
      <c r="G22">
        <v>130.74</v>
      </c>
      <c r="H22">
        <v>574.36</v>
      </c>
      <c r="I22">
        <v>574.36</v>
      </c>
      <c r="J22">
        <v>574.36</v>
      </c>
      <c r="K22">
        <v>530.66999999999996</v>
      </c>
      <c r="L22">
        <v>541.02</v>
      </c>
      <c r="M22">
        <v>914.35</v>
      </c>
      <c r="N22">
        <v>2560.0700000000002</v>
      </c>
      <c r="O22">
        <v>2852.68</v>
      </c>
    </row>
    <row r="23" spans="1:15" x14ac:dyDescent="0.25">
      <c r="A23" t="s">
        <v>50</v>
      </c>
      <c r="B23">
        <v>42.69</v>
      </c>
      <c r="C23">
        <v>33.01</v>
      </c>
      <c r="D23">
        <v>56.92</v>
      </c>
      <c r="E23">
        <v>1309.6199999999999</v>
      </c>
      <c r="F23">
        <v>1552.65</v>
      </c>
      <c r="G23">
        <v>52.93</v>
      </c>
      <c r="H23">
        <v>746.16</v>
      </c>
      <c r="I23">
        <v>981.22</v>
      </c>
      <c r="J23">
        <v>1319.86</v>
      </c>
      <c r="K23">
        <v>1677.86</v>
      </c>
      <c r="L23">
        <v>245.87</v>
      </c>
      <c r="M23">
        <v>2294.8200000000002</v>
      </c>
      <c r="N23">
        <v>2899.26</v>
      </c>
      <c r="O23">
        <v>3643.71</v>
      </c>
    </row>
    <row r="24" spans="1:15" x14ac:dyDescent="0.25">
      <c r="A24" t="s">
        <v>51</v>
      </c>
      <c r="B24">
        <v>42.12</v>
      </c>
      <c r="C24">
        <v>132.04</v>
      </c>
      <c r="D24">
        <v>443.94</v>
      </c>
      <c r="E24">
        <v>10672.17</v>
      </c>
      <c r="F24">
        <v>12711.44</v>
      </c>
      <c r="G24">
        <v>193.51</v>
      </c>
      <c r="H24">
        <v>2994.31</v>
      </c>
      <c r="I24">
        <v>3784.86</v>
      </c>
      <c r="J24">
        <v>2287.42</v>
      </c>
      <c r="K24">
        <v>3058.05</v>
      </c>
      <c r="L24">
        <v>645.41999999999996</v>
      </c>
      <c r="M24">
        <v>3183.84</v>
      </c>
      <c r="N24">
        <v>9900.4</v>
      </c>
      <c r="O24">
        <v>13703.47</v>
      </c>
    </row>
    <row r="25" spans="1:15" x14ac:dyDescent="0.25">
      <c r="A25" t="s">
        <v>52</v>
      </c>
      <c r="B25">
        <v>617.08000000000004</v>
      </c>
      <c r="C25">
        <v>473.86</v>
      </c>
      <c r="D25">
        <v>831.93</v>
      </c>
      <c r="E25">
        <v>326.68</v>
      </c>
      <c r="F25">
        <v>357.01</v>
      </c>
      <c r="G25">
        <v>454.87</v>
      </c>
      <c r="H25">
        <v>976.28</v>
      </c>
      <c r="I25">
        <v>1169.49</v>
      </c>
      <c r="J25">
        <v>1809.24</v>
      </c>
      <c r="K25">
        <v>2149.08</v>
      </c>
      <c r="L25">
        <v>1544.08</v>
      </c>
      <c r="M25">
        <v>1853.38</v>
      </c>
      <c r="N25">
        <v>3016.39</v>
      </c>
      <c r="O25">
        <v>3645.66</v>
      </c>
    </row>
    <row r="26" spans="1:15" x14ac:dyDescent="0.25">
      <c r="A26" t="s">
        <v>53</v>
      </c>
      <c r="B26">
        <v>478.27</v>
      </c>
      <c r="C26">
        <v>1485.32</v>
      </c>
      <c r="D26">
        <v>5122.33</v>
      </c>
      <c r="E26">
        <v>7813.58</v>
      </c>
      <c r="F26">
        <v>9441.68</v>
      </c>
      <c r="G26">
        <v>1346.53</v>
      </c>
      <c r="H26">
        <v>4159.1000000000004</v>
      </c>
      <c r="I26">
        <v>5022.8999999999996</v>
      </c>
      <c r="J26">
        <v>4211.3500000000004</v>
      </c>
      <c r="K26">
        <v>4856.4399999999996</v>
      </c>
      <c r="L26">
        <v>5204.05</v>
      </c>
      <c r="M26">
        <v>5773.8</v>
      </c>
      <c r="N26">
        <v>18956.97</v>
      </c>
      <c r="O26">
        <v>22593.61</v>
      </c>
    </row>
    <row r="27" spans="1:15" x14ac:dyDescent="0.25">
      <c r="A27" t="s">
        <v>54</v>
      </c>
      <c r="B27">
        <v>47.27</v>
      </c>
      <c r="C27">
        <v>46.85</v>
      </c>
      <c r="D27">
        <v>80.930000000000007</v>
      </c>
      <c r="E27">
        <v>133.53</v>
      </c>
      <c r="F27">
        <v>130.28</v>
      </c>
      <c r="G27">
        <v>60.7</v>
      </c>
      <c r="H27">
        <v>296.74</v>
      </c>
      <c r="I27">
        <v>296.74</v>
      </c>
      <c r="J27">
        <v>667.67</v>
      </c>
      <c r="K27">
        <v>593.48</v>
      </c>
      <c r="L27">
        <v>356.09</v>
      </c>
      <c r="M27">
        <v>593.48</v>
      </c>
      <c r="N27">
        <v>1335.33</v>
      </c>
      <c r="O27">
        <v>1335.33</v>
      </c>
    </row>
    <row r="28" spans="1:15" x14ac:dyDescent="0.25">
      <c r="A28" t="s">
        <v>55</v>
      </c>
      <c r="B28">
        <v>47.27</v>
      </c>
      <c r="C28">
        <v>181.06</v>
      </c>
      <c r="D28">
        <v>517.17999999999995</v>
      </c>
      <c r="E28">
        <v>746.43</v>
      </c>
      <c r="F28">
        <v>699.09</v>
      </c>
      <c r="G28">
        <v>200.64</v>
      </c>
      <c r="H28">
        <v>562.24</v>
      </c>
      <c r="I28">
        <v>521.1</v>
      </c>
      <c r="J28">
        <v>928.93</v>
      </c>
      <c r="K28">
        <v>890.22</v>
      </c>
      <c r="L28">
        <v>971.15</v>
      </c>
      <c r="M28">
        <v>1005.84</v>
      </c>
      <c r="N28">
        <v>2072.9499999999998</v>
      </c>
      <c r="O28">
        <v>2047.51</v>
      </c>
    </row>
    <row r="29" spans="1:15" x14ac:dyDescent="0.25">
      <c r="A29" t="s">
        <v>56</v>
      </c>
      <c r="B29">
        <v>32444.54</v>
      </c>
      <c r="C29">
        <v>24850.52</v>
      </c>
      <c r="D29">
        <v>40086.89</v>
      </c>
      <c r="E29">
        <v>0</v>
      </c>
      <c r="F29">
        <v>0</v>
      </c>
      <c r="G29">
        <v>23782.26</v>
      </c>
      <c r="H29">
        <v>83339.539999999994</v>
      </c>
      <c r="I29">
        <v>67154.95</v>
      </c>
      <c r="J29">
        <v>122028.68</v>
      </c>
      <c r="K29">
        <v>155054.23000000001</v>
      </c>
      <c r="L29">
        <v>114473.36</v>
      </c>
      <c r="M29">
        <v>262537.42</v>
      </c>
      <c r="N29">
        <v>271587.13</v>
      </c>
      <c r="O29">
        <v>344935.39</v>
      </c>
    </row>
    <row r="30" spans="1:15" x14ac:dyDescent="0.25">
      <c r="A30" t="s">
        <v>57</v>
      </c>
      <c r="B30">
        <v>32624.36</v>
      </c>
      <c r="C30">
        <v>21432.18</v>
      </c>
      <c r="D30">
        <v>17235.169999999998</v>
      </c>
      <c r="E30">
        <v>0</v>
      </c>
      <c r="F30">
        <v>0</v>
      </c>
      <c r="G30">
        <v>17804.97</v>
      </c>
      <c r="H30">
        <v>32438.43</v>
      </c>
      <c r="I30">
        <v>38356.83</v>
      </c>
      <c r="J30">
        <v>42936.12</v>
      </c>
      <c r="K30">
        <v>55409.66</v>
      </c>
      <c r="L30">
        <v>43528.800000000003</v>
      </c>
      <c r="M30">
        <v>63914.1</v>
      </c>
      <c r="N30">
        <v>43709.09</v>
      </c>
      <c r="O30">
        <v>86951.77</v>
      </c>
    </row>
    <row r="31" spans="1:15" x14ac:dyDescent="0.25">
      <c r="A31" t="s">
        <v>58</v>
      </c>
      <c r="B31">
        <v>9100.35</v>
      </c>
      <c r="C31">
        <v>17173.61</v>
      </c>
      <c r="D31">
        <v>50222.58</v>
      </c>
      <c r="E31">
        <v>196746.42</v>
      </c>
      <c r="F31">
        <v>234814.32</v>
      </c>
      <c r="G31">
        <v>17578.43</v>
      </c>
      <c r="H31">
        <v>80622.19</v>
      </c>
      <c r="I31">
        <v>84512.14</v>
      </c>
      <c r="J31">
        <v>97822.29</v>
      </c>
      <c r="K31">
        <v>98492.23</v>
      </c>
      <c r="L31">
        <v>76744.479999999996</v>
      </c>
      <c r="M31">
        <v>125713.98</v>
      </c>
      <c r="N31">
        <v>352806.1</v>
      </c>
      <c r="O31">
        <v>352445.86</v>
      </c>
    </row>
    <row r="32" spans="1:15" x14ac:dyDescent="0.25">
      <c r="A32" t="s">
        <v>59</v>
      </c>
      <c r="B32">
        <v>2886263.05</v>
      </c>
      <c r="C32">
        <v>3417234.29</v>
      </c>
      <c r="D32">
        <v>2159060.73</v>
      </c>
      <c r="E32">
        <v>1259389.78</v>
      </c>
      <c r="F32">
        <v>1143765.68</v>
      </c>
      <c r="G32">
        <v>2834386.81</v>
      </c>
      <c r="H32">
        <v>932882.1</v>
      </c>
      <c r="I32">
        <v>939013.73</v>
      </c>
      <c r="J32">
        <v>710849.38</v>
      </c>
      <c r="K32">
        <v>678650.92</v>
      </c>
      <c r="L32">
        <v>984340.14</v>
      </c>
      <c r="M32">
        <v>705450.99</v>
      </c>
      <c r="N32">
        <v>531086.4</v>
      </c>
      <c r="O32">
        <v>488755.26</v>
      </c>
    </row>
    <row r="35" spans="2:14" x14ac:dyDescent="0.25">
      <c r="B35">
        <f t="shared" ref="B35:C35" si="0">$O21/B21</f>
        <v>10.999059443190371</v>
      </c>
      <c r="C35">
        <f t="shared" si="0"/>
        <v>14.992564102564103</v>
      </c>
      <c r="D35">
        <f>$O21/D21</f>
        <v>7.8632329209252294</v>
      </c>
      <c r="E35">
        <f>$O21/E21</f>
        <v>3.5497207382224385</v>
      </c>
      <c r="F35">
        <f>$O21/F21</f>
        <v>3.2617985049648559</v>
      </c>
      <c r="N35">
        <f>$N21/N21</f>
        <v>1</v>
      </c>
    </row>
    <row r="36" spans="2:14" x14ac:dyDescent="0.25">
      <c r="B36">
        <f t="shared" ref="B36:D36" si="1">$O22/B22</f>
        <v>50.223239436619721</v>
      </c>
      <c r="C36">
        <f t="shared" si="1"/>
        <v>17.04415367150624</v>
      </c>
      <c r="D36">
        <f t="shared" si="1"/>
        <v>4.8849769679949304</v>
      </c>
      <c r="E36">
        <f t="shared" ref="E36:F42" si="2">$O22/E22</f>
        <v>2.4223084565285689</v>
      </c>
      <c r="F36">
        <f t="shared" si="2"/>
        <v>2.2607303620110315</v>
      </c>
      <c r="N36">
        <f t="shared" ref="N36" si="3">$N22/N22</f>
        <v>1</v>
      </c>
    </row>
    <row r="37" spans="2:14" x14ac:dyDescent="0.25">
      <c r="B37">
        <f t="shared" ref="B37:D37" si="4">$O23/B23</f>
        <v>85.352775825720315</v>
      </c>
      <c r="C37">
        <f t="shared" si="4"/>
        <v>110.38200545289307</v>
      </c>
      <c r="D37">
        <f t="shared" si="4"/>
        <v>64.014581869290225</v>
      </c>
      <c r="E37">
        <f t="shared" si="2"/>
        <v>2.7822650845283365</v>
      </c>
      <c r="F37">
        <f t="shared" si="2"/>
        <v>2.3467684281711909</v>
      </c>
      <c r="N37">
        <f t="shared" ref="N37" si="5">$N23/N23</f>
        <v>1</v>
      </c>
    </row>
    <row r="38" spans="2:14" x14ac:dyDescent="0.25">
      <c r="B38">
        <f t="shared" ref="B38:D38" si="6">$O24/B24</f>
        <v>325.34354226020895</v>
      </c>
      <c r="C38">
        <f t="shared" si="6"/>
        <v>103.78271735837625</v>
      </c>
      <c r="D38">
        <f t="shared" si="6"/>
        <v>30.867842501238904</v>
      </c>
      <c r="E38">
        <f t="shared" si="2"/>
        <v>1.2840378292324803</v>
      </c>
      <c r="F38">
        <f t="shared" si="2"/>
        <v>1.0780422989055527</v>
      </c>
      <c r="N38">
        <f t="shared" ref="N38" si="7">$N24/N24</f>
        <v>1</v>
      </c>
    </row>
    <row r="39" spans="2:14" x14ac:dyDescent="0.25">
      <c r="B39">
        <f t="shared" ref="B39:D39" si="8">$O25/B25</f>
        <v>5.9079211771569318</v>
      </c>
      <c r="C39">
        <f t="shared" si="8"/>
        <v>7.6935381758325239</v>
      </c>
      <c r="D39">
        <f t="shared" si="8"/>
        <v>4.3821715769355594</v>
      </c>
      <c r="E39">
        <f t="shared" si="2"/>
        <v>11.159728174360229</v>
      </c>
      <c r="F39">
        <f t="shared" si="2"/>
        <v>10.211646732584521</v>
      </c>
      <c r="N39">
        <f t="shared" ref="N39" si="9">$N25/N25</f>
        <v>1</v>
      </c>
    </row>
    <row r="40" spans="2:14" x14ac:dyDescent="0.25">
      <c r="B40">
        <f t="shared" ref="B40:D40" si="10">$O26/B26</f>
        <v>47.240282685512369</v>
      </c>
      <c r="C40">
        <f t="shared" si="10"/>
        <v>15.211274338189751</v>
      </c>
      <c r="D40">
        <f t="shared" si="10"/>
        <v>4.4108071912586659</v>
      </c>
      <c r="E40">
        <f t="shared" si="2"/>
        <v>2.8915823476562603</v>
      </c>
      <c r="F40">
        <f t="shared" si="2"/>
        <v>2.3929650231738417</v>
      </c>
      <c r="N40">
        <f t="shared" ref="N40" si="11">$N26/N26</f>
        <v>1</v>
      </c>
    </row>
    <row r="41" spans="2:14" x14ac:dyDescent="0.25">
      <c r="B41">
        <f t="shared" ref="B41:D41" si="12">$O27/B27</f>
        <v>28.24899513433467</v>
      </c>
      <c r="C41">
        <f t="shared" si="12"/>
        <v>28.502241195304158</v>
      </c>
      <c r="D41">
        <f t="shared" si="12"/>
        <v>16.49981465463981</v>
      </c>
      <c r="E41">
        <f t="shared" si="2"/>
        <v>10.000224668613795</v>
      </c>
      <c r="F41">
        <f t="shared" si="2"/>
        <v>10.249692968989867</v>
      </c>
      <c r="N41">
        <f t="shared" ref="N41" si="13">$N27/N27</f>
        <v>1</v>
      </c>
    </row>
    <row r="42" spans="2:14" x14ac:dyDescent="0.25">
      <c r="B42">
        <f t="shared" ref="B42:D42" si="14">$O28/B28</f>
        <v>43.315210492913053</v>
      </c>
      <c r="C42">
        <f t="shared" si="14"/>
        <v>11.308461283552413</v>
      </c>
      <c r="D42">
        <f t="shared" si="14"/>
        <v>3.9589891333771612</v>
      </c>
      <c r="E42">
        <f t="shared" si="2"/>
        <v>2.7430703481907215</v>
      </c>
      <c r="F42">
        <f t="shared" si="2"/>
        <v>2.9288217539944785</v>
      </c>
      <c r="N42">
        <f t="shared" ref="N42" si="15">$N28/N28</f>
        <v>1</v>
      </c>
    </row>
    <row r="44" spans="2:14" x14ac:dyDescent="0.25">
      <c r="B44">
        <f>AVERAGE(B35,B37,B39,B41)/1.5</f>
        <v>21.751458596733716</v>
      </c>
      <c r="C44">
        <f t="shared" ref="C44:D44" si="16">AVERAGE(C35,C37,C39,C41)/1.5</f>
        <v>26.928391487765641</v>
      </c>
      <c r="D44">
        <f t="shared" si="16"/>
        <v>15.459966836965137</v>
      </c>
      <c r="E44">
        <f t="shared" ref="E44:F44" si="17">AVERAGE(E35,E37,E39,E41)</f>
        <v>6.8729846664312007</v>
      </c>
      <c r="F44">
        <f t="shared" si="17"/>
        <v>6.5174766586776087</v>
      </c>
    </row>
    <row r="45" spans="2:14" x14ac:dyDescent="0.25">
      <c r="B45">
        <f>AVERAGE(B36,B38,B40,B42)/1.5</f>
        <v>77.687045812542351</v>
      </c>
      <c r="C45">
        <f t="shared" ref="C45:D45" si="18">AVERAGE(C36,C38,C40,C42)/1.5</f>
        <v>24.557767775270776</v>
      </c>
      <c r="D45">
        <f t="shared" si="18"/>
        <v>7.3537692989782757</v>
      </c>
      <c r="E45">
        <f t="shared" ref="E45:F45" si="19">AVERAGE(E36,E38,E40,E42)</f>
        <v>2.3352497454020078</v>
      </c>
      <c r="F45">
        <f t="shared" si="19"/>
        <v>2.1651398595212261</v>
      </c>
    </row>
    <row r="47" spans="2:14" x14ac:dyDescent="0.25">
      <c r="B47">
        <f>$B$2/$N$2*B44</f>
        <v>6.3015255052302095</v>
      </c>
      <c r="C47">
        <f t="shared" ref="C47:F48" si="20">$B$2/$N$2*C44</f>
        <v>7.8013134163085764</v>
      </c>
      <c r="D47">
        <f t="shared" si="20"/>
        <v>4.478843333650194</v>
      </c>
      <c r="E47">
        <f t="shared" si="20"/>
        <v>1.9911440871866863</v>
      </c>
      <c r="F47">
        <f t="shared" si="20"/>
        <v>1.8881513261168956</v>
      </c>
    </row>
    <row r="48" spans="2:14" x14ac:dyDescent="0.25">
      <c r="B48">
        <f>$B$2/$N$2*B45</f>
        <v>22.506394154515949</v>
      </c>
      <c r="C48">
        <f t="shared" si="20"/>
        <v>7.1145297819534461</v>
      </c>
      <c r="D48">
        <f t="shared" si="20"/>
        <v>2.1304302233804711</v>
      </c>
      <c r="E48">
        <f t="shared" si="20"/>
        <v>0.67653558800616997</v>
      </c>
      <c r="F48">
        <f t="shared" si="20"/>
        <v>0.62725375342012002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H 0 H A A B Q S w M E F A A C A A g A Z 2 6 J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Z 2 6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u i V G F f u N 0 d A Q A A M Y + A A A T A B w A R m 9 y b X V s Y X M v U 2 V j d G l v b j E u b S C i G A A o o B Q A A A A A A A A A A A A A A A A A A A A A A A A A A A D t W 1 1 T 2 z g U f W e G / 6 A x L 2 E 2 z U L S p H R 3 8 g A O b J n B L a 3 T Y W f L T k b Y K v Z i S V 5 J p s 1 0 + t 9 X j v l w o t i W s 3 U G U v E C 8 T 3 3 X l k + u u f K C h x 5 I q Q E u N n v / d + 3 t 7 a 3 e A A Z 8 o F P B U E C D E G E x P Y W k D 8 u T Z i H 5 B W b 3 3 Z G 1 E s w I q J 1 E k a o Y 1 M i 5 A f e s v 7 4 7 d K Z X l B 2 c + m G O I 7 Q W y S O E P E C D J d f Y o g n k e C X W b p L j + J Y p u 9 4 / N b a b X 8 a o S j E o U B s a L W t N r B p l G D C h 7 1 u G x w T j / o h u R 7 u d / v 7 b f A + o Q K 5 Y h q h 4 e O f n b e U o L 9 3 2 9 n 4 d 6 x z R r G 0 + e A N g j 5 i 3 J I 3 M 4 Z X E n h n u b v e y m 6 1 D T 7 d X T + M I t e D E W R 8 K F i S D 2 k H k F z L i O N p j M C X U A T g j E o k e g w 9 Z p D w z 5 T h b P Q p k L e W j K U N v n 2 z D p k M g b A I P f 4 w R 6 B 1 K m f g V 7 4 r I S J N Q x J 8 h d h 3 6 W C d Q w a j C E V 1 / R w o g l o J t B 1 s C a 8 V W d v h 9 P N x x F G t 2 D V c X M E k m x x I w j i J 4 G x Z a C S o 5 + U g T N k 0 N x z n q G L W d R 0 + Q O J T X D t + T T f X C 1 N A N w e 1 5 Y K l X C 5 R 1 6 M M l U 7 V K s 6 j g E 2 5 k K s 4 5 z V y T s / d s k y 1 n C 4 C J B b B z k V F h l p O Z y G J o X e T h 5 6 c v S t P U M f n D e T 1 1 r K 2 w 5 g K G I F z G s r S X m g e h x i B F l Y C S I i F y I u P r r W 8 W l Z W y M L S 2 p a F c h w w W T e 5 l I S E C J n 5 l I j B y 0 4 K z a 0 0 8 J E j X z W a I m u K r C m y p s h u Q J F N E S c M / Z v I T N P 5 S v d 9 d 3 s r J E s r b 7 7 P / w f e w r V 1 + W m y 5 9 3 j r 9 D X S 7 W y 4 + T + w Q n 0 V Z Q 9 t t T 0 L k Z M 1 j l y D V y 5 x h B W f D 9 I 0 Z O M U K 4 3 r o o P m W p p 4 o N X u c A p w T X h 5 e K m R N W E V 8 m a E l f b Q U P P l O B 1 f M q l R p 1 l P b i O j C m x a z n p i 5 c 6 P f V d q w V M y V L D p V q 8 l O g 1 X C q V S w m u 7 1 E u X E p g T f g y l V s w 5 j V u T s f + / 8 u W u Q p u X r S Y P Y D Z A 5 g 9 w K b s A X I v W o o 6 / r l i O d f 9 8 / X 1 / l y z 8 + / u m c 7 / C X f + P 7 Y p b 6 R p b q K j b b b D b K T 3 + 0 l a s x / f M T X W z T T V Z j Q v + Y 0 J 8 d P X y D i I 1 y a S M p d R S a O S R i W f u 0 o + 2 o 1 I G p H 8 C U R y K g L 5 W N e m k 7 N 0 5 i h p E 6 T S H C W Z o y R z l G S O k h o 6 S n p q n Z g 5 S T I n S e Y k y Z w k b d h J 0 o 6 V / Q v H C 5 E W T s m R W S 1 V d w M Z 6 q E Q j 1 B B i 5 0 Z 5 j v s x / o 9 v k / i Z / C F u p 1 a W m r w F V r 7 J a n W 0 + c f R 1 c s 4 W D f / u X + I U E y n T 3 D O 8 u B X W i Y 7 B e a j h Y t 8 h 6 + h I Q g B g 4 H L x e N s q 9 H E T g U F I M / + + C v g 1 5 / T w M y 6 S 4 H 2 b J i g L A H n F 6 v I E w e M e k p Q 8 W + H C T o D d R R 5 E y T g r v I Y r 8 C 3 c F e a f Y M M e n n M Z r f p d y x 0 i 8 4 V q 2 A F G P 4 v 1 n 8 L 6 N 2 C W 3 L m a n P O l 7 J O W 4 Y p 8 m 4 Y m I t 4 a K D / B A K d A O c 8 a B / 8 H r R / D 6 B k U c x B o N u v 4 R b X 6 t r 6 z 1 E p b Y G A Z 1 R w w S M g 7 i K g R J i K N h k 0 a t X 2 c q Y u T J f C q S 0 u x q n Z q 9 4 K 2 k 1 Q x l m P R N m N S G F / w F Q S w E C L Q A U A A I A C A B n b o l R A v a B 2 q c A A A D 4 A A A A E g A A A A A A A A A A A A A A A A A A A A A A Q 2 9 u Z m l n L 1 B h Y 2 t h Z 2 U u e G 1 s U E s B A i 0 A F A A C A A g A Z 2 6 J U Q / K 6 a u k A A A A 6 Q A A A B M A A A A A A A A A A A A A A A A A 8 w A A A F t D b 2 5 0 Z W 5 0 X 1 R 5 c G V z X S 5 4 b W x Q S w E C L Q A U A A I A C A B n b o l R h X 7 j d H Q E A A D G P g A A E w A A A A A A A A A A A A A A A A D k A Q A A R m 9 y b X V s Y X M v U 2 V j d G l v b j E u b V B L B Q Y A A A A A A w A D A M I A A A C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3 Q A A A A A A A P b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b 3 R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Z G 9 0 b m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Z y Z X F 1 Z W 5 j e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Q 2 9 s d W 1 u V H l w Z X M i I F Z h b H V l P S J z Q m d N R 0 J n T U R C U V V G Q l F V R k J R V U Z C U V V G Q l F V R k J R V U Z C U V V G Q l F V R k J R V T 0 i I C 8 + P E V u d H J 5 I F R 5 c G U 9 I k Z p b G x M Y X N 0 V X B k Y X R l Z C I g V m F s d W U 9 I m Q y M D I w L T E y L T A 5 V D E w O j Q 5 O j A x L j Y z N j E 0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U X V l c n l J R C I g V m F s d W U 9 I n M y M j F m M z g x N S 0 1 M m Q 3 L T Q 3 N G M t O G J l M C 1 m Z D c y Y z M y Z m M w M W I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v U 2 9 1 c m N l L n t D b 2 x 1 b W 4 x L D B 9 J n F 1 b 3 Q 7 L C Z x d W 9 0 O 1 N l Y 3 R p b 2 4 x L 2 R v d G 5 l d C 9 D a G F u Z 2 V k I F R 5 c G U u e 0 Z y Z X F 1 Z W 5 j e S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0 N o Y W 5 n Z W Q g V H l w Z S 5 7 V G h y Z W F k c y B D b 3 V u d C w 0 f S Z x d W 9 0 O y w m c X V v d D t T Z W N 0 a W 9 u M S 9 k b 3 R u Z X Q v Q 2 h h b m d l Z C B U e X B l L n t N Z W 1 v c n k g V X N l Z C w 1 f S Z x d W 9 0 O y w m c X V v d D t T Z W N 0 a W 9 u M S 9 k b 3 R u Z X Q v Q 2 h h b m d l Z C B U e X B l L n t B c m l 0 a G V t d G l j c 0 J l b m N o b W F y a y A o S X R l c i 9 z K S w 2 f S Z x d W 9 0 O y w m c X V v d D t T Z W N 0 a W 9 u M S 9 k b 3 R u Z X Q v Q 2 h h b m d l Z C B U e X B l L n t Q Y X J h b G x l b E F y a X R o Z W 1 0 a W N z Q m V u Y 2 h t Y X J r I C h J d G V y L 3 M p L D d 9 J n F 1 b 3 Q 7 L C Z x d W 9 0 O 1 N l Y 3 R p b 2 4 x L 2 R v d G 5 l d C 9 D a G F u Z 2 V k I F R 5 c G U u e 0 1 h d G h C Z W 5 j a G 1 h c m s g K E l 0 Z X I v c y k s O H 0 m c X V v d D s s J n F 1 b 3 Q 7 U 2 V j d G l v b j E v Z G 9 0 b m V 0 L 0 N o Y W 5 n Z W Q g V H l w Z S 5 7 U G F y Y W x s Z W x N Y X R o Q m V u Y 2 h t Y X J r I C h J d G V y L 3 M p L D l 9 J n F 1 b 3 Q 7 L C Z x d W 9 0 O 1 N l Y 3 R p b 2 4 x L 2 R v d G 5 l d C 9 D a G F u Z 2 V k I F R 5 c G U u e 0 N h b G x C Z W 5 j a G 1 h c m s g K E l 0 Z X I v c y k s M T B 9 J n F 1 b 3 Q 7 L C Z x d W 9 0 O 1 N l Y 3 R p b 2 4 x L 2 R v d G 5 l d C 9 D a G F u Z 2 V k I F R 5 c G U u e 1 B h c m F s b G V s Q 2 F s b E J l b m N o b W F y a y A o S X R l c i 9 z K S w x M X 0 m c X V v d D s s J n F 1 b 3 Q 7 U 2 V j d G l v b j E v Z G 9 0 b m V 0 L 0 N o Y W 5 n Z W Q g V H l w Z S 5 7 S W Z F b H N l Q m V u Y 2 h t Y X J r I C h J d G V y L 3 M p L D E y f S Z x d W 9 0 O y w m c X V v d D t T Z W N 0 a W 9 u M S 9 k b 3 R u Z X Q v Q 2 h h b m d l Z C B U e X B l L n t Q Y X J h b G x l b E l m R W x z Z U J l b m N o b W F y a y A o S X R l c i 9 z K S w x M 3 0 m c X V v d D s s J n F 1 b 3 Q 7 U 2 V j d G l v b j E v Z G 9 0 b m V 0 L 0 N o Y W 5 n Z W Q g V H l w Z S 5 7 U 3 R y a W 5 n T W F u a X B 1 b G F 0 a W 9 u I C h J d G V y L 3 M p L D E 0 f S Z x d W 9 0 O y w m c X V v d D t T Z W N 0 a W 9 u M S 9 k b 3 R u Z X Q v Q 2 h h b m d l Z C B U e X B l L n t Q Y X J h b G x l b F N 0 c m l u Z 0 1 h b m l w d W x h d G l v b i A o S X R l c i 9 z K S w x N X 0 m c X V v d D s s J n F 1 b 3 Q 7 U 2 V j d G l v b j E v Z G 9 0 b m V 0 L 0 N o Y W 5 n Z W Q g V H l w Z S 5 7 T W V t b 3 J 5 Q m V u Y 2 h t Y X J r I C h N Q i 9 z K S w x N n 0 m c X V v d D s s J n F 1 b 3 Q 7 U 2 V j d G l v b j E v Z G 9 0 b m V 0 L 0 N o Y W 5 n Z W Q g V H l w Z S 5 7 U G F y Y W x s Z W x N Z W 1 v c n l C Z W 5 j a G 1 h c m s g K E 1 C L 3 M p L D E 3 f S Z x d W 9 0 O y w m c X V v d D t T Z W N 0 a W 9 u M S 9 k b 3 R u Z X Q v Q 2 h h b m d l Z C B U e X B l L n t S Y W 5 k b 2 1 N Z W 1 v c n l C Z W 5 j a G 1 h c m s g K E 1 C L 3 M p L D E 4 f S Z x d W 9 0 O y w m c X V v d D t T Z W N 0 a W 9 u M S 9 k b 3 R u Z X Q v Q 2 h h b m d l Z C B U e X B l L n t Q Y X J h b G x l b F J h b m R v b U 1 l b W 9 y e U J l b m N o b W F y a y A o T U I v c y k s M T l 9 J n F 1 b 3 Q 7 L C Z x d W 9 0 O 1 N l Y 3 R p b 2 4 x L 2 R v d G 5 l d C 9 D a G F u Z 2 V k I F R 5 c G U u e 1 N j a W 1 h c m s y Q m V u Y 2 h t Y X J r I C h D b 2 1 w b 3 N p d G V T Y 2 9 y Z S k s M j B 9 J n F 1 b 3 Q 7 L C Z x d W 9 0 O 1 N l Y 3 R p b 2 4 x L 2 R v d G 5 l d C 9 D a G F u Z 2 V k I F R 5 c G U u e 1 B h c m F s b G V s U 2 N p b W F y a z J C Z W 5 j a G 1 h c m s g K E N v b X B v c 2 l 0 Z V N j b 3 J l K S w y M X 0 m c X V v d D s s J n F 1 b 3 Q 7 U 2 V j d G l v b j E v Z G 9 0 b m V 0 L 0 N o Y W 5 n Z W Q g V H l w Z S 5 7 R G h y e X N 0 b 2 5 l Q m V u Y 2 h t Y X J r I C h E T U l Q U y k s M j J 9 J n F 1 b 3 Q 7 L C Z x d W 9 0 O 1 N l Y 3 R p b 2 4 x L 2 R v d G 5 l d C 9 D a G F u Z 2 V k I F R 5 c G U u e 1 B h c m F s b G V s R G h y e X N 0 b 2 5 l Q m V u Y 2 h t Y X J r I C h E T U l Q U y k s M j N 9 J n F 1 b 3 Q 7 L C Z x d W 9 0 O 1 N l Y 3 R p b 2 4 x L 2 R v d G 5 l d C 9 D a G F u Z 2 V k I F R 5 c G U u e 1 d o Z X R z d G 9 u Z U J l b m N o b W F y a y A o T V d J U F M p L D I 0 f S Z x d W 9 0 O y w m c X V v d D t T Z W N 0 a W 9 u M S 9 k b 3 R u Z X Q v Q 2 h h b m d l Z C B U e X B l L n t Q Y X J h b G x l b F d o Z X R z d G 9 u Z U J l b m N o b W F y a y A o T V d J U F M p L D I 1 f S Z x d W 9 0 O y w m c X V v d D t T Z W N 0 a W 9 u M S 9 k b 3 R u Z X Q v Q 2 h h b m d l Z C B U e X B l L n t M a W 5 w Y W N r Q m V u Y 2 h t Y X J r I C h N R k x P U F M p L D I 2 f S Z x d W 9 0 O y w m c X V v d D t T Z W N 0 a W 9 u M S 9 k b 3 R u Z X Q v Q 2 h h b m d l Z C B U e X B l L n t Q Y X J h b G x l b E x p b n B h Y 2 t C Z W 5 j a G 1 h c m s g K E 1 G T E 9 Q U y k s M j d 9 J n F 1 b 3 Q 7 L C Z x d W 9 0 O 1 N l Y 3 R p b 2 4 x L 2 R v d G 5 l d C 9 D a G F u Z 2 V k I F R 5 c G U u e 0 h h c 2 h C Z W 5 j a G 1 h c m s g K E l 0 Z X I v c y k s M j h 9 J n F 1 b 3 Q 7 L C Z x d W 9 0 O 1 N l Y 3 R p b 2 4 x L 2 R v d G 5 l d C 9 D a G F u Z 2 V k I F R 5 c G U u e 1 B h c m F s b G V s S G F z a E J l b m N o b W F y a y A o S X R l c i 9 z K S w y O X 0 m c X V v d D s s J n F 1 b 3 Q 7 U 2 V j d G l v b j E v Z G 9 0 b m V 0 L 0 N o Y W 5 n Z W Q g V H l w Z S 5 7 V G 9 0 Y W w g U G 9 p b n R z L D M w f S Z x d W 9 0 O y w m c X V v d D t T Z W N 0 a W 9 u M S 9 k b 3 R u Z X Q v Q 2 h h b m d l Z C B U e X B l L n t U b 3 R h b C B U a W 1 l I C h t c y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b 3 R u Z X Q v U 2 9 1 c m N l L n t D b 2 x 1 b W 4 x L D B 9 J n F 1 b 3 Q 7 L C Z x d W 9 0 O 1 N l Y 3 R p b 2 4 x L 2 R v d G 5 l d C 9 D a G F u Z 2 V k I F R 5 c G U u e 0 Z y Z X F 1 Z W 5 j e S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0 N o Y W 5 n Z W Q g V H l w Z S 5 7 V G h y Z W F k c y B D b 3 V u d C w 0 f S Z x d W 9 0 O y w m c X V v d D t T Z W N 0 a W 9 u M S 9 k b 3 R u Z X Q v Q 2 h h b m d l Z C B U e X B l L n t N Z W 1 v c n k g V X N l Z C w 1 f S Z x d W 9 0 O y w m c X V v d D t T Z W N 0 a W 9 u M S 9 k b 3 R u Z X Q v Q 2 h h b m d l Z C B U e X B l L n t B c m l 0 a G V t d G l j c 0 J l b m N o b W F y a y A o S X R l c i 9 z K S w 2 f S Z x d W 9 0 O y w m c X V v d D t T Z W N 0 a W 9 u M S 9 k b 3 R u Z X Q v Q 2 h h b m d l Z C B U e X B l L n t Q Y X J h b G x l b E F y a X R o Z W 1 0 a W N z Q m V u Y 2 h t Y X J r I C h J d G V y L 3 M p L D d 9 J n F 1 b 3 Q 7 L C Z x d W 9 0 O 1 N l Y 3 R p b 2 4 x L 2 R v d G 5 l d C 9 D a G F u Z 2 V k I F R 5 c G U u e 0 1 h d G h C Z W 5 j a G 1 h c m s g K E l 0 Z X I v c y k s O H 0 m c X V v d D s s J n F 1 b 3 Q 7 U 2 V j d G l v b j E v Z G 9 0 b m V 0 L 0 N o Y W 5 n Z W Q g V H l w Z S 5 7 U G F y Y W x s Z W x N Y X R o Q m V u Y 2 h t Y X J r I C h J d G V y L 3 M p L D l 9 J n F 1 b 3 Q 7 L C Z x d W 9 0 O 1 N l Y 3 R p b 2 4 x L 2 R v d G 5 l d C 9 D a G F u Z 2 V k I F R 5 c G U u e 0 N h b G x C Z W 5 j a G 1 h c m s g K E l 0 Z X I v c y k s M T B 9 J n F 1 b 3 Q 7 L C Z x d W 9 0 O 1 N l Y 3 R p b 2 4 x L 2 R v d G 5 l d C 9 D a G F u Z 2 V k I F R 5 c G U u e 1 B h c m F s b G V s Q 2 F s b E J l b m N o b W F y a y A o S X R l c i 9 z K S w x M X 0 m c X V v d D s s J n F 1 b 3 Q 7 U 2 V j d G l v b j E v Z G 9 0 b m V 0 L 0 N o Y W 5 n Z W Q g V H l w Z S 5 7 S W Z F b H N l Q m V u Y 2 h t Y X J r I C h J d G V y L 3 M p L D E y f S Z x d W 9 0 O y w m c X V v d D t T Z W N 0 a W 9 u M S 9 k b 3 R u Z X Q v Q 2 h h b m d l Z C B U e X B l L n t Q Y X J h b G x l b E l m R W x z Z U J l b m N o b W F y a y A o S X R l c i 9 z K S w x M 3 0 m c X V v d D s s J n F 1 b 3 Q 7 U 2 V j d G l v b j E v Z G 9 0 b m V 0 L 0 N o Y W 5 n Z W Q g V H l w Z S 5 7 U 3 R y a W 5 n T W F u a X B 1 b G F 0 a W 9 u I C h J d G V y L 3 M p L D E 0 f S Z x d W 9 0 O y w m c X V v d D t T Z W N 0 a W 9 u M S 9 k b 3 R u Z X Q v Q 2 h h b m d l Z C B U e X B l L n t Q Y X J h b G x l b F N 0 c m l u Z 0 1 h b m l w d W x h d G l v b i A o S X R l c i 9 z K S w x N X 0 m c X V v d D s s J n F 1 b 3 Q 7 U 2 V j d G l v b j E v Z G 9 0 b m V 0 L 0 N o Y W 5 n Z W Q g V H l w Z S 5 7 T W V t b 3 J 5 Q m V u Y 2 h t Y X J r I C h N Q i 9 z K S w x N n 0 m c X V v d D s s J n F 1 b 3 Q 7 U 2 V j d G l v b j E v Z G 9 0 b m V 0 L 0 N o Y W 5 n Z W Q g V H l w Z S 5 7 U G F y Y W x s Z W x N Z W 1 v c n l C Z W 5 j a G 1 h c m s g K E 1 C L 3 M p L D E 3 f S Z x d W 9 0 O y w m c X V v d D t T Z W N 0 a W 9 u M S 9 k b 3 R u Z X Q v Q 2 h h b m d l Z C B U e X B l L n t S Y W 5 k b 2 1 N Z W 1 v c n l C Z W 5 j a G 1 h c m s g K E 1 C L 3 M p L D E 4 f S Z x d W 9 0 O y w m c X V v d D t T Z W N 0 a W 9 u M S 9 k b 3 R u Z X Q v Q 2 h h b m d l Z C B U e X B l L n t Q Y X J h b G x l b F J h b m R v b U 1 l b W 9 y e U J l b m N o b W F y a y A o T U I v c y k s M T l 9 J n F 1 b 3 Q 7 L C Z x d W 9 0 O 1 N l Y 3 R p b 2 4 x L 2 R v d G 5 l d C 9 D a G F u Z 2 V k I F R 5 c G U u e 1 N j a W 1 h c m s y Q m V u Y 2 h t Y X J r I C h D b 2 1 w b 3 N p d G V T Y 2 9 y Z S k s M j B 9 J n F 1 b 3 Q 7 L C Z x d W 9 0 O 1 N l Y 3 R p b 2 4 x L 2 R v d G 5 l d C 9 D a G F u Z 2 V k I F R 5 c G U u e 1 B h c m F s b G V s U 2 N p b W F y a z J C Z W 5 j a G 1 h c m s g K E N v b X B v c 2 l 0 Z V N j b 3 J l K S w y M X 0 m c X V v d D s s J n F 1 b 3 Q 7 U 2 V j d G l v b j E v Z G 9 0 b m V 0 L 0 N o Y W 5 n Z W Q g V H l w Z S 5 7 R G h y e X N 0 b 2 5 l Q m V u Y 2 h t Y X J r I C h E T U l Q U y k s M j J 9 J n F 1 b 3 Q 7 L C Z x d W 9 0 O 1 N l Y 3 R p b 2 4 x L 2 R v d G 5 l d C 9 D a G F u Z 2 V k I F R 5 c G U u e 1 B h c m F s b G V s R G h y e X N 0 b 2 5 l Q m V u Y 2 h t Y X J r I C h E T U l Q U y k s M j N 9 J n F 1 b 3 Q 7 L C Z x d W 9 0 O 1 N l Y 3 R p b 2 4 x L 2 R v d G 5 l d C 9 D a G F u Z 2 V k I F R 5 c G U u e 1 d o Z X R z d G 9 u Z U J l b m N o b W F y a y A o T V d J U F M p L D I 0 f S Z x d W 9 0 O y w m c X V v d D t T Z W N 0 a W 9 u M S 9 k b 3 R u Z X Q v Q 2 h h b m d l Z C B U e X B l L n t Q Y X J h b G x l b F d o Z X R z d G 9 u Z U J l b m N o b W F y a y A o T V d J U F M p L D I 1 f S Z x d W 9 0 O y w m c X V v d D t T Z W N 0 a W 9 u M S 9 k b 3 R u Z X Q v Q 2 h h b m d l Z C B U e X B l L n t M a W 5 w Y W N r Q m V u Y 2 h t Y X J r I C h N R k x P U F M p L D I 2 f S Z x d W 9 0 O y w m c X V v d D t T Z W N 0 a W 9 u M S 9 k b 3 R u Z X Q v Q 2 h h b m d l Z C B U e X B l L n t Q Y X J h b G x l b E x p b n B h Y 2 t C Z W 5 j a G 1 h c m s g K E 1 G T E 9 Q U y k s M j d 9 J n F 1 b 3 Q 7 L C Z x d W 9 0 O 1 N l Y 3 R p b 2 4 x L 2 R v d G 5 l d C 9 D a G F u Z 2 V k I F R 5 c G U u e 0 h h c 2 h C Z W 5 j a G 1 h c m s g K E l 0 Z X I v c y k s M j h 9 J n F 1 b 3 Q 7 L C Z x d W 9 0 O 1 N l Y 3 R p b 2 4 x L 2 R v d G 5 l d C 9 D a G F u Z 2 V k I F R 5 c G U u e 1 B h c m F s b G V s S G F z a E J l b m N o b W F y a y A o S X R l c i 9 z K S w y O X 0 m c X V v d D s s J n F 1 b 3 Q 7 U 2 V j d G l v b j E v Z G 9 0 b m V 0 L 0 N o Y W 5 n Z W Q g V H l w Z S 5 7 V G 9 0 Y W w g U G 9 p b n R z L D M w f S Z x d W 9 0 O y w m c X V v d D t T Z W N 0 a W 9 u M S 9 k b 3 R u Z X Q v Q 2 h h b m d l Z C B U e X B l L n t U b 3 R h b C B U a W 1 l I C h t c y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p h d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T A 6 N D k 6 M D Y u O T A y N z U w M F o i I C 8 + P E V u d H J 5 I F R 5 c G U 9 I k Z p b G x D b 2 x 1 b W 5 U e X B l c y I g V m F s d W U 9 I n N C Z 0 1 H Q m d N R E J R V U Z C U V V G Q l F V R k J R V U Z C U V V G Q l F V R k J R V U Z C U V V G Q l F V P S I g L z 4 8 R W 5 0 c n k g V H l w Z T 0 i R m l s b E N v b H V t b k 5 h b W V z I i B W Y W x 1 Z T 0 i c 1 s m c X V v d D t D c H U m c X V v d D s s J n F 1 b 3 Q 7 R n J l c X V l b m N 5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F 1 Z X J 5 S U Q i I F Z h b H V l P S J z O T M x Y W J j Z m I t M 2 V k M S 0 0 M D E 2 L T g 0 M z U t O T Y 2 Z j E z N W Z m Y T N j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S 9 D a G F u Z 2 V k I F R 5 c G U u e 0 N w d S w w f S Z x d W 9 0 O y w m c X V v d D t T Z W N 0 a W 9 u M S 9 q Y X Z h L 0 N o Y W 5 n Z W Q g V H l w Z S 5 7 R n J l c X V l b m N 5 L D F 9 J n F 1 b 3 Q 7 L C Z x d W 9 0 O 1 N l Y 3 R p b 2 4 x L 2 p h d m E v Q 2 h h b m d l Z C B U e X B l L n t P c G V y Y X R p b m c g U 3 l z d G V t L D J 9 J n F 1 b 3 Q 7 L C Z x d W 9 0 O 1 N l Y 3 R p b 2 4 x L 2 p h d m E v Q 2 h h b m d l Z C B U e X B l L n t S d W 5 0 a W 1 l L D N 9 J n F 1 b 3 Q 7 L C Z x d W 9 0 O 1 N l Y 3 R p b 2 4 x L 2 p h d m E v Q 2 h h b m d l Z C B U e X B l L n t U a H J l Y W R z I E N v d W 5 0 L D R 9 J n F 1 b 3 Q 7 L C Z x d W 9 0 O 1 N l Y 3 R p b 2 4 x L 2 p h d m E v Q 2 h h b m d l Z C B U e X B l L n t N Z W 1 v c n k g V X N l Z C w 1 f S Z x d W 9 0 O y w m c X V v d D t T Z W N 0 a W 9 u M S 9 q Y X Z h L 0 N o Y W 5 n Z W Q g V H l w Z S B 3 a X R o I E x v Y 2 F s Z S 5 7 Q X J p d G h l b X R p Y 3 N C Z W 5 j a G 1 h c m s g K E l 0 Z X I v c y k s N n 0 m c X V v d D s s J n F 1 b 3 Q 7 U 2 V j d G l v b j E v a m F 2 Y S 9 D a G F u Z 2 V k I F R 5 c G U g d 2 l 0 a C B M b 2 N h b G U u e 1 B h c m F s b G V s Q X J p d G h l b X R p Y 3 N C Z W 5 j a G 1 h c m s g K E l 0 Z X I v c y k s N 3 0 m c X V v d D s s J n F 1 b 3 Q 7 U 2 V j d G l v b j E v a m F 2 Y S 9 D a G F u Z 2 V k I F R 5 c G U g d 2 l 0 a C B M b 2 N h b G U u e 0 1 h d G h C Z W 5 j a G 1 h c m s g K E l 0 Z X I v c y k s O H 0 m c X V v d D s s J n F 1 b 3 Q 7 U 2 V j d G l v b j E v a m F 2 Y S 9 D a G F u Z 2 V k I F R 5 c G U g d 2 l 0 a C B M b 2 N h b G U u e 1 B h c m F s b G V s T W F 0 a E J l b m N o b W F y a y A o S X R l c i 9 z K S w 5 f S Z x d W 9 0 O y w m c X V v d D t T Z W N 0 a W 9 u M S 9 q Y X Z h L 0 N o Y W 5 n Z W Q g V H l w Z S B 3 a X R o I E x v Y 2 F s Z S 5 7 Q 2 F s b E J l b m N o b W F y a y A o S X R l c i 9 z K S w x M H 0 m c X V v d D s s J n F 1 b 3 Q 7 U 2 V j d G l v b j E v a m F 2 Y S 9 D a G F u Z 2 V k I F R 5 c G U g d 2 l 0 a C B M b 2 N h b G U u e 1 B h c m F s b G V s Q 2 F s b E J l b m N o b W F y a y A o S X R l c i 9 z K S w x M X 0 m c X V v d D s s J n F 1 b 3 Q 7 U 2 V j d G l v b j E v a m F 2 Y S 9 D a G F u Z 2 V k I F R 5 c G U g d 2 l 0 a C B M b 2 N h b G U u e 0 l m R W x z Z U J l b m N o b W F y a y A o S X R l c i 9 z K S w x M n 0 m c X V v d D s s J n F 1 b 3 Q 7 U 2 V j d G l v b j E v a m F 2 Y S 9 D a G F u Z 2 V k I F R 5 c G U g d 2 l 0 a C B M b 2 N h b G U u e 1 B h c m F s b G V s S W Z F b H N l Q m V u Y 2 h t Y X J r I C h J d G V y L 3 M p L D E z f S Z x d W 9 0 O y w m c X V v d D t T Z W N 0 a W 9 u M S 9 q Y X Z h L 0 N o Y W 5 n Z W Q g V H l w Z S B 3 a X R o I E x v Y 2 F s Z S 5 7 U 3 R y a W 5 n T W F u a X B 1 b G F 0 a W 9 u I C h J d G V y L 3 M p L D E 0 f S Z x d W 9 0 O y w m c X V v d D t T Z W N 0 a W 9 u M S 9 q Y X Z h L 0 N o Y W 5 n Z W Q g V H l w Z S B 3 a X R o I E x v Y 2 F s Z S 5 7 U G F y Y W x s Z W x T d H J p b m d N Y W 5 p c H V s Y X R p b 2 4 g K E l 0 Z X I v c y k s M T V 9 J n F 1 b 3 Q 7 L C Z x d W 9 0 O 1 N l Y 3 R p b 2 4 x L 2 p h d m E v Q 2 h h b m d l Z C B U e X B l I H d p d G g g T G 9 j Y W x l L n t N Z W 1 v c n l C Z W 5 j a G 1 h c m s g K E 1 C L 3 M p L D E 2 f S Z x d W 9 0 O y w m c X V v d D t T Z W N 0 a W 9 u M S 9 q Y X Z h L 0 N o Y W 5 n Z W Q g V H l w Z S B 3 a X R o I E x v Y 2 F s Z S 5 7 U G F y Y W x s Z W x N Z W 1 v c n l C Z W 5 j a G 1 h c m s g K E 1 C L 3 M p L D E 3 f S Z x d W 9 0 O y w m c X V v d D t T Z W N 0 a W 9 u M S 9 q Y X Z h L 0 N o Y W 5 n Z W Q g V H l w Z S B 3 a X R o I E x v Y 2 F s Z S 5 7 U m F u Z G 9 t T W V t b 3 J 5 Q m V u Y 2 h t Y X J r I C h N Q i 9 z K S w x O H 0 m c X V v d D s s J n F 1 b 3 Q 7 U 2 V j d G l v b j E v a m F 2 Y S 9 D a G F u Z 2 V k I F R 5 c G U g d 2 l 0 a C B M b 2 N h b G U u e 1 B h c m F s b G V s U m F u Z G 9 t T W V t b 3 J 5 Q m V u Y 2 h t Y X J r I C h N Q i 9 z K S w x O X 0 m c X V v d D s s J n F 1 b 3 Q 7 U 2 V j d G l v b j E v a m F 2 Y S 9 D a G F u Z 2 V k I F R 5 c G U g d 2 l 0 a C B M b 2 N h b G U u e 1 N j a W 1 h c m s y Q m V u Y 2 h t Y X J r I C h D b 2 1 w b 3 N p d G V T Y 2 9 y Z S k s M j B 9 J n F 1 b 3 Q 7 L C Z x d W 9 0 O 1 N l Y 3 R p b 2 4 x L 2 p h d m E v Q 2 h h b m d l Z C B U e X B l I H d p d G g g T G 9 j Y W x l L n t Q Y X J h b G x l b F N j a W 1 h c m s y Q m V u Y 2 h t Y X J r I C h D b 2 1 w b 3 N p d G V T Y 2 9 y Z S k s M j F 9 J n F 1 b 3 Q 7 L C Z x d W 9 0 O 1 N l Y 3 R p b 2 4 x L 2 p h d m E v Q 2 h h b m d l Z C B U e X B l I H d p d G g g T G 9 j Y W x l L n t E a H J 5 c 3 R v b m V C Z W 5 j a G 1 h c m s g K E R N S V B T K S w y M n 0 m c X V v d D s s J n F 1 b 3 Q 7 U 2 V j d G l v b j E v a m F 2 Y S 9 D a G F u Z 2 V k I F R 5 c G U g d 2 l 0 a C B M b 2 N h b G U u e 1 B h c m F s b G V s R G h y e X N 0 b 2 5 l Q m V u Y 2 h t Y X J r I C h E T U l Q U y k s M j N 9 J n F 1 b 3 Q 7 L C Z x d W 9 0 O 1 N l Y 3 R p b 2 4 x L 2 p h d m E v Q 2 h h b m d l Z C B U e X B l I H d p d G g g T G 9 j Y W x l L n t X a G V 0 c 3 R v b m V C Z W 5 j a G 1 h c m s g K E 1 X S V B T K S w y N H 0 m c X V v d D s s J n F 1 b 3 Q 7 U 2 V j d G l v b j E v a m F 2 Y S 9 D a G F u Z 2 V k I F R 5 c G U g d 2 l 0 a C B M b 2 N h b G U u e 1 B h c m F s b G V s V 2 h l d H N 0 b 2 5 l Q m V u Y 2 h t Y X J r I C h N V 0 l Q U y k s M j V 9 J n F 1 b 3 Q 7 L C Z x d W 9 0 O 1 N l Y 3 R p b 2 4 x L 2 p h d m E v Q 2 h h b m d l Z C B U e X B l I H d p d G g g T G 9 j Y W x l L n t M a W 5 w Y W N r Q m V u Y 2 h t Y X J r I C h N R k x P U F M p L D I 2 f S Z x d W 9 0 O y w m c X V v d D t T Z W N 0 a W 9 u M S 9 q Y X Z h L 0 N o Y W 5 n Z W Q g V H l w Z S B 3 a X R o I E x v Y 2 F s Z S 5 7 U G F y Y W x s Z W x M a W 5 w Y W N r Q m V u Y 2 h t Y X J r I C h N R k x P U F M p L D I 3 f S Z x d W 9 0 O y w m c X V v d D t T Z W N 0 a W 9 u M S 9 q Y X Z h L 0 N o Y W 5 n Z W Q g V H l w Z S B 3 a X R o I E x v Y 2 F s Z S 5 7 S G F z a E J l b m N o b W F y a y A o S X R l c i 9 z K S w y O H 0 m c X V v d D s s J n F 1 b 3 Q 7 U 2 V j d G l v b j E v a m F 2 Y S 9 D a G F u Z 2 V k I F R 5 c G U g d 2 l 0 a C B M b 2 N h b G U u e 1 B h c m F s b G V s S G F z a E J l b m N o b W F y a y A o S X R l c i 9 z K S w y O X 0 m c X V v d D s s J n F 1 b 3 Q 7 U 2 V j d G l v b j E v a m F 2 Y S 9 D a G F u Z 2 V k I F R 5 c G U g d 2 l 0 a C B M b 2 N h b G U u e 1 R v d G F s I F B v a W 5 0 c y w z M H 0 m c X V v d D s s J n F 1 b 3 Q 7 U 2 V j d G l v b j E v a m F 2 Y S 9 D a G F u Z 2 V k I F R 5 c G U g d 2 l 0 a C B M b 2 N h b G U u e 1 R v d G F s I F R p b W U g K G 1 z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p h d m E v Q 2 h h b m d l Z C B U e X B l L n t D c H U s M H 0 m c X V v d D s s J n F 1 b 3 Q 7 U 2 V j d G l v b j E v a m F 2 Y S 9 D a G F u Z 2 V k I F R 5 c G U u e 0 Z y Z X F 1 Z W 5 j e S w x f S Z x d W 9 0 O y w m c X V v d D t T Z W N 0 a W 9 u M S 9 q Y X Z h L 0 N o Y W 5 n Z W Q g V H l w Z S 5 7 T 3 B l c m F 0 a W 5 n I F N 5 c 3 R l b S w y f S Z x d W 9 0 O y w m c X V v d D t T Z W N 0 a W 9 u M S 9 q Y X Z h L 0 N o Y W 5 n Z W Q g V H l w Z S 5 7 U n V u d G l t Z S w z f S Z x d W 9 0 O y w m c X V v d D t T Z W N 0 a W 9 u M S 9 q Y X Z h L 0 N o Y W 5 n Z W Q g V H l w Z S 5 7 V G h y Z W F k c y B D b 3 V u d C w 0 f S Z x d W 9 0 O y w m c X V v d D t T Z W N 0 a W 9 u M S 9 q Y X Z h L 0 N o Y W 5 n Z W Q g V H l w Z S 5 7 T W V t b 3 J 5 I F V z Z W Q s N X 0 m c X V v d D s s J n F 1 b 3 Q 7 U 2 V j d G l v b j E v a m F 2 Y S 9 D a G F u Z 2 V k I F R 5 c G U g d 2 l 0 a C B M b 2 N h b G U u e 0 F y a X R o Z W 1 0 a W N z Q m V u Y 2 h t Y X J r I C h J d G V y L 3 M p L D Z 9 J n F 1 b 3 Q 7 L C Z x d W 9 0 O 1 N l Y 3 R p b 2 4 x L 2 p h d m E v Q 2 h h b m d l Z C B U e X B l I H d p d G g g T G 9 j Y W x l L n t Q Y X J h b G x l b E F y a X R o Z W 1 0 a W N z Q m V u Y 2 h t Y X J r I C h J d G V y L 3 M p L D d 9 J n F 1 b 3 Q 7 L C Z x d W 9 0 O 1 N l Y 3 R p b 2 4 x L 2 p h d m E v Q 2 h h b m d l Z C B U e X B l I H d p d G g g T G 9 j Y W x l L n t N Y X R o Q m V u Y 2 h t Y X J r I C h J d G V y L 3 M p L D h 9 J n F 1 b 3 Q 7 L C Z x d W 9 0 O 1 N l Y 3 R p b 2 4 x L 2 p h d m E v Q 2 h h b m d l Z C B U e X B l I H d p d G g g T G 9 j Y W x l L n t Q Y X J h b G x l b E 1 h d G h C Z W 5 j a G 1 h c m s g K E l 0 Z X I v c y k s O X 0 m c X V v d D s s J n F 1 b 3 Q 7 U 2 V j d G l v b j E v a m F 2 Y S 9 D a G F u Z 2 V k I F R 5 c G U g d 2 l 0 a C B M b 2 N h b G U u e 0 N h b G x C Z W 5 j a G 1 h c m s g K E l 0 Z X I v c y k s M T B 9 J n F 1 b 3 Q 7 L C Z x d W 9 0 O 1 N l Y 3 R p b 2 4 x L 2 p h d m E v Q 2 h h b m d l Z C B U e X B l I H d p d G g g T G 9 j Y W x l L n t Q Y X J h b G x l b E N h b G x C Z W 5 j a G 1 h c m s g K E l 0 Z X I v c y k s M T F 9 J n F 1 b 3 Q 7 L C Z x d W 9 0 O 1 N l Y 3 R p b 2 4 x L 2 p h d m E v Q 2 h h b m d l Z C B U e X B l I H d p d G g g T G 9 j Y W x l L n t J Z k V s c 2 V C Z W 5 j a G 1 h c m s g K E l 0 Z X I v c y k s M T J 9 J n F 1 b 3 Q 7 L C Z x d W 9 0 O 1 N l Y 3 R p b 2 4 x L 2 p h d m E v Q 2 h h b m d l Z C B U e X B l I H d p d G g g T G 9 j Y W x l L n t Q Y X J h b G x l b E l m R W x z Z U J l b m N o b W F y a y A o S X R l c i 9 z K S w x M 3 0 m c X V v d D s s J n F 1 b 3 Q 7 U 2 V j d G l v b j E v a m F 2 Y S 9 D a G F u Z 2 V k I F R 5 c G U g d 2 l 0 a C B M b 2 N h b G U u e 1 N 0 c m l u Z 0 1 h b m l w d W x h d G l v b i A o S X R l c i 9 z K S w x N H 0 m c X V v d D s s J n F 1 b 3 Q 7 U 2 V j d G l v b j E v a m F 2 Y S 9 D a G F u Z 2 V k I F R 5 c G U g d 2 l 0 a C B M b 2 N h b G U u e 1 B h c m F s b G V s U 3 R y a W 5 n T W F u a X B 1 b G F 0 a W 9 u I C h J d G V y L 3 M p L D E 1 f S Z x d W 9 0 O y w m c X V v d D t T Z W N 0 a W 9 u M S 9 q Y X Z h L 0 N o Y W 5 n Z W Q g V H l w Z S B 3 a X R o I E x v Y 2 F s Z S 5 7 T W V t b 3 J 5 Q m V u Y 2 h t Y X J r I C h N Q i 9 z K S w x N n 0 m c X V v d D s s J n F 1 b 3 Q 7 U 2 V j d G l v b j E v a m F 2 Y S 9 D a G F u Z 2 V k I F R 5 c G U g d 2 l 0 a C B M b 2 N h b G U u e 1 B h c m F s b G V s T W V t b 3 J 5 Q m V u Y 2 h t Y X J r I C h N Q i 9 z K S w x N 3 0 m c X V v d D s s J n F 1 b 3 Q 7 U 2 V j d G l v b j E v a m F 2 Y S 9 D a G F u Z 2 V k I F R 5 c G U g d 2 l 0 a C B M b 2 N h b G U u e 1 J h b m R v b U 1 l b W 9 y e U J l b m N o b W F y a y A o T U I v c y k s M T h 9 J n F 1 b 3 Q 7 L C Z x d W 9 0 O 1 N l Y 3 R p b 2 4 x L 2 p h d m E v Q 2 h h b m d l Z C B U e X B l I H d p d G g g T G 9 j Y W x l L n t Q Y X J h b G x l b F J h b m R v b U 1 l b W 9 y e U J l b m N o b W F y a y A o T U I v c y k s M T l 9 J n F 1 b 3 Q 7 L C Z x d W 9 0 O 1 N l Y 3 R p b 2 4 x L 2 p h d m E v Q 2 h h b m d l Z C B U e X B l I H d p d G g g T G 9 j Y W x l L n t T Y 2 l t Y X J r M k J l b m N o b W F y a y A o Q 2 9 t c G 9 z a X R l U 2 N v c m U p L D I w f S Z x d W 9 0 O y w m c X V v d D t T Z W N 0 a W 9 u M S 9 q Y X Z h L 0 N o Y W 5 n Z W Q g V H l w Z S B 3 a X R o I E x v Y 2 F s Z S 5 7 U G F y Y W x s Z W x T Y 2 l t Y X J r M k J l b m N o b W F y a y A o Q 2 9 t c G 9 z a X R l U 2 N v c m U p L D I x f S Z x d W 9 0 O y w m c X V v d D t T Z W N 0 a W 9 u M S 9 q Y X Z h L 0 N o Y W 5 n Z W Q g V H l w Z S B 3 a X R o I E x v Y 2 F s Z S 5 7 R G h y e X N 0 b 2 5 l Q m V u Y 2 h t Y X J r I C h E T U l Q U y k s M j J 9 J n F 1 b 3 Q 7 L C Z x d W 9 0 O 1 N l Y 3 R p b 2 4 x L 2 p h d m E v Q 2 h h b m d l Z C B U e X B l I H d p d G g g T G 9 j Y W x l L n t Q Y X J h b G x l b E R o c n l z d G 9 u Z U J l b m N o b W F y a y A o R E 1 J U F M p L D I z f S Z x d W 9 0 O y w m c X V v d D t T Z W N 0 a W 9 u M S 9 q Y X Z h L 0 N o Y W 5 n Z W Q g V H l w Z S B 3 a X R o I E x v Y 2 F s Z S 5 7 V 2 h l d H N 0 b 2 5 l Q m V u Y 2 h t Y X J r I C h N V 0 l Q U y k s M j R 9 J n F 1 b 3 Q 7 L C Z x d W 9 0 O 1 N l Y 3 R p b 2 4 x L 2 p h d m E v Q 2 h h b m d l Z C B U e X B l I H d p d G g g T G 9 j Y W x l L n t Q Y X J h b G x l b F d o Z X R z d G 9 u Z U J l b m N o b W F y a y A o T V d J U F M p L D I 1 f S Z x d W 9 0 O y w m c X V v d D t T Z W N 0 a W 9 u M S 9 q Y X Z h L 0 N o Y W 5 n Z W Q g V H l w Z S B 3 a X R o I E x v Y 2 F s Z S 5 7 T G l u c G F j a 0 J l b m N o b W F y a y A o T U Z M T 1 B T K S w y N n 0 m c X V v d D s s J n F 1 b 3 Q 7 U 2 V j d G l v b j E v a m F 2 Y S 9 D a G F u Z 2 V k I F R 5 c G U g d 2 l 0 a C B M b 2 N h b G U u e 1 B h c m F s b G V s T G l u c G F j a 0 J l b m N o b W F y a y A o T U Z M T 1 B T K S w y N 3 0 m c X V v d D s s J n F 1 b 3 Q 7 U 2 V j d G l v b j E v a m F 2 Y S 9 D a G F u Z 2 V k I F R 5 c G U g d 2 l 0 a C B M b 2 N h b G U u e 0 h h c 2 h C Z W 5 j a G 1 h c m s g K E l 0 Z X I v c y k s M j h 9 J n F 1 b 3 Q 7 L C Z x d W 9 0 O 1 N l Y 3 R p b 2 4 x L 2 p h d m E v Q 2 h h b m d l Z C B U e X B l I H d p d G g g T G 9 j Y W x l L n t Q Y X J h b G x l b E h h c 2 h C Z W 5 j a G 1 h c m s g K E l 0 Z X I v c y k s M j l 9 J n F 1 b 3 Q 7 L C Z x d W 9 0 O 1 N l Y 3 R p b 2 4 x L 2 p h d m E v Q 2 h h b m d l Z C B U e X B l I H d p d G g g T G 9 j Y W x l L n t U b 3 R h b C B Q b 2 l u d H M s M z B 9 J n F 1 b 3 Q 7 L C Z x d W 9 0 O 1 N l Y 3 R p b 2 4 x L 2 p h d m E v Q 2 h h b m d l Z C B U e X B l I H d p d G g g T G 9 j Y W x l L n t U b 3 R h b C B U a W 1 l I C h t c y k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2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n J l c X V l b m N 5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T U d C Z 0 1 E Q l F V R k J R V U Z C U V V G Q l F V R k J R V T 0 i I C 8 + P E V u d H J 5 I F R 5 c G U 9 I k Z p b G x M Y X N 0 V X B k Y X R l Z C I g V m F s d W U 9 I m Q y M D I w L T E y L T A 5 V D E w O j Q 5 O j A x L j E 3 N z Q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g x N T A z O T A w L W M z M D M t N G Q z Y i 1 h N G E 2 L T k 0 Y W I 0 Y m I 4 O D g 5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0 N o Y W 5 n Z W Q g V H l w Z S 5 7 Q 3 B 1 L D B 9 J n F 1 b 3 Q 7 L C Z x d W 9 0 O 1 N l Y 3 R p b 2 4 x L 2 p z L 0 N o Y W 5 n Z W Q g V H l w Z S 5 7 R n J l c X V l b m N 5 L D F 9 J n F 1 b 3 Q 7 L C Z x d W 9 0 O 1 N l Y 3 R p b 2 4 x L 2 p z L 0 N o Y W 5 n Z W Q g V H l w Z S 5 7 T 3 B l c m F 0 a W 5 n I F N 5 c 3 R l b S w y f S Z x d W 9 0 O y w m c X V v d D t T Z W N 0 a W 9 u M S 9 q c y 9 D a G F u Z 2 V k I F R 5 c G U u e 1 J 1 b n R p b W U s M 3 0 m c X V v d D s s J n F 1 b 3 Q 7 U 2 V j d G l v b j E v a n M v Q 2 h h b m d l Z C B U e X B l L n t U a H J l Y W R z I E N v d W 5 0 L D R 9 J n F 1 b 3 Q 7 L C Z x d W 9 0 O 1 N l Y 3 R p b 2 4 x L 2 p z L 0 N o Y W 5 n Z W Q g V H l w Z S 5 7 T W V t b 3 J 5 I F V z Z W Q s N X 0 m c X V v d D s s J n F 1 b 3 Q 7 U 2 V j d G l v b j E v a n M v Q 2 h h b m d l Z C B U e X B l I H d p d G g g T G 9 j Y W x l L n t B c m l 0 a G V t d G l j c 0 J l b m N o b W F y a y A o S X R l c i 9 z K S w 2 f S Z x d W 9 0 O y w m c X V v d D t T Z W N 0 a W 9 u M S 9 q c y 9 D a G F u Z 2 V k I F R 5 c G U g d 2 l 0 a C B M b 2 N h b G U u e 0 1 h d G h C Z W 5 j a G 1 h c m s g K E l 0 Z X I v c y k s N 3 0 m c X V v d D s s J n F 1 b 3 Q 7 U 2 V j d G l v b j E v a n M v Q 2 h h b m d l Z C B U e X B l I H d p d G g g T G 9 j Y W x l L n t D Y W x s Q m V u Y 2 h t Y X J r I C h J d G V y L 3 M p L D h 9 J n F 1 b 3 Q 7 L C Z x d W 9 0 O 1 N l Y 3 R p b 2 4 x L 2 p z L 0 N o Y W 5 n Z W Q g V H l w Z S B 3 a X R o I E x v Y 2 F s Z S 5 7 S W Z F b H N l Q m V u Y 2 h t Y X J r I C h J d G V y L 3 M p L D l 9 J n F 1 b 3 Q 7 L C Z x d W 9 0 O 1 N l Y 3 R p b 2 4 x L 2 p z L 0 N o Y W 5 n Z W Q g V H l w Z S B 3 a X R o I E x v Y 2 F s Z S 5 7 U 3 R y a W 5 n T W F u a X B 1 b G F 0 a W 9 u I C h J d G V y L 3 M p L D E w f S Z x d W 9 0 O y w m c X V v d D t T Z W N 0 a W 9 u M S 9 q c y 9 D a G F u Z 2 V k I F R 5 c G U g d 2 l 0 a C B M b 2 N h b G U u e 0 1 l b W 9 y e U J l b m N o b W F y a y A o T U I v c y k s M T F 9 J n F 1 b 3 Q 7 L C Z x d W 9 0 O 1 N l Y 3 R p b 2 4 x L 2 p z L 0 N o Y W 5 n Z W Q g V H l w Z S B 3 a X R o I E x v Y 2 F s Z S 5 7 U m F u Z G 9 t T W V t b 3 J 5 Q m V u Y 2 h t Y X J r I C h N Q i 9 z K S w x M n 0 m c X V v d D s s J n F 1 b 3 Q 7 U 2 V j d G l v b j E v a n M v Q 2 h h b m d l Z C B U e X B l I H d p d G g g T G 9 j Y W x l L n t T Y 2 l t Y X J r M k J l b m N o b W F y a y A o Q 2 9 t c G 9 z a X R l U 2 N v c m U p L D E z f S Z x d W 9 0 O y w m c X V v d D t T Z W N 0 a W 9 u M S 9 q c y 9 D a G F u Z 2 V k I F R 5 c G U g d 2 l 0 a C B M b 2 N h b G U u e 0 R o c n l z d G 9 u Z U J l b m N o b W F y a y A o R E 1 J U F M p L D E 0 f S Z x d W 9 0 O y w m c X V v d D t T Z W N 0 a W 9 u M S 9 q c y 9 D a G F u Z 2 V k I F R 5 c G U g d 2 l 0 a C B M b 2 N h b G U u e 1 d o Z X R z d G 9 u Z U J l b m N o b W F y a y A o T V d J U F M p L D E 1 f S Z x d W 9 0 O y w m c X V v d D t T Z W N 0 a W 9 u M S 9 q c y 9 D a G F u Z 2 V k I F R 5 c G U g d 2 l 0 a C B M b 2 N h b G U u e 0 x p b n B h Y 2 t C Z W 5 j a G 1 h c m s g K E 1 G T E 9 Q U y k s M T Z 9 J n F 1 b 3 Q 7 L C Z x d W 9 0 O 1 N l Y 3 R p b 2 4 x L 2 p z L 0 N o Y W 5 n Z W Q g V H l w Z S B 3 a X R o I E x v Y 2 F s Z S 5 7 S G F z a E J l b m N o b W F y a y A o S X R l c i 9 z K S w x N 3 0 m c X V v d D s s J n F 1 b 3 Q 7 U 2 V j d G l v b j E v a n M v Q 2 h h b m d l Z C B U e X B l I H d p d G g g T G 9 j Y W x l L n t U b 3 R h b C B Q b 2 l u d H M s M T h 9 J n F 1 b 3 Q 7 L C Z x d W 9 0 O 1 N l Y 3 R p b 2 4 x L 2 p z L 0 N o Y W 5 n Z W Q g V H l w Z S B 3 a X R o I E x v Y 2 F s Z S 5 7 V G 9 0 Y W w g V G l t Z S A o b X M p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a n M v Q 2 h h b m d l Z C B U e X B l L n t D c H U s M H 0 m c X V v d D s s J n F 1 b 3 Q 7 U 2 V j d G l v b j E v a n M v Q 2 h h b m d l Z C B U e X B l L n t G c m V x d W V u Y 3 k s M X 0 m c X V v d D s s J n F 1 b 3 Q 7 U 2 V j d G l v b j E v a n M v Q 2 h h b m d l Z C B U e X B l L n t P c G V y Y X R p b m c g U 3 l z d G V t L D J 9 J n F 1 b 3 Q 7 L C Z x d W 9 0 O 1 N l Y 3 R p b 2 4 x L 2 p z L 0 N o Y W 5 n Z W Q g V H l w Z S 5 7 U n V u d G l t Z S w z f S Z x d W 9 0 O y w m c X V v d D t T Z W N 0 a W 9 u M S 9 q c y 9 D a G F u Z 2 V k I F R 5 c G U u e 1 R o c m V h Z H M g Q 2 9 1 b n Q s N H 0 m c X V v d D s s J n F 1 b 3 Q 7 U 2 V j d G l v b j E v a n M v Q 2 h h b m d l Z C B U e X B l L n t N Z W 1 v c n k g V X N l Z C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n J l c X V l b m N 5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T U d C Z 0 1 E Q l F V R k J R V U Z C U V V G Q l F V R k J R V T 0 i I C 8 + P E V u d H J 5 I F R 5 c G U 9 I k Z p b G x M Y X N 0 V X B k Y X R l Z C I g V m F s d W U 9 I m Q y M D I w L T E y L T A 5 V D E w O j Q 5 O j A x L j U 1 N j E 5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R d W V y e U l E I i B W Y W x 1 Z T 0 i c 2 R k O D J k Y T c 0 L T l i Z D g t N G N j M i 1 i Z D c w L T Y 1 N T E 5 Y j I 0 N D A 2 N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c C 9 D a G F u Z 2 V k I F R 5 c G U u e 0 N w d S w w f S Z x d W 9 0 O y w m c X V v d D t T Z W N 0 a W 9 u M S 9 w a H A v Q 2 h h b m d l Z C B U e X B l L n t G c m V x d W V u Y 3 k s M X 0 m c X V v d D s s J n F 1 b 3 Q 7 U 2 V j d G l v b j E v c G h w L 0 N o Y W 5 n Z W Q g V H l w Z S 5 7 T 3 B l c m F 0 a W 5 n I F N 5 c 3 R l b S w y f S Z x d W 9 0 O y w m c X V v d D t T Z W N 0 a W 9 u M S 9 w a H A v Q 2 h h b m d l Z C B U e X B l L n t S d W 5 0 a W 1 l L D N 9 J n F 1 b 3 Q 7 L C Z x d W 9 0 O 1 N l Y 3 R p b 2 4 x L 3 B o c C 9 D a G F u Z 2 V k I F R 5 c G U u e 1 R o c m V h Z H M g Q 2 9 1 b n Q s N H 0 m c X V v d D s s J n F 1 b 3 Q 7 U 2 V j d G l v b j E v c G h w L 0 N o Y W 5 n Z W Q g V H l w Z S 5 7 T W V t b 3 J 5 I F V z Z W Q s N X 0 m c X V v d D s s J n F 1 b 3 Q 7 U 2 V j d G l v b j E v c G h w L 0 N o Y W 5 n Z W Q g V H l w Z S B 3 a X R o I E x v Y 2 F s Z S 5 7 Q X J p d G h l b X R p Y 3 N C Z W 5 j a G 1 h c m s g K E l 0 Z X I v c y k s N n 0 m c X V v d D s s J n F 1 b 3 Q 7 U 2 V j d G l v b j E v c G h w L 0 N o Y W 5 n Z W Q g V H l w Z S B 3 a X R o I E x v Y 2 F s Z S 5 7 T W F 0 a E J l b m N o b W F y a y A o S X R l c i 9 z K S w 3 f S Z x d W 9 0 O y w m c X V v d D t T Z W N 0 a W 9 u M S 9 w a H A v Q 2 h h b m d l Z C B U e X B l I H d p d G g g T G 9 j Y W x l L n t D Y W x s Q m V u Y 2 h t Y X J r I C h J d G V y L 3 M p L D h 9 J n F 1 b 3 Q 7 L C Z x d W 9 0 O 1 N l Y 3 R p b 2 4 x L 3 B o c C 9 D a G F u Z 2 V k I F R 5 c G U g d 2 l 0 a C B M b 2 N h b G U u e 0 l m R W x z Z U J l b m N o b W F y a y A o S X R l c i 9 z K S w 5 f S Z x d W 9 0 O y w m c X V v d D t T Z W N 0 a W 9 u M S 9 w a H A v Q 2 h h b m d l Z C B U e X B l I H d p d G g g T G 9 j Y W x l L n t T d H J p b m d N Y W 5 p c H V s Y X R p b 2 4 g K E l 0 Z X I v c y k s M T B 9 J n F 1 b 3 Q 7 L C Z x d W 9 0 O 1 N l Y 3 R p b 2 4 x L 3 B o c C 9 D a G F u Z 2 V k I F R 5 c G U g d 2 l 0 a C B M b 2 N h b G U u e 0 1 l b W 9 y e U J l b m N o b W F y a y A o T U I v c y k s M T F 9 J n F 1 b 3 Q 7 L C Z x d W 9 0 O 1 N l Y 3 R p b 2 4 x L 3 B o c C 9 D a G F u Z 2 V k I F R 5 c G U g d 2 l 0 a C B M b 2 N h b G U u e 1 J h b m R v b U 1 l b W 9 y e U J l b m N o b W F y a y A o T U I v c y k s M T J 9 J n F 1 b 3 Q 7 L C Z x d W 9 0 O 1 N l Y 3 R p b 2 4 x L 3 B o c C 9 D a G F u Z 2 V k I F R 5 c G U g d 2 l 0 a C B M b 2 N h b G U u e 1 N j a W 1 h c m s y Q m V u Y 2 h t Y X J r I C h D b 2 1 w b 3 N p d G V T Y 2 9 y Z S k s M T N 9 J n F 1 b 3 Q 7 L C Z x d W 9 0 O 1 N l Y 3 R p b 2 4 x L 3 B o c C 9 D a G F u Z 2 V k I F R 5 c G U g d 2 l 0 a C B M b 2 N h b G U u e 0 R o c n l z d G 9 u Z U J l b m N o b W F y a y A o R E 1 J U F M p L D E 0 f S Z x d W 9 0 O y w m c X V v d D t T Z W N 0 a W 9 u M S 9 w a H A v Q 2 h h b m d l Z C B U e X B l I H d p d G g g T G 9 j Y W x l L n t X a G V 0 c 3 R v b m V C Z W 5 j a G 1 h c m s g K E 1 X S V B T K S w x N X 0 m c X V v d D s s J n F 1 b 3 Q 7 U 2 V j d G l v b j E v c G h w L 0 N o Y W 5 n Z W Q g V H l w Z S B 3 a X R o I E x v Y 2 F s Z S 5 7 T G l u c G F j a 0 J l b m N o b W F y a y A o T U Z M T 1 B T K S w x N n 0 m c X V v d D s s J n F 1 b 3 Q 7 U 2 V j d G l v b j E v c G h w L 0 N o Y W 5 n Z W Q g V H l w Z S B 3 a X R o I E x v Y 2 F s Z S 5 7 S G F z a E J l b m N o b W F y a y A o S X R l c i 9 z K S w x N 3 0 m c X V v d D s s J n F 1 b 3 Q 7 U 2 V j d G l v b j E v c G h w L 0 N o Y W 5 n Z W Q g V H l w Z S B 3 a X R o I E x v Y 2 F s Z S 5 7 V G 9 0 Y W w g U G 9 p b n R z L D E 4 f S Z x d W 9 0 O y w m c X V v d D t T Z W N 0 a W 9 u M S 9 w a H A v Q 2 h h b m d l Z C B U e X B l I H d p d G g g T G 9 j Y W x l L n t U b 3 R h b C B U a W 1 l I C h t c y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w a H A v Q 2 h h b m d l Z C B U e X B l L n t D c H U s M H 0 m c X V v d D s s J n F 1 b 3 Q 7 U 2 V j d G l v b j E v c G h w L 0 N o Y W 5 n Z W Q g V H l w Z S 5 7 R n J l c X V l b m N 5 L D F 9 J n F 1 b 3 Q 7 L C Z x d W 9 0 O 1 N l Y 3 R p b 2 4 x L 3 B o c C 9 D a G F u Z 2 V k I F R 5 c G U u e 0 9 w Z X J h d G l u Z y B T e X N 0 Z W 0 s M n 0 m c X V v d D s s J n F 1 b 3 Q 7 U 2 V j d G l v b j E v c G h w L 0 N o Y W 5 n Z W Q g V H l w Z S 5 7 U n V u d G l t Z S w z f S Z x d W 9 0 O y w m c X V v d D t T Z W N 0 a W 9 u M S 9 w a H A v Q 2 h h b m d l Z C B U e X B l L n t U a H J l Y W R z I E N v d W 5 0 L D R 9 J n F 1 b 3 Q 7 L C Z x d W 9 0 O 1 N l Y 3 R p b 2 4 x L 3 B o c C 9 D a G F u Z 2 V k I F R 5 c G U u e 0 1 l b W 9 y e S B V c 2 V k L D V 9 J n F 1 b 3 Q 7 L C Z x d W 9 0 O 1 N l Y 3 R p b 2 4 x L 3 B o c C 9 D a G F u Z 2 V k I F R 5 c G U g d 2 l 0 a C B M b 2 N h b G U u e 0 F y a X R o Z W 1 0 a W N z Q m V u Y 2 h t Y X J r I C h J d G V y L 3 M p L D Z 9 J n F 1 b 3 Q 7 L C Z x d W 9 0 O 1 N l Y 3 R p b 2 4 x L 3 B o c C 9 D a G F u Z 2 V k I F R 5 c G U g d 2 l 0 a C B M b 2 N h b G U u e 0 1 h d G h C Z W 5 j a G 1 h c m s g K E l 0 Z X I v c y k s N 3 0 m c X V v d D s s J n F 1 b 3 Q 7 U 2 V j d G l v b j E v c G h w L 0 N o Y W 5 n Z W Q g V H l w Z S B 3 a X R o I E x v Y 2 F s Z S 5 7 Q 2 F s b E J l b m N o b W F y a y A o S X R l c i 9 z K S w 4 f S Z x d W 9 0 O y w m c X V v d D t T Z W N 0 a W 9 u M S 9 w a H A v Q 2 h h b m d l Z C B U e X B l I H d p d G g g T G 9 j Y W x l L n t J Z k V s c 2 V C Z W 5 j a G 1 h c m s g K E l 0 Z X I v c y k s O X 0 m c X V v d D s s J n F 1 b 3 Q 7 U 2 V j d G l v b j E v c G h w L 0 N o Y W 5 n Z W Q g V H l w Z S B 3 a X R o I E x v Y 2 F s Z S 5 7 U 3 R y a W 5 n T W F u a X B 1 b G F 0 a W 9 u I C h J d G V y L 3 M p L D E w f S Z x d W 9 0 O y w m c X V v d D t T Z W N 0 a W 9 u M S 9 w a H A v Q 2 h h b m d l Z C B U e X B l I H d p d G g g T G 9 j Y W x l L n t N Z W 1 v c n l C Z W 5 j a G 1 h c m s g K E 1 C L 3 M p L D E x f S Z x d W 9 0 O y w m c X V v d D t T Z W N 0 a W 9 u M S 9 w a H A v Q 2 h h b m d l Z C B U e X B l I H d p d G g g T G 9 j Y W x l L n t S Y W 5 k b 2 1 N Z W 1 v c n l C Z W 5 j a G 1 h c m s g K E 1 C L 3 M p L D E y f S Z x d W 9 0 O y w m c X V v d D t T Z W N 0 a W 9 u M S 9 w a H A v Q 2 h h b m d l Z C B U e X B l I H d p d G g g T G 9 j Y W x l L n t T Y 2 l t Y X J r M k J l b m N o b W F y a y A o Q 2 9 t c G 9 z a X R l U 2 N v c m U p L D E z f S Z x d W 9 0 O y w m c X V v d D t T Z W N 0 a W 9 u M S 9 w a H A v Q 2 h h b m d l Z C B U e X B l I H d p d G g g T G 9 j Y W x l L n t E a H J 5 c 3 R v b m V C Z W 5 j a G 1 h c m s g K E R N S V B T K S w x N H 0 m c X V v d D s s J n F 1 b 3 Q 7 U 2 V j d G l v b j E v c G h w L 0 N o Y W 5 n Z W Q g V H l w Z S B 3 a X R o I E x v Y 2 F s Z S 5 7 V 2 h l d H N 0 b 2 5 l Q m V u Y 2 h t Y X J r I C h N V 0 l Q U y k s M T V 9 J n F 1 b 3 Q 7 L C Z x d W 9 0 O 1 N l Y 3 R p b 2 4 x L 3 B o c C 9 D a G F u Z 2 V k I F R 5 c G U g d 2 l 0 a C B M b 2 N h b G U u e 0 x p b n B h Y 2 t C Z W 5 j a G 1 h c m s g K E 1 G T E 9 Q U y k s M T Z 9 J n F 1 b 3 Q 7 L C Z x d W 9 0 O 1 N l Y 3 R p b 2 4 x L 3 B o c C 9 D a G F u Z 2 V k I F R 5 c G U g d 2 l 0 a C B M b 2 N h b G U u e 0 h h c 2 h C Z W 5 j a G 1 h c m s g K E l 0 Z X I v c y k s M T d 9 J n F 1 b 3 Q 7 L C Z x d W 9 0 O 1 N l Y 3 R p b 2 4 x L 3 B o c C 9 D a G F u Z 2 V k I F R 5 c G U g d 2 l 0 a C B M b 2 N h b G U u e 1 R v d G F s I F B v a W 5 0 c y w x O H 0 m c X V v d D s s J n F 1 b 3 Q 7 U 2 V j d G l v b j E v c G h w L 0 N o Y W 5 n Z W Q g V H l w Z S B 3 a X R o I E x v Y 2 F s Z S 5 7 V G 9 0 Y W w g V G l t Z S A o b X M p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G c m V x d W V u Y 3 k m c X V v d D s s J n F 1 b 3 Q 7 T 3 B l c m F 0 a W 5 n I F N 5 c 3 R l b S Z x d W 9 0 O y w m c X V v d D t S d W 5 0 a W 1 l J n F 1 b 3 Q 7 L C Z x d W 9 0 O 1 R o c m V h Z H M g Q 2 9 1 b n Q m c X V v d D s s J n F 1 b 3 Q 7 T W V t b 3 J 5 I F V z Z W Q m c X V v d D s s J n F 1 b 3 Q 7 Q X J p d G h l b X R p Y 3 N C Z W 5 j a G 1 h c m s g K E l 0 Z X I v c y k m c X V v d D s s J n F 1 b 3 Q 7 U G F y Y W x s Z W x B c m l 0 a G V t d G l j c 0 J l b m N o b W F y a y A o S X R l c i 9 z K S Z x d W 9 0 O y w m c X V v d D t N Y X R o Q m V u Y 2 h t Y X J r I C h J d G V y L 3 M p J n F 1 b 3 Q 7 L C Z x d W 9 0 O 1 B h c m F s b G V s T W F 0 a E J l b m N o b W F y a y A o S X R l c i 9 z K S Z x d W 9 0 O y w m c X V v d D t D Y W x s Q m V u Y 2 h t Y X J r I C h J d G V y L 3 M p J n F 1 b 3 Q 7 L C Z x d W 9 0 O 1 B h c m F s b G V s Q 2 F s b E J l b m N o b W F y a y A o S X R l c i 9 z K S Z x d W 9 0 O y w m c X V v d D t J Z k V s c 2 V C Z W 5 j a G 1 h c m s g K E l 0 Z X I v c y k m c X V v d D s s J n F 1 b 3 Q 7 U G F y Y W x s Z W x J Z k V s c 2 V C Z W 5 j a G 1 h c m s g K E l 0 Z X I v c y k m c X V v d D s s J n F 1 b 3 Q 7 U 3 R y a W 5 n T W F u a X B 1 b G F 0 a W 9 u I C h J d G V y L 3 M p J n F 1 b 3 Q 7 L C Z x d W 9 0 O 1 B h c m F s b G V s U 3 R y a W 5 n T W F u a X B 1 b G F 0 a W 9 u I C h J d G V y L 3 M p J n F 1 b 3 Q 7 L C Z x d W 9 0 O 0 1 l b W 9 y e U J l b m N o b W F y a y A o T U I v c y k m c X V v d D s s J n F 1 b 3 Q 7 U G F y Y W x s Z W x N Z W 1 v c n l C Z W 5 j a G 1 h c m s g K E 1 C L 3 M p J n F 1 b 3 Q 7 L C Z x d W 9 0 O 1 J h b m R v b U 1 l b W 9 y e U J l b m N o b W F y a y A o T U I v c y k m c X V v d D s s J n F 1 b 3 Q 7 U G F y Y W x s Z W x S Y W 5 k b 2 1 N Z W 1 v c n l C Z W 5 j a G 1 h c m s g K E 1 C L 3 M p J n F 1 b 3 Q 7 L C Z x d W 9 0 O 1 N j a W 1 h c m s y Q m V u Y 2 h t Y X J r I C h D b 2 1 w b 3 N p d G V T Y 2 9 y Z S k m c X V v d D s s J n F 1 b 3 Q 7 U G F y Y W x s Z W x T Y 2 l t Y X J r M k J l b m N o b W F y a y A o Q 2 9 t c G 9 z a X R l U 2 N v c m U p J n F 1 b 3 Q 7 L C Z x d W 9 0 O 0 R o c n l z d G 9 u Z U J l b m N o b W F y a y A o R E 1 J U F M p J n F 1 b 3 Q 7 L C Z x d W 9 0 O 1 B h c m F s b G V s R G h y e X N 0 b 2 5 l Q m V u Y 2 h t Y X J r I C h E T U l Q U y k m c X V v d D s s J n F 1 b 3 Q 7 V 2 h l d H N 0 b 2 5 l Q m V u Y 2 h t Y X J r I C h N V 0 l Q U y k m c X V v d D s s J n F 1 b 3 Q 7 U G F y Y W x s Z W x X a G V 0 c 3 R v b m V C Z W 5 j a G 1 h c m s g K E 1 X S V B T K S Z x d W 9 0 O y w m c X V v d D t M a W 5 w Y W N r Q m V u Y 2 h t Y X J r I C h N R k x P U F M p J n F 1 b 3 Q 7 L C Z x d W 9 0 O 1 B h c m F s b G V s T G l u c G F j a 0 J l b m N o b W F y a y A o T U Z M T 1 B T K S Z x d W 9 0 O y w m c X V v d D t I Y X N o Q m V u Y 2 h t Y X J r I C h J d G V y L 3 M p J n F 1 b 3 Q 7 L C Z x d W 9 0 O 1 B h c m F s b G V s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T U d C Z 0 1 E Q l F V R k J R V U Z C U V V G Q l F V R k J R V U Z C U V V G Q l F V R k J R V U Z C U V U 9 I i A v P j x F b n R y e S B U e X B l P S J G a W x s T G F z d F V w Z G F 0 Z W Q i I F Z h b H V l P S J k M j A y M C 0 x M i 0 w O V Q x M D o 0 O T o w N y 4 5 O T g 4 N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x N j h i Z D Z i Z i 0 w Z D l m L T R j Z D E t O W F m Z i 1 h M T l m M D c y Y 2 Q 0 Y m Q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4 v Q 2 h h b m d l Z C B U e X B l L n t D c H U s M H 0 m c X V v d D s s J n F 1 b 3 Q 7 U 2 V j d G l v b j E v c H l 0 a G 9 u L 0 N o Y W 5 n Z W Q g V H l w Z S 5 7 R n J l c X V l b m N 5 L D F 9 J n F 1 b 3 Q 7 L C Z x d W 9 0 O 1 N l Y 3 R p b 2 4 x L 3 B 5 d G h v b i 9 D a G F u Z 2 V k I F R 5 c G U u e 0 9 w Z X J h d G l u Z y B T e X N 0 Z W 0 s M n 0 m c X V v d D s s J n F 1 b 3 Q 7 U 2 V j d G l v b j E v c H l 0 a G 9 u L 0 N o Y W 5 n Z W Q g V H l w Z S 5 7 U n V u d G l t Z S w z f S Z x d W 9 0 O y w m c X V v d D t T Z W N 0 a W 9 u M S 9 w e X R o b 2 4 v Q 2 h h b m d l Z C B U e X B l L n t U a H J l Y W R z I E N v d W 5 0 L D R 9 J n F 1 b 3 Q 7 L C Z x d W 9 0 O 1 N l Y 3 R p b 2 4 x L 3 B 5 d G h v b i 9 D a G F u Z 2 V k I F R 5 c G U u e 0 1 l b W 9 y e S B V c 2 V k L D V 9 J n F 1 b 3 Q 7 L C Z x d W 9 0 O 1 N l Y 3 R p b 2 4 x L 3 B 5 d G h v b i 9 D a G F u Z 2 V k I F R 5 c G U g d 2 l 0 a C B M b 2 N h b G U u e 0 F y a X R o Z W 1 0 a W N z Q m V u Y 2 h t Y X J r I C h J d G V y L 3 M p L D Z 9 J n F 1 b 3 Q 7 L C Z x d W 9 0 O 1 N l Y 3 R p b 2 4 x L 3 B 5 d G h v b i 9 D a G F u Z 2 V k I F R 5 c G U g d 2 l 0 a C B M b 2 N h b G U u e 1 B h c m F s b G V s Q X J p d G h l b X R p Y 3 N C Z W 5 j a G 1 h c m s g K E l 0 Z X I v c y k s N 3 0 m c X V v d D s s J n F 1 b 3 Q 7 U 2 V j d G l v b j E v c H l 0 a G 9 u L 0 N o Y W 5 n Z W Q g V H l w Z S B 3 a X R o I E x v Y 2 F s Z S 5 7 T W F 0 a E J l b m N o b W F y a y A o S X R l c i 9 z K S w 4 f S Z x d W 9 0 O y w m c X V v d D t T Z W N 0 a W 9 u M S 9 w e X R o b 2 4 v Q 2 h h b m d l Z C B U e X B l I H d p d G g g T G 9 j Y W x l L n t Q Y X J h b G x l b E 1 h d G h C Z W 5 j a G 1 h c m s g K E l 0 Z X I v c y k s O X 0 m c X V v d D s s J n F 1 b 3 Q 7 U 2 V j d G l v b j E v c H l 0 a G 9 u L 0 N o Y W 5 n Z W Q g V H l w Z S B 3 a X R o I E x v Y 2 F s Z S 5 7 Q 2 F s b E J l b m N o b W F y a y A o S X R l c i 9 z K S w x M H 0 m c X V v d D s s J n F 1 b 3 Q 7 U 2 V j d G l v b j E v c H l 0 a G 9 u L 0 N o Y W 5 n Z W Q g V H l w Z S B 3 a X R o I E x v Y 2 F s Z S 5 7 U G F y Y W x s Z W x D Y W x s Q m V u Y 2 h t Y X J r I C h J d G V y L 3 M p L D E x f S Z x d W 9 0 O y w m c X V v d D t T Z W N 0 a W 9 u M S 9 w e X R o b 2 4 v Q 2 h h b m d l Z C B U e X B l I H d p d G g g T G 9 j Y W x l L n t J Z k V s c 2 V C Z W 5 j a G 1 h c m s g K E l 0 Z X I v c y k s M T J 9 J n F 1 b 3 Q 7 L C Z x d W 9 0 O 1 N l Y 3 R p b 2 4 x L 3 B 5 d G h v b i 9 D a G F u Z 2 V k I F R 5 c G U g d 2 l 0 a C B M b 2 N h b G U u e 1 B h c m F s b G V s S W Z F b H N l Q m V u Y 2 h t Y X J r I C h J d G V y L 3 M p L D E z f S Z x d W 9 0 O y w m c X V v d D t T Z W N 0 a W 9 u M S 9 w e X R o b 2 4 v Q 2 h h b m d l Z C B U e X B l I H d p d G g g T G 9 j Y W x l L n t T d H J p b m d N Y W 5 p c H V s Y X R p b 2 4 g K E l 0 Z X I v c y k s M T R 9 J n F 1 b 3 Q 7 L C Z x d W 9 0 O 1 N l Y 3 R p b 2 4 x L 3 B 5 d G h v b i 9 D a G F u Z 2 V k I F R 5 c G U g d 2 l 0 a C B M b 2 N h b G U u e 1 B h c m F s b G V s U 3 R y a W 5 n T W F u a X B 1 b G F 0 a W 9 u I C h J d G V y L 3 M p L D E 1 f S Z x d W 9 0 O y w m c X V v d D t T Z W N 0 a W 9 u M S 9 w e X R o b 2 4 v Q 2 h h b m d l Z C B U e X B l I H d p d G g g T G 9 j Y W x l L n t N Z W 1 v c n l C Z W 5 j a G 1 h c m s g K E 1 C L 3 M p L D E 2 f S Z x d W 9 0 O y w m c X V v d D t T Z W N 0 a W 9 u M S 9 w e X R o b 2 4 v Q 2 h h b m d l Z C B U e X B l I H d p d G g g T G 9 j Y W x l L n t Q Y X J h b G x l b E 1 l b W 9 y e U J l b m N o b W F y a y A o T U I v c y k s M T d 9 J n F 1 b 3 Q 7 L C Z x d W 9 0 O 1 N l Y 3 R p b 2 4 x L 3 B 5 d G h v b i 9 D a G F u Z 2 V k I F R 5 c G U g d 2 l 0 a C B M b 2 N h b G U u e 1 J h b m R v b U 1 l b W 9 y e U J l b m N o b W F y a y A o T U I v c y k s M T h 9 J n F 1 b 3 Q 7 L C Z x d W 9 0 O 1 N l Y 3 R p b 2 4 x L 3 B 5 d G h v b i 9 D a G F u Z 2 V k I F R 5 c G U g d 2 l 0 a C B M b 2 N h b G U u e 1 B h c m F s b G V s U m F u Z G 9 t T W V t b 3 J 5 Q m V u Y 2 h t Y X J r I C h N Q i 9 z K S w x O X 0 m c X V v d D s s J n F 1 b 3 Q 7 U 2 V j d G l v b j E v c H l 0 a G 9 u L 0 N o Y W 5 n Z W Q g V H l w Z S B 3 a X R o I E x v Y 2 F s Z S 5 7 U 2 N p b W F y a z J C Z W 5 j a G 1 h c m s g K E N v b X B v c 2 l 0 Z V N j b 3 J l K S w y M H 0 m c X V v d D s s J n F 1 b 3 Q 7 U 2 V j d G l v b j E v c H l 0 a G 9 u L 0 N o Y W 5 n Z W Q g V H l w Z S B 3 a X R o I E x v Y 2 F s Z S 5 7 U G F y Y W x s Z W x T Y 2 l t Y X J r M k J l b m N o b W F y a y A o Q 2 9 t c G 9 z a X R l U 2 N v c m U p L D I x f S Z x d W 9 0 O y w m c X V v d D t T Z W N 0 a W 9 u M S 9 w e X R o b 2 4 v Q 2 h h b m d l Z C B U e X B l I H d p d G g g T G 9 j Y W x l L n t E a H J 5 c 3 R v b m V C Z W 5 j a G 1 h c m s g K E R N S V B T K S w y M n 0 m c X V v d D s s J n F 1 b 3 Q 7 U 2 V j d G l v b j E v c H l 0 a G 9 u L 0 N o Y W 5 n Z W Q g V H l w Z S B 3 a X R o I E x v Y 2 F s Z S 5 7 U G F y Y W x s Z W x E a H J 5 c 3 R v b m V C Z W 5 j a G 1 h c m s g K E R N S V B T K S w y M 3 0 m c X V v d D s s J n F 1 b 3 Q 7 U 2 V j d G l v b j E v c H l 0 a G 9 u L 0 N o Y W 5 n Z W Q g V H l w Z S B 3 a X R o I E x v Y 2 F s Z S 5 7 V 2 h l d H N 0 b 2 5 l Q m V u Y 2 h t Y X J r I C h N V 0 l Q U y k s M j R 9 J n F 1 b 3 Q 7 L C Z x d W 9 0 O 1 N l Y 3 R p b 2 4 x L 3 B 5 d G h v b i 9 D a G F u Z 2 V k I F R 5 c G U g d 2 l 0 a C B M b 2 N h b G U u e 1 B h c m F s b G V s V 2 h l d H N 0 b 2 5 l Q m V u Y 2 h t Y X J r I C h N V 0 l Q U y k s M j V 9 J n F 1 b 3 Q 7 L C Z x d W 9 0 O 1 N l Y 3 R p b 2 4 x L 3 B 5 d G h v b i 9 D a G F u Z 2 V k I F R 5 c G U g d 2 l 0 a C B M b 2 N h b G U u e 0 x p b n B h Y 2 t C Z W 5 j a G 1 h c m s g K E 1 G T E 9 Q U y k s M j Z 9 J n F 1 b 3 Q 7 L C Z x d W 9 0 O 1 N l Y 3 R p b 2 4 x L 3 B 5 d G h v b i 9 D a G F u Z 2 V k I F R 5 c G U g d 2 l 0 a C B M b 2 N h b G U u e 1 B h c m F s b G V s T G l u c G F j a 0 J l b m N o b W F y a y A o T U Z M T 1 B T K S w y N 3 0 m c X V v d D s s J n F 1 b 3 Q 7 U 2 V j d G l v b j E v c H l 0 a G 9 u L 0 N o Y W 5 n Z W Q g V H l w Z S B 3 a X R o I E x v Y 2 F s Z S 5 7 S G F z a E J l b m N o b W F y a y A o S X R l c i 9 z K S w y O H 0 m c X V v d D s s J n F 1 b 3 Q 7 U 2 V j d G l v b j E v c H l 0 a G 9 u L 0 N o Y W 5 n Z W Q g V H l w Z S B 3 a X R o I E x v Y 2 F s Z S 5 7 U G F y Y W x s Z W x I Y X N o Q m V u Y 2 h t Y X J r I C h J d G V y L 3 M p L D I 5 f S Z x d W 9 0 O y w m c X V v d D t T Z W N 0 a W 9 u M S 9 w e X R o b 2 4 v Q 2 h h b m d l Z C B U e X B l I H d p d G g g T G 9 j Y W x l L n t U b 3 R h b C B Q b 2 l u d H M s M z B 9 J n F 1 b 3 Q 7 L C Z x d W 9 0 O 1 N l Y 3 R p b 2 4 x L 3 B 5 d G h v b i 9 D a G F u Z 2 V k I F R 5 c G U g d 2 l 0 a C B M b 2 N h b G U u e 1 R v d G F s I F R p b W U g K G 1 z K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3 B 5 d G h v b i 9 D a G F u Z 2 V k I F R 5 c G U u e 0 N w d S w w f S Z x d W 9 0 O y w m c X V v d D t T Z W N 0 a W 9 u M S 9 w e X R o b 2 4 v Q 2 h h b m d l Z C B U e X B l L n t G c m V x d W V u Y 3 k s M X 0 m c X V v d D s s J n F 1 b 3 Q 7 U 2 V j d G l v b j E v c H l 0 a G 9 u L 0 N o Y W 5 n Z W Q g V H l w Z S 5 7 T 3 B l c m F 0 a W 5 n I F N 5 c 3 R l b S w y f S Z x d W 9 0 O y w m c X V v d D t T Z W N 0 a W 9 u M S 9 w e X R o b 2 4 v Q 2 h h b m d l Z C B U e X B l L n t S d W 5 0 a W 1 l L D N 9 J n F 1 b 3 Q 7 L C Z x d W 9 0 O 1 N l Y 3 R p b 2 4 x L 3 B 5 d G h v b i 9 D a G F u Z 2 V k I F R 5 c G U u e 1 R o c m V h Z H M g Q 2 9 1 b n Q s N H 0 m c X V v d D s s J n F 1 b 3 Q 7 U 2 V j d G l v b j E v c H l 0 a G 9 u L 0 N o Y W 5 n Z W Q g V H l w Z S 5 7 T W V t b 3 J 5 I F V z Z W Q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3 R u Z X R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m c X V v d D s s J n F 1 b 3 Q 7 R W x i c n V z I D R D J n F 1 b 3 Q 7 L C Z x d W 9 0 O 0 V s Y n J 1 c y A 4 Q y Z x d W 9 0 O y w m c X V v d D t F b G J y d X M g O E N f M S Z x d W 9 0 O y w m c X V v d D t F b G J y d X M g O E N C J n F 1 b 3 Q 7 L C Z x d W 9 0 O 0 F s b H d p b m 5 l c i B B N j Q m c X V v d D s s J n F 1 b 3 Q 7 S W 5 0 Z W w g Q X R v b S B Y N S B a O D M 1 M C Z x d W 9 0 O y w m c X V v d D t J b n R l b C B B d G 9 t I F g 1 I F o 4 M z U w X z I m c X V v d D s s J n F 1 b 3 Q 7 S W 5 0 Z W w g Q 2 9 y Z S B p M y B N M z M w J n F 1 b 3 Q 7 L C Z x d W 9 0 O 0 l u d G V s I E N v c m U g a T M g T T M z M F 8 z J n F 1 b 3 Q 7 L C Z x d W 9 0 O 0 F t Z C B B N i A z N j U w J n F 1 b 3 Q 7 L C Z x d W 9 0 O 0 F t Z C B B N i A z N j U w X z Q m c X V v d D s s J n F 1 b 3 Q 7 S W 5 0 Z W w g Q 2 9 y Z S B p N y A y N j A w J n F 1 b 3 Q 7 L C Z x d W 9 0 O 0 l u d G V s I E N v c m U g a T c g M j Y w M F 8 1 J n F 1 b 3 Q 7 X S I g L z 4 8 R W 5 0 c n k g V H l w Z T 0 i R m l s b E N v b H V t b l R 5 c G V z I i B W Y W x 1 Z T 0 i c 0 F B Q U F B Q U F B Q U F B Q U F B Q U F B Q U F B I i A v P j x F b n R y e S B U e X B l P S J G a W x s T G F z d F V w Z G F 0 Z W Q i I F Z h b H V l P S J k M j A y M C 0 x M i 0 w O V Q x M D o 0 O T o w O S 4 w N j U 0 N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X V l c n l J R C I g V m F s d W U 9 I n N l Z T I y Y z V m N S 0 1 Y T A 2 L T R h Z G U t O D I 2 N y 0 4 N z U z Y j c y M z B l M j k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D a G F u Z 2 V k I F R 5 c G U u e 0 V s Y n J 1 c y A x Q y s s M X 0 m c X V v d D s s J n F 1 b 3 Q 7 U 2 V j d G l v b j E v Z G 9 0 b m V 0 L X R y Y W 5 z c G 9 z Z S 9 U c m F u c 3 B v c 2 V k I F R h Y m x l L n t D b 2 x 1 b W 4 z L D J 9 J n F 1 b 3 Q 7 L C Z x d W 9 0 O 1 N l Y 3 R p b 2 4 x L 2 R v d G 5 l d C 1 0 c m F u c 3 B v c 2 U v Q 2 h h b m d l Z C B U e X B l L n t F b G J y d X M g O E M s M 3 0 m c X V v d D s s J n F 1 b 3 Q 7 U 2 V j d G l v b j E v Z G 9 0 b m V 0 L X R y Y W 5 z c G 9 z Z S 9 D a G F u Z 2 V k I F R 5 c G U u e 0 V s Y n J 1 c y A 4 Q 1 8 x L D R 9 J n F 1 b 3 Q 7 L C Z x d W 9 0 O 1 N l Y 3 R p b 2 4 x L 2 R v d G 5 l d C 1 0 c m F u c 3 B v c 2 U v Q 2 h h b m d l Z C B U e X B l L n t F b G J y d X M g O E N C L D V 9 J n F 1 b 3 Q 7 L C Z x d W 9 0 O 1 N l Y 3 R p b 2 4 x L 2 R v d G 5 l d C 1 0 c m F u c 3 B v c 2 U v Q 2 h h b m d l Z C B U e X B l L n t B b G x 3 a W 5 u Z X I g Q T Y 0 L D Z 9 J n F 1 b 3 Q 7 L C Z x d W 9 0 O 1 N l Y 3 R p b 2 4 x L 2 R v d G 5 l d C 1 0 c m F u c 3 B v c 2 U v Q 2 h h b m d l Z C B U e X B l L n t J b n R l b C B B d G 9 t I F g 1 I F o 4 M z U w L D d 9 J n F 1 b 3 Q 7 L C Z x d W 9 0 O 1 N l Y 3 R p b 2 4 x L 2 R v d G 5 l d C 1 0 c m F u c 3 B v c 2 U v Q 2 h h b m d l Z C B U e X B l L n t J b n R l b C B B d G 9 t I F g 1 I F o 4 M z U w X z I s O H 0 m c X V v d D s s J n F 1 b 3 Q 7 U 2 V j d G l v b j E v Z G 9 0 b m V 0 L X R y Y W 5 z c G 9 z Z S 9 D a G F u Z 2 V k I F R 5 c G U u e 0 l u d G V s I E N v c m U g a T M g T T M z M C w 5 f S Z x d W 9 0 O y w m c X V v d D t T Z W N 0 a W 9 u M S 9 k b 3 R u Z X Q t d H J h b n N w b 3 N l L 0 N o Y W 5 n Z W Q g V H l w Z S 5 7 S W 5 0 Z W w g Q 2 9 y Z S B p M y B N M z M w X z M s M T B 9 J n F 1 b 3 Q 7 L C Z x d W 9 0 O 1 N l Y 3 R p b 2 4 x L 2 R v d G 5 l d C 1 0 c m F u c 3 B v c 2 U v Q 2 h h b m d l Z C B U e X B l L n t B b W Q g Q T Y g M z Y 1 M C w x M X 0 m c X V v d D s s J n F 1 b 3 Q 7 U 2 V j d G l v b j E v Z G 9 0 b m V 0 L X R y Y W 5 z c G 9 z Z S 9 D a G F u Z 2 V k I F R 5 c G U u e 0 F t Z C B B N i A z N j U w X z Q s M T J 9 J n F 1 b 3 Q 7 L C Z x d W 9 0 O 1 N l Y 3 R p b 2 4 x L 2 R v d G 5 l d C 1 0 c m F u c 3 B v c 2 U v Q 2 h h b m d l Z C B U e X B l L n t J b n R l b C B D b 3 J l I G k 3 I D I 2 M D A s M T N 9 J n F 1 b 3 Q 7 L C Z x d W 9 0 O 1 N l Y 3 R p b 2 4 x L 2 R v d G 5 l d C 1 0 c m F u c 3 B v c 2 U v Q 2 h h b m d l Z C B U e X B l L n t J b n R l b C B D b 3 J l I G k 3 I D I 2 M D B f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v d G 5 l d C 1 0 c m F u c 3 B v c 2 U v V H J h b n N w b 3 N l Z C B U Y W J s Z S 5 7 Q 2 9 s d W 1 u M S w w f S Z x d W 9 0 O y w m c X V v d D t T Z W N 0 a W 9 u M S 9 k b 3 R u Z X Q t d H J h b n N w b 3 N l L 0 N o Y W 5 n Z W Q g V H l w Z S 5 7 R W x i c n V z I D F D K y w x f S Z x d W 9 0 O y w m c X V v d D t T Z W N 0 a W 9 u M S 9 k b 3 R u Z X Q t d H J h b n N w b 3 N l L 1 R y Y W 5 z c G 9 z Z W Q g V G F i b G U u e 0 N v b H V t b j M s M n 0 m c X V v d D s s J n F 1 b 3 Q 7 U 2 V j d G l v b j E v Z G 9 0 b m V 0 L X R y Y W 5 z c G 9 z Z S 9 D a G F u Z 2 V k I F R 5 c G U u e 0 V s Y n J 1 c y A 4 Q y w z f S Z x d W 9 0 O y w m c X V v d D t T Z W N 0 a W 9 u M S 9 k b 3 R u Z X Q t d H J h b n N w b 3 N l L 0 N o Y W 5 n Z W Q g V H l w Z S 5 7 R W x i c n V z I D h D X z E s N H 0 m c X V v d D s s J n F 1 b 3 Q 7 U 2 V j d G l v b j E v Z G 9 0 b m V 0 L X R y Y W 5 z c G 9 z Z S 9 D a G F u Z 2 V k I F R 5 c G U u e 0 V s Y n J 1 c y A 4 Q 0 I s N X 0 m c X V v d D s s J n F 1 b 3 Q 7 U 2 V j d G l v b j E v Z G 9 0 b m V 0 L X R y Y W 5 z c G 9 z Z S 9 D a G F u Z 2 V k I F R 5 c G U u e 0 F s b H d p b m 5 l c i B B N j Q s N n 0 m c X V v d D s s J n F 1 b 3 Q 7 U 2 V j d G l v b j E v Z G 9 0 b m V 0 L X R y Y W 5 z c G 9 z Z S 9 D a G F u Z 2 V k I F R 5 c G U u e 0 l u d G V s I E F 0 b 2 0 g W D U g W j g z N T A s N 3 0 m c X V v d D s s J n F 1 b 3 Q 7 U 2 V j d G l v b j E v Z G 9 0 b m V 0 L X R y Y W 5 z c G 9 z Z S 9 D a G F u Z 2 V k I F R 5 c G U u e 0 l u d G V s I E F 0 b 2 0 g W D U g W j g z N T B f M i w 4 f S Z x d W 9 0 O y w m c X V v d D t T Z W N 0 a W 9 u M S 9 k b 3 R u Z X Q t d H J h b n N w b 3 N l L 0 N o Y W 5 n Z W Q g V H l w Z S 5 7 S W 5 0 Z W w g Q 2 9 y Z S B p M y B N M z M w L D l 9 J n F 1 b 3 Q 7 L C Z x d W 9 0 O 1 N l Y 3 R p b 2 4 x L 2 R v d G 5 l d C 1 0 c m F u c 3 B v c 2 U v Q 2 h h b m d l Z C B U e X B l L n t J b n R l b C B D b 3 J l I G k z I E 0 z M z B f M y w x M H 0 m c X V v d D s s J n F 1 b 3 Q 7 U 2 V j d G l v b j E v Z G 9 0 b m V 0 L X R y Y W 5 z c G 9 z Z S 9 D a G F u Z 2 V k I F R 5 c G U u e 0 F t Z C B B N i A z N j U w L D E x f S Z x d W 9 0 O y w m c X V v d D t T Z W N 0 a W 9 u M S 9 k b 3 R u Z X Q t d H J h b n N w b 3 N l L 0 N o Y W 5 n Z W Q g V H l w Z S 5 7 Q W 1 k I E E 2 I D M 2 N T B f N C w x M n 0 m c X V v d D s s J n F 1 b 3 Q 7 U 2 V j d G l v b j E v Z G 9 0 b m V 0 L X R y Y W 5 z c G 9 z Z S 9 D a G F u Z 2 V k I F R 5 c G U u e 0 l u d G V s I E N v c m U g a T c g M j Y w M C w x M 3 0 m c X V v d D s s J n F 1 b 3 Q 7 U 2 V j d G l v b j E v Z G 9 0 b m V 0 L X R y Y W 5 z c G 9 z Z S 9 D a G F u Z 2 V k I F R 5 c G U u e 0 l u d G V s I E N v c m U g a T c g M j Y w M F 8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0 b m V 0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G 5 l d C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p h d m F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m c X V v d D s s J n F 1 b 3 Q 7 R U x i c n V z I D R D J n F 1 b 3 Q 7 L C Z x d W 9 0 O 0 V s Y n J 1 c y A 4 Q y Z x d W 9 0 O y w m c X V v d D t F b G J y d X M g O E N f M S Z x d W 9 0 O y w m c X V v d D t F b G J y d X M g O E N C J n F 1 b 3 Q 7 L C Z x d W 9 0 O 0 F s b H d p b m 5 l c i B B N j Q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E N v b H V t b l R 5 c G V z I i B W Y W x 1 Z T 0 i c 0 F B Q U F B Q U F B Q U F B Q U F B Q T 0 i I C 8 + P E V u d H J 5 I F R 5 c G U 9 I k Z p b G x M Y X N 0 V X B k Y X R l Z C I g V m F s d W U 9 I m Q y M D I w L T E y L T A 5 V D E w O j Q 5 O j A x L j I 5 M j M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Q W R k Z W R U b 0 R h d G F N b 2 R l b C I g V m F s d W U 9 I m w w I i A v P j x F b n R y e S B U e X B l P S J R d W V y e U l E I i B W Y W x 1 Z T 0 i c z E 1 Y T l k N j E 0 L W M z Z G I t N D R m M y 0 5 Y z g 5 L T Y 3 Y T g w Z T M z Z D h i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t d H J h b n N w b 3 N l L 1 R y Y W 5 z c G 9 z Z W Q g V G F i b G U u e 0 N v b H V t b j E s M H 0 m c X V v d D s s J n F 1 b 3 Q 7 U 2 V j d G l v b j E v a m F 2 Y S 1 0 c m F u c 3 B v c 2 U v Q 2 h h b m d l Z C B U e X B l L n t F b G J y d X M g M U M r L D F 9 J n F 1 b 3 Q 7 L C Z x d W 9 0 O 1 N l Y 3 R p b 2 4 x L 2 p h d m E t d H J h b n N w b 3 N l L 1 R y Y W 5 z c G 9 z Z W Q g V G F i b G U u e 0 N v b H V t b j M s M n 0 m c X V v d D s s J n F 1 b 3 Q 7 U 2 V j d G l v b j E v a m F 2 Y S 1 0 c m F u c 3 B v c 2 U v Q 2 h h b m d l Z C B U e X B l L n t F b G J y d X M g O E M s M 3 0 m c X V v d D s s J n F 1 b 3 Q 7 U 2 V j d G l v b j E v a m F 2 Y S 1 0 c m F u c 3 B v c 2 U v Q 2 h h b m d l Z C B U e X B l L n t F b G J y d X M g O E N f M S w 0 f S Z x d W 9 0 O y w m c X V v d D t T Z W N 0 a W 9 u M S 9 q Y X Z h L X R y Y W 5 z c G 9 z Z S 9 D a G F u Z 2 V k I F R 5 c G U u e 0 V s Y n J 1 c y A 4 Q 0 I s N X 0 m c X V v d D s s J n F 1 b 3 Q 7 U 2 V j d G l v b j E v a m F 2 Y S 1 0 c m F u c 3 B v c 2 U v Q 2 h h b m d l Z C B U e X B l L n t B b G x 3 a W 5 u Z X I g Q T Y 0 L D Z 9 J n F 1 b 3 Q 7 L C Z x d W 9 0 O 1 N l Y 3 R p b 2 4 x L 2 p h d m E t d H J h b n N w b 3 N l L 0 N o Y W 5 n Z W Q g V H l w Z S 5 7 S W 5 0 Z W w g Q X R v b S B Y N S B a O D M 1 M C w 3 f S Z x d W 9 0 O y w m c X V v d D t T Z W N 0 a W 9 u M S 9 q Y X Z h L X R y Y W 5 z c G 9 z Z S 9 D a G F u Z 2 V k I F R 5 c G U u e 0 l u d G V s I E N v c m U g a T M g T T M z M C w 4 f S Z x d W 9 0 O y w m c X V v d D t T Z W N 0 a W 9 u M S 9 q Y X Z h L X R y Y W 5 z c G 9 z Z S 9 D a G F u Z 2 V k I F R 5 c G U u e 0 F t Z C B B N i A z N j U w L D l 9 J n F 1 b 3 Q 7 L C Z x d W 9 0 O 1 N l Y 3 R p b 2 4 x L 2 p h d m E t d H J h b n N w b 3 N l L 0 N o Y W 5 n Z W Q g V H l w Z S 5 7 S W 5 0 Z W w g Q 2 9 y Z S B p N y A y N j A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m F 2 Y S 1 0 c m F u c 3 B v c 2 U v V H J h b n N w b 3 N l Z C B U Y W J s Z S 5 7 Q 2 9 s d W 1 u M S w w f S Z x d W 9 0 O y w m c X V v d D t T Z W N 0 a W 9 u M S 9 q Y X Z h L X R y Y W 5 z c G 9 z Z S 9 D a G F u Z 2 V k I F R 5 c G U u e 0 V s Y n J 1 c y A x Q y s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D a G F u Z 2 V k I F R 5 c G U u e 0 V s Y n J 1 c y A 4 Q y w z f S Z x d W 9 0 O y w m c X V v d D t T Z W N 0 a W 9 u M S 9 q Y X Z h L X R y Y W 5 z c G 9 z Z S 9 D a G F u Z 2 V k I F R 5 c G U u e 0 V s Y n J 1 c y A 4 Q 1 8 x L D R 9 J n F 1 b 3 Q 7 L C Z x d W 9 0 O 1 N l Y 3 R p b 2 4 x L 2 p h d m E t d H J h b n N w b 3 N l L 0 N o Y W 5 n Z W Q g V H l w Z S 5 7 R W x i c n V z I D h D Q i w 1 f S Z x d W 9 0 O y w m c X V v d D t T Z W N 0 a W 9 u M S 9 q Y X Z h L X R y Y W 5 z c G 9 z Z S 9 D a G F u Z 2 V k I F R 5 c G U u e 0 F s b H d p b m 5 l c i B B N j Q s N n 0 m c X V v d D s s J n F 1 b 3 Q 7 U 2 V j d G l v b j E v a m F 2 Y S 1 0 c m F u c 3 B v c 2 U v Q 2 h h b m d l Z C B U e X B l L n t J b n R l b C B B d G 9 t I F g 1 I F o 4 M z U w L D d 9 J n F 1 b 3 Q 7 L C Z x d W 9 0 O 1 N l Y 3 R p b 2 4 x L 2 p h d m E t d H J h b n N w b 3 N l L 0 N o Y W 5 n Z W Q g V H l w Z S 5 7 S W 5 0 Z W w g Q 2 9 y Z S B p M y B N M z M w L D h 9 J n F 1 b 3 Q 7 L C Z x d W 9 0 O 1 N l Y 3 R p b 2 4 x L 2 p h d m E t d H J h b n N w b 3 N l L 0 N o Y W 5 n Z W Q g V H l w Z S 5 7 Q W 1 k I E E 2 I D M 2 N T A s O X 0 m c X V v d D s s J n F 1 b 3 Q 7 U 2 V j d G l v b j E v a m F 2 Y S 1 0 c m F u c 3 B v c 2 U v Q 2 h h b m d l Z C B U e X B l L n t J b n R l b C B D b 3 J l I G k 3 I D I 2 M D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X R y Y W 5 z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1 9 0 c m F u c 3 B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l U M T A 6 N D k 6 M D Y u O D g y N z Y z M V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0 N w d S Z x d W 9 0 O y w m c X V v d D t F b G J y d X M g M U M r J n F 1 b 3 Q 7 L C Z x d W 9 0 O 0 V s Y n J 1 c y A 0 Q y Z x d W 9 0 O y w m c X V v d D t F b G J y d X M g I D h D J n F 1 b 3 Q 7 L C Z x d W 9 0 O 0 1 l Z G l h d G V r I E 1 U N j U 4 O S Z x d W 9 0 O y w m c X V v d D t R d W F s Y 2 9 t b S A 2 M j U m c X V v d D s s J n F 1 b 3 Q 7 S W 5 0 Z W w g Q X R v b S B 4 N S B a O D M 1 M C Z x d W 9 0 O y w m c X V v d D t J b n R l b C B B d G 9 t I H g 1 I F o 4 M z U w X z E m c X V v d D s s J n F 1 b 3 Q 7 S W 5 0 Z W w g Q 2 9 y Z S B p M y B N M z M w J n F 1 b 3 Q 7 L C Z x d W 9 0 O 0 l u d G V s I E N v c m U g a T M g T T M z M F 8 y J n F 1 b 3 Q 7 L C Z x d W 9 0 O 0 F N R C B B N i A z N j U w J n F 1 b 3 Q 7 L C Z x d W 9 0 O 0 l u d G V s I E N v c m U g a T c g M j Y w M C Z x d W 9 0 O 1 0 i I C 8 + P E V u d H J 5 I F R 5 c G U 9 I k Z p b G x T d G F 0 d X M i I F Z h b H V l P S J z Q 2 9 t c G x l d G U i I C 8 + P E V u d H J 5 I F R 5 c G U 9 I l F 1 Z X J 5 S U Q i I F Z h b H V l P S J z Z W R m Y T B m Y j Q t M 2 R h O C 0 0 O W Y 3 L T k 1 O T Q t Y m F m M D h j Z j V j M D M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M t d H J h b n N w b 3 N l L 1 R y Y W 5 z c G 9 z Z W Q g V G F i b G U u e 0 N v b H V t b j E s M H 0 m c X V v d D s s J n F 1 b 3 Q 7 U 2 V j d G l v b j E v a n M t d H J h b n N w b 3 N l L 0 N o Y W 5 n Z W Q g V H l w Z S 5 7 R W x i c n V z I D F D K y w x f S Z x d W 9 0 O y w m c X V v d D t T Z W N 0 a W 9 u M S 9 q c y 1 0 c m F u c 3 B v c 2 U v V H J h b n N w b 3 N l Z C B U Y W J s Z S 5 7 Q 2 9 s d W 1 u M y w y f S Z x d W 9 0 O y w m c X V v d D t T Z W N 0 a W 9 u M S 9 q c y 1 0 c m F u c 3 B v c 2 U v Q 2 h h b m d l Z C B U e X B l L n t F b G J y d X M g I D h D L D N 9 J n F 1 b 3 Q 7 L C Z x d W 9 0 O 1 N l Y 3 R p b 2 4 x L 2 p z L X R y Y W 5 z c G 9 z Z S 9 D a G F u Z 2 V k I F R 5 c G U u e 0 1 l Z G l h d G V r I E 1 U N j U 4 O S w 0 f S Z x d W 9 0 O y w m c X V v d D t T Z W N 0 a W 9 u M S 9 q c y 1 0 c m F u c 3 B v c 2 U v Q 2 h h b m d l Z C B U e X B l L n t R d W F s Y 2 9 t b S A 2 M j U s N X 0 m c X V v d D s s J n F 1 b 3 Q 7 U 2 V j d G l v b j E v a n M t d H J h b n N w b 3 N l L 0 N o Y W 5 n Z W Q g V H l w Z S 5 7 S W 5 0 Z W w g Q X R v b S B 4 N S B a O D M 1 M C w 2 f S Z x d W 9 0 O y w m c X V v d D t T Z W N 0 a W 9 u M S 9 q c y 1 0 c m F u c 3 B v c 2 U v Q 2 h h b m d l Z C B U e X B l L n t J b n R l b C B B d G 9 t I H g 1 I F o 4 M z U w X z E s N 3 0 m c X V v d D s s J n F 1 b 3 Q 7 U 2 V j d G l v b j E v a n M t d H J h b n N w b 3 N l L 0 N o Y W 5 n Z W Q g V H l w Z S 5 7 S W 5 0 Z W w g Q 2 9 y Z S B p M y B N M z M w L D h 9 J n F 1 b 3 Q 7 L C Z x d W 9 0 O 1 N l Y 3 R p b 2 4 x L 2 p z L X R y Y W 5 z c G 9 z Z S 9 U c m F u c 3 B v c 2 V k I F R h Y m x l L n t D b 2 x 1 b W 4 x M C w 5 f S Z x d W 9 0 O y w m c X V v d D t T Z W N 0 a W 9 u M S 9 q c y 1 0 c m F u c 3 B v c 2 U v Q 2 h h b m d l Z C B U e X B l L n t B T U Q g Q T Y g M z Y 1 M C w x M H 0 m c X V v d D s s J n F 1 b 3 Q 7 U 2 V j d G l v b j E v a n M t d H J h b n N w b 3 N l L 0 N o Y W 5 n Z W Q g V H l w Z S 5 7 S W 5 0 Z W w g Q 2 9 y Z S B p N y A y N j A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n M t d H J h b n N w b 3 N l L 1 R y Y W 5 z c G 9 z Z W Q g V G F i b G U u e 0 N v b H V t b j E s M H 0 m c X V v d D s s J n F 1 b 3 Q 7 U 2 V j d G l v b j E v a n M t d H J h b n N w b 3 N l L 0 N o Y W 5 n Z W Q g V H l w Z S 5 7 R W x i c n V z I D F D K y w x f S Z x d W 9 0 O y w m c X V v d D t T Z W N 0 a W 9 u M S 9 q c y 1 0 c m F u c 3 B v c 2 U v V H J h b n N w b 3 N l Z C B U Y W J s Z S 5 7 Q 2 9 s d W 1 u M y w y f S Z x d W 9 0 O y w m c X V v d D t T Z W N 0 a W 9 u M S 9 q c y 1 0 c m F u c 3 B v c 2 U v Q 2 h h b m d l Z C B U e X B l L n t F b G J y d X M g I D h D L D N 9 J n F 1 b 3 Q 7 L C Z x d W 9 0 O 1 N l Y 3 R p b 2 4 x L 2 p z L X R y Y W 5 z c G 9 z Z S 9 D a G F u Z 2 V k I F R 5 c G U u e 0 1 l Z G l h d G V r I E 1 U N j U 4 O S w 0 f S Z x d W 9 0 O y w m c X V v d D t T Z W N 0 a W 9 u M S 9 q c y 1 0 c m F u c 3 B v c 2 U v Q 2 h h b m d l Z C B U e X B l L n t R d W F s Y 2 9 t b S A 2 M j U s N X 0 m c X V v d D s s J n F 1 b 3 Q 7 U 2 V j d G l v b j E v a n M t d H J h b n N w b 3 N l L 0 N o Y W 5 n Z W Q g V H l w Z S 5 7 S W 5 0 Z W w g Q X R v b S B 4 N S B a O D M 1 M C w 2 f S Z x d W 9 0 O y w m c X V v d D t T Z W N 0 a W 9 u M S 9 q c y 1 0 c m F u c 3 B v c 2 U v Q 2 h h b m d l Z C B U e X B l L n t J b n R l b C B B d G 9 t I H g 1 I F o 4 M z U w X z E s N 3 0 m c X V v d D s s J n F 1 b 3 Q 7 U 2 V j d G l v b j E v a n M t d H J h b n N w b 3 N l L 0 N o Y W 5 n Z W Q g V H l w Z S 5 7 S W 5 0 Z W w g Q 2 9 y Z S B p M y B N M z M w L D h 9 J n F 1 b 3 Q 7 L C Z x d W 9 0 O 1 N l Y 3 R p b 2 4 x L 2 p z L X R y Y W 5 z c G 9 z Z S 9 U c m F u c 3 B v c 2 V k I F R h Y m x l L n t D b 2 x 1 b W 4 x M C w 5 f S Z x d W 9 0 O y w m c X V v d D t T Z W N 0 a W 9 u M S 9 q c y 1 0 c m F u c 3 B v c 2 U v Q 2 h h b m d l Z C B U e X B l L n t B T U Q g Q T Y g M z Y 1 M C w x M H 0 m c X V v d D s s J n F 1 b 3 Q 7 U 2 V j d G l v b j E v a n M t d H J h b n N w b 3 N l L 0 N o Y W 5 n Z W Q g V H l w Z S 5 7 S W 5 0 Z W w g Q 2 9 y Z S B p N y A y N j A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M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B f d H J h b n N w b 3 N l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x M D o 1 M D o w M y 4 x N z I 5 N D E 2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w d S Z x d W 9 0 O y w m c X V v d D t F b G J y d X M g M k M r J n F 1 b 3 Q 7 L C Z x d W 9 0 O 0 V s Y n J 1 c y A x Q y s m c X V v d D s s J n F 1 b 3 Q 7 R W x i c n V z I D R D J n F 1 b 3 Q 7 L C Z x d W 9 0 O 0 V s Y n J 1 c y A 4 Q y Z x d W 9 0 O y w m c X V v d D t F b G J y d X M g O E M g e C A 0 J n F 1 b 3 Q 7 L C Z x d W 9 0 O 0 V s Y n J 1 c y A 4 Q 0 I m c X V v d D s s J n F 1 b 3 Q 7 R W x i c n V z I D h D Q l 8 x J n F 1 b 3 Q 7 L C Z x d W 9 0 O 0 V s Y n J 1 c y B S M T A w M C Z x d W 9 0 O y w m c X V v d D t B b G x 3 a W 5 u Z X I g Q T Y 0 J n F 1 b 3 Q 7 L C Z x d W 9 0 O 1 F 1 Y W x j b 2 1 t I D Y y N S Z x d W 9 0 O y w m c X V v d D t B T U Q g Q T Y g M z Y 1 M C Z x d W 9 0 O y w m c X V v d D t J b n R l b C B D b 3 J l I G k 3 I D I 2 M D A m c X V v d D s s J n F 1 b 3 Q 7 S W 5 0 Z W w g Q 2 9 y Z S B p N y A y N j A w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h w L X R y Y W 5 z c G 9 z Z S 9 U c m F u c 3 B v c 2 V k I F R h Y m x l L n t D b 2 x 1 b W 4 x L D B 9 J n F 1 b 3 Q 7 L C Z x d W 9 0 O 1 N l Y 3 R p b 2 4 x L 3 B o c C 1 0 c m F u c 3 B v c 2 U v V H J h b n N w b 3 N l Z C B U Y W J s Z S 5 7 Q 2 9 s d W 1 u M i w x f S Z x d W 9 0 O y w m c X V v d D t T Z W N 0 a W 9 u M S 9 w a H A t d H J h b n N w b 3 N l L 0 N o Y W 5 n Z W Q g V H l w Z S 5 7 R W x i c n V z I D F D K y w y f S Z x d W 9 0 O y w m c X V v d D t T Z W N 0 a W 9 u M S 9 w a H A t d H J h b n N w b 3 N l L 1 R y Y W 5 z c G 9 z Z W Q g V G F i b G U u e 0 N v b H V t b j Q s M 3 0 m c X V v d D s s J n F 1 b 3 Q 7 U 2 V j d G l v b j E v c G h w L X R y Y W 5 z c G 9 z Z S 9 D a G F u Z 2 V k I F R 5 c G U u e 0 V s Y n J 1 c y A 4 Q y w 0 f S Z x d W 9 0 O y w m c X V v d D t T Z W N 0 a W 9 u M S 9 w a H A t d H J h b n N w b 3 N l L 1 R y Y W 5 z c G 9 z Z W Q g V G F i b G U u e 0 N v b H V t b j Y s N X 0 m c X V v d D s s J n F 1 b 3 Q 7 U 2 V j d G l v b j E v c G h w L X R y Y W 5 z c G 9 z Z S 9 D a G F u Z 2 V k I F R 5 c G U u e 0 V s Y n J 1 c y A 4 Q 0 I s N n 0 m c X V v d D s s J n F 1 b 3 Q 7 U 2 V j d G l v b j E v c G h w L X R y Y W 5 z c G 9 z Z S 9 U c m F u c 3 B v c 2 V k I F R h Y m x l L n t D b 2 x 1 b W 4 4 L D d 9 J n F 1 b 3 Q 7 L C Z x d W 9 0 O 1 N l Y 3 R p b 2 4 x L 3 B o c C 1 0 c m F u c 3 B v c 2 U v V H J h b n N w b 3 N l Z C B U Y W J s Z S 5 7 Q 2 9 s d W 1 u O S w 4 f S Z x d W 9 0 O y w m c X V v d D t T Z W N 0 a W 9 u M S 9 w a H A t d H J h b n N w b 3 N l L 0 N o Y W 5 n Z W Q g V H l w Z S 5 7 Q W x s d 2 l u b m V y I E E 2 N C w 5 f S Z x d W 9 0 O y w m c X V v d D t T Z W N 0 a W 9 u M S 9 w a H A t d H J h b n N w b 3 N l L 0 N o Y W 5 n Z W Q g V H l w Z S 5 7 U X V h b G N v b W 0 g N j I 1 L D E w f S Z x d W 9 0 O y w m c X V v d D t T Z W N 0 a W 9 u M S 9 w a H A t d H J h b n N w b 3 N l L 0 N o Y W 5 n Z W Q g V H l w Z S 5 7 Q U 1 E I E E 2 I D M 2 N T A s M T F 9 J n F 1 b 3 Q 7 L C Z x d W 9 0 O 1 N l Y 3 R p b 2 4 x L 3 B o c C 1 0 c m F u c 3 B v c 2 U v Q 2 h h b m d l Z C B U e X B l L n t J b n R l b C B D b 3 J l I G k 3 I D I 2 M D A s M T J 9 J n F 1 b 3 Q 7 L C Z x d W 9 0 O 1 N l Y 3 R p b 2 4 x L 3 B o c C 1 0 c m F u c 3 B v c 2 U v Q 2 h h b m d l Z C B U e X B l L n t J b n R l b C B D b 3 J l I G k 3 I D I 2 M D B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D a G F u Z 2 V k I F R 5 c G U u e 0 V s Y n J 1 c y A x Q y s s M n 0 m c X V v d D s s J n F 1 b 3 Q 7 U 2 V j d G l v b j E v c G h w L X R y Y W 5 z c G 9 z Z S 9 U c m F u c 3 B v c 2 V k I F R h Y m x l L n t D b 2 x 1 b W 4 0 L D N 9 J n F 1 b 3 Q 7 L C Z x d W 9 0 O 1 N l Y 3 R p b 2 4 x L 3 B o c C 1 0 c m F u c 3 B v c 2 U v Q 2 h h b m d l Z C B U e X B l L n t F b G J y d X M g O E M s N H 0 m c X V v d D s s J n F 1 b 3 Q 7 U 2 V j d G l v b j E v c G h w L X R y Y W 5 z c G 9 z Z S 9 U c m F u c 3 B v c 2 V k I F R h Y m x l L n t D b 2 x 1 b W 4 2 L D V 9 J n F 1 b 3 Q 7 L C Z x d W 9 0 O 1 N l Y 3 R p b 2 4 x L 3 B o c C 1 0 c m F u c 3 B v c 2 U v Q 2 h h b m d l Z C B U e X B l L n t F b G J y d X M g O E N C L D Z 9 J n F 1 b 3 Q 7 L C Z x d W 9 0 O 1 N l Y 3 R p b 2 4 x L 3 B o c C 1 0 c m F u c 3 B v c 2 U v V H J h b n N w b 3 N l Z C B U Y W J s Z S 5 7 Q 2 9 s d W 1 u O C w 3 f S Z x d W 9 0 O y w m c X V v d D t T Z W N 0 a W 9 u M S 9 w a H A t d H J h b n N w b 3 N l L 1 R y Y W 5 z c G 9 z Z W Q g V G F i b G U u e 0 N v b H V t b j k s O H 0 m c X V v d D s s J n F 1 b 3 Q 7 U 2 V j d G l v b j E v c G h w L X R y Y W 5 z c G 9 z Z S 9 D a G F u Z 2 V k I F R 5 c G U u e 0 F s b H d p b m 5 l c i B B N j Q s O X 0 m c X V v d D s s J n F 1 b 3 Q 7 U 2 V j d G l v b j E v c G h w L X R y Y W 5 z c G 9 z Z S 9 D a G F u Z 2 V k I F R 5 c G U u e 1 F 1 Y W x j b 2 1 t I D Y y N S w x M H 0 m c X V v d D s s J n F 1 b 3 Q 7 U 2 V j d G l v b j E v c G h w L X R y Y W 5 z c G 9 z Z S 9 D a G F u Z 2 V k I F R 5 c G U u e 0 F N R C B B N i A z N j U w L D E x f S Z x d W 9 0 O y w m c X V v d D t T Z W N 0 a W 9 u M S 9 w a H A t d H J h b n N w b 3 N l L 0 N o Y W 5 n Z W Q g V H l w Z S 5 7 S W 5 0 Z W w g Q 2 9 y Z S B p N y A y N j A w L D E y f S Z x d W 9 0 O y w m c X V v d D t T Z W N 0 a W 9 u M S 9 w a H A t d H J h b n N w b 3 N l L 0 N o Y W 5 n Z W Q g V H l w Z S 5 7 S W 5 0 Z W w g Q 2 9 y Z S B p N y A y N j A w X z I s M T N 9 J n F 1 b 3 Q 7 X S w m c X V v d D t S Z W x h d G l v b n N o a X B J b m Z v J n F 1 b 3 Q 7 O l t d f S I g L z 4 8 R W 5 0 c n k g V H l w Z T 0 i U X V l c n l J R C I g V m F s d W U 9 I n N j Z D R j N 2 Z l O C 1 k O D h k L T Q 0 M j E t O T E 3 N y 0 2 N T k y M m J l Y j U w M W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H A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C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e X R o b 2 5 f d H J h b n N w b 3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4 t d H J h b n N w b 3 N l L 1 R y Y W 5 z c G 9 z Z W Q g V G F i b G U u e 0 N v b H V t b j E s M H 0 m c X V v d D s s J n F 1 b 3 Q 7 U 2 V j d G l v b j E v c H l 0 a G 9 u L X R y Y W 5 z c G 9 z Z S 9 U c m F u c 3 B v c 2 V k I F R h Y m x l L n t D b 2 x 1 b W 4 y L D F 9 J n F 1 b 3 Q 7 L C Z x d W 9 0 O 1 N l Y 3 R p b 2 4 x L 3 B 5 d G h v b i 1 0 c m F u c 3 B v c 2 U v Q 2 h h b m d l Z C B U e X B l L n t F b G J y d X M g M U M r L D J 9 J n F 1 b 3 Q 7 L C Z x d W 9 0 O 1 N l Y 3 R p b 2 4 x L 3 B 5 d G h v b i 1 0 c m F u c 3 B v c 2 U v V H J h b n N w b 3 N l Z C B U Y W J s Z S 5 7 Q 2 9 s d W 1 u N C w z f S Z x d W 9 0 O y w m c X V v d D t T Z W N 0 a W 9 u M S 9 w e X R o b 2 4 t d H J h b n N w b 3 N l L 0 N o Y W 5 n Z W Q g V H l w Z S 5 7 R W x i c n V z I D h D L D R 9 J n F 1 b 3 Q 7 L C Z x d W 9 0 O 1 N l Y 3 R p b 2 4 x L 3 B 5 d G h v b i 1 0 c m F u c 3 B v c 2 U v V H J h b n N w b 3 N l Z C B U Y W J s Z S 5 7 Q 2 9 s d W 1 u N i w 1 f S Z x d W 9 0 O y w m c X V v d D t T Z W N 0 a W 9 u M S 9 w e X R o b 2 4 t d H J h b n N w b 3 N l L 0 N o Y W 5 n Z W Q g V H l w Z S 5 7 R W x i c n V z I D h D Q i w 2 f S Z x d W 9 0 O y w m c X V v d D t T Z W N 0 a W 9 u M S 9 w e X R o b 2 4 t d H J h b n N w b 3 N l L 1 R y Y W 5 z c G 9 z Z W Q g V G F i b G U u e 0 N v b H V t b j g s N 3 0 m c X V v d D s s J n F 1 b 3 Q 7 U 2 V j d G l v b j E v c H l 0 a G 9 u L X R y Y W 5 z c G 9 z Z S 9 D a G F u Z 2 V k I F R 5 c G U u e 0 F s b H d p b m 5 l c i B B N j Q s O H 0 m c X V v d D s s J n F 1 b 3 Q 7 U 2 V j d G l v b j E v c H l 0 a G 9 u L X R y Y W 5 z c G 9 z Z S 9 D a G F u Z 2 V k I F R 5 c G U u e 1 F 1 Y W x j b 2 1 t I D Y y N S w 5 f S Z x d W 9 0 O y w m c X V v d D t T Z W N 0 a W 9 u M S 9 w e X R o b 2 4 t d H J h b n N w b 3 N l L 0 N o Y W 5 n Z W Q g V H l w Z S 5 7 Q W 1 k I E E 2 I D M 2 N T A s M T B 9 J n F 1 b 3 Q 7 L C Z x d W 9 0 O 1 N l Y 3 R p b 2 4 x L 3 B 5 d G h v b i 1 0 c m F u c 3 B v c 2 U v Q 2 h h b m d l Z C B U e X B l L n t J b n R l b C B D b 3 J l I G k 3 I D I 2 M D A s M T F 9 J n F 1 b 3 Q 7 L C Z x d W 9 0 O 1 N l Y 3 R p b 2 4 x L 3 B 5 d G h v b i 1 0 c m F u c 3 B v c 2 U v V H J h b n N w b 3 N l Z C B U Y W J s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e X R o b 2 4 t d H J h b n N w b 3 N l L 1 R y Y W 5 z c G 9 z Z W Q g V G F i b G U u e 0 N v b H V t b j E s M H 0 m c X V v d D s s J n F 1 b 3 Q 7 U 2 V j d G l v b j E v c H l 0 a G 9 u L X R y Y W 5 z c G 9 z Z S 9 U c m F u c 3 B v c 2 V k I F R h Y m x l L n t D b 2 x 1 b W 4 y L D F 9 J n F 1 b 3 Q 7 L C Z x d W 9 0 O 1 N l Y 3 R p b 2 4 x L 3 B 5 d G h v b i 1 0 c m F u c 3 B v c 2 U v Q 2 h h b m d l Z C B U e X B l L n t F b G J y d X M g M U M r L D J 9 J n F 1 b 3 Q 7 L C Z x d W 9 0 O 1 N l Y 3 R p b 2 4 x L 3 B 5 d G h v b i 1 0 c m F u c 3 B v c 2 U v V H J h b n N w b 3 N l Z C B U Y W J s Z S 5 7 Q 2 9 s d W 1 u N C w z f S Z x d W 9 0 O y w m c X V v d D t T Z W N 0 a W 9 u M S 9 w e X R o b 2 4 t d H J h b n N w b 3 N l L 0 N o Y W 5 n Z W Q g V H l w Z S 5 7 R W x i c n V z I D h D L D R 9 J n F 1 b 3 Q 7 L C Z x d W 9 0 O 1 N l Y 3 R p b 2 4 x L 3 B 5 d G h v b i 1 0 c m F u c 3 B v c 2 U v V H J h b n N w b 3 N l Z C B U Y W J s Z S 5 7 Q 2 9 s d W 1 u N i w 1 f S Z x d W 9 0 O y w m c X V v d D t T Z W N 0 a W 9 u M S 9 w e X R o b 2 4 t d H J h b n N w b 3 N l L 0 N o Y W 5 n Z W Q g V H l w Z S 5 7 R W x i c n V z I D h D Q i w 2 f S Z x d W 9 0 O y w m c X V v d D t T Z W N 0 a W 9 u M S 9 w e X R o b 2 4 t d H J h b n N w b 3 N l L 1 R y Y W 5 z c G 9 z Z W Q g V G F i b G U u e 0 N v b H V t b j g s N 3 0 m c X V v d D s s J n F 1 b 3 Q 7 U 2 V j d G l v b j E v c H l 0 a G 9 u L X R y Y W 5 z c G 9 z Z S 9 D a G F u Z 2 V k I F R 5 c G U u e 0 F s b H d p b m 5 l c i B B N j Q s O H 0 m c X V v d D s s J n F 1 b 3 Q 7 U 2 V j d G l v b j E v c H l 0 a G 9 u L X R y Y W 5 z c G 9 z Z S 9 D a G F u Z 2 V k I F R 5 c G U u e 1 F 1 Y W x j b 2 1 t I D Y y N S w 5 f S Z x d W 9 0 O y w m c X V v d D t T Z W N 0 a W 9 u M S 9 w e X R o b 2 4 t d H J h b n N w b 3 N l L 0 N o Y W 5 n Z W Q g V H l w Z S 5 7 Q W 1 k I E E 2 I D M 2 N T A s M T B 9 J n F 1 b 3 Q 7 L C Z x d W 9 0 O 1 N l Y 3 R p b 2 4 x L 3 B 5 d G h v b i 1 0 c m F u c 3 B v c 2 U v Q 2 h h b m d l Z C B U e X B l L n t J b n R l b C B D b 3 J l I G k 3 I D I 2 M D A s M T F 9 J n F 1 b 3 Q 7 L C Z x d W 9 0 O 1 N l Y 3 R p b 2 4 x L 3 B 5 d G h v b i 1 0 c m F u c 3 B v c 2 U v V H J h b n N w b 3 N l Z C B U Y W J s Z S 5 7 Q 2 9 s d W 1 u M T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J D K y Z x d W 9 0 O y w m c X V v d D t F b G J y d X M g M U M r J n F 1 b 3 Q 7 L C Z x d W 9 0 O 0 V s Y n J 1 c y A 0 Q y Z x d W 9 0 O y w m c X V v d D t F b G J y d X M g O E M m c X V v d D s s J n F 1 b 3 Q 7 R W x i c n V z I D h D I H g g N C A o U l R D K S Z x d W 9 0 O y w m c X V v d D t F b G J y d X M g O E N C J n F 1 b 3 Q 7 L C Z x d W 9 0 O 0 V s Y n J 1 c y A 4 Q 0 I g K F J U Q y k m c X V v d D s s J n F 1 b 3 Q 7 Q W x s d 2 l u b m V y I E E 2 N C Z x d W 9 0 O y w m c X V v d D t R d W F s Y 2 9 t b S A 2 M j U m c X V v d D s s J n F 1 b 3 Q 7 Q W 1 k I E E 2 I D M 2 N T A m c X V v d D s s J n F 1 b 3 Q 7 S W 5 0 Z W w g Q 2 9 y Z S B p N y A y N j A w J n F 1 b 3 Q 7 L C Z x d W 9 0 O 0 l u d G V s I E N v c m U g a T U g N T I 1 N 3 U m c X V v d D t d I i A v P j x F b n R y e S B U e X B l P S J G a W x s Q 2 9 s d W 1 u V H l w Z X M i I F Z h b H V l P S J z Q U F B Q U F B Q U F B Q U F B Q U F B Q U F B P T 0 i I C 8 + P E V u d H J 5 I F R 5 c G U 9 I k Z p b G x M Y X N 0 V X B k Y X R l Z C I g V m F s d W U 9 I m Q y M D I w L T E y L T A 5 V D E w O j U x O j E 1 L j E 1 M j M 1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S I g L z 4 8 R W 5 0 c n k g V H l w Z T 0 i U X V l c n l J R C I g V m F s d W U 9 I n M 2 N W E w M j c 1 Y y 0 2 Z j h h L T R i N T k t O T h j Z i 0 5 N z V m O D I x N G E y Y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e X R o b 2 4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X R y Y W 5 z c G 9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v g 3 r 2 V b / E u D K K p 0 j n u X E Q A A A A A C A A A A A A A D Z g A A w A A A A B A A A A A C 6 7 v n G n z 8 L w q U D w R Q S k n 5 A A A A A A S A A A C g A A A A E A A A A M w p V E 5 u c D Y G C i N Z o N 7 j 6 A V Q A A A A M U c K 3 e J y p T o m 6 M p / E D P x o F I p p 7 G U Q e 0 T u Y Z n W i q D b v y q p n s R C n 4 K W H I I W A D j x x z E M 2 2 7 7 U O r 9 k L 6 a L J 5 O j V t E G 9 I Z C 1 H j C g C x e O i V 1 W a M 4 Q U A A A A W U a S F 3 K c I H K z 6 t n 7 / l 4 I M W o 0 / O w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2020-12-09T10:52:16Z</dcterms:modified>
</cp:coreProperties>
</file>