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C0564BD2-32F0-463A-A64B-AECF349CAA91}" xr6:coauthVersionLast="45" xr6:coauthVersionMax="45" xr10:uidLastSave="{00000000-0000-0000-0000-000000000000}"/>
  <bookViews>
    <workbookView xWindow="-120" yWindow="-120" windowWidth="28470" windowHeight="14595" tabRatio="756" activeTab="6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lua-transpose" sheetId="17" r:id="rId9"/>
    <sheet name="lua" sheetId="16" r:id="rId10"/>
    <sheet name="dotnet-transpose" sheetId="11" r:id="rId11"/>
    <sheet name="dotnet" sheetId="1" r:id="rId12"/>
    <sheet name="All lang" sheetId="9" r:id="rId13"/>
  </sheets>
  <definedNames>
    <definedName name="ExternalData_1" localSheetId="11" hidden="1">dotnet!$A$1:$AG$16</definedName>
    <definedName name="ExternalData_1" localSheetId="3" hidden="1">java!$A$1:$AG$12</definedName>
    <definedName name="ExternalData_2" localSheetId="10" hidden="1">'dotnet-transpose'!$A$1:$P$33</definedName>
    <definedName name="ExternalData_2" localSheetId="2" hidden="1">'java-transpose'!$A$1:$L$33</definedName>
    <definedName name="ExternalData_2" localSheetId="1" hidden="1">js!$A$1:$U$12</definedName>
    <definedName name="ExternalData_2" localSheetId="7" hidden="1">php!$A$1:$U$15</definedName>
    <definedName name="ExternalData_3" localSheetId="0" hidden="1">'js-transpose'!$A$1:$L$21</definedName>
    <definedName name="ExternalData_3" localSheetId="9" hidden="1">lua!$A$1:$T$16</definedName>
    <definedName name="ExternalData_3" localSheetId="6" hidden="1">'php-transpose'!$A$1:$O$21</definedName>
    <definedName name="ExternalData_3" localSheetId="5" hidden="1">python!$A$1:$AF$14</definedName>
    <definedName name="ExternalData_4" localSheetId="8" hidden="1">'lua-transpose'!$A$1:$P$20</definedName>
    <definedName name="ExternalData_4" localSheetId="4" hidden="1">'python-transpose'!$A$1:$N$32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1" l="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B36" i="11"/>
  <c r="B37" i="11"/>
  <c r="B38" i="11"/>
  <c r="B39" i="11"/>
  <c r="B40" i="11"/>
  <c r="B41" i="11"/>
  <c r="B42" i="11"/>
  <c r="B35" i="11"/>
  <c r="Q23" i="14"/>
  <c r="F24" i="14"/>
  <c r="G24" i="14"/>
  <c r="P23" i="14"/>
  <c r="R23" i="14"/>
  <c r="S23" i="14"/>
  <c r="T23" i="14"/>
  <c r="U23" i="14"/>
  <c r="V23" i="14"/>
  <c r="E24" i="14"/>
  <c r="D24" i="14"/>
  <c r="C24" i="14"/>
  <c r="B24" i="14"/>
  <c r="M19" i="13"/>
  <c r="D23" i="13" l="1"/>
  <c r="D24" i="13" s="1"/>
  <c r="D45" i="11" l="1"/>
  <c r="D47" i="11" s="1"/>
  <c r="C36" i="12"/>
  <c r="D36" i="12"/>
  <c r="E36" i="12"/>
  <c r="F36" i="12"/>
  <c r="C37" i="12"/>
  <c r="C46" i="12" s="1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B37" i="12"/>
  <c r="B38" i="12"/>
  <c r="B39" i="12"/>
  <c r="B40" i="12"/>
  <c r="B41" i="12"/>
  <c r="B42" i="12"/>
  <c r="B43" i="12"/>
  <c r="B36" i="12"/>
  <c r="C26" i="14"/>
  <c r="C23" i="13"/>
  <c r="C24" i="13" s="1"/>
  <c r="E23" i="13"/>
  <c r="E24" i="13" s="1"/>
  <c r="F23" i="13"/>
  <c r="F24" i="13" s="1"/>
  <c r="G23" i="13"/>
  <c r="G24" i="13" s="1"/>
  <c r="H23" i="13"/>
  <c r="I23" i="13"/>
  <c r="M23" i="13"/>
  <c r="B23" i="13"/>
  <c r="B24" i="13" s="1"/>
  <c r="C35" i="15"/>
  <c r="D35" i="15"/>
  <c r="E35" i="15"/>
  <c r="C36" i="15"/>
  <c r="C45" i="15" s="1"/>
  <c r="C48" i="15" s="1"/>
  <c r="D36" i="15"/>
  <c r="D45" i="15" s="1"/>
  <c r="D48" i="15" s="1"/>
  <c r="E36" i="15"/>
  <c r="E45" i="15" s="1"/>
  <c r="E48" i="15" s="1"/>
  <c r="C37" i="15"/>
  <c r="D37" i="15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B40" i="15"/>
  <c r="B38" i="15"/>
  <c r="B36" i="15"/>
  <c r="B45" i="15" s="1"/>
  <c r="B48" i="15" s="1"/>
  <c r="P28" i="15"/>
  <c r="P26" i="15"/>
  <c r="P24" i="15"/>
  <c r="P22" i="15"/>
  <c r="B41" i="15"/>
  <c r="B39" i="15"/>
  <c r="B37" i="15"/>
  <c r="B35" i="15"/>
  <c r="B44" i="15" s="1"/>
  <c r="B47" i="15" s="1"/>
  <c r="E26" i="14"/>
  <c r="D26" i="14"/>
  <c r="B26" i="14"/>
  <c r="T41" i="11"/>
  <c r="T40" i="11"/>
  <c r="T39" i="11"/>
  <c r="T38" i="11"/>
  <c r="T37" i="11"/>
  <c r="T36" i="11"/>
  <c r="T35" i="11"/>
  <c r="T34" i="11"/>
  <c r="F45" i="12" l="1"/>
  <c r="F48" i="12" s="1"/>
  <c r="C44" i="11"/>
  <c r="C48" i="11" s="1"/>
  <c r="F44" i="11"/>
  <c r="F48" i="11" s="1"/>
  <c r="E46" i="12"/>
  <c r="E49" i="12" s="1"/>
  <c r="D46" i="12"/>
  <c r="D49" i="12" s="1"/>
  <c r="E45" i="12"/>
  <c r="E48" i="12" s="1"/>
  <c r="D45" i="12"/>
  <c r="D48" i="12" s="1"/>
  <c r="B46" i="12"/>
  <c r="B49" i="12" s="1"/>
  <c r="C45" i="12"/>
  <c r="C48" i="12" s="1"/>
  <c r="B45" i="12"/>
  <c r="B48" i="12" s="1"/>
  <c r="F46" i="12"/>
  <c r="F49" i="12" s="1"/>
  <c r="D44" i="15"/>
  <c r="D47" i="15" s="1"/>
  <c r="E44" i="15"/>
  <c r="E47" i="15" s="1"/>
  <c r="C49" i="12"/>
  <c r="C44" i="15"/>
  <c r="C47" i="15" s="1"/>
  <c r="F45" i="11"/>
  <c r="F47" i="11" s="1"/>
  <c r="E44" i="11"/>
  <c r="E48" i="11" s="1"/>
  <c r="D44" i="11"/>
  <c r="D48" i="11" s="1"/>
  <c r="B44" i="11"/>
  <c r="B48" i="11" s="1"/>
  <c r="C45" i="11"/>
  <c r="C47" i="11" s="1"/>
  <c r="B45" i="11"/>
  <c r="B47" i="11" s="1"/>
  <c r="E45" i="11"/>
  <c r="E47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8E0A8C61-0426-4073-A478-9E2FFAE4EF18}" keepAlive="1" name="Query - lua" description="Connection to the 'lua' query in the workbook." type="5" refreshedVersion="6" background="1" saveData="1">
    <dbPr connection="Provider=Microsoft.Mashup.OleDb.1;Data Source=$Workbook$;Location=lua;Extended Properties=&quot;&quot;" command="SELECT * FROM [lua]"/>
  </connection>
  <connection id="8" xr16:uid="{FE65058A-B0A8-42AF-BD35-A5219020C7D9}" keepAlive="1" name="Query - lua-transpose" description="Connection to the 'lua-transpose' query in the workbook." type="5" refreshedVersion="6" background="1" saveData="1">
    <dbPr connection="Provider=Microsoft.Mashup.OleDb.1;Data Source=$Workbook$;Location=lua-transpose;Extended Properties=&quot;&quot;" command="SELECT * FROM [lua-transpose]"/>
  </connection>
  <connection id="9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10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11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2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<sst xmlns="http://schemas.openxmlformats.org/spreadsheetml/2006/main" count="1409" uniqueCount="191">
  <si>
    <t>Cpu</t>
  </si>
  <si>
    <t>Elbrus 1C+</t>
  </si>
  <si>
    <t>Elbrus 8C</t>
  </si>
  <si>
    <t>Elbrus 8CB</t>
  </si>
  <si>
    <t>Allwinner A64</t>
  </si>
  <si>
    <t>Intel Atom X5 Z8350</t>
  </si>
  <si>
    <t>Intel Atom X5 Z8350_2</t>
  </si>
  <si>
    <t>Intel Core i3 M330</t>
  </si>
  <si>
    <t>Intel Core i3 M330_3</t>
  </si>
  <si>
    <t>Amd A6 3650</t>
  </si>
  <si>
    <t>Amd A6 3650_4</t>
  </si>
  <si>
    <t>Intel Core i7 2600</t>
  </si>
  <si>
    <t>Intel Core i7 2600_5</t>
  </si>
  <si>
    <t>Operating System</t>
  </si>
  <si>
    <t>Runtime</t>
  </si>
  <si>
    <t>NetCore 3.1.4 (RTC x86)</t>
  </si>
  <si>
    <t>NetCore 3.1.6 (RTC x86)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</si>
  <si>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</si>
  <si>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</si>
  <si>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</si>
  <si>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</si>
  <si>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</si>
  <si>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</si>
  <si>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</si>
  <si>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</si>
  <si>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</si>
  <si>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</si>
  <si>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</si>
  <si>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</si>
  <si>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</si>
  <si>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</si>
  <si>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</si>
  <si>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</si>
  <si>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</si>
  <si>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</si>
  <si>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</si>
  <si>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</si>
  <si>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</si>
  <si>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</si>
  <si>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</si>
  <si>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</si>
  <si>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</si>
  <si>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</si>
  <si>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</si>
  <si>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</si>
  <si>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</si>
  <si>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</si>
  <si>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</si>
  <si>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Elbrus  8C</t>
  </si>
  <si>
    <t>Linux e2k</t>
  </si>
  <si>
    <t>Firefox 52</t>
  </si>
  <si>
    <t>Mediatek MT6589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</si>
  <si>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</si>
  <si>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</si>
  <si>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</si>
  <si>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</si>
  <si>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</si>
  <si>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</si>
  <si>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</si>
  <si>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</si>
  <si>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</si>
  <si>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</si>
  <si>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</si>
  <si>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</si>
  <si>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</si>
  <si>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</si>
  <si>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</si>
  <si>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</si>
  <si>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</si>
  <si>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</si>
  <si>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</si>
  <si>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</si>
  <si>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</si>
  <si>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</si>
  <si>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</si>
  <si>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</si>
  <si>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</si>
  <si>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</si>
  <si>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</si>
  <si>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</si>
  <si>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</si>
  <si>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</si>
  <si>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</si>
  <si>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</si>
  <si>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</si>
  <si>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</si>
  <si>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</si>
  <si>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</si>
  <si>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</si>
  <si>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Windows 10</t>
  </si>
  <si>
    <t>PHP 7.4.7</t>
  </si>
  <si>
    <t>Linux 3.14</t>
  </si>
  <si>
    <t>PHP 5.6.32</t>
  </si>
  <si>
    <t>Linux 4.9</t>
  </si>
  <si>
    <t>Linux 5.4</t>
  </si>
  <si>
    <t>Linux 4.19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</si>
  <si>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</si>
  <si>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</si>
  <si>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</si>
  <si>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</si>
  <si>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</si>
  <si>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</si>
  <si>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</si>
  <si>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</si>
  <si>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Linux-4.14</t>
  </si>
  <si>
    <t>Linux-3.18</t>
  </si>
  <si>
    <t>Windows-10</t>
  </si>
  <si>
    <t>Intel Core i5 5257u</t>
  </si>
  <si>
    <t>macOS-11.0.1</t>
  </si>
  <si>
    <t>CPython 3.8.2</t>
  </si>
  <si>
    <t>Intel Core i7 2600_2</t>
  </si>
  <si>
    <t>Linux armv7l</t>
  </si>
  <si>
    <t>Chrome 80</t>
  </si>
  <si>
    <t>Linux aarch64</t>
  </si>
  <si>
    <t>Firefox 82</t>
  </si>
  <si>
    <t>Intel Core i3 M330_1</t>
  </si>
  <si>
    <t>Architecture</t>
  </si>
  <si>
    <t>e2k</t>
  </si>
  <si>
    <t>arm</t>
  </si>
  <si>
    <t>x86-64</t>
  </si>
  <si>
    <t>Column1</t>
  </si>
  <si>
    <t>Intel Pentium 4 2800</t>
  </si>
  <si>
    <t>x86</t>
  </si>
  <si>
    <t>Linux i686</t>
  </si>
  <si>
    <t>Firefox 80</t>
  </si>
  <si>
    <t>Intel Core i7 2601</t>
  </si>
  <si>
    <t>Elbrus 8C 1300</t>
  </si>
  <si>
    <t>Elbrus 8C 1200</t>
  </si>
  <si>
    <t>Elbrus 8CB 1550</t>
  </si>
  <si>
    <t>Elbrus 4C 750</t>
  </si>
  <si>
    <t>Java 1.8.0_152</t>
  </si>
  <si>
    <t>Java 11.0.8-internal</t>
  </si>
  <si>
    <t>Java 1.8.0_272</t>
  </si>
  <si>
    <t>Java 1.8.0_275</t>
  </si>
  <si>
    <t>Java 1.8.0_241</t>
  </si>
  <si>
    <t>Java 14.0.1</t>
  </si>
  <si>
    <t>Java 1.8.0_202</t>
  </si>
  <si>
    <t>Elbrus 8C 1200 (8x4)</t>
  </si>
  <si>
    <t>Elbrus 1C+ 1000</t>
  </si>
  <si>
    <t>Elbrus 1C+ 985</t>
  </si>
  <si>
    <t>Frequency (MHz)</t>
  </si>
  <si>
    <t>x86 -&gt; e2k</t>
  </si>
  <si>
    <t>Pentium 4 2800</t>
  </si>
  <si>
    <t>CPython 3.6.9</t>
  </si>
  <si>
    <t>Elbrus 2C+ 500</t>
  </si>
  <si>
    <t>Elbrus 8CB 1550_1</t>
  </si>
  <si>
    <t>ELbrus 4C 750</t>
  </si>
  <si>
    <t>985</t>
  </si>
  <si>
    <t>1</t>
  </si>
  <si>
    <t>0</t>
  </si>
  <si>
    <t>750</t>
  </si>
  <si>
    <t>4</t>
  </si>
  <si>
    <t>1300</t>
  </si>
  <si>
    <t>8</t>
  </si>
  <si>
    <t>1550</t>
  </si>
  <si>
    <t>1152</t>
  </si>
  <si>
    <t>1440</t>
  </si>
  <si>
    <t>2130</t>
  </si>
  <si>
    <t>2660</t>
  </si>
  <si>
    <t>3400</t>
  </si>
  <si>
    <t>Elbrus 8C 1300_1</t>
  </si>
  <si>
    <t>1200</t>
  </si>
  <si>
    <t>32</t>
  </si>
  <si>
    <t>2800</t>
  </si>
  <si>
    <t>500</t>
  </si>
  <si>
    <t>2</t>
  </si>
  <si>
    <t>sparc</t>
  </si>
  <si>
    <t>1000</t>
  </si>
  <si>
    <t>2000</t>
  </si>
  <si>
    <t>Linux 5.4.0-48-generic</t>
  </si>
  <si>
    <t>PHP 7.2.24-0ubuntu0.18.04.6</t>
  </si>
  <si>
    <t>2600</t>
  </si>
  <si>
    <t>2133</t>
  </si>
  <si>
    <t>2700</t>
  </si>
  <si>
    <t/>
  </si>
  <si>
    <t>Mono 5.16</t>
  </si>
  <si>
    <t>Mono 4</t>
  </si>
  <si>
    <t>Mono 6.2</t>
  </si>
  <si>
    <t>Net Framework 4.7.1</t>
  </si>
  <si>
    <t>Mono 6.8</t>
  </si>
  <si>
    <t>Lua 5.1</t>
  </si>
  <si>
    <t>e2k -&gt; x86</t>
  </si>
  <si>
    <t>Linux sparc</t>
  </si>
  <si>
    <t>Mediatek 6582</t>
  </si>
  <si>
    <t>Linux arm</t>
  </si>
  <si>
    <t>Lua 5.2</t>
  </si>
  <si>
    <t>Linux x86</t>
  </si>
  <si>
    <t>Windows x86_64</t>
  </si>
  <si>
    <t>Windows x86</t>
  </si>
  <si>
    <t>PHP 7.2.24</t>
  </si>
  <si>
    <t>Windows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</si>
</sst>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#,##0_ ;\-#,##0\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73"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31" unboundColumnsRight="1">
    <queryTableFields count="13">
      <queryTableField id="11" name="Cpu" tableColumnId="11"/>
      <queryTableField id="25" name="Elbrus 1C+ 1000" tableColumnId="14"/>
      <queryTableField id="26" name="Elbrus 4C 750" tableColumnId="15"/>
      <queryTableField id="27" name="Elbrus 8C 1300" tableColumnId="16"/>
      <queryTableField id="3" name="Mediatek MT6589" tableColumnId="3"/>
      <queryTableField id="4" name="Qualcomm 625" tableColumnId="4"/>
      <queryTableField id="22" name="Intel Pentium 4 2800" tableColumnId="9"/>
      <queryTableField id="5" name="Intel Atom x5 Z8350" tableColumnId="5"/>
      <queryTableField id="7" name="Intel Core i3 M330" tableColumnId="7"/>
      <queryTableField id="20" name="Intel Core i3 M330_1" tableColumnId="6"/>
      <queryTableField id="8" name="AMD A6 3650" tableColumnId="8"/>
      <queryTableField id="10" name="Intel Core i7 2600" tableColumnId="10"/>
      <queryTableField id="24" dataBound="0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CD5790D-EBDE-4AFF-BF04-B6ED2C611EA9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Architecture" tableColumnId="2"/>
      <queryTableField id="3" name="Frequency (MHz)" tableColumnId="3"/>
      <queryTableField id="4" name="Operating System" tableColumnId="4"/>
      <queryTableField id="5" name="Runtime" tableColumnId="5"/>
      <queryTableField id="6" name="Threads Count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30">
    <queryTableFields count="16">
      <queryTableField id="14" name="Cpu" tableColumnId="14"/>
      <queryTableField id="18" name="Elbrus 1C+ 985" tableColumnId="1"/>
      <queryTableField id="19" name="Elbrus 4C 750" tableColumnId="2"/>
      <queryTableField id="20" name="Elbrus 8C 1300" tableColumnId="3"/>
      <queryTableField id="21" name="Elbrus 8C 1300_1" tableColumnId="4"/>
      <queryTableField id="22" name="Elbrus 8CB 1550" tableColumnId="15"/>
      <queryTableField id="5" name="Allwinner A64" tableColumnId="5"/>
      <queryTableField id="23" name="Intel Pentium 4 2800" tableColumnId="16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8">
    <queryTableFields count="33">
      <queryTableField id="1" name="Cpu" tableColumnId="1"/>
      <queryTableField id="33" name="Architecture" tableColumnId="2"/>
      <queryTableField id="34" name="Frequency (MHz)" tableColumnId="3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7" name="Total Time (ms)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1"/>
      <queryTableField id="23" name="Frequency (MHz)" tableColumnId="22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  <queryTableField id="25" name="Column1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26">
    <queryTableFields count="12">
      <queryTableField id="10" name="Cpu" tableColumnId="10"/>
      <queryTableField id="16" name="Elbrus 1C+ 985" tableColumnId="13"/>
      <queryTableField id="17" name="ELbrus 4C 750" tableColumnId="14"/>
      <queryTableField id="18" name="Elbrus 8C 1300" tableColumnId="15"/>
      <queryTableField id="19" name="Elbrus 8C 1200" tableColumnId="16"/>
      <queryTableField id="20" name="Elbrus 8CB 1550" tableColumnId="17"/>
      <queryTableField id="5" name="Allwinner A64" tableColumnId="5"/>
      <queryTableField id="14" name="Intel Pentium 4 2800" tableColumnId="12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7">
    <queryTableFields count="33">
      <queryTableField id="1" name="Cpu" tableColumnId="1"/>
      <queryTableField id="33" name="Architecture" tableColumnId="33"/>
      <queryTableField id="35" name="Frequency (MHz)" tableColumnId="34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CBFF36F-A46D-41CF-AF4A-AD35D3D96797}" autoFormatId="16" applyNumberFormats="0" applyBorderFormats="0" applyFontFormats="0" applyPatternFormats="0" applyAlignmentFormats="0" applyWidthHeightFormats="0">
  <queryTableRefresh nextId="40">
    <queryTableFields count="14">
      <queryTableField id="8" name="Cpu" tableColumnId="8"/>
      <queryTableField id="26" name="Elbrus 2C+ 500" tableColumnId="15"/>
      <queryTableField id="27" name="Elbrus 1C+ 985" tableColumnId="16"/>
      <queryTableField id="28" name="Elbrus 4C 750" tableColumnId="17"/>
      <queryTableField id="29" name="Elbrus 8C 1300" tableColumnId="18"/>
      <queryTableField id="30" name="Elbrus 8C 1200" tableColumnId="19"/>
      <queryTableField id="31" name="Elbrus 8CB 1550" tableColumnId="20"/>
      <queryTableField id="32" name="Elbrus 8CB 1550_1" tableColumnId="21"/>
      <queryTableField id="4" name="Allwinner A64" tableColumnId="4"/>
      <queryTableField id="5" name="Qualcomm 625" tableColumnId="5"/>
      <queryTableField id="22" name="Pentium 4 2800" tableColumnId="14"/>
      <queryTableField id="6" name="Amd A6 3650" tableColumnId="6"/>
      <queryTableField id="15" name="Intel Core i7 2600" tableColumnId="12"/>
      <queryTableField id="16" name="Intel Core i5 5257u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4DF87A93-AE93-4977-8938-0446BA8C4A6D}" autoFormatId="16" applyNumberFormats="0" applyBorderFormats="0" applyFontFormats="0" applyPatternFormats="0" applyAlignmentFormats="0" applyWidthHeightFormats="0">
  <queryTableRefresh nextId="37">
    <queryTableFields count="32">
      <queryTableField id="1" name="Cpu" tableColumnId="1"/>
      <queryTableField id="33" name="Architecture" tableColumnId="6"/>
      <queryTableField id="35" name="Frequency (MHz)" tableColumnId="33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76A784C2-C5C4-4E82-89D5-7D0B67955C59}" autoFormatId="16" applyNumberFormats="0" applyBorderFormats="0" applyFontFormats="0" applyPatternFormats="0" applyAlignmentFormats="0" applyWidthHeightFormats="0">
  <queryTableRefresh nextId="38">
    <queryTableFields count="15">
      <queryTableField id="9" name="Cpu" tableColumnId="9"/>
      <queryTableField id="22" name="Elbrus 2C+ 500" tableColumnId="1"/>
      <queryTableField id="23" name="Elbrus 1C+ 985" tableColumnId="2"/>
      <queryTableField id="24" name="Elbrus 4C 750" tableColumnId="3"/>
      <queryTableField id="25" name="Elbrus 8C 1300" tableColumnId="8"/>
      <queryTableField id="26" name="Elbrus 8C 1200 (8x4)" tableColumnId="10"/>
      <queryTableField id="27" name="Elbrus 8CB 1550" tableColumnId="11"/>
      <queryTableField id="28" name="Elbrus 8CB 1550_1" tableColumnId="12"/>
      <queryTableField id="16" name="Elbrus R1000" tableColumnId="13"/>
      <queryTableField id="4" name="Allwinner A64" tableColumnId="4"/>
      <queryTableField id="5" name="Qualcomm 625" tableColumnId="5"/>
      <queryTableField id="29" name="Intel Pentium 4 2800" tableColumnId="15"/>
      <queryTableField id="6" name="AMD A6 3650" tableColumnId="6"/>
      <queryTableField id="7" name="Intel Core i7 2600" tableColumnId="7"/>
      <queryTableField id="17" name="Intel Core i7 2600_2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3A2B7F7-9AEA-4FCF-B658-10CAB4D02730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"/>
      <queryTableField id="22" name="Frequency (MHz)" tableColumnId="20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5" name="Total Time (ms)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DF24BFE8-D715-41D2-849C-9FD91B4F0EEE}" autoFormatId="16" applyNumberFormats="0" applyBorderFormats="0" applyFontFormats="0" applyPatternFormats="0" applyAlignmentFormats="0" applyWidthHeightFormats="0">
  <queryTableRefresh nextId="17">
    <queryTableFields count="16">
      <queryTableField id="1" name="Cpu" tableColumnId="1"/>
      <queryTableField id="2" name="Elbrus 2C+ 500" tableColumnId="2"/>
      <queryTableField id="3" name="Elbrus 1C+ 985" tableColumnId="3"/>
      <queryTableField id="4" name="Elbrus 4C 750" tableColumnId="4"/>
      <queryTableField id="5" name="Elbrus 8C 1300" tableColumnId="5"/>
      <queryTableField id="6" name="Elbrus 8C 1200" tableColumnId="6"/>
      <queryTableField id="7" name="Elbrus 8CB 1550" tableColumnId="7"/>
      <queryTableField id="8" name="Elbrus 8CB 1550_1" tableColumnId="8"/>
      <queryTableField id="9" name="Elbrus R1000" tableColumnId="9"/>
      <queryTableField id="10" name="Mediatek 6582" tableColumnId="10"/>
      <queryTableField id="11" name="Allwinner A64" tableColumnId="11"/>
      <queryTableField id="12" name="Qualcomm 625" tableColumnId="12"/>
      <queryTableField id="13" name="Intel Pentium 4 2800" tableColumnId="13"/>
      <queryTableField id="14" name="Amd A6 3650" tableColumnId="14"/>
      <queryTableField id="15" name="Intel Core i3 M330" tableColumnId="15"/>
      <queryTableField id="16" name="Intel Core i7 260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1:M21" tableType="queryTable" totalsRowShown="0">
  <tableColumns count="13">
    <tableColumn id="11" xr3:uid="{02DE20CB-DD18-47ED-9FAB-678B7614F858}" uniqueName="11" name="Cpu" queryTableFieldId="11"/>
    <tableColumn id="14" xr3:uid="{6E34C2A0-E8D4-4301-B07F-ED90BF9D679C}" uniqueName="14" name="Elbrus 1C+ 1000" queryTableFieldId="25" dataDxfId="172"/>
    <tableColumn id="15" xr3:uid="{486C40C0-FC70-4178-A73C-E15D918B4512}" uniqueName="15" name="Elbrus 4C 750" queryTableFieldId="26" dataDxfId="171"/>
    <tableColumn id="16" xr3:uid="{0FE25191-0143-41E1-B5F8-EEC907FDD25B}" uniqueName="16" name="Elbrus 8C 1300" queryTableFieldId="27" dataDxfId="170"/>
    <tableColumn id="3" xr3:uid="{387E1F08-5E0C-4161-9155-94E2956471F6}" uniqueName="3" name="Mediatek MT6589" queryTableFieldId="3" dataDxfId="169"/>
    <tableColumn id="4" xr3:uid="{59B07C5F-F178-4850-A814-30FAE8F861B8}" uniqueName="4" name="Qualcomm 625" queryTableFieldId="4" dataDxfId="168"/>
    <tableColumn id="9" xr3:uid="{90BB7566-91FA-4EDD-A079-7FAFCD7E0B7A}" uniqueName="9" name="Intel Pentium 4 2800" queryTableFieldId="22" dataDxfId="167"/>
    <tableColumn id="5" xr3:uid="{A12C176B-DAB2-407E-80CC-A2DB37088C5E}" uniqueName="5" name="Intel Atom x5 Z8350" queryTableFieldId="5" dataDxfId="166"/>
    <tableColumn id="7" xr3:uid="{F2E5272A-A507-4B05-A3AB-BBFAB9C80476}" uniqueName="7" name="Intel Core i3 M330" queryTableFieldId="7" dataDxfId="165"/>
    <tableColumn id="6" xr3:uid="{D502A3FD-02D1-425C-A998-74123FC65D7F}" uniqueName="6" name="Intel Core i3 M330_1" queryTableFieldId="20" dataDxfId="164"/>
    <tableColumn id="8" xr3:uid="{AC088300-5524-42D5-A382-3D32A5565ADA}" uniqueName="8" name="AMD A6 3650" queryTableFieldId="8" dataDxfId="163"/>
    <tableColumn id="10" xr3:uid="{09A5DAD3-6C38-4E72-98A5-7793CC936B98}" uniqueName="10" name="Intel Core i7 2600" queryTableFieldId="10" dataDxfId="162"/>
    <tableColumn id="13" xr3:uid="{F2452E3A-3F79-4B95-A430-818D2E45EAA1}" uniqueName="13" name="Intel Core i7 2601" queryTableFieldId="24" dataDxfId="161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3545B-2D35-4A88-8D16-80EE29D85B5E}" name="lua" displayName="lua" ref="A1:T16" tableType="queryTable" totalsRowShown="0">
  <autoFilter ref="A1:T16" xr:uid="{74CED8AF-8815-4BD8-9407-0B0207FA0FEE}"/>
  <tableColumns count="20">
    <tableColumn id="1" xr3:uid="{601F4DF0-18DD-40B4-99F1-FB55A7A00AF0}" uniqueName="1" name="Cpu" queryTableFieldId="1" dataDxfId="63"/>
    <tableColumn id="2" xr3:uid="{0454B43A-DAD6-496C-AA49-4C834F7144B8}" uniqueName="2" name="Architecture" queryTableFieldId="2" dataDxfId="62"/>
    <tableColumn id="3" xr3:uid="{28AAC64D-5193-4C2E-A79D-377F72E0DA8C}" uniqueName="3" name="Frequency (MHz)" queryTableFieldId="3" dataDxfId="61"/>
    <tableColumn id="4" xr3:uid="{D6076484-057F-439D-A510-CB694043CE06}" uniqueName="4" name="Operating System" queryTableFieldId="4" dataDxfId="60"/>
    <tableColumn id="5" xr3:uid="{3C5BA69E-2AB4-4873-B09E-AFFB83793624}" uniqueName="5" name="Runtime" queryTableFieldId="5" dataDxfId="59"/>
    <tableColumn id="6" xr3:uid="{E0E7C3F5-A846-4E7F-9CB2-3A152F65ABE2}" uniqueName="6" name="Threads Count" queryTableFieldId="6" dataDxfId="58"/>
    <tableColumn id="7" xr3:uid="{6D34E652-ACA8-40B2-9409-C1D512541903}" uniqueName="7" name="ArithemticsBenchmark (Iter/s)" queryTableFieldId="7"/>
    <tableColumn id="8" xr3:uid="{9A85CF28-23EB-44C2-A0A7-5596A043A66A}" uniqueName="8" name="MathBenchmark (Iter/s)" queryTableFieldId="8"/>
    <tableColumn id="9" xr3:uid="{F45FD42B-D5A5-4349-AECC-EE53B59E39D8}" uniqueName="9" name="CallBenchmark (Iter/s)" queryTableFieldId="9"/>
    <tableColumn id="10" xr3:uid="{9571666A-5E43-4186-96DA-8BD3FD3676A1}" uniqueName="10" name="IfElseBenchmark (Iter/s)" queryTableFieldId="10"/>
    <tableColumn id="11" xr3:uid="{BE4AA813-0528-435F-8D15-2EF13C60CDF6}" uniqueName="11" name="StringManipulation (Iter/s)" queryTableFieldId="11"/>
    <tableColumn id="12" xr3:uid="{D693C782-36FB-453B-9656-5742881BFBE3}" uniqueName="12" name="MemoryBenchmark (MB/s)" queryTableFieldId="12"/>
    <tableColumn id="13" xr3:uid="{3E8FEA24-49E5-425A-BF3C-B54BC2BBD46B}" uniqueName="13" name="RandomMemoryBenchmark (MB/s)" queryTableFieldId="13"/>
    <tableColumn id="14" xr3:uid="{39DC36D9-1AAD-478E-A3AB-BF255F7484D7}" uniqueName="14" name="Scimark2Benchmark (CompositeScore)" queryTableFieldId="14"/>
    <tableColumn id="15" xr3:uid="{F3452745-28B2-42F4-A65D-27D2DB04F720}" uniqueName="15" name="DhrystoneBenchmark (DMIPS)" queryTableFieldId="15"/>
    <tableColumn id="16" xr3:uid="{A738F061-D64B-4480-BEAD-1B052A8F28E7}" uniqueName="16" name="WhetstoneBenchmark (MWIPS)" queryTableFieldId="16"/>
    <tableColumn id="17" xr3:uid="{7B815E05-8E83-40A6-AD6A-9C5E226B613F}" uniqueName="17" name="LinpackBenchmark (MFLOPS)" queryTableFieldId="17"/>
    <tableColumn id="18" xr3:uid="{5BA05119-8CA1-445A-8E5C-FBFDAEE11F62}" uniqueName="18" name="HashBenchmark (Iter/s)" queryTableFieldId="18"/>
    <tableColumn id="19" xr3:uid="{FF171FB8-C5A4-47CB-A180-87470EED0575}" uniqueName="19" name="Total Points" queryTableFieldId="19"/>
    <tableColumn id="20" xr3:uid="{2DCD2C96-3F3E-4615-9EF1-660B1EFB1B2D}" uniqueName="20" name="Total Time (ms)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1:P33" tableType="queryTable">
  <tableColumns count="16">
    <tableColumn id="14" xr3:uid="{43B37A78-59F8-4C87-9264-C54302075CB4}" uniqueName="14" name="Cpu" queryTableFieldId="14"/>
    <tableColumn id="1" xr3:uid="{32634157-9383-43A8-95B7-F4DE81C1650D}" uniqueName="1" name="Elbrus 1C+ 985" queryTableFieldId="18"/>
    <tableColumn id="2" xr3:uid="{C3027939-B3BA-48F1-877F-90734376DFE9}" uniqueName="2" name="Elbrus 4C 750" queryTableFieldId="19"/>
    <tableColumn id="3" xr3:uid="{4A3E140B-AA1D-47A8-A2B6-817E76CFA8AE}" uniqueName="3" name="Elbrus 8C 1300" queryTableFieldId="20"/>
    <tableColumn id="4" xr3:uid="{6BBAC637-3AB8-4AB6-A764-348A8E754D2C}" uniqueName="4" name="Elbrus 8C 1300_1" queryTableFieldId="21"/>
    <tableColumn id="15" xr3:uid="{445C7CC8-1A00-4D51-8E02-14D1E2AA1D1B}" uniqueName="15" name="Elbrus 8CB 1550" queryTableFieldId="22"/>
    <tableColumn id="5" xr3:uid="{5C71BA53-E2F6-4522-BB7F-AA5240D60A26}" uniqueName="5" name="Allwinner A64" queryTableFieldId="5"/>
    <tableColumn id="16" xr3:uid="{619BEF78-656B-4AAD-805C-CC2E2A04BA4C}" uniqueName="16" name="Intel Pentium 4 2800" queryTableFieldId="23"/>
    <tableColumn id="6" xr3:uid="{6E9140D3-335D-4685-B7B0-9A15EFD2B373}" uniqueName="6" name="Intel Atom X5 Z8350" queryTableFieldId="6"/>
    <tableColumn id="7" xr3:uid="{404E5E14-5980-4615-A102-96F559EFB8D5}" uniqueName="7" name="Intel Atom X5 Z8350_2" queryTableFieldId="7"/>
    <tableColumn id="8" xr3:uid="{B54034EA-4E79-4287-A793-10DDAA604D13}" uniqueName="8" name="Intel Core i3 M330" queryTableFieldId="8"/>
    <tableColumn id="9" xr3:uid="{041D5CCE-DC58-46AF-B078-5DDFF91D25D5}" uniqueName="9" name="Intel Core i3 M330_3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5" queryTableFieldId="1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G16" tableType="queryTable" totalsRowShown="0">
  <autoFilter ref="A1:AG16" xr:uid="{F0C8A6DF-5C96-45F0-AE3A-B75C974674C7}"/>
  <tableColumns count="33">
    <tableColumn id="1" xr3:uid="{F2AE1A27-78FA-4F9D-98F5-8B1E9E371B4A}" uniqueName="1" name="Cpu" queryTableFieldId="1" dataDxfId="57"/>
    <tableColumn id="2" xr3:uid="{2A0FA3EF-7053-47AC-A516-E533D71EBE68}" uniqueName="2" name="Architecture" queryTableFieldId="33" dataDxfId="56"/>
    <tableColumn id="32" xr3:uid="{C13612D8-8689-45A6-A1A2-19F35063EB4D}" uniqueName="32" name="Frequency (MHz)" queryTableFieldId="34" dataDxfId="55"/>
    <tableColumn id="3" xr3:uid="{21D8D8A4-F90C-467B-ABA8-71AB58111F15}" uniqueName="3" name="Operating System" queryTableFieldId="3" dataDxfId="54"/>
    <tableColumn id="4" xr3:uid="{D9F0F554-802F-4103-89AC-2240E8CF9E37}" uniqueName="4" name="Runtime" queryTableFieldId="4" dataDxfId="53"/>
    <tableColumn id="5" xr3:uid="{439658BB-929E-41B8-9820-E085070E2E10}" uniqueName="5" name="Threads Count" queryTableFieldId="5" dataDxfId="52"/>
    <tableColumn id="6" xr3:uid="{B90E7137-711D-4CDB-AD6F-5C306798B833}" uniqueName="6" name="Memory Used" queryTableFieldId="6" dataDxfId="51"/>
    <tableColumn id="7" xr3:uid="{FD0B73CB-8BE9-4EA4-9528-5BAC5BF7036D}" uniqueName="7" name="ArithemticsBenchmark (Iter/s)" queryTableFieldId="7" dataDxfId="50"/>
    <tableColumn id="8" xr3:uid="{6E23F401-96AE-4BE7-BC67-529D7E2C606D}" uniqueName="8" name="ParallelArithemticsBenchmark (Iter/s)" queryTableFieldId="8" dataDxfId="49"/>
    <tableColumn id="9" xr3:uid="{16DCBD17-32C8-455E-A4A5-A1B64591D84C}" uniqueName="9" name="MathBenchmark (Iter/s)" queryTableFieldId="9" dataDxfId="48"/>
    <tableColumn id="10" xr3:uid="{463372DD-3AAE-4F46-A006-EAAC2AE31A50}" uniqueName="10" name="ParallelMathBenchmark (Iter/s)" queryTableFieldId="10" dataDxfId="47"/>
    <tableColumn id="11" xr3:uid="{8406D654-20F9-4B19-9502-1557175739FE}" uniqueName="11" name="CallBenchmark (Iter/s)" queryTableFieldId="11" dataDxfId="46"/>
    <tableColumn id="12" xr3:uid="{0FDE5C79-084E-4702-993B-44A779D8639E}" uniqueName="12" name="ParallelCallBenchmark (Iter/s)" queryTableFieldId="12" dataDxfId="45"/>
    <tableColumn id="13" xr3:uid="{9728B219-1E75-47D9-AD1B-6BD6D39A9ACD}" uniqueName="13" name="IfElseBenchmark (Iter/s)" queryTableFieldId="13" dataDxfId="44"/>
    <tableColumn id="14" xr3:uid="{A6EE0E61-00E6-47C8-80FD-243884465CD1}" uniqueName="14" name="ParallelIfElseBenchmark (Iter/s)" queryTableFieldId="14" dataDxfId="43"/>
    <tableColumn id="15" xr3:uid="{5D93B34E-26E7-4381-B562-5E1954DB8295}" uniqueName="15" name="StringManipulation (Iter/s)" queryTableFieldId="15" dataDxfId="42"/>
    <tableColumn id="16" xr3:uid="{4C1ABBB4-4D49-4D2A-A3DE-E53562B8D4D4}" uniqueName="16" name="ParallelStringManipulation (Iter/s)" queryTableFieldId="16" dataDxfId="41"/>
    <tableColumn id="17" xr3:uid="{7525ADFF-7CF4-40B9-9242-261C499B9DE2}" uniqueName="17" name="MemoryBenchmark (MB/s)" queryTableFieldId="17" dataDxfId="40"/>
    <tableColumn id="18" xr3:uid="{74F0D8A0-0D18-4447-817F-528AFB144081}" uniqueName="18" name="ParallelMemoryBenchmark (MB/s)" queryTableFieldId="18" dataDxfId="39"/>
    <tableColumn id="19" xr3:uid="{A407E0B3-32C4-442D-8E56-3110608E35B6}" uniqueName="19" name="RandomMemoryBenchmark (MB/s)" queryTableFieldId="19" dataDxfId="38"/>
    <tableColumn id="20" xr3:uid="{70FCF7D3-D5E1-41B7-A26F-C858C8496267}" uniqueName="20" name="ParallelRandomMemoryBenchmark (MB/s)" queryTableFieldId="20" dataDxfId="37"/>
    <tableColumn id="21" xr3:uid="{C08703D3-CB6F-455F-8BD4-1E5C1606619A}" uniqueName="21" name="Scimark2Benchmark (CompositeScore)" queryTableFieldId="21" dataDxfId="36"/>
    <tableColumn id="22" xr3:uid="{8FBD4D69-DCB1-4A21-AD2F-0FCAD1697E96}" uniqueName="22" name="ParallelScimark2Benchmark (CompositeScore)" queryTableFieldId="22" dataDxfId="35"/>
    <tableColumn id="23" xr3:uid="{8F1BAADC-B3BB-42C4-B179-2111F536C9A8}" uniqueName="23" name="DhrystoneBenchmark (DMIPS)" queryTableFieldId="23" dataDxfId="34"/>
    <tableColumn id="24" xr3:uid="{3BBDE142-E60A-4296-9D9A-467C1CE7F85D}" uniqueName="24" name="ParallelDhrystoneBenchmark (DMIPS)" queryTableFieldId="24" dataDxfId="33"/>
    <tableColumn id="25" xr3:uid="{D181DDDB-171A-4847-A610-135BCF84E55E}" uniqueName="25" name="WhetstoneBenchmark (MWIPS)" queryTableFieldId="25" dataDxfId="32"/>
    <tableColumn id="26" xr3:uid="{FDF2B15D-8669-407D-B532-0B9D19202972}" uniqueName="26" name="ParallelWhetstoneBenchmark (MWIPS)" queryTableFieldId="26" dataDxfId="31"/>
    <tableColumn id="27" xr3:uid="{99C03734-75D7-408F-B0B2-BD5B969F81D1}" uniqueName="27" name="LinpackBenchmark (MFLOPS)" queryTableFieldId="27" dataDxfId="30"/>
    <tableColumn id="28" xr3:uid="{EBE02E9F-44EE-4A92-9602-7CEADAE490A7}" uniqueName="28" name="ParallelLinpackBenchmark (MFLOPS)" queryTableFieldId="28" dataDxfId="29"/>
    <tableColumn id="29" xr3:uid="{06682450-69A6-465D-B163-6F0305112F59}" uniqueName="29" name="HashBenchmark (Iter/s)" queryTableFieldId="29" dataDxfId="28"/>
    <tableColumn id="30" xr3:uid="{21DD5B0D-A893-470E-8929-54574789755A}" uniqueName="30" name="ParallelHashBenchmark (Iter/s)" queryTableFieldId="30" dataDxfId="27"/>
    <tableColumn id="31" xr3:uid="{F1DD6A7F-D083-462A-B21B-A47CD44B7DB1}" uniqueName="31" name="Total Points" queryTableFieldId="31" dataDxfId="26"/>
    <tableColumn id="33" xr3:uid="{080583BA-6376-4A9B-A86F-85671A36CE58}" uniqueName="33" name="Total Time (ms)" queryTableFieldId="37"/>
  </tableColumns>
  <tableStyleInfo name="TableStyleMedium7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U12" tableType="queryTable" totalsRowShown="0">
  <autoFilter ref="A1:U12" xr:uid="{366EF5F4-F755-4FEA-BEF2-86BE4446F01E}"/>
  <tableColumns count="21">
    <tableColumn id="1" xr3:uid="{8627286C-395B-48DD-878B-BD078FDCDC9F}" uniqueName="1" name="Cpu" queryTableFieldId="1" dataDxfId="160"/>
    <tableColumn id="21" xr3:uid="{F6514F17-9752-4DDA-ABC4-D5A340BA87BD}" uniqueName="21" name="Architecture" queryTableFieldId="21" dataDxfId="159"/>
    <tableColumn id="22" xr3:uid="{38C53262-66F5-42D0-A5DF-CD212070640E}" uniqueName="22" name="Frequency (MHz)" queryTableFieldId="23" dataDxfId="158"/>
    <tableColumn id="3" xr3:uid="{2BD635E6-8701-45BA-BC84-B7A24020C9AB}" uniqueName="3" name="Operating System" queryTableFieldId="3" dataDxfId="157"/>
    <tableColumn id="4" xr3:uid="{07A89B8F-D9E5-4484-A7B8-6FAA0382F48F}" uniqueName="4" name="Runtime" queryTableFieldId="4" dataDxfId="156"/>
    <tableColumn id="5" xr3:uid="{EA7767AB-995F-4AB5-A776-A9D7118EB8F8}" uniqueName="5" name="Threads Count" queryTableFieldId="5" dataDxfId="155"/>
    <tableColumn id="7" xr3:uid="{CC1A1237-F537-49DE-84CF-1049B89E1718}" uniqueName="7" name="ArithemticsBenchmark (Iter/s)" queryTableFieldId="7" dataDxfId="154"/>
    <tableColumn id="8" xr3:uid="{913C68C2-7310-42DD-BBA7-D61B63B97990}" uniqueName="8" name="MathBenchmark (Iter/s)" queryTableFieldId="8" dataDxfId="153"/>
    <tableColumn id="9" xr3:uid="{110B67BC-2A48-4732-A3CA-2ED23998463C}" uniqueName="9" name="CallBenchmark (Iter/s)" queryTableFieldId="9" dataDxfId="152"/>
    <tableColumn id="10" xr3:uid="{8FD51F15-462C-48C4-9E2D-AE7EB6B86CA2}" uniqueName="10" name="IfElseBenchmark (Iter/s)" queryTableFieldId="10" dataDxfId="151"/>
    <tableColumn id="11" xr3:uid="{D1ACE193-CC1B-4FF7-BB3C-A195AB237078}" uniqueName="11" name="StringManipulation (Iter/s)" queryTableFieldId="11" dataDxfId="150"/>
    <tableColumn id="12" xr3:uid="{1E39219A-8BB2-4BA4-BA43-EA923CE0887F}" uniqueName="12" name="MemoryBenchmark (MB/s)" queryTableFieldId="12" dataDxfId="149"/>
    <tableColumn id="13" xr3:uid="{9B182F75-8F52-40C2-A462-77AF0B021CE6}" uniqueName="13" name="RandomMemoryBenchmark (MB/s)" queryTableFieldId="13" dataDxfId="148"/>
    <tableColumn id="14" xr3:uid="{D8A29D0A-8DC4-49D8-9590-67CD2273E621}" uniqueName="14" name="Scimark2Benchmark (CompositeScore)" queryTableFieldId="14" dataDxfId="147"/>
    <tableColumn id="15" xr3:uid="{A1366C9F-D151-4087-882A-1372690C061E}" uniqueName="15" name="DhrystoneBenchmark (DMIPS)" queryTableFieldId="15" dataDxfId="146"/>
    <tableColumn id="16" xr3:uid="{83A4B4BD-6E10-4618-8209-30971FE17E44}" uniqueName="16" name="WhetstoneBenchmark (MWIPS)" queryTableFieldId="16" dataDxfId="145"/>
    <tableColumn id="17" xr3:uid="{F874A9D3-04AE-4418-98DF-C7CA93BD2C38}" uniqueName="17" name="LinpackBenchmark (MFLOPS)" queryTableFieldId="17" dataDxfId="144"/>
    <tableColumn id="18" xr3:uid="{3745349F-183F-47D9-A34E-A7C2420A6278}" uniqueName="18" name="HashBenchmark (Iter/s)" queryTableFieldId="18" dataDxfId="143"/>
    <tableColumn id="19" xr3:uid="{5A830EFA-CD88-4D7A-BE06-A3B5C01C31AE}" uniqueName="19" name="Total Points" queryTableFieldId="19" dataDxfId="142"/>
    <tableColumn id="20" xr3:uid="{4B07ABB8-583B-44FB-B2C5-8AD822BCF64F}" uniqueName="20" name="Total Time (ms)" queryTableFieldId="20" dataDxfId="141"/>
    <tableColumn id="23" xr3:uid="{57EE1673-7C5F-4397-82EB-4982CB3A06C2}" uniqueName="23" name="Column1" queryTableFieldId="25" dataDxfId="1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1:L33" tableType="queryTable" totalsRowShown="0">
  <tableColumns count="12">
    <tableColumn id="10" xr3:uid="{D2DDB27D-D62E-4AC1-AA33-8BCBA23D33DB}" uniqueName="10" name="Cpu" queryTableFieldId="10"/>
    <tableColumn id="13" xr3:uid="{8AE6A161-E112-47A7-B83D-AAF86A1F69AC}" uniqueName="13" name="Elbrus 1C+ 985" queryTableFieldId="16"/>
    <tableColumn id="14" xr3:uid="{B971B238-1919-44ED-9201-E449ACE0767F}" uniqueName="14" name="ELbrus 4C 750" queryTableFieldId="17"/>
    <tableColumn id="15" xr3:uid="{B3DBDF77-7573-40AE-B39D-4F3C9447C286}" uniqueName="15" name="Elbrus 8C 1300" queryTableFieldId="18"/>
    <tableColumn id="16" xr3:uid="{CE15D0E7-9C42-4702-BDDB-69728973EA63}" uniqueName="16" name="Elbrus 8C 1200" queryTableFieldId="19"/>
    <tableColumn id="17" xr3:uid="{C5741D52-58D9-4D92-AC45-56D0C1E1B4BC}" uniqueName="17" name="Elbrus 8CB 1550" queryTableFieldId="20"/>
    <tableColumn id="5" xr3:uid="{C3F11301-0E48-44E0-BF04-47E143A3650B}" uniqueName="5" name="Allwinner A64" queryTableFieldId="5" dataDxfId="139"/>
    <tableColumn id="12" xr3:uid="{17025DBB-4142-41F1-9671-434CBDDD4A15}" uniqueName="12" name="Intel Pentium 4 2800" queryTableFieldId="14" dataDxfId="138"/>
    <tableColumn id="6" xr3:uid="{317325B9-83E1-4B8B-877C-54E6B87139EB}" uniqueName="6" name="Intel Atom X5 Z8350" queryTableFieldId="6" dataDxfId="137"/>
    <tableColumn id="7" xr3:uid="{B8289E0E-ED9B-41CF-A2F5-D722CCA017D4}" uniqueName="7" name="Intel Core i3 M330" queryTableFieldId="7" dataDxfId="136"/>
    <tableColumn id="8" xr3:uid="{E2645244-4077-431E-A407-DEB149FA48F7}" uniqueName="8" name="Amd A6 3650" queryTableFieldId="8" dataDxfId="135"/>
    <tableColumn id="9" xr3:uid="{E26EB1E9-7D5A-48E6-ADDC-011820B10453}" uniqueName="9" name="Intel Core i7 2600" queryTableFieldId="9" dataDxfId="13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G12" tableType="queryTable" totalsRowShown="0">
  <autoFilter ref="A1:AG12" xr:uid="{D0F80230-1A9C-40AD-81A4-B8DB6F5ED3B2}"/>
  <tableColumns count="33">
    <tableColumn id="1" xr3:uid="{E0609799-4A3F-40DA-B43C-045264126CC3}" uniqueName="1" name="Cpu" queryTableFieldId="1" dataDxfId="133"/>
    <tableColumn id="33" xr3:uid="{3538615A-D028-4FCA-A940-2AC87B448A8A}" uniqueName="33" name="Architecture" queryTableFieldId="33" dataDxfId="132"/>
    <tableColumn id="34" xr3:uid="{329EB196-432C-46A5-B354-1759B313F77D}" uniqueName="34" name="Frequency (MHz)" queryTableFieldId="35" dataDxfId="131"/>
    <tableColumn id="3" xr3:uid="{3AD09F36-0CDB-4A9B-8CA4-B877EB89711E}" uniqueName="3" name="Operating System" queryTableFieldId="3" dataDxfId="130"/>
    <tableColumn id="4" xr3:uid="{E06D317C-1EA7-4C45-B3F6-CFCC93F75BF0}" uniqueName="4" name="Runtime" queryTableFieldId="4" dataDxfId="129"/>
    <tableColumn id="5" xr3:uid="{A0753479-486B-4CCC-BEDF-9A76175BDF37}" uniqueName="5" name="Threads Count" queryTableFieldId="5" dataDxfId="128"/>
    <tableColumn id="6" xr3:uid="{1062FF48-7E3A-4678-A499-524C8DE3A8BB}" uniqueName="6" name="Memory Used" queryTableFieldId="6" dataDxfId="127"/>
    <tableColumn id="7" xr3:uid="{C7500052-0EFD-4D26-A906-8C35DEBD7D6C}" uniqueName="7" name="ArithemticsBenchmark (Iter/s)" queryTableFieldId="7" dataDxfId="126"/>
    <tableColumn id="8" xr3:uid="{8FE86DCC-B526-4B8D-A8B3-6FD696C0F7CE}" uniqueName="8" name="ParallelArithemticsBenchmark (Iter/s)" queryTableFieldId="8" dataDxfId="125"/>
    <tableColumn id="9" xr3:uid="{C758C3BD-041D-4BD4-8A1A-44E72A2D9264}" uniqueName="9" name="MathBenchmark (Iter/s)" queryTableFieldId="9" dataDxfId="124"/>
    <tableColumn id="10" xr3:uid="{FE06B681-E28A-4798-B03B-5151A0B2C709}" uniqueName="10" name="ParallelMathBenchmark (Iter/s)" queryTableFieldId="10" dataDxfId="123"/>
    <tableColumn id="11" xr3:uid="{EC40D492-FB97-47D1-9B7C-8B99081944B0}" uniqueName="11" name="CallBenchmark (Iter/s)" queryTableFieldId="11" dataDxfId="122"/>
    <tableColumn id="12" xr3:uid="{FED51D4D-3C31-4DDB-B29C-71E9BEA9FA42}" uniqueName="12" name="ParallelCallBenchmark (Iter/s)" queryTableFieldId="12" dataDxfId="121"/>
    <tableColumn id="13" xr3:uid="{3E3EFAA0-9D29-47BA-BC7A-7B7890CA3BBE}" uniqueName="13" name="IfElseBenchmark (Iter/s)" queryTableFieldId="13" dataDxfId="120"/>
    <tableColumn id="14" xr3:uid="{CB856013-30B7-42EE-929D-FD75AE1FC2D0}" uniqueName="14" name="ParallelIfElseBenchmark (Iter/s)" queryTableFieldId="14" dataDxfId="119"/>
    <tableColumn id="15" xr3:uid="{FEBFC30B-5787-4CA4-9F50-AAAA2E30066D}" uniqueName="15" name="StringManipulation (Iter/s)" queryTableFieldId="15" dataDxfId="118"/>
    <tableColumn id="16" xr3:uid="{8F210294-6CEC-4A81-803B-E05109782FCB}" uniqueName="16" name="ParallelStringManipulation (Iter/s)" queryTableFieldId="16" dataDxfId="117"/>
    <tableColumn id="17" xr3:uid="{C081F7B8-54F9-4BCC-ACDD-38ADC45E99B7}" uniqueName="17" name="MemoryBenchmark (MB/s)" queryTableFieldId="17" dataDxfId="116"/>
    <tableColumn id="18" xr3:uid="{CC38F4A6-5600-49A1-A63A-29256DAC5B21}" uniqueName="18" name="ParallelMemoryBenchmark (MB/s)" queryTableFieldId="18" dataDxfId="115"/>
    <tableColumn id="19" xr3:uid="{C3841642-5995-4D66-BF73-5C4251970B42}" uniqueName="19" name="RandomMemoryBenchmark (MB/s)" queryTableFieldId="19" dataDxfId="114"/>
    <tableColumn id="20" xr3:uid="{F39C05B3-E4A6-407F-BEE8-75731F66CD21}" uniqueName="20" name="ParallelRandomMemoryBenchmark (MB/s)" queryTableFieldId="20" dataDxfId="113"/>
    <tableColumn id="21" xr3:uid="{9E221172-DE44-4602-8835-8742FE9A122E}" uniqueName="21" name="Scimark2Benchmark (CompositeScore)" queryTableFieldId="21" dataDxfId="112"/>
    <tableColumn id="22" xr3:uid="{D3BAAFFE-3E1F-473D-9655-1ABE18CB4AE7}" uniqueName="22" name="ParallelScimark2Benchmark (CompositeScore)" queryTableFieldId="22" dataDxfId="111"/>
    <tableColumn id="23" xr3:uid="{E665C219-13F4-4AB1-A111-6C380496CBB5}" uniqueName="23" name="DhrystoneBenchmark (DMIPS)" queryTableFieldId="23" dataDxfId="110"/>
    <tableColumn id="24" xr3:uid="{7C4B6181-6188-4708-AB88-D28893B3CE2C}" uniqueName="24" name="ParallelDhrystoneBenchmark (DMIPS)" queryTableFieldId="24" dataDxfId="109"/>
    <tableColumn id="25" xr3:uid="{EE6BCC66-C7D3-4D4C-B66B-DBA0FF6D3FBF}" uniqueName="25" name="WhetstoneBenchmark (MWIPS)" queryTableFieldId="25" dataDxfId="108"/>
    <tableColumn id="26" xr3:uid="{CE692E45-2FDC-4C03-825B-8DEE5F6F241A}" uniqueName="26" name="ParallelWhetstoneBenchmark (MWIPS)" queryTableFieldId="26" dataDxfId="107"/>
    <tableColumn id="27" xr3:uid="{68169F73-8FA8-4810-B873-988D6B5C96E9}" uniqueName="27" name="LinpackBenchmark (MFLOPS)" queryTableFieldId="27" dataDxfId="106"/>
    <tableColumn id="28" xr3:uid="{60B647AE-5AE6-4956-91A0-C0F7B0DF576C}" uniqueName="28" name="ParallelLinpackBenchmark (MFLOPS)" queryTableFieldId="28" dataDxfId="105"/>
    <tableColumn id="29" xr3:uid="{6586F2F8-657B-4946-BE58-3B990E4F08C3}" uniqueName="29" name="HashBenchmark (Iter/s)" queryTableFieldId="29" dataDxfId="104"/>
    <tableColumn id="30" xr3:uid="{6589D025-16DD-4080-989E-D1F63A6A38C5}" uniqueName="30" name="ParallelHashBenchmark (Iter/s)" queryTableFieldId="30" dataDxfId="103"/>
    <tableColumn id="31" xr3:uid="{5913099E-E5CD-4B3B-BDCE-901CD125B8FE}" uniqueName="31" name="Total Points" queryTableFieldId="31" dataDxfId="102"/>
    <tableColumn id="32" xr3:uid="{4EA0ADCB-BCC4-4485-BDF1-1E92E23E5366}" uniqueName="32" name="Total Time (ms)" queryTableFieldId="32" dataDxfId="10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1:N32" tableType="queryTable" totalsRowShown="0">
  <tableColumns count="14">
    <tableColumn id="8" xr3:uid="{4512C913-F362-4DCA-B07F-F2FCC6382857}" uniqueName="8" name="Cpu" queryTableFieldId="8"/>
    <tableColumn id="15" xr3:uid="{F42280D1-43F0-4DBA-AB19-E22D11DCBA30}" uniqueName="15" name="Elbrus 2C+ 500" queryTableFieldId="26"/>
    <tableColumn id="16" xr3:uid="{D194E178-E6D9-412D-A3F4-919AD5464F1B}" uniqueName="16" name="Elbrus 1C+ 985" queryTableFieldId="27"/>
    <tableColumn id="17" xr3:uid="{3F1D5A8D-FAFE-4505-B3B6-5C29D6596F56}" uniqueName="17" name="Elbrus 4C 750" queryTableFieldId="28"/>
    <tableColumn id="18" xr3:uid="{F6D5632E-53A5-4173-AFA0-9817BFCB9A02}" uniqueName="18" name="Elbrus 8C 1300" queryTableFieldId="29"/>
    <tableColumn id="19" xr3:uid="{1F7CF20D-546D-48AA-859A-E5976ED00FA1}" uniqueName="19" name="Elbrus 8C 1200" queryTableFieldId="30"/>
    <tableColumn id="20" xr3:uid="{414D22A7-39CF-43BF-9951-426F1E592618}" uniqueName="20" name="Elbrus 8CB 1550" queryTableFieldId="31"/>
    <tableColumn id="21" xr3:uid="{E2F76127-062A-48B3-8297-33C9036150D7}" uniqueName="21" name="Elbrus 8CB 1550_1" queryTableFieldId="32"/>
    <tableColumn id="4" xr3:uid="{BE5B609A-C63D-4782-8ED6-3EDC1078B14E}" uniqueName="4" name="Allwinner A64" queryTableFieldId="4" dataDxfId="100"/>
    <tableColumn id="5" xr3:uid="{AF2296F4-B42F-4F4E-A10A-5EE2A87C6C04}" uniqueName="5" name="Qualcomm 625" queryTableFieldId="5" dataDxfId="99"/>
    <tableColumn id="14" xr3:uid="{6EAA2227-91CA-48EC-B5A5-506FE8827B1E}" uniqueName="14" name="Pentium 4 2800" queryTableFieldId="22"/>
    <tableColumn id="6" xr3:uid="{4E2177AA-50A7-47E7-9104-315AB2A72157}" uniqueName="6" name="Amd A6 3650" queryTableFieldId="6" dataDxfId="98"/>
    <tableColumn id="12" xr3:uid="{58B5D1B4-840F-4A84-B434-254D6CC4358A}" uniqueName="12" name="Intel Core i7 2600" queryTableFieldId="15" dataDxfId="97"/>
    <tableColumn id="13" xr3:uid="{81181CD8-992F-410F-BAAC-D6DE50EA9D8C}" uniqueName="13" name="Intel Core i5 5257u" queryTableFieldId="16" dataDxfId="96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4" tableType="queryTable" totalsRowShown="0">
  <autoFilter ref="A1:AF14" xr:uid="{AAF939F7-60E2-494F-87BE-0833F8EDE7B1}"/>
  <tableColumns count="32">
    <tableColumn id="1" xr3:uid="{0CBE2F5D-D38A-491C-8102-09931E202FE4}" uniqueName="1" name="Cpu" queryTableFieldId="1" dataDxfId="95"/>
    <tableColumn id="6" xr3:uid="{412B66FD-D5C7-4145-8997-A0F6F35193B4}" uniqueName="6" name="Architecture" queryTableFieldId="33" dataDxfId="94"/>
    <tableColumn id="33" xr3:uid="{932AEEDA-613C-4C79-9FB0-33101EED0EB3}" uniqueName="33" name="Frequency (MHz)" queryTableFieldId="35" dataDxfId="93"/>
    <tableColumn id="3" xr3:uid="{53BF56A4-8796-4108-9CB7-EC03C6018AE8}" uniqueName="3" name="Operating System" queryTableFieldId="3" dataDxfId="92"/>
    <tableColumn id="4" xr3:uid="{72093BDA-CE47-4A8A-9D1F-DE8864B89A8D}" uniqueName="4" name="Runtime" queryTableFieldId="4" dataDxfId="91"/>
    <tableColumn id="5" xr3:uid="{499AD4D4-0D45-4244-8139-ACC4D76ED53F}" uniqueName="5" name="Threads Count" queryTableFieldId="5" dataDxfId="90"/>
    <tableColumn id="7" xr3:uid="{BB9E7F94-0FB7-42C6-BC8F-9B456A226975}" uniqueName="7" name="ArithemticsBenchmark (Iter/s)" queryTableFieldId="7" dataDxfId="89"/>
    <tableColumn id="8" xr3:uid="{A69DCF32-11C1-4672-8F33-4A2A3A877DA7}" uniqueName="8" name="ParallelArithemticsBenchmark (Iter/s)" queryTableFieldId="8" dataDxfId="88"/>
    <tableColumn id="9" xr3:uid="{4F1AD33D-A1B9-4484-BACD-4D8A2DFE3649}" uniqueName="9" name="MathBenchmark (Iter/s)" queryTableFieldId="9" dataDxfId="87"/>
    <tableColumn id="10" xr3:uid="{042B9F5F-7E22-4E14-BDE7-0E28D955AB8E}" uniqueName="10" name="ParallelMathBenchmark (Iter/s)" queryTableFieldId="10" dataDxfId="86"/>
    <tableColumn id="11" xr3:uid="{3A0A17BC-2EF3-489A-9F5E-8AEBE5FCFA26}" uniqueName="11" name="CallBenchmark (Iter/s)" queryTableFieldId="11" dataDxfId="85"/>
    <tableColumn id="12" xr3:uid="{63C6EF9E-23E3-4EBE-B605-CDA3A5FA099B}" uniqueName="12" name="ParallelCallBenchmark (Iter/s)" queryTableFieldId="12" dataDxfId="84"/>
    <tableColumn id="13" xr3:uid="{FFAE2658-8266-4817-A3D0-B94F79EE9459}" uniqueName="13" name="IfElseBenchmark (Iter/s)" queryTableFieldId="13" dataDxfId="83"/>
    <tableColumn id="14" xr3:uid="{AB0B39DD-7831-4F70-9997-D8EF3C91CAE8}" uniqueName="14" name="ParallelIfElseBenchmark (Iter/s)" queryTableFieldId="14" dataDxfId="82"/>
    <tableColumn id="15" xr3:uid="{80655C9C-0F4E-4C7B-9C77-AA815868C805}" uniqueName="15" name="StringManipulation (Iter/s)" queryTableFieldId="15" dataDxfId="81"/>
    <tableColumn id="16" xr3:uid="{C81B238A-0DAC-4748-906A-150177D6A917}" uniqueName="16" name="ParallelStringManipulation (Iter/s)" queryTableFieldId="16" dataDxfId="80"/>
    <tableColumn id="17" xr3:uid="{C760D728-8BD0-4DA0-877E-32C2487A57EB}" uniqueName="17" name="MemoryBenchmark (MB/s)" queryTableFieldId="17" dataDxfId="79"/>
    <tableColumn id="18" xr3:uid="{73A386D1-2989-4697-A06C-C2A19E07527E}" uniqueName="18" name="ParallelMemoryBenchmark (MB/s)" queryTableFieldId="18" dataDxfId="78"/>
    <tableColumn id="19" xr3:uid="{7DB68E5D-3F06-445E-8E8D-CAF34C39CFAF}" uniqueName="19" name="RandomMemoryBenchmark (MB/s)" queryTableFieldId="19" dataDxfId="77"/>
    <tableColumn id="20" xr3:uid="{84DBC248-A72B-40E4-87A0-9ABFB077D038}" uniqueName="20" name="ParallelRandomMemoryBenchmark (MB/s)" queryTableFieldId="20" dataDxfId="76"/>
    <tableColumn id="21" xr3:uid="{D5751CF6-F97C-48AD-9483-84B4FAC25232}" uniqueName="21" name="Scimark2Benchmark (CompositeScore)" queryTableFieldId="21" dataDxfId="75"/>
    <tableColumn id="22" xr3:uid="{0383E0B4-B75B-4C6A-ABF6-DB2151BD8F84}" uniqueName="22" name="ParallelScimark2Benchmark (CompositeScore)" queryTableFieldId="22" dataDxfId="74"/>
    <tableColumn id="23" xr3:uid="{D5AEE349-31DB-4CEE-A75D-3F8A33CCBFE8}" uniqueName="23" name="DhrystoneBenchmark (DMIPS)" queryTableFieldId="23" dataDxfId="73"/>
    <tableColumn id="24" xr3:uid="{8CD0E4EA-1D4E-4A6C-B55D-1166924DF2E0}" uniqueName="24" name="ParallelDhrystoneBenchmark (DMIPS)" queryTableFieldId="24" dataDxfId="72"/>
    <tableColumn id="25" xr3:uid="{5B36E0D0-FB94-4655-810F-25993207EB5B}" uniqueName="25" name="WhetstoneBenchmark (MWIPS)" queryTableFieldId="25" dataDxfId="71"/>
    <tableColumn id="26" xr3:uid="{58F6C676-5BCA-45F5-86C9-146FD7E9E153}" uniqueName="26" name="ParallelWhetstoneBenchmark (MWIPS)" queryTableFieldId="26" dataDxfId="70"/>
    <tableColumn id="27" xr3:uid="{79BDE0E9-FF61-483F-A16E-980710F1D581}" uniqueName="27" name="LinpackBenchmark (MFLOPS)" queryTableFieldId="27" dataDxfId="69"/>
    <tableColumn id="28" xr3:uid="{A8CCF80C-5516-43C2-BFE1-108982BADE7E}" uniqueName="28" name="ParallelLinpackBenchmark (MFLOPS)" queryTableFieldId="28" dataDxfId="68"/>
    <tableColumn id="29" xr3:uid="{7ED1CB53-4B4D-4960-87F0-E350444A8AF5}" uniqueName="29" name="HashBenchmark (Iter/s)" queryTableFieldId="29" dataDxfId="67"/>
    <tableColumn id="30" xr3:uid="{59332E20-9856-43FC-974F-40D32650E2AE}" uniqueName="30" name="ParallelHashBenchmark (Iter/s)" queryTableFieldId="30" dataDxfId="66"/>
    <tableColumn id="31" xr3:uid="{988B1FFC-3E0F-4682-8AFE-4711C8347DF5}" uniqueName="31" name="Total Points" queryTableFieldId="31" dataDxfId="65"/>
    <tableColumn id="32" xr3:uid="{61FD7B92-6F91-4486-A616-F980161B36A2}" uniqueName="32" name="Total Time (ms)" queryTableFieldId="32" dataDxfId="6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1:O21" tableType="queryTable" totalsRowShown="0">
  <tableColumns count="15">
    <tableColumn id="9" xr3:uid="{59F5D4E9-046A-441C-A93B-F790A2737FBF}" uniqueName="9" name="Cpu" queryTableFieldId="9"/>
    <tableColumn id="1" xr3:uid="{AF2D348B-2A5E-40BC-875F-7FB4D142C38C}" uniqueName="1" name="Elbrus 2C+ 500" queryTableFieldId="22"/>
    <tableColumn id="2" xr3:uid="{51ECDE1F-C6E0-4310-A347-6A3CEB16E22B}" uniqueName="2" name="Elbrus 1C+ 985" queryTableFieldId="23"/>
    <tableColumn id="3" xr3:uid="{F3ED26AD-61E4-44E9-A6B5-6FE053B283C4}" uniqueName="3" name="Elbrus 4C 750" queryTableFieldId="24"/>
    <tableColumn id="8" xr3:uid="{73E22A30-FE2B-4D29-8F41-4A5DF080D236}" uniqueName="8" name="Elbrus 8C 1300" queryTableFieldId="25"/>
    <tableColumn id="10" xr3:uid="{85B2A7F5-E4B8-4011-A4E3-EBC115AEF789}" uniqueName="10" name="Elbrus 8C 1200 (8x4)" queryTableFieldId="26"/>
    <tableColumn id="11" xr3:uid="{FD919AE2-42FD-4D34-AF52-F5884097C7A5}" uniqueName="11" name="Elbrus 8CB 1550" queryTableFieldId="27"/>
    <tableColumn id="12" xr3:uid="{64BE09DC-BA71-4CF7-82A8-7A116D0E645F}" uniqueName="12" name="Elbrus 8CB 1550_1" queryTableFieldId="28"/>
    <tableColumn id="13" xr3:uid="{862EFB49-2F31-4CEC-B26A-563C54C49AD0}" uniqueName="13" name="Elbrus R1000" queryTableFieldId="16" dataDxfId="5"/>
    <tableColumn id="4" xr3:uid="{419F133A-5E52-4C3D-92A5-86C06EAEC165}" uniqueName="4" name="Allwinner A64" queryTableFieldId="4" dataDxfId="4"/>
    <tableColumn id="5" xr3:uid="{AB92DA8B-300D-4898-AAA4-B3FD0FDAC9C2}" uniqueName="5" name="Qualcomm 625" queryTableFieldId="5" dataDxfId="3"/>
    <tableColumn id="15" xr3:uid="{152625CE-010B-4C05-9F73-72A5735B3306}" uniqueName="15" name="Intel Pentium 4 2800" queryTableFieldId="29"/>
    <tableColumn id="6" xr3:uid="{B159C197-78A4-46C9-881E-F7EF7FCC01B2}" uniqueName="6" name="AMD A6 3650" queryTableFieldId="6" dataDxfId="2"/>
    <tableColumn id="7" xr3:uid="{59C057B0-1218-4CF5-97D5-276B552ED04F}" uniqueName="7" name="Intel Core i7 2600" queryTableFieldId="7" dataDxfId="1"/>
    <tableColumn id="14" xr3:uid="{CA100650-43D9-4C48-B902-0707F6F0713F}" uniqueName="14" name="Intel Core i7 2600_2" queryTableFieldId="17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U15" tableType="queryTable" totalsRowShown="0">
  <autoFilter ref="A1:U15" xr:uid="{10B9A723-7A90-4843-AD81-45910A09B900}"/>
  <tableColumns count="21">
    <tableColumn id="1" xr3:uid="{F7AA7EF2-8AE9-44E6-8F05-E702241680C2}" uniqueName="1" name="Cpu" queryTableFieldId="1" dataDxfId="25"/>
    <tableColumn id="2" xr3:uid="{630D2DC4-659D-4D64-889B-28B30A8D96ED}" uniqueName="2" name="Architecture" queryTableFieldId="21" dataDxfId="24"/>
    <tableColumn id="20" xr3:uid="{E5A71597-3360-4F01-AF99-AD9A1AF6312B}" uniqueName="20" name="Frequency (MHz)" queryTableFieldId="22" dataDxfId="23"/>
    <tableColumn id="3" xr3:uid="{6963F32D-AF13-425E-ABF4-FF7C830BB41B}" uniqueName="3" name="Operating System" queryTableFieldId="3" dataDxfId="22"/>
    <tableColumn id="4" xr3:uid="{DDFEB16D-35BC-44B6-8556-CD69042CA3FA}" uniqueName="4" name="Runtime" queryTableFieldId="4" dataDxfId="21"/>
    <tableColumn id="5" xr3:uid="{B7118387-EE1E-42DA-B26B-E046A58F968B}" uniqueName="5" name="Threads Count" queryTableFieldId="5" dataDxfId="20"/>
    <tableColumn id="6" xr3:uid="{28958910-1B3A-4E3A-8715-5CE4D680E0D0}" uniqueName="6" name="Memory Used" queryTableFieldId="6" dataDxfId="19"/>
    <tableColumn id="7" xr3:uid="{D59BE03B-F1E5-4B0D-90FF-F0F8EA78311A}" uniqueName="7" name="ArithemticsBenchmark (Iter/s)" queryTableFieldId="7" dataDxfId="18"/>
    <tableColumn id="8" xr3:uid="{02F43B6F-F604-4617-947A-E1EA8A190308}" uniqueName="8" name="MathBenchmark (Iter/s)" queryTableFieldId="8" dataDxfId="17"/>
    <tableColumn id="9" xr3:uid="{CFCB9E76-075D-4584-B2DC-726236CC0783}" uniqueName="9" name="CallBenchmark (Iter/s)" queryTableFieldId="9" dataDxfId="16"/>
    <tableColumn id="10" xr3:uid="{83E2181A-FB43-435A-9DD5-63E7F93AE09B}" uniqueName="10" name="IfElseBenchmark (Iter/s)" queryTableFieldId="10" dataDxfId="15"/>
    <tableColumn id="11" xr3:uid="{959F1F7E-73E5-48AB-8F9E-F05EA71A70B9}" uniqueName="11" name="StringManipulation (Iter/s)" queryTableFieldId="11" dataDxfId="14"/>
    <tableColumn id="12" xr3:uid="{4610B89F-2DDC-4A9E-80AC-7B431525A9FD}" uniqueName="12" name="MemoryBenchmark (MB/s)" queryTableFieldId="12" dataDxfId="13"/>
    <tableColumn id="13" xr3:uid="{6D3F7585-74F5-4CD0-BD39-E4F3B2BE6BC0}" uniqueName="13" name="RandomMemoryBenchmark (MB/s)" queryTableFieldId="13" dataDxfId="12"/>
    <tableColumn id="14" xr3:uid="{279333B0-EB8E-4B78-98DC-444545FA88DB}" uniqueName="14" name="Scimark2Benchmark (CompositeScore)" queryTableFieldId="14" dataDxfId="11"/>
    <tableColumn id="15" xr3:uid="{09C8CDCF-C632-4BE4-AF34-51DF6EB0A94D}" uniqueName="15" name="DhrystoneBenchmark (DMIPS)" queryTableFieldId="15" dataDxfId="10"/>
    <tableColumn id="16" xr3:uid="{5F08EEF9-1ABD-41DF-A679-5821B9C899FB}" uniqueName="16" name="WhetstoneBenchmark (MWIPS)" queryTableFieldId="16" dataDxfId="9"/>
    <tableColumn id="17" xr3:uid="{CB4EF000-B248-4B44-81B5-EBFE80350AB0}" uniqueName="17" name="LinpackBenchmark (MFLOPS)" queryTableFieldId="17" dataDxfId="8"/>
    <tableColumn id="18" xr3:uid="{423AE940-3B85-417F-AEA9-E089F03668E7}" uniqueName="18" name="HashBenchmark (Iter/s)" queryTableFieldId="18" dataDxfId="7"/>
    <tableColumn id="19" xr3:uid="{D3B0783C-96AB-4590-8458-8EECE3AA439B}" uniqueName="19" name="Total Points" queryTableFieldId="19" dataDxfId="6"/>
    <tableColumn id="21" xr3:uid="{346D9C2A-4204-48F9-815A-8ECF3856980B}" uniqueName="21" name="Total Time (ms)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03C3C-DFDC-43FD-9CB1-30180A86564C}" name="lua_transpose" displayName="lua_transpose" ref="A1:P20" tableType="queryTable" totalsRowShown="0">
  <tableColumns count="16">
    <tableColumn id="1" xr3:uid="{14A12F20-A4CB-40BD-8F9D-2AE81BB0B38E}" uniqueName="1" name="Cpu" queryTableFieldId="1"/>
    <tableColumn id="2" xr3:uid="{67819847-E2FD-4A7A-8EAB-31DB4447D5C4}" uniqueName="2" name="Elbrus 2C+ 500" queryTableFieldId="2"/>
    <tableColumn id="3" xr3:uid="{E19289B1-A489-4030-B5C5-8BD10E76E2DF}" uniqueName="3" name="Elbrus 1C+ 985" queryTableFieldId="3"/>
    <tableColumn id="4" xr3:uid="{674659F8-3AA4-4A79-9A77-8476B6A8A453}" uniqueName="4" name="Elbrus 4C 750" queryTableFieldId="4"/>
    <tableColumn id="5" xr3:uid="{75DD760D-080B-40C6-95F2-9312ADC1A8DF}" uniqueName="5" name="Elbrus 8C 1300" queryTableFieldId="5"/>
    <tableColumn id="6" xr3:uid="{C2554CB2-72F4-4DC2-8953-B42423F1D29F}" uniqueName="6" name="Elbrus 8C 1200" queryTableFieldId="6"/>
    <tableColumn id="7" xr3:uid="{B1B5AEED-61F7-4FA8-8030-7E1EE95BE656}" uniqueName="7" name="Elbrus 8CB 1550" queryTableFieldId="7"/>
    <tableColumn id="8" xr3:uid="{D23FFF37-C515-42A0-A6A7-5F0D0CBD291E}" uniqueName="8" name="Elbrus 8CB 1550_1" queryTableFieldId="8"/>
    <tableColumn id="9" xr3:uid="{3030E775-9122-43D6-A3C6-A95F637A6B2E}" uniqueName="9" name="Elbrus R1000" queryTableFieldId="9"/>
    <tableColumn id="10" xr3:uid="{13C298B0-D3D1-4BC9-94C7-CB89084318CC}" uniqueName="10" name="Mediatek 6582" queryTableFieldId="10"/>
    <tableColumn id="11" xr3:uid="{E7127990-5EF4-46FC-B0E3-D642E816D7CB}" uniqueName="11" name="Allwinner A64" queryTableFieldId="11"/>
    <tableColumn id="12" xr3:uid="{5F69D46F-D58A-4507-9EB0-45DB42F9727D}" uniqueName="12" name="Qualcomm 625" queryTableFieldId="12"/>
    <tableColumn id="13" xr3:uid="{92F151E2-130B-471B-83F0-6BAC77A8EC28}" uniqueName="13" name="Intel Pentium 4 2800" queryTableFieldId="13"/>
    <tableColumn id="14" xr3:uid="{30D6C9F8-A58E-4F95-8DE8-3B20F5DD74C2}" uniqueName="14" name="Amd A6 3650" queryTableFieldId="14"/>
    <tableColumn id="15" xr3:uid="{BB8BA693-10E0-4A4E-9CEE-DB68116E2C1F}" uniqueName="15" name="Intel Core i3 M330" queryTableFieldId="15"/>
    <tableColumn id="16" xr3:uid="{9B7C5545-32DB-47A1-86F7-6086FB248D67}" uniqueName="16" name="Intel Core i7 2600" queryTableFieldId="1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O24"/>
  <sheetViews>
    <sheetView zoomScale="85" zoomScaleNormal="85" workbookViewId="0">
      <selection activeCell="L20" sqref="A1:L20"/>
    </sheetView>
  </sheetViews>
  <sheetFormatPr defaultRowHeight="15" x14ac:dyDescent="0.25"/>
  <cols>
    <col min="1" max="1" width="36.7109375" bestFit="1" customWidth="1"/>
    <col min="2" max="2" width="13.42578125" customWidth="1"/>
    <col min="3" max="3" width="13.42578125" bestFit="1" customWidth="1"/>
    <col min="4" max="4" width="13.5703125" bestFit="1" customWidth="1"/>
    <col min="5" max="5" width="13.28515625" customWidth="1"/>
    <col min="6" max="6" width="14.140625" bestFit="1" customWidth="1"/>
    <col min="7" max="7" width="14" customWidth="1"/>
    <col min="8" max="8" width="15.140625" customWidth="1"/>
    <col min="9" max="9" width="14.5703125" customWidth="1"/>
    <col min="10" max="10" width="15.140625" customWidth="1"/>
    <col min="11" max="11" width="14.42578125" bestFit="1" customWidth="1"/>
    <col min="12" max="12" width="14.42578125" customWidth="1"/>
    <col min="13" max="13" width="16.28515625" bestFit="1" customWidth="1"/>
    <col min="14" max="14" width="14.42578125" bestFit="1" customWidth="1"/>
    <col min="15" max="16" width="16.28515625" bestFit="1" customWidth="1"/>
    <col min="17" max="17" width="18.5703125" bestFit="1" customWidth="1"/>
    <col min="18" max="18" width="18.7109375" bestFit="1" customWidth="1"/>
    <col min="19" max="19" width="18.5703125" customWidth="1"/>
  </cols>
  <sheetData>
    <row r="1" spans="1:13" ht="30" x14ac:dyDescent="0.25">
      <c r="A1" s="15" t="s">
        <v>0</v>
      </c>
      <c r="B1" s="11" t="s">
        <v>138</v>
      </c>
      <c r="C1" s="11" t="s">
        <v>129</v>
      </c>
      <c r="D1" s="11" t="s">
        <v>126</v>
      </c>
      <c r="E1" s="14" t="s">
        <v>51</v>
      </c>
      <c r="F1" s="14" t="s">
        <v>52</v>
      </c>
      <c r="G1" s="14" t="s">
        <v>121</v>
      </c>
      <c r="H1" s="14" t="s">
        <v>53</v>
      </c>
      <c r="I1" s="14" t="s">
        <v>7</v>
      </c>
      <c r="J1" s="14" t="s">
        <v>115</v>
      </c>
      <c r="K1" s="14" t="s">
        <v>55</v>
      </c>
      <c r="L1" s="14" t="s">
        <v>11</v>
      </c>
      <c r="M1" s="11" t="s">
        <v>125</v>
      </c>
    </row>
    <row r="2" spans="1:13" x14ac:dyDescent="0.25">
      <c r="A2" s="10" t="s">
        <v>116</v>
      </c>
      <c r="B2" s="11" t="s">
        <v>117</v>
      </c>
      <c r="C2" s="11" t="s">
        <v>117</v>
      </c>
      <c r="D2" s="11" t="s">
        <v>117</v>
      </c>
      <c r="E2" s="13" t="s">
        <v>118</v>
      </c>
      <c r="F2" s="13" t="s">
        <v>118</v>
      </c>
      <c r="G2" s="13" t="s">
        <v>122</v>
      </c>
      <c r="H2" s="13" t="s">
        <v>119</v>
      </c>
      <c r="I2" s="13" t="s">
        <v>119</v>
      </c>
      <c r="J2" s="13" t="s">
        <v>119</v>
      </c>
      <c r="K2" s="13" t="s">
        <v>119</v>
      </c>
      <c r="L2" s="13" t="s">
        <v>119</v>
      </c>
      <c r="M2" s="3"/>
    </row>
    <row r="3" spans="1:13" x14ac:dyDescent="0.25">
      <c r="A3" s="10" t="s">
        <v>140</v>
      </c>
      <c r="B3" s="11" t="s">
        <v>167</v>
      </c>
      <c r="C3" s="11" t="s">
        <v>150</v>
      </c>
      <c r="D3" s="11" t="s">
        <v>152</v>
      </c>
      <c r="E3" s="13" t="s">
        <v>161</v>
      </c>
      <c r="F3" s="13" t="s">
        <v>168</v>
      </c>
      <c r="G3" s="13" t="s">
        <v>163</v>
      </c>
      <c r="H3" s="13" t="s">
        <v>156</v>
      </c>
      <c r="I3" s="13" t="s">
        <v>172</v>
      </c>
      <c r="J3" s="13" t="s">
        <v>172</v>
      </c>
      <c r="K3" s="13" t="s">
        <v>171</v>
      </c>
      <c r="L3" s="13" t="s">
        <v>159</v>
      </c>
      <c r="M3" s="3"/>
    </row>
    <row r="4" spans="1:13" x14ac:dyDescent="0.25">
      <c r="A4" s="10" t="s">
        <v>13</v>
      </c>
      <c r="B4" s="11" t="s">
        <v>49</v>
      </c>
      <c r="C4" s="11" t="s">
        <v>49</v>
      </c>
      <c r="D4" s="11" t="s">
        <v>49</v>
      </c>
      <c r="E4" s="13" t="s">
        <v>111</v>
      </c>
      <c r="F4" s="13" t="s">
        <v>113</v>
      </c>
      <c r="G4" s="13" t="s">
        <v>123</v>
      </c>
      <c r="H4" s="13" t="s">
        <v>89</v>
      </c>
      <c r="I4" s="13" t="s">
        <v>89</v>
      </c>
      <c r="J4" s="13" t="s">
        <v>89</v>
      </c>
      <c r="K4" s="13" t="s">
        <v>56</v>
      </c>
      <c r="L4" s="13" t="s">
        <v>89</v>
      </c>
      <c r="M4" s="3"/>
    </row>
    <row r="5" spans="1:13" x14ac:dyDescent="0.25">
      <c r="A5" s="10" t="s">
        <v>14</v>
      </c>
      <c r="B5" s="11" t="s">
        <v>50</v>
      </c>
      <c r="C5" s="11" t="s">
        <v>50</v>
      </c>
      <c r="D5" s="11" t="s">
        <v>50</v>
      </c>
      <c r="E5" s="13" t="s">
        <v>112</v>
      </c>
      <c r="F5" s="13" t="s">
        <v>114</v>
      </c>
      <c r="G5" s="13" t="s">
        <v>124</v>
      </c>
      <c r="H5" s="13" t="s">
        <v>50</v>
      </c>
      <c r="I5" s="13" t="s">
        <v>50</v>
      </c>
      <c r="J5" s="13" t="s">
        <v>54</v>
      </c>
      <c r="K5" s="13" t="s">
        <v>54</v>
      </c>
      <c r="L5" s="13" t="s">
        <v>57</v>
      </c>
      <c r="M5" s="3"/>
    </row>
    <row r="6" spans="1:13" x14ac:dyDescent="0.25">
      <c r="A6" t="s">
        <v>20</v>
      </c>
      <c r="B6" s="11" t="s">
        <v>148</v>
      </c>
      <c r="C6" s="11" t="s">
        <v>148</v>
      </c>
      <c r="D6" s="11" t="s">
        <v>148</v>
      </c>
      <c r="E6" s="12" t="s">
        <v>148</v>
      </c>
      <c r="F6" s="12" t="s">
        <v>148</v>
      </c>
      <c r="G6" s="12" t="s">
        <v>148</v>
      </c>
      <c r="H6" s="12" t="s">
        <v>148</v>
      </c>
      <c r="I6" s="12" t="s">
        <v>148</v>
      </c>
      <c r="J6" s="12" t="s">
        <v>148</v>
      </c>
      <c r="K6" s="12" t="s">
        <v>148</v>
      </c>
      <c r="L6" s="12" t="s">
        <v>148</v>
      </c>
      <c r="M6" s="3"/>
    </row>
    <row r="7" spans="1:13" x14ac:dyDescent="0.25">
      <c r="A7" t="s">
        <v>22</v>
      </c>
      <c r="B7" s="3">
        <v>4866969.5</v>
      </c>
      <c r="C7" s="3">
        <v>5183674.88</v>
      </c>
      <c r="D7" s="3">
        <v>10373443.98</v>
      </c>
      <c r="E7" s="3">
        <v>6153972.3899999997</v>
      </c>
      <c r="F7" s="3">
        <v>10266940.449999999</v>
      </c>
      <c r="G7" s="3">
        <v>13153856.27</v>
      </c>
      <c r="H7" s="3">
        <v>8792754.7699999996</v>
      </c>
      <c r="I7" s="3">
        <v>23142791.02</v>
      </c>
      <c r="J7" s="3">
        <v>24057738.57</v>
      </c>
      <c r="K7" s="3">
        <v>34810860.990000002</v>
      </c>
      <c r="L7" s="3">
        <v>38333759.259999998</v>
      </c>
      <c r="M7" s="3"/>
    </row>
    <row r="8" spans="1:13" x14ac:dyDescent="0.25">
      <c r="A8" t="s">
        <v>24</v>
      </c>
      <c r="B8" s="3">
        <v>515044.45</v>
      </c>
      <c r="C8" s="3">
        <v>598845.43000000005</v>
      </c>
      <c r="D8" s="3">
        <v>1291889.52</v>
      </c>
      <c r="E8" s="3">
        <v>342322.14</v>
      </c>
      <c r="F8" s="3">
        <v>683449.92</v>
      </c>
      <c r="G8" s="3">
        <v>1547053.64</v>
      </c>
      <c r="H8" s="3">
        <v>1249671.96</v>
      </c>
      <c r="I8" s="3">
        <v>3119054.3</v>
      </c>
      <c r="J8" s="3">
        <v>1464193.16</v>
      </c>
      <c r="K8" s="3">
        <v>1635657.33</v>
      </c>
      <c r="L8" s="3">
        <v>6785411.3700000001</v>
      </c>
      <c r="M8" s="3"/>
    </row>
    <row r="9" spans="1:13" x14ac:dyDescent="0.25">
      <c r="A9" t="s">
        <v>26</v>
      </c>
      <c r="B9" s="3">
        <v>9373916.1400000006</v>
      </c>
      <c r="C9" s="3">
        <v>10740215.66</v>
      </c>
      <c r="D9" s="3">
        <v>21619751.809999999</v>
      </c>
      <c r="E9" s="3">
        <v>91328371.159999996</v>
      </c>
      <c r="F9" s="3">
        <v>46607009.689999998</v>
      </c>
      <c r="G9" s="3">
        <v>56697377.75</v>
      </c>
      <c r="H9" s="3">
        <v>125219133.48</v>
      </c>
      <c r="I9" s="3">
        <v>256476019.49000001</v>
      </c>
      <c r="J9" s="3">
        <v>450450450.44999999</v>
      </c>
      <c r="K9" s="3">
        <v>508259212.19999999</v>
      </c>
      <c r="L9" s="3">
        <v>229016374.66999999</v>
      </c>
      <c r="M9" s="3"/>
    </row>
    <row r="10" spans="1:13" x14ac:dyDescent="0.25">
      <c r="A10" t="s">
        <v>28</v>
      </c>
      <c r="B10" s="3">
        <v>30470154.48</v>
      </c>
      <c r="C10" s="3">
        <v>35756427.219999999</v>
      </c>
      <c r="D10" s="3">
        <v>72077266.829999998</v>
      </c>
      <c r="E10" s="3">
        <v>51692943.909999996</v>
      </c>
      <c r="F10" s="3">
        <v>66183526.920000002</v>
      </c>
      <c r="G10" s="3">
        <v>149970006</v>
      </c>
      <c r="H10" s="3">
        <v>78391408.299999997</v>
      </c>
      <c r="I10" s="3">
        <v>205086136.18000001</v>
      </c>
      <c r="J10" s="3">
        <v>192678227.36000001</v>
      </c>
      <c r="K10" s="3">
        <v>214938205.27000001</v>
      </c>
      <c r="L10" s="3">
        <v>345363495.07999998</v>
      </c>
      <c r="M10" s="3"/>
    </row>
    <row r="11" spans="1:13" x14ac:dyDescent="0.25">
      <c r="A11" t="s">
        <v>30</v>
      </c>
      <c r="B11" s="3">
        <v>11884.05</v>
      </c>
      <c r="C11" s="3">
        <v>15543.98</v>
      </c>
      <c r="D11" s="3">
        <v>29716.62</v>
      </c>
      <c r="E11" s="3">
        <v>53112.95</v>
      </c>
      <c r="F11" s="3">
        <v>80688.11</v>
      </c>
      <c r="G11" s="3">
        <v>119345.98</v>
      </c>
      <c r="H11" s="3">
        <v>35087.230000000003</v>
      </c>
      <c r="I11" s="3">
        <v>98204.82</v>
      </c>
      <c r="J11" s="3">
        <v>239188.67</v>
      </c>
      <c r="K11" s="3">
        <v>325584.42</v>
      </c>
      <c r="L11" s="3">
        <v>378415.2</v>
      </c>
      <c r="M11" s="3"/>
    </row>
    <row r="12" spans="1:13" x14ac:dyDescent="0.25">
      <c r="A12" t="s">
        <v>32</v>
      </c>
      <c r="B12" s="3">
        <v>302.13</v>
      </c>
      <c r="C12" s="3">
        <v>317.47000000000003</v>
      </c>
      <c r="D12" s="3">
        <v>656.26</v>
      </c>
      <c r="E12" s="3">
        <v>403.1</v>
      </c>
      <c r="F12" s="3">
        <v>1736.14</v>
      </c>
      <c r="G12" s="3">
        <v>2955.11</v>
      </c>
      <c r="H12" s="3">
        <v>2177.5300000000002</v>
      </c>
      <c r="I12" s="3">
        <v>3798.93</v>
      </c>
      <c r="J12" s="3">
        <v>2110.5100000000002</v>
      </c>
      <c r="K12" s="3">
        <v>2549.67</v>
      </c>
      <c r="L12" s="3">
        <v>6636.99</v>
      </c>
      <c r="M12" s="3"/>
    </row>
    <row r="13" spans="1:13" x14ac:dyDescent="0.25">
      <c r="A13" t="s">
        <v>34</v>
      </c>
      <c r="B13" s="3">
        <v>4.4000000000000004</v>
      </c>
      <c r="C13" s="3">
        <v>6.22</v>
      </c>
      <c r="D13" s="3">
        <v>10.26</v>
      </c>
      <c r="E13" s="3">
        <v>41.37</v>
      </c>
      <c r="F13" s="3">
        <v>21.16</v>
      </c>
      <c r="G13" s="3">
        <v>26.78</v>
      </c>
      <c r="H13" s="3">
        <v>16.84</v>
      </c>
      <c r="I13" s="3">
        <v>33.799999999999997</v>
      </c>
      <c r="J13" s="3">
        <v>194.29</v>
      </c>
      <c r="K13" s="3">
        <v>266.66000000000003</v>
      </c>
      <c r="L13" s="3">
        <v>90.17</v>
      </c>
      <c r="M13" s="3"/>
    </row>
    <row r="14" spans="1:13" x14ac:dyDescent="0.25">
      <c r="A14" t="s">
        <v>36</v>
      </c>
      <c r="B14" s="3">
        <v>56.49</v>
      </c>
      <c r="C14" s="3">
        <v>80.040000000000006</v>
      </c>
      <c r="D14" s="3">
        <v>138.69999999999999</v>
      </c>
      <c r="E14" s="3">
        <v>52.6</v>
      </c>
      <c r="F14" s="3">
        <v>122.38</v>
      </c>
      <c r="G14" s="3">
        <v>196.6</v>
      </c>
      <c r="H14" s="3">
        <v>322.08</v>
      </c>
      <c r="I14" s="3">
        <v>453.19</v>
      </c>
      <c r="J14" s="3">
        <v>355.89</v>
      </c>
      <c r="K14" s="3">
        <v>424.55</v>
      </c>
      <c r="L14" s="3">
        <v>622.52</v>
      </c>
      <c r="M14" s="3"/>
    </row>
    <row r="15" spans="1:13" x14ac:dyDescent="0.25">
      <c r="A15" t="s">
        <v>38</v>
      </c>
      <c r="B15" s="3">
        <v>79.040000000000006</v>
      </c>
      <c r="C15" s="3">
        <v>119.65</v>
      </c>
      <c r="D15" s="3">
        <v>201.87</v>
      </c>
      <c r="E15" s="3">
        <v>142.55000000000001</v>
      </c>
      <c r="F15" s="3">
        <v>229.43</v>
      </c>
      <c r="G15" s="3">
        <v>225.43</v>
      </c>
      <c r="H15" s="3">
        <v>266.56</v>
      </c>
      <c r="I15" s="3">
        <v>460.09</v>
      </c>
      <c r="J15" s="3">
        <v>735.81</v>
      </c>
      <c r="K15" s="3">
        <v>805.65</v>
      </c>
      <c r="L15" s="3">
        <v>961.65</v>
      </c>
      <c r="M15" s="3"/>
    </row>
    <row r="16" spans="1:13" x14ac:dyDescent="0.25">
      <c r="A16" t="s">
        <v>40</v>
      </c>
      <c r="B16" s="3">
        <v>29.02</v>
      </c>
      <c r="C16" s="3">
        <v>112.34</v>
      </c>
      <c r="D16" s="3">
        <v>336.34</v>
      </c>
      <c r="E16" s="3">
        <v>140.4</v>
      </c>
      <c r="F16" s="3">
        <v>1005.18</v>
      </c>
      <c r="G16" s="3">
        <v>85.24</v>
      </c>
      <c r="H16" s="3">
        <v>759.26</v>
      </c>
      <c r="I16" s="3">
        <v>1356.44</v>
      </c>
      <c r="J16" s="3">
        <v>757.73</v>
      </c>
      <c r="K16" s="3">
        <v>759.76</v>
      </c>
      <c r="L16" s="3">
        <v>3331.58</v>
      </c>
      <c r="M16" s="3"/>
    </row>
    <row r="17" spans="1:15" x14ac:dyDescent="0.25">
      <c r="A17" t="s">
        <v>42</v>
      </c>
      <c r="B17" s="3">
        <v>29.34</v>
      </c>
      <c r="C17" s="3">
        <v>48</v>
      </c>
      <c r="D17" s="3">
        <v>91.94</v>
      </c>
      <c r="E17" s="3">
        <v>46.25</v>
      </c>
      <c r="F17" s="3">
        <v>110.31</v>
      </c>
      <c r="G17" s="3">
        <v>156.18</v>
      </c>
      <c r="H17" s="3">
        <v>343.87</v>
      </c>
      <c r="I17" s="3">
        <v>556.91</v>
      </c>
      <c r="J17" s="3">
        <v>421.47</v>
      </c>
      <c r="K17" s="3">
        <v>499.1</v>
      </c>
      <c r="L17" s="3">
        <v>672.54</v>
      </c>
      <c r="M17" s="3"/>
    </row>
    <row r="18" spans="1:15" x14ac:dyDescent="0.25">
      <c r="A18" t="s">
        <v>44</v>
      </c>
      <c r="B18" s="3">
        <v>2596.1999999999998</v>
      </c>
      <c r="C18" s="3">
        <v>3675.38</v>
      </c>
      <c r="D18" s="3">
        <v>5876.17</v>
      </c>
      <c r="E18" s="3">
        <v>6233.29</v>
      </c>
      <c r="F18" s="3">
        <v>10459.92</v>
      </c>
      <c r="G18" s="3">
        <v>9427.2900000000009</v>
      </c>
      <c r="H18" s="3">
        <v>6517.23</v>
      </c>
      <c r="I18" s="3">
        <v>15157.03</v>
      </c>
      <c r="J18" s="3">
        <v>31215.86</v>
      </c>
      <c r="K18" s="3">
        <v>39248.78</v>
      </c>
      <c r="L18" s="3">
        <v>40892.269999999997</v>
      </c>
      <c r="M18" s="3"/>
    </row>
    <row r="19" spans="1:15" x14ac:dyDescent="0.25">
      <c r="A19" s="10" t="s">
        <v>46</v>
      </c>
      <c r="B19" s="3">
        <v>2461.1799999999998</v>
      </c>
      <c r="C19" s="3">
        <v>3313.4</v>
      </c>
      <c r="D19" s="3">
        <v>6377.03</v>
      </c>
      <c r="E19" s="3">
        <v>4564.32</v>
      </c>
      <c r="F19" s="3">
        <v>8717.34</v>
      </c>
      <c r="G19" s="3">
        <v>12045.99</v>
      </c>
      <c r="H19" s="3">
        <v>14037.03</v>
      </c>
      <c r="I19" s="3">
        <v>25167.38</v>
      </c>
      <c r="J19" s="3">
        <v>24562.92</v>
      </c>
      <c r="K19" s="3">
        <v>29044.26</v>
      </c>
      <c r="L19" s="3">
        <v>41425.68</v>
      </c>
      <c r="M19" s="3">
        <f>$L$15/K15</f>
        <v>1.1936324706758519</v>
      </c>
      <c r="N19" s="2"/>
    </row>
    <row r="20" spans="1:15" x14ac:dyDescent="0.25">
      <c r="A20" s="10" t="s">
        <v>47</v>
      </c>
      <c r="B20" s="19">
        <v>7345270</v>
      </c>
      <c r="C20" s="19">
        <v>5306444</v>
      </c>
      <c r="D20" s="19">
        <v>3114290</v>
      </c>
      <c r="E20" s="19">
        <v>1955843</v>
      </c>
      <c r="F20" s="19">
        <v>1830463</v>
      </c>
      <c r="G20" s="19">
        <v>1405446</v>
      </c>
      <c r="H20" s="19">
        <v>2095475</v>
      </c>
      <c r="I20" s="19">
        <v>1018819</v>
      </c>
      <c r="J20" s="19">
        <v>450947</v>
      </c>
      <c r="K20" s="19">
        <v>381312</v>
      </c>
      <c r="L20" s="19">
        <v>442546</v>
      </c>
      <c r="M20" s="3"/>
    </row>
    <row r="21" spans="1:15" x14ac:dyDescent="0.25">
      <c r="A21" t="s">
        <v>174</v>
      </c>
      <c r="B21" s="17" t="s">
        <v>174</v>
      </c>
      <c r="C21" s="17" t="s">
        <v>174</v>
      </c>
      <c r="D21" s="17" t="s">
        <v>174</v>
      </c>
      <c r="E21" s="17" t="s">
        <v>174</v>
      </c>
      <c r="F21" s="17" t="s">
        <v>174</v>
      </c>
      <c r="G21" s="17" t="s">
        <v>174</v>
      </c>
      <c r="H21" s="17" t="s">
        <v>174</v>
      </c>
      <c r="I21" s="17" t="s">
        <v>174</v>
      </c>
      <c r="J21" s="17" t="s">
        <v>174</v>
      </c>
      <c r="K21" s="17" t="s">
        <v>174</v>
      </c>
      <c r="L21" s="17" t="s">
        <v>174</v>
      </c>
      <c r="M21" s="3"/>
    </row>
    <row r="23" spans="1:15" x14ac:dyDescent="0.25">
      <c r="B23" s="2" t="e">
        <f>$L$15/#REF!</f>
        <v>#REF!</v>
      </c>
      <c r="C23" s="2" t="e">
        <f>$L$15/#REF!</f>
        <v>#REF!</v>
      </c>
      <c r="D23" s="2" t="e">
        <f>$L$15/#REF!</f>
        <v>#REF!</v>
      </c>
      <c r="E23" s="2">
        <f>$L$15/E15</f>
        <v>6.7460540161346891</v>
      </c>
      <c r="F23" s="2">
        <f>$L$15/F15</f>
        <v>4.1914745238199016</v>
      </c>
      <c r="G23" s="2">
        <f>$L$15/H15</f>
        <v>3.607630552220888</v>
      </c>
      <c r="H23" s="2" t="e">
        <f>$L$15/#REF!</f>
        <v>#REF!</v>
      </c>
      <c r="I23" s="2">
        <f>$L$15/I15</f>
        <v>2.090134538894564</v>
      </c>
      <c r="J23" s="2"/>
      <c r="K23" s="2"/>
      <c r="L23" s="2"/>
      <c r="M23" s="2" t="e">
        <f>$L$15/#REF!</f>
        <v>#REF!</v>
      </c>
      <c r="N23" s="2"/>
      <c r="O23" s="2"/>
    </row>
    <row r="24" spans="1:15" x14ac:dyDescent="0.25">
      <c r="B24" t="e">
        <f>#REF!/$L$2*B23</f>
        <v>#REF!</v>
      </c>
      <c r="C24" t="e">
        <f>#REF!/$L$2*C23</f>
        <v>#REF!</v>
      </c>
      <c r="D24" t="e">
        <f>#REF!/$L$2*D23</f>
        <v>#REF!</v>
      </c>
      <c r="E24" t="e">
        <f>E2/$L$2*E23</f>
        <v>#VALUE!</v>
      </c>
      <c r="F24" t="e">
        <f>F2/$L$2*F23</f>
        <v>#VALUE!</v>
      </c>
      <c r="G24" t="e">
        <f>H2/$L$2*G23</f>
        <v>#VALUE!</v>
      </c>
    </row>
  </sheetData>
  <phoneticPr fontId="3" type="noConversion"/>
  <conditionalFormatting sqref="H7:XFD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XFD7 A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XFD8 A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XFD8 A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F7 A7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L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L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F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L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L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F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L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F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L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L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F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L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L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L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F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L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L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L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L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F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4A1-D52A-40B9-BB3C-CB761853C864}">
  <dimension ref="A1:T16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34</v>
      </c>
      <c r="N1" t="s">
        <v>36</v>
      </c>
      <c r="O1" t="s">
        <v>38</v>
      </c>
      <c r="P1" t="s">
        <v>40</v>
      </c>
      <c r="Q1" t="s">
        <v>42</v>
      </c>
      <c r="R1" t="s">
        <v>44</v>
      </c>
      <c r="S1" t="s">
        <v>46</v>
      </c>
      <c r="T1" t="s">
        <v>47</v>
      </c>
    </row>
    <row r="2" spans="1:20" x14ac:dyDescent="0.25">
      <c r="A2" s="1" t="s">
        <v>144</v>
      </c>
      <c r="B2" s="1" t="s">
        <v>117</v>
      </c>
      <c r="C2" s="1" t="s">
        <v>164</v>
      </c>
      <c r="D2" s="1" t="s">
        <v>49</v>
      </c>
      <c r="E2" s="1" t="s">
        <v>180</v>
      </c>
      <c r="F2" s="1" t="s">
        <v>148</v>
      </c>
      <c r="G2">
        <v>315955.15000000002</v>
      </c>
      <c r="H2">
        <v>71120.990000000005</v>
      </c>
      <c r="I2">
        <v>490871.14</v>
      </c>
      <c r="J2">
        <v>1074574.8400000001</v>
      </c>
      <c r="K2">
        <v>8916.07</v>
      </c>
      <c r="L2">
        <v>11.08</v>
      </c>
      <c r="M2">
        <v>6.68</v>
      </c>
      <c r="N2">
        <v>1.76</v>
      </c>
      <c r="O2">
        <v>8.66</v>
      </c>
      <c r="P2">
        <v>1.68</v>
      </c>
      <c r="Q2">
        <v>1.45</v>
      </c>
      <c r="R2">
        <v>105.62</v>
      </c>
      <c r="S2">
        <v>243.72</v>
      </c>
      <c r="T2">
        <v>5476207</v>
      </c>
    </row>
    <row r="3" spans="1:20" x14ac:dyDescent="0.25">
      <c r="A3" s="1" t="s">
        <v>139</v>
      </c>
      <c r="B3" s="1" t="s">
        <v>117</v>
      </c>
      <c r="C3" s="1" t="s">
        <v>147</v>
      </c>
      <c r="D3" s="1" t="s">
        <v>49</v>
      </c>
      <c r="E3" s="1" t="s">
        <v>180</v>
      </c>
      <c r="F3" s="1" t="s">
        <v>148</v>
      </c>
      <c r="G3">
        <v>788179.58</v>
      </c>
      <c r="H3">
        <v>194530.15</v>
      </c>
      <c r="I3">
        <v>1238255.03</v>
      </c>
      <c r="J3">
        <v>2587166.2200000002</v>
      </c>
      <c r="K3">
        <v>25040.9</v>
      </c>
      <c r="L3">
        <v>24.38</v>
      </c>
      <c r="M3">
        <v>15.31</v>
      </c>
      <c r="N3">
        <v>4.3099999999999996</v>
      </c>
      <c r="O3">
        <v>24.31</v>
      </c>
      <c r="P3">
        <v>4.47</v>
      </c>
      <c r="Q3">
        <v>3.45</v>
      </c>
      <c r="R3">
        <v>264.83999999999997</v>
      </c>
      <c r="S3">
        <v>646.62</v>
      </c>
      <c r="T3">
        <v>2191836</v>
      </c>
    </row>
    <row r="4" spans="1:20" x14ac:dyDescent="0.25">
      <c r="A4" s="1" t="s">
        <v>129</v>
      </c>
      <c r="B4" s="1" t="s">
        <v>117</v>
      </c>
      <c r="C4" s="1" t="s">
        <v>150</v>
      </c>
      <c r="D4" s="1" t="s">
        <v>49</v>
      </c>
      <c r="E4" s="1" t="s">
        <v>180</v>
      </c>
      <c r="F4" s="1" t="s">
        <v>148</v>
      </c>
      <c r="G4">
        <v>486316.97</v>
      </c>
      <c r="H4">
        <v>120728.19</v>
      </c>
      <c r="I4">
        <v>757266.99</v>
      </c>
      <c r="J4">
        <v>1575828.19</v>
      </c>
      <c r="K4">
        <v>15501.22</v>
      </c>
      <c r="L4">
        <v>15.55</v>
      </c>
      <c r="M4">
        <v>9.64</v>
      </c>
      <c r="N4">
        <v>2.65</v>
      </c>
      <c r="O4">
        <v>14.92</v>
      </c>
      <c r="P4">
        <v>2.84</v>
      </c>
      <c r="Q4">
        <v>2.15</v>
      </c>
      <c r="R4">
        <v>161.94</v>
      </c>
      <c r="S4">
        <v>400.33</v>
      </c>
      <c r="T4">
        <v>3519545</v>
      </c>
    </row>
    <row r="5" spans="1:20" x14ac:dyDescent="0.25">
      <c r="A5" s="1" t="s">
        <v>126</v>
      </c>
      <c r="B5" s="1" t="s">
        <v>117</v>
      </c>
      <c r="C5" s="1" t="s">
        <v>152</v>
      </c>
      <c r="D5" s="1" t="s">
        <v>49</v>
      </c>
      <c r="E5" s="1" t="s">
        <v>180</v>
      </c>
      <c r="F5" s="1" t="s">
        <v>148</v>
      </c>
      <c r="G5">
        <v>810810.81</v>
      </c>
      <c r="H5">
        <v>192307.69</v>
      </c>
      <c r="I5">
        <v>2173913.04</v>
      </c>
      <c r="J5">
        <v>2597402.6</v>
      </c>
      <c r="K5">
        <v>25000</v>
      </c>
      <c r="L5">
        <v>25.08</v>
      </c>
      <c r="M5">
        <v>14.67</v>
      </c>
      <c r="N5">
        <v>4.34</v>
      </c>
      <c r="O5">
        <v>24.37</v>
      </c>
      <c r="P5">
        <v>4.7</v>
      </c>
      <c r="Q5">
        <v>3.54</v>
      </c>
      <c r="R5">
        <v>261.77999999999997</v>
      </c>
      <c r="S5">
        <v>656.18</v>
      </c>
      <c r="T5">
        <v>2123000</v>
      </c>
    </row>
    <row r="6" spans="1:20" x14ac:dyDescent="0.25">
      <c r="A6" s="1" t="s">
        <v>127</v>
      </c>
      <c r="B6" s="1" t="s">
        <v>181</v>
      </c>
      <c r="C6" s="1" t="s">
        <v>161</v>
      </c>
      <c r="D6" s="1" t="s">
        <v>56</v>
      </c>
      <c r="E6" s="1" t="s">
        <v>180</v>
      </c>
      <c r="F6" s="1" t="s">
        <v>148</v>
      </c>
      <c r="G6">
        <v>1034482.76</v>
      </c>
      <c r="H6">
        <v>173913.04</v>
      </c>
      <c r="I6">
        <v>1960784.31</v>
      </c>
      <c r="J6">
        <v>2439024.39</v>
      </c>
      <c r="K6">
        <v>29411.759999999998</v>
      </c>
      <c r="L6">
        <v>25.19</v>
      </c>
      <c r="M6">
        <v>14.68</v>
      </c>
      <c r="N6">
        <v>3.87</v>
      </c>
      <c r="O6">
        <v>20.22</v>
      </c>
      <c r="P6">
        <v>3.64</v>
      </c>
      <c r="Q6">
        <v>3.33</v>
      </c>
      <c r="R6">
        <v>234.19</v>
      </c>
      <c r="S6">
        <v>669.52</v>
      </c>
      <c r="T6">
        <v>2340000</v>
      </c>
    </row>
    <row r="7" spans="1:20" x14ac:dyDescent="0.25">
      <c r="A7" s="1" t="s">
        <v>128</v>
      </c>
      <c r="B7" s="1" t="s">
        <v>117</v>
      </c>
      <c r="C7" s="1" t="s">
        <v>154</v>
      </c>
      <c r="D7" s="1" t="s">
        <v>49</v>
      </c>
      <c r="E7" s="1" t="s">
        <v>180</v>
      </c>
      <c r="F7" s="1" t="s">
        <v>148</v>
      </c>
      <c r="G7">
        <v>1000000</v>
      </c>
      <c r="H7">
        <v>238095.24</v>
      </c>
      <c r="I7">
        <v>2631578.9500000002</v>
      </c>
      <c r="J7">
        <v>3333333.33</v>
      </c>
      <c r="K7">
        <v>31250</v>
      </c>
      <c r="L7">
        <v>29.8</v>
      </c>
      <c r="M7">
        <v>19</v>
      </c>
      <c r="N7">
        <v>5.23</v>
      </c>
      <c r="O7">
        <v>29.88</v>
      </c>
      <c r="P7">
        <v>5.81</v>
      </c>
      <c r="Q7">
        <v>4.25</v>
      </c>
      <c r="R7">
        <v>328.95</v>
      </c>
      <c r="S7">
        <v>812.45</v>
      </c>
      <c r="T7">
        <v>1727000</v>
      </c>
    </row>
    <row r="8" spans="1:20" x14ac:dyDescent="0.25">
      <c r="A8" s="1" t="s">
        <v>128</v>
      </c>
      <c r="B8" s="1" t="s">
        <v>181</v>
      </c>
      <c r="C8" s="1" t="s">
        <v>154</v>
      </c>
      <c r="D8" s="1" t="s">
        <v>56</v>
      </c>
      <c r="E8" s="1" t="s">
        <v>180</v>
      </c>
      <c r="F8" s="1" t="s">
        <v>148</v>
      </c>
      <c r="G8">
        <v>1200000</v>
      </c>
      <c r="H8">
        <v>210526.32</v>
      </c>
      <c r="I8">
        <v>2564102.56</v>
      </c>
      <c r="J8">
        <v>4545454.55</v>
      </c>
      <c r="K8">
        <v>38461.54</v>
      </c>
      <c r="L8">
        <v>30.69</v>
      </c>
      <c r="M8">
        <v>18.34</v>
      </c>
      <c r="N8">
        <v>4.79</v>
      </c>
      <c r="O8">
        <v>25.81</v>
      </c>
      <c r="P8">
        <v>4.95</v>
      </c>
      <c r="Q8">
        <v>4.1500000000000004</v>
      </c>
      <c r="R8">
        <v>298.95</v>
      </c>
      <c r="S8">
        <v>864.88</v>
      </c>
      <c r="T8">
        <v>1841000</v>
      </c>
    </row>
    <row r="9" spans="1:20" x14ac:dyDescent="0.25">
      <c r="A9" s="1" t="s">
        <v>97</v>
      </c>
      <c r="B9" s="1" t="s">
        <v>166</v>
      </c>
      <c r="C9" s="1" t="s">
        <v>167</v>
      </c>
      <c r="D9" s="1" t="s">
        <v>182</v>
      </c>
      <c r="E9" s="1" t="s">
        <v>180</v>
      </c>
      <c r="F9" s="1" t="s">
        <v>148</v>
      </c>
      <c r="G9">
        <v>1625000</v>
      </c>
      <c r="H9">
        <v>131578.95000000001</v>
      </c>
      <c r="I9">
        <v>1666666.67</v>
      </c>
      <c r="J9">
        <v>2127659.5699999998</v>
      </c>
      <c r="K9">
        <v>12820.51</v>
      </c>
      <c r="L9">
        <v>26.48</v>
      </c>
      <c r="M9">
        <v>10.66</v>
      </c>
      <c r="N9">
        <v>3.82</v>
      </c>
      <c r="O9">
        <v>17.190000000000001</v>
      </c>
      <c r="P9">
        <v>3.5</v>
      </c>
      <c r="Q9">
        <v>3.24</v>
      </c>
      <c r="R9">
        <v>188.5</v>
      </c>
      <c r="S9">
        <v>443.28</v>
      </c>
      <c r="T9">
        <v>2829000</v>
      </c>
    </row>
    <row r="10" spans="1:20" x14ac:dyDescent="0.25">
      <c r="A10" s="1" t="s">
        <v>183</v>
      </c>
      <c r="B10" s="1" t="s">
        <v>118</v>
      </c>
      <c r="C10" s="1" t="s">
        <v>161</v>
      </c>
      <c r="D10" s="1" t="s">
        <v>184</v>
      </c>
      <c r="E10" s="1" t="s">
        <v>185</v>
      </c>
      <c r="F10" s="1" t="s">
        <v>148</v>
      </c>
      <c r="G10">
        <v>209790.21</v>
      </c>
      <c r="H10">
        <v>50251.26</v>
      </c>
      <c r="I10">
        <v>2083333.33</v>
      </c>
      <c r="J10">
        <v>1481481.48</v>
      </c>
      <c r="K10">
        <v>15625</v>
      </c>
      <c r="L10">
        <v>15.06</v>
      </c>
      <c r="M10">
        <v>10.42</v>
      </c>
      <c r="N10">
        <v>2</v>
      </c>
      <c r="O10">
        <v>17.27</v>
      </c>
      <c r="P10">
        <v>2.81</v>
      </c>
      <c r="Q10">
        <v>1.68</v>
      </c>
      <c r="R10">
        <v>625</v>
      </c>
      <c r="S10">
        <v>374.19</v>
      </c>
      <c r="T10">
        <v>2745000</v>
      </c>
    </row>
    <row r="11" spans="1:20" x14ac:dyDescent="0.25">
      <c r="A11" s="1" t="s">
        <v>4</v>
      </c>
      <c r="B11" s="1" t="s">
        <v>118</v>
      </c>
      <c r="C11" s="1" t="s">
        <v>155</v>
      </c>
      <c r="D11" s="1" t="s">
        <v>184</v>
      </c>
      <c r="E11" s="1" t="s">
        <v>180</v>
      </c>
      <c r="F11" s="1" t="s">
        <v>148</v>
      </c>
      <c r="G11">
        <v>833333.33</v>
      </c>
      <c r="H11">
        <v>194174.76</v>
      </c>
      <c r="I11">
        <v>2597402.6</v>
      </c>
      <c r="J11">
        <v>2898550.72</v>
      </c>
      <c r="K11">
        <v>25000</v>
      </c>
      <c r="L11">
        <v>34.04</v>
      </c>
      <c r="M11">
        <v>16</v>
      </c>
      <c r="N11">
        <v>5.15</v>
      </c>
      <c r="O11">
        <v>23.76</v>
      </c>
      <c r="P11">
        <v>4.2699999999999996</v>
      </c>
      <c r="Q11">
        <v>4.42</v>
      </c>
      <c r="R11">
        <v>250.31</v>
      </c>
      <c r="S11">
        <v>690.63</v>
      </c>
      <c r="T11">
        <v>2074000</v>
      </c>
    </row>
    <row r="12" spans="1:20" x14ac:dyDescent="0.25">
      <c r="A12" s="1" t="s">
        <v>52</v>
      </c>
      <c r="B12" s="1" t="s">
        <v>118</v>
      </c>
      <c r="C12" s="1" t="s">
        <v>168</v>
      </c>
      <c r="D12" s="1" t="s">
        <v>184</v>
      </c>
      <c r="E12" s="1" t="s">
        <v>185</v>
      </c>
      <c r="F12" s="1" t="s">
        <v>148</v>
      </c>
      <c r="G12">
        <v>1071428.57</v>
      </c>
      <c r="H12">
        <v>235294.12</v>
      </c>
      <c r="I12">
        <v>3846153.85</v>
      </c>
      <c r="J12">
        <v>4081632.65</v>
      </c>
      <c r="K12">
        <v>33333.33</v>
      </c>
      <c r="L12">
        <v>52.05</v>
      </c>
      <c r="M12">
        <v>21.06</v>
      </c>
      <c r="N12">
        <v>7.21</v>
      </c>
      <c r="O12">
        <v>37.08</v>
      </c>
      <c r="P12">
        <v>6.68</v>
      </c>
      <c r="Q12">
        <v>6.11</v>
      </c>
      <c r="R12">
        <v>1459.85</v>
      </c>
      <c r="S12">
        <v>959.32</v>
      </c>
      <c r="T12">
        <v>1041000</v>
      </c>
    </row>
    <row r="13" spans="1:20" x14ac:dyDescent="0.25">
      <c r="A13" s="1" t="s">
        <v>121</v>
      </c>
      <c r="B13" s="1" t="s">
        <v>122</v>
      </c>
      <c r="C13" s="1" t="s">
        <v>163</v>
      </c>
      <c r="D13" s="1" t="s">
        <v>186</v>
      </c>
      <c r="E13" s="1" t="s">
        <v>180</v>
      </c>
      <c r="F13" s="1" t="s">
        <v>148</v>
      </c>
      <c r="G13">
        <v>1428571.43</v>
      </c>
      <c r="H13">
        <v>266666.67</v>
      </c>
      <c r="I13">
        <v>4444444.4400000004</v>
      </c>
      <c r="J13">
        <v>3921568.63</v>
      </c>
      <c r="K13">
        <v>41666.67</v>
      </c>
      <c r="L13">
        <v>54.81</v>
      </c>
      <c r="M13">
        <v>24.31</v>
      </c>
      <c r="N13">
        <v>7.58</v>
      </c>
      <c r="O13">
        <v>38.07</v>
      </c>
      <c r="P13">
        <v>7.85</v>
      </c>
      <c r="Q13">
        <v>4.91</v>
      </c>
      <c r="R13">
        <v>352.73</v>
      </c>
      <c r="S13">
        <v>1068.48</v>
      </c>
      <c r="T13">
        <v>1444000</v>
      </c>
    </row>
    <row r="14" spans="1:20" x14ac:dyDescent="0.25">
      <c r="A14" s="1" t="s">
        <v>9</v>
      </c>
      <c r="B14" s="1" t="s">
        <v>119</v>
      </c>
      <c r="C14" s="1" t="s">
        <v>171</v>
      </c>
      <c r="D14" s="1" t="s">
        <v>56</v>
      </c>
      <c r="E14" s="1" t="s">
        <v>185</v>
      </c>
      <c r="F14" s="1" t="s">
        <v>148</v>
      </c>
      <c r="G14">
        <v>2727272.73</v>
      </c>
      <c r="H14">
        <v>689655.17</v>
      </c>
      <c r="I14">
        <v>10526315.789999999</v>
      </c>
      <c r="J14">
        <v>10526315.789999999</v>
      </c>
      <c r="K14">
        <v>100000</v>
      </c>
      <c r="L14">
        <v>123.53</v>
      </c>
      <c r="M14">
        <v>60.88</v>
      </c>
      <c r="N14">
        <v>15.69</v>
      </c>
      <c r="O14">
        <v>78.5</v>
      </c>
      <c r="P14">
        <v>15.45</v>
      </c>
      <c r="Q14">
        <v>13.91</v>
      </c>
      <c r="R14">
        <v>3921.57</v>
      </c>
      <c r="S14">
        <v>2547.17</v>
      </c>
      <c r="T14">
        <v>459000</v>
      </c>
    </row>
    <row r="15" spans="1:20" x14ac:dyDescent="0.25">
      <c r="A15" s="1" t="s">
        <v>7</v>
      </c>
      <c r="B15" s="1" t="s">
        <v>119</v>
      </c>
      <c r="C15" s="1" t="s">
        <v>172</v>
      </c>
      <c r="D15" s="1" t="s">
        <v>187</v>
      </c>
      <c r="E15" s="1" t="s">
        <v>180</v>
      </c>
      <c r="F15" s="1" t="s">
        <v>148</v>
      </c>
      <c r="G15">
        <v>1814772.25</v>
      </c>
      <c r="H15">
        <v>471820.52</v>
      </c>
      <c r="I15">
        <v>3906021.13</v>
      </c>
      <c r="J15">
        <v>7260582.2999999998</v>
      </c>
      <c r="K15">
        <v>78827.05</v>
      </c>
      <c r="L15">
        <v>88.11</v>
      </c>
      <c r="M15">
        <v>53.28</v>
      </c>
      <c r="N15">
        <v>9.73</v>
      </c>
      <c r="O15">
        <v>48.5</v>
      </c>
      <c r="P15">
        <v>10.84</v>
      </c>
      <c r="Q15">
        <v>8.48</v>
      </c>
      <c r="R15">
        <v>536.46</v>
      </c>
      <c r="S15">
        <v>1777.22</v>
      </c>
      <c r="T15">
        <v>990367</v>
      </c>
    </row>
    <row r="16" spans="1:20" x14ac:dyDescent="0.25">
      <c r="A16" s="1" t="s">
        <v>11</v>
      </c>
      <c r="B16" s="1" t="s">
        <v>119</v>
      </c>
      <c r="C16" s="1" t="s">
        <v>159</v>
      </c>
      <c r="D16" s="1" t="s">
        <v>188</v>
      </c>
      <c r="E16" s="1" t="s">
        <v>180</v>
      </c>
      <c r="F16" s="1" t="s">
        <v>148</v>
      </c>
      <c r="G16">
        <v>4065591.54</v>
      </c>
      <c r="H16">
        <v>1030555.98</v>
      </c>
      <c r="I16">
        <v>8421052.6300000008</v>
      </c>
      <c r="J16">
        <v>12928248.220000001</v>
      </c>
      <c r="K16">
        <v>159948.82</v>
      </c>
      <c r="L16">
        <v>238.37</v>
      </c>
      <c r="M16">
        <v>142.59</v>
      </c>
      <c r="N16">
        <v>24.49</v>
      </c>
      <c r="O16">
        <v>123.56</v>
      </c>
      <c r="P16">
        <v>25.88</v>
      </c>
      <c r="Q16">
        <v>18.5</v>
      </c>
      <c r="R16">
        <v>1136.6500000000001</v>
      </c>
      <c r="S16">
        <v>3935.14</v>
      </c>
      <c r="T16">
        <v>468832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T48"/>
  <sheetViews>
    <sheetView zoomScale="85" zoomScaleNormal="85" workbookViewId="0">
      <selection activeCell="P33" sqref="A1:P33"/>
    </sheetView>
  </sheetViews>
  <sheetFormatPr defaultRowHeight="15" x14ac:dyDescent="0.25"/>
  <cols>
    <col min="1" max="1" width="44.28515625" bestFit="1" customWidth="1"/>
    <col min="2" max="2" width="13.140625" customWidth="1"/>
    <col min="3" max="3" width="13" customWidth="1"/>
    <col min="4" max="4" width="13.140625" customWidth="1"/>
    <col min="5" max="6" width="14.42578125" customWidth="1"/>
    <col min="7" max="7" width="13.140625" customWidth="1"/>
    <col min="8" max="8" width="13.42578125" customWidth="1"/>
    <col min="9" max="9" width="14.5703125" customWidth="1"/>
    <col min="10" max="10" width="14.28515625" customWidth="1"/>
    <col min="11" max="11" width="14.5703125" customWidth="1"/>
    <col min="12" max="12" width="14.7109375" customWidth="1"/>
    <col min="13" max="13" width="14.140625" customWidth="1"/>
    <col min="14" max="14" width="14.28515625" customWidth="1"/>
    <col min="15" max="15" width="14.5703125" customWidth="1"/>
    <col min="16" max="16" width="14.140625" customWidth="1"/>
    <col min="17" max="17" width="32.85546875" bestFit="1" customWidth="1"/>
    <col min="18" max="18" width="15.7109375" bestFit="1" customWidth="1"/>
    <col min="19" max="19" width="17.85546875" bestFit="1" customWidth="1"/>
    <col min="20" max="21" width="30.85546875" customWidth="1"/>
  </cols>
  <sheetData>
    <row r="1" spans="1:16" ht="30" customHeight="1" x14ac:dyDescent="0.25">
      <c r="A1" s="15" t="s">
        <v>0</v>
      </c>
      <c r="B1" s="14" t="s">
        <v>139</v>
      </c>
      <c r="C1" s="14" t="s">
        <v>129</v>
      </c>
      <c r="D1" s="14" t="s">
        <v>126</v>
      </c>
      <c r="E1" s="14" t="s">
        <v>160</v>
      </c>
      <c r="F1" s="14" t="s">
        <v>128</v>
      </c>
      <c r="G1" s="14" t="s">
        <v>4</v>
      </c>
      <c r="H1" s="14" t="s">
        <v>121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</row>
    <row r="2" spans="1:16" x14ac:dyDescent="0.25">
      <c r="A2" s="10" t="s">
        <v>116</v>
      </c>
      <c r="B2" s="11" t="s">
        <v>117</v>
      </c>
      <c r="C2" s="11" t="s">
        <v>117</v>
      </c>
      <c r="D2" s="11" t="s">
        <v>117</v>
      </c>
      <c r="E2" s="11" t="s">
        <v>117</v>
      </c>
      <c r="F2" s="11" t="s">
        <v>117</v>
      </c>
      <c r="G2" s="11" t="s">
        <v>118</v>
      </c>
      <c r="H2" s="11" t="s">
        <v>122</v>
      </c>
      <c r="I2" s="11" t="s">
        <v>119</v>
      </c>
      <c r="J2" s="11" t="s">
        <v>119</v>
      </c>
      <c r="K2" s="11" t="s">
        <v>119</v>
      </c>
      <c r="L2" s="11" t="s">
        <v>119</v>
      </c>
      <c r="M2" s="11" t="s">
        <v>158</v>
      </c>
      <c r="N2" s="11" t="s">
        <v>158</v>
      </c>
      <c r="O2" s="11" t="s">
        <v>119</v>
      </c>
      <c r="P2" s="11" t="s">
        <v>119</v>
      </c>
    </row>
    <row r="3" spans="1:16" x14ac:dyDescent="0.25">
      <c r="A3" s="10" t="s">
        <v>140</v>
      </c>
      <c r="B3" s="11" t="s">
        <v>147</v>
      </c>
      <c r="C3" s="11" t="s">
        <v>150</v>
      </c>
      <c r="D3" s="11" t="s">
        <v>152</v>
      </c>
      <c r="E3" s="11" t="s">
        <v>152</v>
      </c>
      <c r="F3" s="11" t="s">
        <v>154</v>
      </c>
      <c r="G3" s="11" t="s">
        <v>155</v>
      </c>
      <c r="H3" s="11" t="s">
        <v>163</v>
      </c>
      <c r="I3" s="11" t="s">
        <v>156</v>
      </c>
      <c r="J3" s="11" t="s">
        <v>156</v>
      </c>
      <c r="K3" s="11" t="s">
        <v>157</v>
      </c>
      <c r="L3" s="11" t="s">
        <v>157</v>
      </c>
      <c r="M3" s="11" t="s">
        <v>119</v>
      </c>
      <c r="N3" s="11" t="s">
        <v>119</v>
      </c>
      <c r="O3" s="11" t="s">
        <v>159</v>
      </c>
      <c r="P3" s="11" t="s">
        <v>159</v>
      </c>
    </row>
    <row r="4" spans="1:16" x14ac:dyDescent="0.25">
      <c r="A4" s="10" t="s">
        <v>13</v>
      </c>
      <c r="B4" s="11" t="s">
        <v>93</v>
      </c>
      <c r="C4" s="11" t="s">
        <v>94</v>
      </c>
      <c r="D4" s="11" t="s">
        <v>95</v>
      </c>
      <c r="E4" s="11" t="s">
        <v>95</v>
      </c>
      <c r="F4" s="11" t="s">
        <v>94</v>
      </c>
      <c r="G4" s="11" t="s">
        <v>98</v>
      </c>
      <c r="H4" s="11" t="s">
        <v>94</v>
      </c>
      <c r="I4" s="11" t="s">
        <v>89</v>
      </c>
      <c r="J4" s="11" t="s">
        <v>89</v>
      </c>
      <c r="K4" s="11" t="s">
        <v>89</v>
      </c>
      <c r="L4" s="11" t="s">
        <v>89</v>
      </c>
      <c r="M4" s="11" t="s">
        <v>94</v>
      </c>
      <c r="N4" s="11" t="s">
        <v>94</v>
      </c>
      <c r="O4" s="11" t="s">
        <v>89</v>
      </c>
      <c r="P4" s="11" t="s">
        <v>89</v>
      </c>
    </row>
    <row r="5" spans="1:16" x14ac:dyDescent="0.25">
      <c r="A5" s="10" t="s">
        <v>14</v>
      </c>
      <c r="B5" s="14" t="s">
        <v>175</v>
      </c>
      <c r="C5" s="14" t="s">
        <v>175</v>
      </c>
      <c r="D5" s="14" t="s">
        <v>175</v>
      </c>
      <c r="E5" s="14" t="s">
        <v>15</v>
      </c>
      <c r="F5" s="14" t="s">
        <v>16</v>
      </c>
      <c r="G5" s="14" t="s">
        <v>176</v>
      </c>
      <c r="H5" s="14" t="s">
        <v>177</v>
      </c>
      <c r="I5" s="14" t="s">
        <v>178</v>
      </c>
      <c r="J5" s="14" t="s">
        <v>17</v>
      </c>
      <c r="K5" s="14" t="s">
        <v>178</v>
      </c>
      <c r="L5" s="14" t="s">
        <v>18</v>
      </c>
      <c r="M5" s="14" t="s">
        <v>179</v>
      </c>
      <c r="N5" s="14" t="s">
        <v>19</v>
      </c>
      <c r="O5" s="14" t="s">
        <v>178</v>
      </c>
      <c r="P5" s="14" t="s">
        <v>19</v>
      </c>
    </row>
    <row r="6" spans="1:16" x14ac:dyDescent="0.25">
      <c r="A6" s="10" t="s">
        <v>20</v>
      </c>
      <c r="B6" s="11" t="s">
        <v>148</v>
      </c>
      <c r="C6" s="11" t="s">
        <v>151</v>
      </c>
      <c r="D6" s="11" t="s">
        <v>153</v>
      </c>
      <c r="E6" s="11" t="s">
        <v>153</v>
      </c>
      <c r="F6" s="11" t="s">
        <v>153</v>
      </c>
      <c r="G6" s="11" t="s">
        <v>151</v>
      </c>
      <c r="H6" s="11" t="s">
        <v>148</v>
      </c>
      <c r="I6" s="11" t="s">
        <v>151</v>
      </c>
      <c r="J6" s="11" t="s">
        <v>151</v>
      </c>
      <c r="K6" s="11" t="s">
        <v>151</v>
      </c>
      <c r="L6" s="11" t="s">
        <v>151</v>
      </c>
      <c r="M6" s="11" t="s">
        <v>151</v>
      </c>
      <c r="N6" s="11" t="s">
        <v>151</v>
      </c>
      <c r="O6" s="11" t="s">
        <v>153</v>
      </c>
      <c r="P6" s="11" t="s">
        <v>153</v>
      </c>
    </row>
    <row r="7" spans="1:16" x14ac:dyDescent="0.25">
      <c r="A7" s="10" t="s">
        <v>21</v>
      </c>
      <c r="B7">
        <v>0</v>
      </c>
      <c r="C7">
        <v>0</v>
      </c>
      <c r="D7">
        <v>0</v>
      </c>
      <c r="E7">
        <v>2362408960</v>
      </c>
      <c r="F7">
        <v>2380783616</v>
      </c>
      <c r="G7">
        <v>0</v>
      </c>
      <c r="H7">
        <v>0</v>
      </c>
      <c r="I7">
        <v>2127478784</v>
      </c>
      <c r="J7">
        <v>1124458496</v>
      </c>
      <c r="K7">
        <v>623116288</v>
      </c>
      <c r="L7">
        <v>1124110336</v>
      </c>
      <c r="M7">
        <v>0</v>
      </c>
      <c r="N7">
        <v>1198948352</v>
      </c>
      <c r="O7">
        <v>3467759616</v>
      </c>
      <c r="P7">
        <v>2106949632</v>
      </c>
    </row>
    <row r="8" spans="1:16" x14ac:dyDescent="0.25">
      <c r="A8" t="s">
        <v>22</v>
      </c>
      <c r="B8" s="3">
        <v>3532077.94</v>
      </c>
      <c r="C8" s="3">
        <v>2591812.46</v>
      </c>
      <c r="D8" s="3">
        <v>4755942.3600000003</v>
      </c>
      <c r="E8" s="3">
        <v>112107200.19</v>
      </c>
      <c r="F8" s="3">
        <v>132875156.17</v>
      </c>
      <c r="G8" s="3">
        <v>5032008.47</v>
      </c>
      <c r="H8" s="3">
        <v>1603682.69</v>
      </c>
      <c r="I8" s="3">
        <v>33640155.469999999</v>
      </c>
      <c r="J8" s="3">
        <v>28316564.920000002</v>
      </c>
      <c r="K8" s="3">
        <v>71766787.790000007</v>
      </c>
      <c r="L8" s="3">
        <v>67165610.129999995</v>
      </c>
      <c r="M8" s="3">
        <v>5888357.8200000003</v>
      </c>
      <c r="N8" s="3">
        <v>61276579.890000001</v>
      </c>
      <c r="O8" s="3">
        <v>142318892.80000001</v>
      </c>
      <c r="P8" s="3">
        <v>139398390</v>
      </c>
    </row>
    <row r="9" spans="1:16" x14ac:dyDescent="0.25">
      <c r="A9" t="s">
        <v>23</v>
      </c>
      <c r="B9" s="3">
        <v>9232556.4299999997</v>
      </c>
      <c r="C9" s="3">
        <v>7119809.3399999999</v>
      </c>
      <c r="D9" s="3">
        <v>11853423.18</v>
      </c>
      <c r="E9" s="3">
        <v>117270015.03</v>
      </c>
      <c r="F9" s="3">
        <v>148628854.22999999</v>
      </c>
      <c r="G9" s="3">
        <v>4637858.8899999997</v>
      </c>
      <c r="H9" s="3">
        <v>6938063.9500000002</v>
      </c>
      <c r="I9" s="3">
        <v>32210118.539999999</v>
      </c>
      <c r="J9" s="3">
        <v>35438868.329999998</v>
      </c>
      <c r="K9" s="3">
        <v>34640922.700000003</v>
      </c>
      <c r="L9" s="3">
        <v>38591843.82</v>
      </c>
      <c r="M9" s="3">
        <v>28816081.489999998</v>
      </c>
      <c r="N9" s="3">
        <v>57968393.310000002</v>
      </c>
      <c r="O9" s="3">
        <v>76482092.939999998</v>
      </c>
      <c r="P9" s="3">
        <v>68419477.900000006</v>
      </c>
    </row>
    <row r="10" spans="1:16" x14ac:dyDescent="0.25">
      <c r="A10" t="s">
        <v>24</v>
      </c>
      <c r="B10" s="3">
        <v>922858.78</v>
      </c>
      <c r="C10" s="3">
        <v>690960.02</v>
      </c>
      <c r="D10" s="3">
        <v>1275834.03</v>
      </c>
      <c r="E10" s="3">
        <v>1458574.64</v>
      </c>
      <c r="F10" s="3">
        <v>2009156.77</v>
      </c>
      <c r="G10" s="3">
        <v>965684.06</v>
      </c>
      <c r="H10" s="3">
        <v>1229171.3999999999</v>
      </c>
      <c r="I10" s="3">
        <v>2100502.84</v>
      </c>
      <c r="J10" s="3">
        <v>1840700.19</v>
      </c>
      <c r="K10" s="3">
        <v>4985436.4800000004</v>
      </c>
      <c r="L10" s="3">
        <v>4003896.28</v>
      </c>
      <c r="M10" s="3">
        <v>3538260.34</v>
      </c>
      <c r="N10" s="3">
        <v>3467831.59</v>
      </c>
      <c r="O10" s="3">
        <v>8487850.0099999998</v>
      </c>
      <c r="P10" s="3">
        <v>9257156.9800000004</v>
      </c>
    </row>
    <row r="11" spans="1:16" x14ac:dyDescent="0.25">
      <c r="A11" t="s">
        <v>25</v>
      </c>
      <c r="B11" s="3">
        <v>925903.52</v>
      </c>
      <c r="C11" s="3">
        <v>689693.34</v>
      </c>
      <c r="D11" s="3">
        <v>1240840.3600000001</v>
      </c>
      <c r="E11" s="3">
        <v>1407533.63</v>
      </c>
      <c r="F11" s="3">
        <v>1710285.39</v>
      </c>
      <c r="G11" s="3">
        <v>910857.03</v>
      </c>
      <c r="H11" s="3">
        <v>1215370.29</v>
      </c>
      <c r="I11" s="3">
        <v>2100277.5699999998</v>
      </c>
      <c r="J11" s="3">
        <v>1807213.36</v>
      </c>
      <c r="K11" s="3">
        <v>2688068.6</v>
      </c>
      <c r="L11" s="3">
        <v>2069191.75</v>
      </c>
      <c r="M11" s="3">
        <v>2996490.12</v>
      </c>
      <c r="N11" s="3">
        <v>2687106.05</v>
      </c>
      <c r="O11" s="3">
        <v>5699734.3300000001</v>
      </c>
      <c r="P11" s="3">
        <v>5409691.21</v>
      </c>
    </row>
    <row r="12" spans="1:16" x14ac:dyDescent="0.25">
      <c r="A12" t="s">
        <v>26</v>
      </c>
      <c r="B12" s="3">
        <v>60398659.109999999</v>
      </c>
      <c r="C12" s="3">
        <v>46831726.899999999</v>
      </c>
      <c r="D12" s="3">
        <v>81142021.700000003</v>
      </c>
      <c r="E12" s="3">
        <v>43691655.57</v>
      </c>
      <c r="F12" s="3">
        <v>52172333.490000002</v>
      </c>
      <c r="G12" s="3">
        <v>7988480.1799999997</v>
      </c>
      <c r="H12" s="3">
        <v>18590864.920000002</v>
      </c>
      <c r="I12" s="3">
        <v>66075080.829999998</v>
      </c>
      <c r="J12" s="3">
        <v>69707585.739999995</v>
      </c>
      <c r="K12" s="3">
        <v>71183388.129999995</v>
      </c>
      <c r="L12" s="3">
        <v>84265325.390000001</v>
      </c>
      <c r="M12" s="3">
        <v>33915665.079999998</v>
      </c>
      <c r="N12" s="3">
        <v>73948127.810000002</v>
      </c>
      <c r="O12" s="3">
        <v>137005911.03999999</v>
      </c>
      <c r="P12" s="3">
        <v>147498693.91999999</v>
      </c>
    </row>
    <row r="13" spans="1:16" x14ac:dyDescent="0.25">
      <c r="A13" t="s">
        <v>27</v>
      </c>
      <c r="B13" s="3">
        <v>15294328.41</v>
      </c>
      <c r="C13" s="3">
        <v>11886053.390000001</v>
      </c>
      <c r="D13" s="3">
        <v>19965213.530000001</v>
      </c>
      <c r="E13" s="3">
        <v>41801299.25</v>
      </c>
      <c r="F13" s="3">
        <v>51925427.159999996</v>
      </c>
      <c r="G13" s="3">
        <v>6493276.3300000001</v>
      </c>
      <c r="H13" s="3">
        <v>16230135.33</v>
      </c>
      <c r="I13" s="3">
        <v>64876516.200000003</v>
      </c>
      <c r="J13" s="3">
        <v>68604788.530000001</v>
      </c>
      <c r="K13" s="3">
        <v>65649229.009999998</v>
      </c>
      <c r="L13" s="3">
        <v>58796891.310000002</v>
      </c>
      <c r="M13" s="3">
        <v>23818753.43</v>
      </c>
      <c r="N13" s="3">
        <v>61551182.18</v>
      </c>
      <c r="O13" s="3">
        <v>128816109.62</v>
      </c>
      <c r="P13" s="3">
        <v>132973724.51000001</v>
      </c>
    </row>
    <row r="14" spans="1:16" x14ac:dyDescent="0.25">
      <c r="A14" t="s">
        <v>28</v>
      </c>
      <c r="B14" s="3">
        <v>57049321.520000003</v>
      </c>
      <c r="C14" s="3">
        <v>44077813.520000003</v>
      </c>
      <c r="D14" s="3">
        <v>76368338.200000003</v>
      </c>
      <c r="E14" s="3">
        <v>369052810.82999998</v>
      </c>
      <c r="F14" s="3">
        <v>440085292.05000001</v>
      </c>
      <c r="G14" s="3">
        <v>35574692.530000001</v>
      </c>
      <c r="H14" s="3">
        <v>75869899.989999995</v>
      </c>
      <c r="I14" s="3">
        <v>122382225.08</v>
      </c>
      <c r="J14" s="3">
        <v>122446834.27</v>
      </c>
      <c r="K14" s="3">
        <v>192617413.69999999</v>
      </c>
      <c r="L14" s="3">
        <v>165452978.06999999</v>
      </c>
      <c r="M14" s="3">
        <v>186225454.37</v>
      </c>
      <c r="N14" s="3">
        <v>179526702.97999999</v>
      </c>
      <c r="O14" s="3">
        <v>331131288.19</v>
      </c>
      <c r="P14" s="3">
        <v>331922034.04000002</v>
      </c>
    </row>
    <row r="15" spans="1:16" x14ac:dyDescent="0.25">
      <c r="A15" t="s">
        <v>29</v>
      </c>
      <c r="B15" s="3">
        <v>56870045.200000003</v>
      </c>
      <c r="C15" s="3">
        <v>43959531.25</v>
      </c>
      <c r="D15" s="3">
        <v>72836094.620000005</v>
      </c>
      <c r="E15" s="3">
        <v>351711959.72000003</v>
      </c>
      <c r="F15" s="3">
        <v>436938052.61000001</v>
      </c>
      <c r="G15" s="3">
        <v>31986726.280000001</v>
      </c>
      <c r="H15" s="3">
        <v>76141819.969999999</v>
      </c>
      <c r="I15" s="3">
        <v>120545480.59999999</v>
      </c>
      <c r="J15" s="3">
        <v>119899967.94</v>
      </c>
      <c r="K15" s="3">
        <v>115456660.56</v>
      </c>
      <c r="L15" s="3">
        <v>120261358.23999999</v>
      </c>
      <c r="M15" s="3">
        <v>135438638.47999999</v>
      </c>
      <c r="N15" s="3">
        <v>128884892.73999999</v>
      </c>
      <c r="O15" s="3">
        <v>273941467.23000002</v>
      </c>
      <c r="P15" s="3">
        <v>252491599.72999999</v>
      </c>
    </row>
    <row r="16" spans="1:16" x14ac:dyDescent="0.25">
      <c r="A16" t="s">
        <v>30</v>
      </c>
      <c r="B16" s="3">
        <v>22365.49</v>
      </c>
      <c r="C16" s="3">
        <v>17542.3</v>
      </c>
      <c r="D16" s="3">
        <v>30161.66</v>
      </c>
      <c r="E16" s="3">
        <v>194087.45</v>
      </c>
      <c r="F16" s="3">
        <v>211875.55</v>
      </c>
      <c r="G16" s="3">
        <v>44510.57</v>
      </c>
      <c r="H16" s="3">
        <v>84422.45</v>
      </c>
      <c r="I16" s="3">
        <v>140660.24</v>
      </c>
      <c r="J16" s="3">
        <v>201869.44</v>
      </c>
      <c r="K16" s="3">
        <v>226490.84</v>
      </c>
      <c r="L16" s="3">
        <v>381678.06</v>
      </c>
      <c r="M16" s="3">
        <v>111408.38</v>
      </c>
      <c r="N16" s="3">
        <v>407545.97</v>
      </c>
      <c r="O16" s="3">
        <v>541071.44999999995</v>
      </c>
      <c r="P16" s="3">
        <v>742029.57</v>
      </c>
    </row>
    <row r="17" spans="1:16" x14ac:dyDescent="0.25">
      <c r="A17" t="s">
        <v>31</v>
      </c>
      <c r="B17" s="3">
        <v>22318.26</v>
      </c>
      <c r="C17" s="3">
        <v>16780.740000000002</v>
      </c>
      <c r="D17" s="3">
        <v>24993.46</v>
      </c>
      <c r="E17" s="3">
        <v>26962.18</v>
      </c>
      <c r="F17" s="3">
        <v>32869.46</v>
      </c>
      <c r="G17" s="3">
        <v>38177.94</v>
      </c>
      <c r="H17" s="3">
        <v>86610.92</v>
      </c>
      <c r="I17" s="3">
        <v>52448.92</v>
      </c>
      <c r="J17" s="3">
        <v>57498.14</v>
      </c>
      <c r="K17" s="3">
        <v>70272.87</v>
      </c>
      <c r="L17" s="3">
        <v>93497.43</v>
      </c>
      <c r="M17" s="3">
        <v>62291.839999999997</v>
      </c>
      <c r="N17" s="3">
        <v>62665.53</v>
      </c>
      <c r="O17" s="3">
        <v>75575.55</v>
      </c>
      <c r="P17" s="3">
        <v>81750.73</v>
      </c>
    </row>
    <row r="18" spans="1:16" x14ac:dyDescent="0.25">
      <c r="A18" t="s">
        <v>32</v>
      </c>
      <c r="B18" s="3">
        <v>442.05</v>
      </c>
      <c r="C18" s="3">
        <v>357.1</v>
      </c>
      <c r="D18" s="3">
        <v>686.04</v>
      </c>
      <c r="E18" s="3">
        <v>2440.9899999999998</v>
      </c>
      <c r="F18" s="3">
        <v>2858.39</v>
      </c>
      <c r="G18" s="3">
        <v>446.4</v>
      </c>
      <c r="H18" s="3">
        <v>2145.5100000000002</v>
      </c>
      <c r="I18" s="3">
        <v>2773.08</v>
      </c>
      <c r="J18" s="3">
        <v>2385.08</v>
      </c>
      <c r="K18" s="3">
        <v>5832.27</v>
      </c>
      <c r="L18" s="3">
        <v>4393.45</v>
      </c>
      <c r="M18" s="3">
        <v>3525.38</v>
      </c>
      <c r="N18" s="3">
        <v>5087.1400000000003</v>
      </c>
      <c r="O18" s="3">
        <v>12098.99</v>
      </c>
      <c r="P18" s="3">
        <v>9718.41</v>
      </c>
    </row>
    <row r="19" spans="1:16" x14ac:dyDescent="0.25">
      <c r="A19" t="s">
        <v>33</v>
      </c>
      <c r="B19" s="3">
        <v>453.77</v>
      </c>
      <c r="C19" s="3">
        <v>1419.04</v>
      </c>
      <c r="D19" s="3">
        <v>4600.33</v>
      </c>
      <c r="E19" s="3">
        <v>16783.150000000001</v>
      </c>
      <c r="F19" s="3">
        <v>20078.2</v>
      </c>
      <c r="G19" s="3">
        <v>1501.81</v>
      </c>
      <c r="H19" s="3">
        <v>2147.9899999999998</v>
      </c>
      <c r="I19" s="3">
        <v>8522</v>
      </c>
      <c r="J19" s="3">
        <v>8083.16</v>
      </c>
      <c r="K19" s="3">
        <v>8796.18</v>
      </c>
      <c r="L19" s="3">
        <v>8406.69</v>
      </c>
      <c r="M19" s="3">
        <v>11335.19</v>
      </c>
      <c r="N19" s="3">
        <v>16268.24</v>
      </c>
      <c r="O19" s="3">
        <v>41043.919999999998</v>
      </c>
      <c r="P19" s="3">
        <v>36871.379999999997</v>
      </c>
    </row>
    <row r="20" spans="1:16" x14ac:dyDescent="0.25">
      <c r="A20" t="s">
        <v>34</v>
      </c>
      <c r="B20" s="3">
        <v>212.12</v>
      </c>
      <c r="C20" s="3">
        <v>158.97</v>
      </c>
      <c r="D20" s="3">
        <v>298.75</v>
      </c>
      <c r="E20" s="3">
        <v>1048.21</v>
      </c>
      <c r="F20" s="3">
        <v>1275.25</v>
      </c>
      <c r="G20" s="3">
        <v>132.68</v>
      </c>
      <c r="H20" s="3">
        <v>644.63</v>
      </c>
      <c r="I20" s="3">
        <v>892.06</v>
      </c>
      <c r="J20" s="3">
        <v>793.29</v>
      </c>
      <c r="K20" s="3">
        <v>1988.76</v>
      </c>
      <c r="L20" s="3">
        <v>1360.13</v>
      </c>
      <c r="M20" s="3">
        <v>1073.26</v>
      </c>
      <c r="N20" s="3">
        <v>1397.58</v>
      </c>
      <c r="O20" s="3">
        <v>4944.93</v>
      </c>
      <c r="P20" s="3">
        <v>2671.33</v>
      </c>
    </row>
    <row r="21" spans="1:16" x14ac:dyDescent="0.25">
      <c r="A21" t="s">
        <v>35</v>
      </c>
      <c r="B21" s="3">
        <v>212.58</v>
      </c>
      <c r="C21" s="3">
        <v>991.97</v>
      </c>
      <c r="D21" s="3">
        <v>3216.11</v>
      </c>
      <c r="E21" s="3">
        <v>11799.91</v>
      </c>
      <c r="F21" s="3">
        <v>14375.81</v>
      </c>
      <c r="G21" s="3">
        <v>1107.29</v>
      </c>
      <c r="H21" s="3">
        <v>679.62</v>
      </c>
      <c r="I21" s="3">
        <v>5820.38</v>
      </c>
      <c r="J21" s="3">
        <v>5400.44</v>
      </c>
      <c r="K21" s="3">
        <v>5380.22</v>
      </c>
      <c r="L21" s="3">
        <v>4341.3100000000004</v>
      </c>
      <c r="M21" s="3">
        <v>5221.9799999999996</v>
      </c>
      <c r="N21" s="3">
        <v>7154.81</v>
      </c>
      <c r="O21" s="3">
        <v>32281.19</v>
      </c>
      <c r="P21" s="3">
        <v>23490.35</v>
      </c>
    </row>
    <row r="22" spans="1:16" x14ac:dyDescent="0.25">
      <c r="A22" t="s">
        <v>36</v>
      </c>
      <c r="B22" s="3">
        <v>53.16</v>
      </c>
      <c r="C22" s="3">
        <v>39</v>
      </c>
      <c r="D22" s="3">
        <v>74.36</v>
      </c>
      <c r="E22" s="3">
        <v>164.72</v>
      </c>
      <c r="F22" s="3">
        <v>179.26</v>
      </c>
      <c r="G22" s="3">
        <v>33.03</v>
      </c>
      <c r="H22" s="3">
        <v>123.16</v>
      </c>
      <c r="I22" s="3">
        <v>143.59</v>
      </c>
      <c r="J22" s="3">
        <v>150.86000000000001</v>
      </c>
      <c r="K22" s="3">
        <v>255.06</v>
      </c>
      <c r="L22" s="3">
        <v>239</v>
      </c>
      <c r="M22" s="3">
        <v>203.29</v>
      </c>
      <c r="N22" s="3">
        <v>321.42</v>
      </c>
      <c r="O22" s="3">
        <v>584.71</v>
      </c>
      <c r="P22" s="3">
        <v>584.71</v>
      </c>
    </row>
    <row r="23" spans="1:16" x14ac:dyDescent="0.25">
      <c r="A23" t="s">
        <v>37</v>
      </c>
      <c r="B23" s="3">
        <v>56.8</v>
      </c>
      <c r="C23" s="3">
        <v>167.37</v>
      </c>
      <c r="D23" s="3">
        <v>583.97</v>
      </c>
      <c r="E23" s="3">
        <v>1177.67</v>
      </c>
      <c r="F23" s="3">
        <v>1261.8399999999999</v>
      </c>
      <c r="G23" s="3">
        <v>130.74</v>
      </c>
      <c r="H23" s="3">
        <v>123.16</v>
      </c>
      <c r="I23" s="3">
        <v>574.36</v>
      </c>
      <c r="J23" s="3">
        <v>574.36</v>
      </c>
      <c r="K23" s="3">
        <v>574.36</v>
      </c>
      <c r="L23" s="3">
        <v>530.66999999999996</v>
      </c>
      <c r="M23" s="3">
        <v>541.02</v>
      </c>
      <c r="N23" s="3">
        <v>914.35</v>
      </c>
      <c r="O23" s="3">
        <v>2560.0700000000002</v>
      </c>
      <c r="P23" s="3">
        <v>2852.68</v>
      </c>
    </row>
    <row r="24" spans="1:16" x14ac:dyDescent="0.25">
      <c r="A24" t="s">
        <v>38</v>
      </c>
      <c r="B24" s="3">
        <v>42.69</v>
      </c>
      <c r="C24" s="3">
        <v>33.01</v>
      </c>
      <c r="D24" s="3">
        <v>56.92</v>
      </c>
      <c r="E24" s="3">
        <v>1309.6199999999999</v>
      </c>
      <c r="F24" s="3">
        <v>1552.65</v>
      </c>
      <c r="G24" s="3">
        <v>52.93</v>
      </c>
      <c r="H24" s="3">
        <v>181.56</v>
      </c>
      <c r="I24" s="3">
        <v>746.16</v>
      </c>
      <c r="J24" s="3">
        <v>981.22</v>
      </c>
      <c r="K24" s="3">
        <v>1319.86</v>
      </c>
      <c r="L24" s="3">
        <v>1677.86</v>
      </c>
      <c r="M24" s="3">
        <v>245.87</v>
      </c>
      <c r="N24" s="3">
        <v>2294.8200000000002</v>
      </c>
      <c r="O24" s="3">
        <v>2899.26</v>
      </c>
      <c r="P24" s="3">
        <v>3643.71</v>
      </c>
    </row>
    <row r="25" spans="1:16" x14ac:dyDescent="0.25">
      <c r="A25" t="s">
        <v>39</v>
      </c>
      <c r="B25" s="3">
        <v>42.12</v>
      </c>
      <c r="C25" s="3">
        <v>132.04</v>
      </c>
      <c r="D25" s="3">
        <v>443.94</v>
      </c>
      <c r="E25" s="3">
        <v>10672.17</v>
      </c>
      <c r="F25" s="3">
        <v>12711.44</v>
      </c>
      <c r="G25" s="3">
        <v>193.51</v>
      </c>
      <c r="H25" s="3">
        <v>181.56</v>
      </c>
      <c r="I25" s="3">
        <v>2994.31</v>
      </c>
      <c r="J25" s="3">
        <v>3784.86</v>
      </c>
      <c r="K25" s="3">
        <v>2287.42</v>
      </c>
      <c r="L25" s="3">
        <v>3058.05</v>
      </c>
      <c r="M25" s="3">
        <v>645.41999999999996</v>
      </c>
      <c r="N25" s="3">
        <v>3183.84</v>
      </c>
      <c r="O25" s="3">
        <v>9900.4</v>
      </c>
      <c r="P25" s="3">
        <v>13703.47</v>
      </c>
    </row>
    <row r="26" spans="1:16" x14ac:dyDescent="0.25">
      <c r="A26" t="s">
        <v>40</v>
      </c>
      <c r="B26" s="3">
        <v>617.08000000000004</v>
      </c>
      <c r="C26" s="3">
        <v>473.86</v>
      </c>
      <c r="D26" s="3">
        <v>831.93</v>
      </c>
      <c r="E26" s="3">
        <v>326.68</v>
      </c>
      <c r="F26" s="3">
        <v>357.01</v>
      </c>
      <c r="G26" s="3">
        <v>454.87</v>
      </c>
      <c r="H26" s="3">
        <v>411.42</v>
      </c>
      <c r="I26" s="3">
        <v>976.28</v>
      </c>
      <c r="J26" s="3">
        <v>1169.49</v>
      </c>
      <c r="K26" s="3">
        <v>1809.24</v>
      </c>
      <c r="L26" s="3">
        <v>2149.08</v>
      </c>
      <c r="M26" s="3">
        <v>1544.08</v>
      </c>
      <c r="N26" s="3">
        <v>1853.38</v>
      </c>
      <c r="O26" s="3">
        <v>3016.39</v>
      </c>
      <c r="P26" s="3">
        <v>3645.66</v>
      </c>
    </row>
    <row r="27" spans="1:16" x14ac:dyDescent="0.25">
      <c r="A27" t="s">
        <v>41</v>
      </c>
      <c r="B27" s="3">
        <v>478.27</v>
      </c>
      <c r="C27" s="3">
        <v>1485.32</v>
      </c>
      <c r="D27" s="3">
        <v>5122.33</v>
      </c>
      <c r="E27" s="3">
        <v>7813.58</v>
      </c>
      <c r="F27" s="3">
        <v>9441.68</v>
      </c>
      <c r="G27" s="3">
        <v>1346.53</v>
      </c>
      <c r="H27" s="3">
        <v>544.61</v>
      </c>
      <c r="I27" s="3">
        <v>4159.1000000000004</v>
      </c>
      <c r="J27" s="3">
        <v>5022.8999999999996</v>
      </c>
      <c r="K27" s="3">
        <v>4211.3500000000004</v>
      </c>
      <c r="L27" s="3">
        <v>4856.4399999999996</v>
      </c>
      <c r="M27" s="3">
        <v>5204.05</v>
      </c>
      <c r="N27" s="3">
        <v>5773.8</v>
      </c>
      <c r="O27" s="3">
        <v>18956.97</v>
      </c>
      <c r="P27" s="3">
        <v>22593.61</v>
      </c>
    </row>
    <row r="28" spans="1:16" x14ac:dyDescent="0.25">
      <c r="A28" t="s">
        <v>42</v>
      </c>
      <c r="B28" s="3">
        <v>47.27</v>
      </c>
      <c r="C28" s="3">
        <v>46.85</v>
      </c>
      <c r="D28" s="3">
        <v>80.930000000000007</v>
      </c>
      <c r="E28" s="3">
        <v>133.53</v>
      </c>
      <c r="F28" s="3">
        <v>130.28</v>
      </c>
      <c r="G28" s="3">
        <v>60.7</v>
      </c>
      <c r="H28" s="3">
        <v>197.83</v>
      </c>
      <c r="I28" s="3">
        <v>296.74</v>
      </c>
      <c r="J28" s="3">
        <v>296.74</v>
      </c>
      <c r="K28" s="3">
        <v>667.67</v>
      </c>
      <c r="L28" s="3">
        <v>593.48</v>
      </c>
      <c r="M28" s="3">
        <v>356.09</v>
      </c>
      <c r="N28" s="3">
        <v>593.48</v>
      </c>
      <c r="O28" s="3">
        <v>1335.33</v>
      </c>
      <c r="P28" s="3">
        <v>1335.33</v>
      </c>
    </row>
    <row r="29" spans="1:16" x14ac:dyDescent="0.25">
      <c r="A29" t="s">
        <v>43</v>
      </c>
      <c r="B29" s="3">
        <v>47.27</v>
      </c>
      <c r="C29" s="3">
        <v>181.06</v>
      </c>
      <c r="D29" s="3">
        <v>517.17999999999995</v>
      </c>
      <c r="E29" s="3">
        <v>746.43</v>
      </c>
      <c r="F29" s="3">
        <v>699.09</v>
      </c>
      <c r="G29" s="3">
        <v>200.64</v>
      </c>
      <c r="H29" s="3">
        <v>190.76</v>
      </c>
      <c r="I29" s="3">
        <v>562.24</v>
      </c>
      <c r="J29" s="3">
        <v>521.1</v>
      </c>
      <c r="K29" s="3">
        <v>928.93</v>
      </c>
      <c r="L29" s="3">
        <v>890.22</v>
      </c>
      <c r="M29" s="3">
        <v>971.15</v>
      </c>
      <c r="N29" s="3">
        <v>1005.84</v>
      </c>
      <c r="O29" s="3">
        <v>2072.9499999999998</v>
      </c>
      <c r="P29" s="3">
        <v>2047.51</v>
      </c>
    </row>
    <row r="30" spans="1:16" x14ac:dyDescent="0.25">
      <c r="A30" t="s">
        <v>44</v>
      </c>
      <c r="B30" s="3">
        <v>32444.54</v>
      </c>
      <c r="C30" s="3">
        <v>24850.52</v>
      </c>
      <c r="D30" s="3">
        <v>40086.89</v>
      </c>
      <c r="E30" s="3">
        <v>0</v>
      </c>
      <c r="F30" s="3">
        <v>0</v>
      </c>
      <c r="G30" s="3">
        <v>23782.26</v>
      </c>
      <c r="H30" s="3">
        <v>58469.67</v>
      </c>
      <c r="I30" s="3">
        <v>83339.539999999994</v>
      </c>
      <c r="J30" s="3">
        <v>67154.95</v>
      </c>
      <c r="K30" s="3">
        <v>122028.68</v>
      </c>
      <c r="L30" s="3">
        <v>155054.23000000001</v>
      </c>
      <c r="M30" s="3">
        <v>114473.36</v>
      </c>
      <c r="N30" s="3">
        <v>262537.42</v>
      </c>
      <c r="O30" s="3">
        <v>271587.13</v>
      </c>
      <c r="P30" s="3">
        <v>344935.39</v>
      </c>
    </row>
    <row r="31" spans="1:16" x14ac:dyDescent="0.25">
      <c r="A31" s="18" t="s">
        <v>45</v>
      </c>
      <c r="B31" s="3">
        <v>32624.36</v>
      </c>
      <c r="C31" s="3">
        <v>21432.18</v>
      </c>
      <c r="D31" s="3">
        <v>17235.169999999998</v>
      </c>
      <c r="E31" s="3">
        <v>0</v>
      </c>
      <c r="F31" s="3">
        <v>0</v>
      </c>
      <c r="G31" s="3">
        <v>17804.97</v>
      </c>
      <c r="H31" s="3">
        <v>58717.56</v>
      </c>
      <c r="I31" s="3">
        <v>32438.43</v>
      </c>
      <c r="J31" s="3">
        <v>38356.83</v>
      </c>
      <c r="K31" s="3">
        <v>42936.12</v>
      </c>
      <c r="L31" s="3">
        <v>55409.66</v>
      </c>
      <c r="M31" s="3">
        <v>43528.800000000003</v>
      </c>
      <c r="N31" s="3">
        <v>63914.1</v>
      </c>
      <c r="O31" s="3">
        <v>43709.09</v>
      </c>
      <c r="P31" s="3">
        <v>86951.77</v>
      </c>
    </row>
    <row r="32" spans="1:16" x14ac:dyDescent="0.25">
      <c r="A32" s="10" t="s">
        <v>46</v>
      </c>
      <c r="B32" s="3">
        <v>9100.35</v>
      </c>
      <c r="C32" s="3">
        <v>17173.61</v>
      </c>
      <c r="D32" s="3">
        <v>50222.58</v>
      </c>
      <c r="E32" s="3">
        <v>196746.42</v>
      </c>
      <c r="F32" s="3">
        <v>234814.32</v>
      </c>
      <c r="G32" s="3">
        <v>17578.43</v>
      </c>
      <c r="H32" s="3">
        <v>20211.87</v>
      </c>
      <c r="I32" s="3">
        <v>80622.19</v>
      </c>
      <c r="J32" s="3">
        <v>84512.14</v>
      </c>
      <c r="K32" s="3">
        <v>97822.29</v>
      </c>
      <c r="L32" s="3">
        <v>98492.23</v>
      </c>
      <c r="M32" s="3">
        <v>76744.479999999996</v>
      </c>
      <c r="N32" s="3">
        <v>125713.98</v>
      </c>
      <c r="O32" s="3">
        <v>352806.1</v>
      </c>
      <c r="P32" s="3">
        <v>352445.86</v>
      </c>
    </row>
    <row r="33" spans="1:20" x14ac:dyDescent="0.25">
      <c r="A33" s="10" t="s">
        <v>47</v>
      </c>
      <c r="B33" s="3">
        <v>2886263.05</v>
      </c>
      <c r="C33" s="3">
        <v>3417234.29</v>
      </c>
      <c r="D33" s="3">
        <v>2159060.73</v>
      </c>
      <c r="E33" s="3">
        <v>1259389.78</v>
      </c>
      <c r="F33" s="3">
        <v>1143765.68</v>
      </c>
      <c r="G33" s="3">
        <v>2834386.81</v>
      </c>
      <c r="H33" s="3">
        <v>1602974.85</v>
      </c>
      <c r="I33" s="3">
        <v>932882.1</v>
      </c>
      <c r="J33" s="3">
        <v>939013.73</v>
      </c>
      <c r="K33" s="3">
        <v>710849.38</v>
      </c>
      <c r="L33" s="3">
        <v>678650.92</v>
      </c>
      <c r="M33" s="3">
        <v>984340.14</v>
      </c>
      <c r="N33" s="3">
        <v>705450.99</v>
      </c>
      <c r="O33" s="3">
        <v>531086.4</v>
      </c>
      <c r="P33" s="3">
        <v>488755.26</v>
      </c>
    </row>
    <row r="34" spans="1:20" x14ac:dyDescent="0.25">
      <c r="T34">
        <f t="shared" ref="T34:T41" si="0">$O21/O21</f>
        <v>1</v>
      </c>
    </row>
    <row r="35" spans="1:20" x14ac:dyDescent="0.25">
      <c r="B35">
        <f>$P21/B21</f>
        <v>110.50122306896226</v>
      </c>
      <c r="C35">
        <f t="shared" ref="C35:F35" si="1">$P21/C21</f>
        <v>23.680504450739434</v>
      </c>
      <c r="D35">
        <f t="shared" si="1"/>
        <v>7.3039634838360623</v>
      </c>
      <c r="E35">
        <f t="shared" si="1"/>
        <v>1.9907228105977079</v>
      </c>
      <c r="F35">
        <f t="shared" si="1"/>
        <v>1.6340192309163797</v>
      </c>
      <c r="T35">
        <f t="shared" si="0"/>
        <v>1</v>
      </c>
    </row>
    <row r="36" spans="1:20" x14ac:dyDescent="0.25">
      <c r="B36">
        <f t="shared" ref="B36:F42" si="2">$P22/B22</f>
        <v>10.999059443190371</v>
      </c>
      <c r="C36">
        <f t="shared" si="2"/>
        <v>14.992564102564103</v>
      </c>
      <c r="D36">
        <f t="shared" si="2"/>
        <v>7.8632329209252294</v>
      </c>
      <c r="E36">
        <f t="shared" si="2"/>
        <v>3.5497207382224385</v>
      </c>
      <c r="F36">
        <f t="shared" si="2"/>
        <v>3.2617985049648559</v>
      </c>
      <c r="T36">
        <f t="shared" si="0"/>
        <v>1</v>
      </c>
    </row>
    <row r="37" spans="1:20" x14ac:dyDescent="0.25">
      <c r="B37">
        <f t="shared" si="2"/>
        <v>50.223239436619721</v>
      </c>
      <c r="C37">
        <f t="shared" si="2"/>
        <v>17.04415367150624</v>
      </c>
      <c r="D37">
        <f t="shared" si="2"/>
        <v>4.8849769679949304</v>
      </c>
      <c r="E37">
        <f t="shared" si="2"/>
        <v>2.4223084565285689</v>
      </c>
      <c r="F37">
        <f t="shared" si="2"/>
        <v>2.2607303620110315</v>
      </c>
      <c r="T37">
        <f t="shared" si="0"/>
        <v>1</v>
      </c>
    </row>
    <row r="38" spans="1:20" x14ac:dyDescent="0.25">
      <c r="B38">
        <f t="shared" si="2"/>
        <v>85.352775825720315</v>
      </c>
      <c r="C38">
        <f t="shared" si="2"/>
        <v>110.38200545289307</v>
      </c>
      <c r="D38">
        <f t="shared" si="2"/>
        <v>64.014581869290225</v>
      </c>
      <c r="E38">
        <f t="shared" si="2"/>
        <v>2.7822650845283365</v>
      </c>
      <c r="F38">
        <f t="shared" si="2"/>
        <v>2.3467684281711909</v>
      </c>
      <c r="T38">
        <f t="shared" si="0"/>
        <v>1</v>
      </c>
    </row>
    <row r="39" spans="1:20" x14ac:dyDescent="0.25">
      <c r="B39">
        <f t="shared" si="2"/>
        <v>325.34354226020895</v>
      </c>
      <c r="C39">
        <f t="shared" si="2"/>
        <v>103.78271735837625</v>
      </c>
      <c r="D39">
        <f t="shared" si="2"/>
        <v>30.867842501238904</v>
      </c>
      <c r="E39">
        <f t="shared" si="2"/>
        <v>1.2840378292324803</v>
      </c>
      <c r="F39">
        <f t="shared" si="2"/>
        <v>1.0780422989055527</v>
      </c>
      <c r="T39">
        <f t="shared" si="0"/>
        <v>1</v>
      </c>
    </row>
    <row r="40" spans="1:20" x14ac:dyDescent="0.25">
      <c r="B40">
        <f t="shared" si="2"/>
        <v>5.9079211771569318</v>
      </c>
      <c r="C40">
        <f t="shared" si="2"/>
        <v>7.6935381758325239</v>
      </c>
      <c r="D40">
        <f t="shared" si="2"/>
        <v>4.3821715769355594</v>
      </c>
      <c r="E40">
        <f t="shared" si="2"/>
        <v>11.159728174360229</v>
      </c>
      <c r="F40">
        <f t="shared" si="2"/>
        <v>10.211646732584521</v>
      </c>
      <c r="T40">
        <f t="shared" si="0"/>
        <v>1</v>
      </c>
    </row>
    <row r="41" spans="1:20" x14ac:dyDescent="0.25">
      <c r="B41">
        <f t="shared" si="2"/>
        <v>47.240282685512369</v>
      </c>
      <c r="C41">
        <f t="shared" si="2"/>
        <v>15.211274338189751</v>
      </c>
      <c r="D41">
        <f t="shared" si="2"/>
        <v>4.4108071912586659</v>
      </c>
      <c r="E41">
        <f t="shared" si="2"/>
        <v>2.8915823476562603</v>
      </c>
      <c r="F41">
        <f t="shared" si="2"/>
        <v>2.3929650231738417</v>
      </c>
      <c r="T41">
        <f t="shared" si="0"/>
        <v>1</v>
      </c>
    </row>
    <row r="42" spans="1:20" x14ac:dyDescent="0.25">
      <c r="B42">
        <f t="shared" si="2"/>
        <v>28.24899513433467</v>
      </c>
      <c r="C42">
        <f t="shared" si="2"/>
        <v>28.502241195304158</v>
      </c>
      <c r="D42">
        <f t="shared" si="2"/>
        <v>16.49981465463981</v>
      </c>
      <c r="E42">
        <f t="shared" si="2"/>
        <v>10.000224668613795</v>
      </c>
      <c r="F42">
        <f t="shared" si="2"/>
        <v>10.249692968989867</v>
      </c>
    </row>
    <row r="44" spans="1:20" x14ac:dyDescent="0.25">
      <c r="B44">
        <f>AVERAGE(B36,B38,B40,B42)/1.5</f>
        <v>21.751458596733716</v>
      </c>
      <c r="C44">
        <f>AVERAGE(C36,C38,C40,C42)/1.5</f>
        <v>26.928391487765641</v>
      </c>
      <c r="D44">
        <f>AVERAGE(D36,D38,D40,D42)/1.5</f>
        <v>15.459966836965137</v>
      </c>
      <c r="E44">
        <f>AVERAGE(E36,E38,E40,E42)</f>
        <v>6.8729846664312007</v>
      </c>
      <c r="F44">
        <f>AVERAGE(F36,F38,F40,F42)</f>
        <v>6.5174766586776087</v>
      </c>
    </row>
    <row r="45" spans="1:20" x14ac:dyDescent="0.25">
      <c r="B45">
        <f>AVERAGE(B35,B37,B39,B41)/1.5</f>
        <v>88.884714575217217</v>
      </c>
      <c r="C45">
        <f>AVERAGE(C35,C37,C39,C41)/1.5</f>
        <v>26.619774969801949</v>
      </c>
      <c r="D45">
        <f>AVERAGE(D35,D37,D39,D41)/1.5</f>
        <v>7.9112650240547611</v>
      </c>
      <c r="E45">
        <f>AVERAGE(E35,E37,E39,E41)</f>
        <v>2.1471628610037543</v>
      </c>
      <c r="F45">
        <f>AVERAGE(F35,F37,F39,F41)</f>
        <v>1.8414392287517014</v>
      </c>
    </row>
    <row r="47" spans="1:20" x14ac:dyDescent="0.25">
      <c r="B47" t="e">
        <f>#REF!/$O$2*B45</f>
        <v>#REF!</v>
      </c>
      <c r="C47" t="e">
        <f>#REF!/$O$2*C45</f>
        <v>#REF!</v>
      </c>
      <c r="D47" t="e">
        <f>#REF!/$O$2*D45</f>
        <v>#REF!</v>
      </c>
      <c r="E47" t="e">
        <f>#REF!/$O$2*E45</f>
        <v>#REF!</v>
      </c>
      <c r="F47" t="e">
        <f>#REF!/$O$2*F45</f>
        <v>#REF!</v>
      </c>
    </row>
    <row r="48" spans="1:20" x14ac:dyDescent="0.25">
      <c r="B48" t="e">
        <f>#REF!/$O$2*B44</f>
        <v>#REF!</v>
      </c>
      <c r="C48" t="e">
        <f>#REF!/$O$2*C44</f>
        <v>#REF!</v>
      </c>
      <c r="D48" t="e">
        <f>#REF!/$O$2*D44</f>
        <v>#REF!</v>
      </c>
      <c r="E48" t="e">
        <f>#REF!/$O$2*E44</f>
        <v>#REF!</v>
      </c>
      <c r="F48" t="e">
        <f>#REF!/$O$2*F44</f>
        <v>#REF!</v>
      </c>
    </row>
  </sheetData>
  <phoneticPr fontId="3" type="noConversion"/>
  <conditionalFormatting sqref="I8:P8 G8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9 G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P10 G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P11 G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P12 G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P13 G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P14 G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P15 G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P16 G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P17 G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P18 G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P19 G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P20 G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P21 G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P22 G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P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P23 G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P24 G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P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P25 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P26 G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P27 G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P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P28 G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P29 G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P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P30 G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P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P31 G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P32 G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G16"/>
  <sheetViews>
    <sheetView topLeftCell="AA1" workbookViewId="0">
      <selection activeCell="AH34" sqref="AE32:AH34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22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customWidth="1"/>
    <col min="32" max="32" width="13.7109375" bestFit="1" customWidth="1"/>
    <col min="33" max="33" width="17.140625" bestFit="1" customWidth="1"/>
    <col min="34" max="34" width="13.7109375" bestFit="1" customWidth="1"/>
    <col min="35" max="35" width="17.140625" bestFit="1" customWidth="1"/>
  </cols>
  <sheetData>
    <row r="1" spans="1:33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</row>
    <row r="2" spans="1:33" x14ac:dyDescent="0.25">
      <c r="A2" s="1" t="s">
        <v>139</v>
      </c>
      <c r="B2" s="1" t="s">
        <v>117</v>
      </c>
      <c r="C2" s="1" t="s">
        <v>147</v>
      </c>
      <c r="D2" s="1" t="s">
        <v>93</v>
      </c>
      <c r="E2" s="1" t="s">
        <v>175</v>
      </c>
      <c r="F2" s="1" t="s">
        <v>148</v>
      </c>
      <c r="G2" s="1">
        <v>0</v>
      </c>
      <c r="H2" s="1">
        <v>3532077.94</v>
      </c>
      <c r="I2" s="1">
        <v>9232556.4299999997</v>
      </c>
      <c r="J2" s="1">
        <v>922858.78</v>
      </c>
      <c r="K2" s="1">
        <v>925903.52</v>
      </c>
      <c r="L2" s="1">
        <v>60398659.109999999</v>
      </c>
      <c r="M2" s="1">
        <v>15294328.41</v>
      </c>
      <c r="N2" s="1">
        <v>57049321.520000003</v>
      </c>
      <c r="O2" s="1">
        <v>56870045.200000003</v>
      </c>
      <c r="P2" s="1">
        <v>22365.49</v>
      </c>
      <c r="Q2" s="1">
        <v>22318.26</v>
      </c>
      <c r="R2" s="1">
        <v>442.05</v>
      </c>
      <c r="S2" s="1">
        <v>453.77</v>
      </c>
      <c r="T2" s="1">
        <v>212.12</v>
      </c>
      <c r="U2" s="1">
        <v>212.58</v>
      </c>
      <c r="V2" s="1">
        <v>53.16</v>
      </c>
      <c r="W2" s="1">
        <v>56.8</v>
      </c>
      <c r="X2" s="1">
        <v>42.69</v>
      </c>
      <c r="Y2" s="1">
        <v>42.12</v>
      </c>
      <c r="Z2" s="1">
        <v>617.08000000000004</v>
      </c>
      <c r="AA2" s="1">
        <v>478.27</v>
      </c>
      <c r="AB2" s="1">
        <v>47.27</v>
      </c>
      <c r="AC2" s="1">
        <v>47.27</v>
      </c>
      <c r="AD2" s="1">
        <v>32444.54</v>
      </c>
      <c r="AE2" s="1">
        <v>32624.36</v>
      </c>
      <c r="AF2" s="1">
        <v>9100.35</v>
      </c>
      <c r="AG2">
        <v>2886263.05</v>
      </c>
    </row>
    <row r="3" spans="1:33" x14ac:dyDescent="0.25">
      <c r="A3" s="1" t="s">
        <v>129</v>
      </c>
      <c r="B3" s="1" t="s">
        <v>117</v>
      </c>
      <c r="C3" s="1" t="s">
        <v>150</v>
      </c>
      <c r="D3" s="1" t="s">
        <v>94</v>
      </c>
      <c r="E3" s="1" t="s">
        <v>175</v>
      </c>
      <c r="F3" s="1" t="s">
        <v>151</v>
      </c>
      <c r="G3" s="1">
        <v>0</v>
      </c>
      <c r="H3" s="1">
        <v>2591812.46</v>
      </c>
      <c r="I3" s="1">
        <v>7119809.3399999999</v>
      </c>
      <c r="J3" s="1">
        <v>690960.02</v>
      </c>
      <c r="K3" s="1">
        <v>689693.34</v>
      </c>
      <c r="L3" s="1">
        <v>46831726.899999999</v>
      </c>
      <c r="M3" s="1">
        <v>11886053.390000001</v>
      </c>
      <c r="N3" s="1">
        <v>44077813.520000003</v>
      </c>
      <c r="O3" s="1">
        <v>43959531.25</v>
      </c>
      <c r="P3" s="1">
        <v>17542.3</v>
      </c>
      <c r="Q3" s="1">
        <v>16780.740000000002</v>
      </c>
      <c r="R3" s="1">
        <v>357.1</v>
      </c>
      <c r="S3" s="1">
        <v>1419.04</v>
      </c>
      <c r="T3" s="1">
        <v>158.97</v>
      </c>
      <c r="U3" s="1">
        <v>991.97</v>
      </c>
      <c r="V3" s="1">
        <v>39</v>
      </c>
      <c r="W3" s="1">
        <v>167.37</v>
      </c>
      <c r="X3" s="1">
        <v>33.01</v>
      </c>
      <c r="Y3" s="1">
        <v>132.04</v>
      </c>
      <c r="Z3" s="1">
        <v>473.86</v>
      </c>
      <c r="AA3" s="1">
        <v>1485.32</v>
      </c>
      <c r="AB3" s="1">
        <v>46.85</v>
      </c>
      <c r="AC3" s="1">
        <v>181.06</v>
      </c>
      <c r="AD3" s="1">
        <v>24850.52</v>
      </c>
      <c r="AE3" s="1">
        <v>21432.18</v>
      </c>
      <c r="AF3" s="1">
        <v>17173.61</v>
      </c>
      <c r="AG3">
        <v>3417234.29</v>
      </c>
    </row>
    <row r="4" spans="1:33" x14ac:dyDescent="0.25">
      <c r="A4" s="1" t="s">
        <v>126</v>
      </c>
      <c r="B4" s="1" t="s">
        <v>117</v>
      </c>
      <c r="C4" s="1" t="s">
        <v>152</v>
      </c>
      <c r="D4" s="1" t="s">
        <v>95</v>
      </c>
      <c r="E4" s="1" t="s">
        <v>175</v>
      </c>
      <c r="F4" s="1" t="s">
        <v>153</v>
      </c>
      <c r="G4" s="1">
        <v>0</v>
      </c>
      <c r="H4" s="1">
        <v>4755942.3600000003</v>
      </c>
      <c r="I4" s="1">
        <v>11853423.18</v>
      </c>
      <c r="J4" s="1">
        <v>1275834.03</v>
      </c>
      <c r="K4" s="1">
        <v>1240840.3600000001</v>
      </c>
      <c r="L4" s="1">
        <v>81142021.700000003</v>
      </c>
      <c r="M4" s="1">
        <v>19965213.530000001</v>
      </c>
      <c r="N4" s="1">
        <v>76368338.200000003</v>
      </c>
      <c r="O4" s="1">
        <v>72836094.620000005</v>
      </c>
      <c r="P4" s="1">
        <v>30161.66</v>
      </c>
      <c r="Q4" s="1">
        <v>24993.46</v>
      </c>
      <c r="R4" s="1">
        <v>686.04</v>
      </c>
      <c r="S4" s="1">
        <v>4600.33</v>
      </c>
      <c r="T4" s="1">
        <v>298.75</v>
      </c>
      <c r="U4" s="1">
        <v>3216.11</v>
      </c>
      <c r="V4" s="1">
        <v>74.36</v>
      </c>
      <c r="W4" s="1">
        <v>583.97</v>
      </c>
      <c r="X4" s="1">
        <v>56.92</v>
      </c>
      <c r="Y4" s="1">
        <v>443.94</v>
      </c>
      <c r="Z4" s="1">
        <v>831.93</v>
      </c>
      <c r="AA4" s="1">
        <v>5122.33</v>
      </c>
      <c r="AB4" s="1">
        <v>80.930000000000007</v>
      </c>
      <c r="AC4" s="1">
        <v>517.17999999999995</v>
      </c>
      <c r="AD4" s="1">
        <v>40086.89</v>
      </c>
      <c r="AE4" s="1">
        <v>17235.169999999998</v>
      </c>
      <c r="AF4" s="1">
        <v>50222.58</v>
      </c>
      <c r="AG4">
        <v>2159060.73</v>
      </c>
    </row>
    <row r="5" spans="1:33" x14ac:dyDescent="0.25">
      <c r="A5" s="1" t="s">
        <v>126</v>
      </c>
      <c r="B5" s="1" t="s">
        <v>117</v>
      </c>
      <c r="C5" s="1" t="s">
        <v>152</v>
      </c>
      <c r="D5" s="1" t="s">
        <v>95</v>
      </c>
      <c r="E5" s="1" t="s">
        <v>15</v>
      </c>
      <c r="F5" s="1" t="s">
        <v>153</v>
      </c>
      <c r="G5" s="1">
        <v>2362408960</v>
      </c>
      <c r="H5" s="1">
        <v>112107200.19</v>
      </c>
      <c r="I5" s="1">
        <v>117270015.03</v>
      </c>
      <c r="J5" s="1">
        <v>1458574.64</v>
      </c>
      <c r="K5" s="1">
        <v>1407533.63</v>
      </c>
      <c r="L5" s="1">
        <v>43691655.57</v>
      </c>
      <c r="M5" s="1">
        <v>41801299.25</v>
      </c>
      <c r="N5" s="1">
        <v>369052810.82999998</v>
      </c>
      <c r="O5" s="1">
        <v>351711959.72000003</v>
      </c>
      <c r="P5" s="1">
        <v>194087.45</v>
      </c>
      <c r="Q5" s="1">
        <v>26962.18</v>
      </c>
      <c r="R5" s="1">
        <v>2440.9899999999998</v>
      </c>
      <c r="S5" s="1">
        <v>16783.150000000001</v>
      </c>
      <c r="T5" s="1">
        <v>1048.21</v>
      </c>
      <c r="U5" s="1">
        <v>11799.91</v>
      </c>
      <c r="V5" s="1">
        <v>164.72</v>
      </c>
      <c r="W5" s="1">
        <v>1177.67</v>
      </c>
      <c r="X5" s="1">
        <v>1309.6199999999999</v>
      </c>
      <c r="Y5" s="1">
        <v>10672.17</v>
      </c>
      <c r="Z5" s="1">
        <v>326.68</v>
      </c>
      <c r="AA5" s="1">
        <v>7813.58</v>
      </c>
      <c r="AB5" s="1">
        <v>133.53</v>
      </c>
      <c r="AC5" s="1">
        <v>746.43</v>
      </c>
      <c r="AD5" s="1">
        <v>0</v>
      </c>
      <c r="AE5" s="1">
        <v>0</v>
      </c>
      <c r="AF5" s="1">
        <v>196746.42</v>
      </c>
      <c r="AG5">
        <v>1259389.78</v>
      </c>
    </row>
    <row r="6" spans="1:33" x14ac:dyDescent="0.25">
      <c r="A6" s="1" t="s">
        <v>128</v>
      </c>
      <c r="B6" s="1" t="s">
        <v>117</v>
      </c>
      <c r="C6" s="1" t="s">
        <v>154</v>
      </c>
      <c r="D6" s="1" t="s">
        <v>94</v>
      </c>
      <c r="E6" s="1" t="s">
        <v>16</v>
      </c>
      <c r="F6" s="1" t="s">
        <v>153</v>
      </c>
      <c r="G6" s="1">
        <v>2380783616</v>
      </c>
      <c r="H6" s="1">
        <v>132875156.17</v>
      </c>
      <c r="I6" s="1">
        <v>148628854.22999999</v>
      </c>
      <c r="J6" s="1">
        <v>2009156.77</v>
      </c>
      <c r="K6" s="1">
        <v>1710285.39</v>
      </c>
      <c r="L6" s="1">
        <v>52172333.490000002</v>
      </c>
      <c r="M6" s="1">
        <v>51925427.159999996</v>
      </c>
      <c r="N6" s="1">
        <v>440085292.05000001</v>
      </c>
      <c r="O6" s="1">
        <v>436938052.61000001</v>
      </c>
      <c r="P6" s="1">
        <v>211875.55</v>
      </c>
      <c r="Q6" s="1">
        <v>32869.46</v>
      </c>
      <c r="R6" s="1">
        <v>2858.39</v>
      </c>
      <c r="S6" s="1">
        <v>20078.2</v>
      </c>
      <c r="T6" s="1">
        <v>1275.25</v>
      </c>
      <c r="U6" s="1">
        <v>14375.81</v>
      </c>
      <c r="V6" s="1">
        <v>179.26</v>
      </c>
      <c r="W6" s="1">
        <v>1261.8399999999999</v>
      </c>
      <c r="X6" s="1">
        <v>1552.65</v>
      </c>
      <c r="Y6" s="1">
        <v>12711.44</v>
      </c>
      <c r="Z6" s="1">
        <v>357.01</v>
      </c>
      <c r="AA6" s="1">
        <v>9441.68</v>
      </c>
      <c r="AB6" s="1">
        <v>130.28</v>
      </c>
      <c r="AC6" s="1">
        <v>699.09</v>
      </c>
      <c r="AD6" s="1">
        <v>0</v>
      </c>
      <c r="AE6" s="1">
        <v>0</v>
      </c>
      <c r="AF6" s="1">
        <v>234814.32</v>
      </c>
      <c r="AG6">
        <v>1143765.68</v>
      </c>
    </row>
    <row r="7" spans="1:33" x14ac:dyDescent="0.25">
      <c r="A7" s="1" t="s">
        <v>4</v>
      </c>
      <c r="B7" s="1" t="s">
        <v>118</v>
      </c>
      <c r="C7" s="1" t="s">
        <v>155</v>
      </c>
      <c r="D7" s="1" t="s">
        <v>98</v>
      </c>
      <c r="E7" s="1" t="s">
        <v>176</v>
      </c>
      <c r="F7" s="1" t="s">
        <v>151</v>
      </c>
      <c r="G7" s="1">
        <v>0</v>
      </c>
      <c r="H7" s="1">
        <v>5032008.47</v>
      </c>
      <c r="I7" s="1">
        <v>4637858.8899999997</v>
      </c>
      <c r="J7" s="1">
        <v>965684.06</v>
      </c>
      <c r="K7" s="1">
        <v>910857.03</v>
      </c>
      <c r="L7" s="1">
        <v>7988480.1799999997</v>
      </c>
      <c r="M7" s="1">
        <v>6493276.3300000001</v>
      </c>
      <c r="N7" s="1">
        <v>35574692.530000001</v>
      </c>
      <c r="O7" s="1">
        <v>31986726.280000001</v>
      </c>
      <c r="P7" s="1">
        <v>44510.57</v>
      </c>
      <c r="Q7" s="1">
        <v>38177.94</v>
      </c>
      <c r="R7" s="1">
        <v>446.4</v>
      </c>
      <c r="S7" s="1">
        <v>1501.81</v>
      </c>
      <c r="T7" s="1">
        <v>132.68</v>
      </c>
      <c r="U7" s="1">
        <v>1107.29</v>
      </c>
      <c r="V7" s="1">
        <v>33.03</v>
      </c>
      <c r="W7" s="1">
        <v>130.74</v>
      </c>
      <c r="X7" s="1">
        <v>52.93</v>
      </c>
      <c r="Y7" s="1">
        <v>193.51</v>
      </c>
      <c r="Z7" s="1">
        <v>454.87</v>
      </c>
      <c r="AA7" s="1">
        <v>1346.53</v>
      </c>
      <c r="AB7" s="1">
        <v>60.7</v>
      </c>
      <c r="AC7" s="1">
        <v>200.64</v>
      </c>
      <c r="AD7" s="1">
        <v>23782.26</v>
      </c>
      <c r="AE7" s="1">
        <v>17804.97</v>
      </c>
      <c r="AF7" s="1">
        <v>17578.43</v>
      </c>
      <c r="AG7">
        <v>2834386.81</v>
      </c>
    </row>
    <row r="8" spans="1:33" x14ac:dyDescent="0.25">
      <c r="A8" s="1" t="s">
        <v>121</v>
      </c>
      <c r="B8" s="1" t="s">
        <v>122</v>
      </c>
      <c r="C8" s="1" t="s">
        <v>163</v>
      </c>
      <c r="D8" s="1" t="s">
        <v>94</v>
      </c>
      <c r="E8" s="1" t="s">
        <v>177</v>
      </c>
      <c r="F8" s="1" t="s">
        <v>148</v>
      </c>
      <c r="G8" s="1">
        <v>0</v>
      </c>
      <c r="H8" s="1">
        <v>1603682.69</v>
      </c>
      <c r="I8" s="1">
        <v>6938063.9500000002</v>
      </c>
      <c r="J8" s="1">
        <v>1229171.3999999999</v>
      </c>
      <c r="K8" s="1">
        <v>1215370.29</v>
      </c>
      <c r="L8" s="1">
        <v>18590864.920000002</v>
      </c>
      <c r="M8" s="1">
        <v>16230135.33</v>
      </c>
      <c r="N8" s="1">
        <v>75869899.989999995</v>
      </c>
      <c r="O8" s="1">
        <v>76141819.969999999</v>
      </c>
      <c r="P8" s="1">
        <v>84422.45</v>
      </c>
      <c r="Q8" s="1">
        <v>86610.92</v>
      </c>
      <c r="R8" s="1">
        <v>2145.5100000000002</v>
      </c>
      <c r="S8" s="1">
        <v>2147.9899999999998</v>
      </c>
      <c r="T8" s="1">
        <v>644.63</v>
      </c>
      <c r="U8" s="1">
        <v>679.62</v>
      </c>
      <c r="V8" s="1">
        <v>123.16</v>
      </c>
      <c r="W8" s="1">
        <v>123.16</v>
      </c>
      <c r="X8" s="1">
        <v>181.56</v>
      </c>
      <c r="Y8" s="1">
        <v>181.56</v>
      </c>
      <c r="Z8" s="1">
        <v>411.42</v>
      </c>
      <c r="AA8" s="1">
        <v>544.61</v>
      </c>
      <c r="AB8" s="1">
        <v>197.83</v>
      </c>
      <c r="AC8" s="1">
        <v>190.76</v>
      </c>
      <c r="AD8" s="1">
        <v>58469.67</v>
      </c>
      <c r="AE8" s="1">
        <v>58717.56</v>
      </c>
      <c r="AF8" s="1">
        <v>20211.87</v>
      </c>
      <c r="AG8">
        <v>1602974.85</v>
      </c>
    </row>
    <row r="9" spans="1:33" x14ac:dyDescent="0.25">
      <c r="A9" s="1" t="s">
        <v>5</v>
      </c>
      <c r="B9" s="1" t="s">
        <v>119</v>
      </c>
      <c r="C9" s="1" t="s">
        <v>156</v>
      </c>
      <c r="D9" s="1" t="s">
        <v>89</v>
      </c>
      <c r="E9" s="1" t="s">
        <v>178</v>
      </c>
      <c r="F9" s="1" t="s">
        <v>151</v>
      </c>
      <c r="G9" s="1">
        <v>2127478784</v>
      </c>
      <c r="H9" s="1">
        <v>33640155.469999999</v>
      </c>
      <c r="I9" s="1">
        <v>32210118.539999999</v>
      </c>
      <c r="J9" s="1">
        <v>2100502.84</v>
      </c>
      <c r="K9" s="1">
        <v>2100277.5699999998</v>
      </c>
      <c r="L9" s="1">
        <v>66075080.829999998</v>
      </c>
      <c r="M9" s="1">
        <v>64876516.200000003</v>
      </c>
      <c r="N9" s="1">
        <v>122382225.08</v>
      </c>
      <c r="O9" s="1">
        <v>120545480.59999999</v>
      </c>
      <c r="P9" s="1">
        <v>140660.24</v>
      </c>
      <c r="Q9" s="1">
        <v>52448.92</v>
      </c>
      <c r="R9" s="1">
        <v>2773.08</v>
      </c>
      <c r="S9" s="1">
        <v>8522</v>
      </c>
      <c r="T9" s="1">
        <v>892.06</v>
      </c>
      <c r="U9" s="1">
        <v>5820.38</v>
      </c>
      <c r="V9" s="1">
        <v>143.59</v>
      </c>
      <c r="W9" s="1">
        <v>574.36</v>
      </c>
      <c r="X9" s="1">
        <v>746.16</v>
      </c>
      <c r="Y9" s="1">
        <v>2994.31</v>
      </c>
      <c r="Z9" s="1">
        <v>976.28</v>
      </c>
      <c r="AA9" s="1">
        <v>4159.1000000000004</v>
      </c>
      <c r="AB9" s="1">
        <v>296.74</v>
      </c>
      <c r="AC9" s="1">
        <v>562.24</v>
      </c>
      <c r="AD9" s="1">
        <v>83339.539999999994</v>
      </c>
      <c r="AE9" s="1">
        <v>32438.43</v>
      </c>
      <c r="AF9" s="1">
        <v>80622.19</v>
      </c>
      <c r="AG9">
        <v>932882.1</v>
      </c>
    </row>
    <row r="10" spans="1:33" x14ac:dyDescent="0.25">
      <c r="A10" s="1" t="s">
        <v>5</v>
      </c>
      <c r="B10" s="1" t="s">
        <v>119</v>
      </c>
      <c r="C10" s="1" t="s">
        <v>156</v>
      </c>
      <c r="D10" s="1" t="s">
        <v>89</v>
      </c>
      <c r="E10" s="1" t="s">
        <v>17</v>
      </c>
      <c r="F10" s="1" t="s">
        <v>151</v>
      </c>
      <c r="G10" s="1">
        <v>1124458496</v>
      </c>
      <c r="H10" s="1">
        <v>28316564.920000002</v>
      </c>
      <c r="I10" s="1">
        <v>35438868.329999998</v>
      </c>
      <c r="J10" s="1">
        <v>1840700.19</v>
      </c>
      <c r="K10" s="1">
        <v>1807213.36</v>
      </c>
      <c r="L10" s="1">
        <v>69707585.739999995</v>
      </c>
      <c r="M10" s="1">
        <v>68604788.530000001</v>
      </c>
      <c r="N10" s="1">
        <v>122446834.27</v>
      </c>
      <c r="O10" s="1">
        <v>119899967.94</v>
      </c>
      <c r="P10" s="1">
        <v>201869.44</v>
      </c>
      <c r="Q10" s="1">
        <v>57498.14</v>
      </c>
      <c r="R10" s="1">
        <v>2385.08</v>
      </c>
      <c r="S10" s="1">
        <v>8083.16</v>
      </c>
      <c r="T10" s="1">
        <v>793.29</v>
      </c>
      <c r="U10" s="1">
        <v>5400.44</v>
      </c>
      <c r="V10" s="1">
        <v>150.86000000000001</v>
      </c>
      <c r="W10" s="1">
        <v>574.36</v>
      </c>
      <c r="X10" s="1">
        <v>981.22</v>
      </c>
      <c r="Y10" s="1">
        <v>3784.86</v>
      </c>
      <c r="Z10" s="1">
        <v>1169.49</v>
      </c>
      <c r="AA10" s="1">
        <v>5022.8999999999996</v>
      </c>
      <c r="AB10" s="1">
        <v>296.74</v>
      </c>
      <c r="AC10" s="1">
        <v>521.1</v>
      </c>
      <c r="AD10" s="1">
        <v>67154.95</v>
      </c>
      <c r="AE10" s="1">
        <v>38356.83</v>
      </c>
      <c r="AF10" s="1">
        <v>84512.14</v>
      </c>
      <c r="AG10">
        <v>939013.73</v>
      </c>
    </row>
    <row r="11" spans="1:33" x14ac:dyDescent="0.25">
      <c r="A11" s="1" t="s">
        <v>7</v>
      </c>
      <c r="B11" s="1" t="s">
        <v>119</v>
      </c>
      <c r="C11" s="1" t="s">
        <v>157</v>
      </c>
      <c r="D11" s="1" t="s">
        <v>89</v>
      </c>
      <c r="E11" s="1" t="s">
        <v>178</v>
      </c>
      <c r="F11" s="1" t="s">
        <v>151</v>
      </c>
      <c r="G11" s="1">
        <v>623116288</v>
      </c>
      <c r="H11" s="1">
        <v>71766787.790000007</v>
      </c>
      <c r="I11" s="1">
        <v>34640922.700000003</v>
      </c>
      <c r="J11" s="1">
        <v>4985436.4800000004</v>
      </c>
      <c r="K11" s="1">
        <v>2688068.6</v>
      </c>
      <c r="L11" s="1">
        <v>71183388.129999995</v>
      </c>
      <c r="M11" s="1">
        <v>65649229.009999998</v>
      </c>
      <c r="N11" s="1">
        <v>192617413.69999999</v>
      </c>
      <c r="O11" s="1">
        <v>115456660.56</v>
      </c>
      <c r="P11" s="1">
        <v>226490.84</v>
      </c>
      <c r="Q11" s="1">
        <v>70272.87</v>
      </c>
      <c r="R11" s="1">
        <v>5832.27</v>
      </c>
      <c r="S11" s="1">
        <v>8796.18</v>
      </c>
      <c r="T11" s="1">
        <v>1988.76</v>
      </c>
      <c r="U11" s="1">
        <v>5380.22</v>
      </c>
      <c r="V11" s="1">
        <v>255.06</v>
      </c>
      <c r="W11" s="1">
        <v>574.36</v>
      </c>
      <c r="X11" s="1">
        <v>1319.86</v>
      </c>
      <c r="Y11" s="1">
        <v>2287.42</v>
      </c>
      <c r="Z11" s="1">
        <v>1809.24</v>
      </c>
      <c r="AA11" s="1">
        <v>4211.3500000000004</v>
      </c>
      <c r="AB11" s="1">
        <v>667.67</v>
      </c>
      <c r="AC11" s="1">
        <v>928.93</v>
      </c>
      <c r="AD11" s="1">
        <v>122028.68</v>
      </c>
      <c r="AE11" s="1">
        <v>42936.12</v>
      </c>
      <c r="AF11" s="1">
        <v>97822.29</v>
      </c>
      <c r="AG11">
        <v>710849.38</v>
      </c>
    </row>
    <row r="12" spans="1:33" x14ac:dyDescent="0.25">
      <c r="A12" s="1" t="s">
        <v>7</v>
      </c>
      <c r="B12" s="1" t="s">
        <v>119</v>
      </c>
      <c r="C12" s="1" t="s">
        <v>157</v>
      </c>
      <c r="D12" s="1" t="s">
        <v>89</v>
      </c>
      <c r="E12" s="1" t="s">
        <v>18</v>
      </c>
      <c r="F12" s="1" t="s">
        <v>151</v>
      </c>
      <c r="G12" s="1">
        <v>1124110336</v>
      </c>
      <c r="H12" s="1">
        <v>67165610.129999995</v>
      </c>
      <c r="I12" s="1">
        <v>38591843.82</v>
      </c>
      <c r="J12" s="1">
        <v>4003896.28</v>
      </c>
      <c r="K12" s="1">
        <v>2069191.75</v>
      </c>
      <c r="L12" s="1">
        <v>84265325.390000001</v>
      </c>
      <c r="M12" s="1">
        <v>58796891.310000002</v>
      </c>
      <c r="N12" s="1">
        <v>165452978.06999999</v>
      </c>
      <c r="O12" s="1">
        <v>120261358.23999999</v>
      </c>
      <c r="P12" s="1">
        <v>381678.06</v>
      </c>
      <c r="Q12" s="1">
        <v>93497.43</v>
      </c>
      <c r="R12" s="1">
        <v>4393.45</v>
      </c>
      <c r="S12" s="1">
        <v>8406.69</v>
      </c>
      <c r="T12" s="1">
        <v>1360.13</v>
      </c>
      <c r="U12" s="1">
        <v>4341.3100000000004</v>
      </c>
      <c r="V12" s="1">
        <v>239</v>
      </c>
      <c r="W12" s="1">
        <v>530.66999999999996</v>
      </c>
      <c r="X12" s="1">
        <v>1677.86</v>
      </c>
      <c r="Y12" s="1">
        <v>3058.05</v>
      </c>
      <c r="Z12" s="1">
        <v>2149.08</v>
      </c>
      <c r="AA12" s="1">
        <v>4856.4399999999996</v>
      </c>
      <c r="AB12" s="1">
        <v>593.48</v>
      </c>
      <c r="AC12" s="1">
        <v>890.22</v>
      </c>
      <c r="AD12" s="1">
        <v>155054.23000000001</v>
      </c>
      <c r="AE12" s="1">
        <v>55409.66</v>
      </c>
      <c r="AF12" s="1">
        <v>98492.23</v>
      </c>
      <c r="AG12">
        <v>678650.92</v>
      </c>
    </row>
    <row r="13" spans="1:33" x14ac:dyDescent="0.25">
      <c r="A13" s="1" t="s">
        <v>9</v>
      </c>
      <c r="B13" s="1" t="s">
        <v>158</v>
      </c>
      <c r="C13" s="1" t="s">
        <v>119</v>
      </c>
      <c r="D13" s="1" t="s">
        <v>94</v>
      </c>
      <c r="E13" s="1" t="s">
        <v>179</v>
      </c>
      <c r="F13" s="1" t="s">
        <v>151</v>
      </c>
      <c r="G13" s="1">
        <v>0</v>
      </c>
      <c r="H13" s="1">
        <v>5888357.8200000003</v>
      </c>
      <c r="I13" s="1">
        <v>28816081.489999998</v>
      </c>
      <c r="J13" s="1">
        <v>3538260.34</v>
      </c>
      <c r="K13" s="1">
        <v>2996490.12</v>
      </c>
      <c r="L13" s="1">
        <v>33915665.079999998</v>
      </c>
      <c r="M13" s="1">
        <v>23818753.43</v>
      </c>
      <c r="N13" s="1">
        <v>186225454.37</v>
      </c>
      <c r="O13" s="1">
        <v>135438638.47999999</v>
      </c>
      <c r="P13" s="1">
        <v>111408.38</v>
      </c>
      <c r="Q13" s="1">
        <v>62291.839999999997</v>
      </c>
      <c r="R13" s="1">
        <v>3525.38</v>
      </c>
      <c r="S13" s="1">
        <v>11335.19</v>
      </c>
      <c r="T13" s="1">
        <v>1073.26</v>
      </c>
      <c r="U13" s="1">
        <v>5221.9799999999996</v>
      </c>
      <c r="V13" s="1">
        <v>203.29</v>
      </c>
      <c r="W13" s="1">
        <v>541.02</v>
      </c>
      <c r="X13" s="1">
        <v>245.87</v>
      </c>
      <c r="Y13" s="1">
        <v>645.41999999999996</v>
      </c>
      <c r="Z13" s="1">
        <v>1544.08</v>
      </c>
      <c r="AA13" s="1">
        <v>5204.05</v>
      </c>
      <c r="AB13" s="1">
        <v>356.09</v>
      </c>
      <c r="AC13" s="1">
        <v>971.15</v>
      </c>
      <c r="AD13" s="1">
        <v>114473.36</v>
      </c>
      <c r="AE13" s="1">
        <v>43528.800000000003</v>
      </c>
      <c r="AF13" s="1">
        <v>76744.479999999996</v>
      </c>
      <c r="AG13">
        <v>984340.14</v>
      </c>
    </row>
    <row r="14" spans="1:33" x14ac:dyDescent="0.25">
      <c r="A14" s="1" t="s">
        <v>9</v>
      </c>
      <c r="B14" s="1" t="s">
        <v>158</v>
      </c>
      <c r="C14" s="1" t="s">
        <v>119</v>
      </c>
      <c r="D14" s="1" t="s">
        <v>94</v>
      </c>
      <c r="E14" s="1" t="s">
        <v>19</v>
      </c>
      <c r="F14" s="1" t="s">
        <v>151</v>
      </c>
      <c r="G14" s="1">
        <v>1198948352</v>
      </c>
      <c r="H14" s="1">
        <v>61276579.890000001</v>
      </c>
      <c r="I14" s="1">
        <v>57968393.310000002</v>
      </c>
      <c r="J14" s="1">
        <v>3467831.59</v>
      </c>
      <c r="K14" s="1">
        <v>2687106.05</v>
      </c>
      <c r="L14" s="1">
        <v>73948127.810000002</v>
      </c>
      <c r="M14" s="1">
        <v>61551182.18</v>
      </c>
      <c r="N14" s="1">
        <v>179526702.97999999</v>
      </c>
      <c r="O14" s="1">
        <v>128884892.73999999</v>
      </c>
      <c r="P14" s="1">
        <v>407545.97</v>
      </c>
      <c r="Q14" s="1">
        <v>62665.53</v>
      </c>
      <c r="R14" s="1">
        <v>5087.1400000000003</v>
      </c>
      <c r="S14" s="1">
        <v>16268.24</v>
      </c>
      <c r="T14" s="1">
        <v>1397.58</v>
      </c>
      <c r="U14" s="1">
        <v>7154.81</v>
      </c>
      <c r="V14" s="1">
        <v>321.42</v>
      </c>
      <c r="W14" s="1">
        <v>914.35</v>
      </c>
      <c r="X14" s="1">
        <v>2294.8200000000002</v>
      </c>
      <c r="Y14" s="1">
        <v>3183.84</v>
      </c>
      <c r="Z14" s="1">
        <v>1853.38</v>
      </c>
      <c r="AA14" s="1">
        <v>5773.8</v>
      </c>
      <c r="AB14" s="1">
        <v>593.48</v>
      </c>
      <c r="AC14" s="1">
        <v>1005.84</v>
      </c>
      <c r="AD14" s="1">
        <v>262537.42</v>
      </c>
      <c r="AE14" s="1">
        <v>63914.1</v>
      </c>
      <c r="AF14" s="1">
        <v>125713.98</v>
      </c>
      <c r="AG14">
        <v>705450.99</v>
      </c>
    </row>
    <row r="15" spans="1:33" x14ac:dyDescent="0.25">
      <c r="A15" s="1" t="s">
        <v>11</v>
      </c>
      <c r="B15" s="1" t="s">
        <v>119</v>
      </c>
      <c r="C15" s="1" t="s">
        <v>159</v>
      </c>
      <c r="D15" s="1" t="s">
        <v>89</v>
      </c>
      <c r="E15" s="1" t="s">
        <v>178</v>
      </c>
      <c r="F15" s="1" t="s">
        <v>153</v>
      </c>
      <c r="G15" s="1">
        <v>3467759616</v>
      </c>
      <c r="H15" s="1">
        <v>142318892.80000001</v>
      </c>
      <c r="I15" s="1">
        <v>76482092.939999998</v>
      </c>
      <c r="J15" s="1">
        <v>8487850.0099999998</v>
      </c>
      <c r="K15" s="1">
        <v>5699734.3300000001</v>
      </c>
      <c r="L15" s="1">
        <v>137005911.03999999</v>
      </c>
      <c r="M15" s="1">
        <v>128816109.62</v>
      </c>
      <c r="N15" s="1">
        <v>331131288.19</v>
      </c>
      <c r="O15" s="1">
        <v>273941467.23000002</v>
      </c>
      <c r="P15" s="1">
        <v>541071.44999999995</v>
      </c>
      <c r="Q15" s="1">
        <v>75575.55</v>
      </c>
      <c r="R15" s="1">
        <v>12098.99</v>
      </c>
      <c r="S15" s="1">
        <v>41043.919999999998</v>
      </c>
      <c r="T15" s="1">
        <v>4944.93</v>
      </c>
      <c r="U15" s="1">
        <v>32281.19</v>
      </c>
      <c r="V15" s="1">
        <v>584.71</v>
      </c>
      <c r="W15" s="1">
        <v>2560.0700000000002</v>
      </c>
      <c r="X15" s="1">
        <v>2899.26</v>
      </c>
      <c r="Y15" s="1">
        <v>9900.4</v>
      </c>
      <c r="Z15" s="1">
        <v>3016.39</v>
      </c>
      <c r="AA15" s="1">
        <v>18956.97</v>
      </c>
      <c r="AB15" s="1">
        <v>1335.33</v>
      </c>
      <c r="AC15" s="1">
        <v>2072.9499999999998</v>
      </c>
      <c r="AD15" s="1">
        <v>271587.13</v>
      </c>
      <c r="AE15" s="1">
        <v>43709.09</v>
      </c>
      <c r="AF15" s="1">
        <v>352806.1</v>
      </c>
      <c r="AG15">
        <v>531086.4</v>
      </c>
    </row>
    <row r="16" spans="1:33" x14ac:dyDescent="0.25">
      <c r="A16" s="1" t="s">
        <v>11</v>
      </c>
      <c r="B16" s="1" t="s">
        <v>119</v>
      </c>
      <c r="C16" s="1" t="s">
        <v>159</v>
      </c>
      <c r="D16" s="1" t="s">
        <v>89</v>
      </c>
      <c r="E16" s="1" t="s">
        <v>19</v>
      </c>
      <c r="F16" s="1" t="s">
        <v>153</v>
      </c>
      <c r="G16" s="1">
        <v>2106949632</v>
      </c>
      <c r="H16" s="1">
        <v>139398390</v>
      </c>
      <c r="I16" s="1">
        <v>68419477.900000006</v>
      </c>
      <c r="J16" s="1">
        <v>9257156.9800000004</v>
      </c>
      <c r="K16" s="1">
        <v>5409691.21</v>
      </c>
      <c r="L16" s="1">
        <v>147498693.91999999</v>
      </c>
      <c r="M16" s="1">
        <v>132973724.51000001</v>
      </c>
      <c r="N16" s="1">
        <v>331922034.04000002</v>
      </c>
      <c r="O16" s="1">
        <v>252491599.72999999</v>
      </c>
      <c r="P16" s="1">
        <v>742029.57</v>
      </c>
      <c r="Q16" s="1">
        <v>81750.73</v>
      </c>
      <c r="R16" s="1">
        <v>9718.41</v>
      </c>
      <c r="S16" s="1">
        <v>36871.379999999997</v>
      </c>
      <c r="T16" s="1">
        <v>2671.33</v>
      </c>
      <c r="U16" s="1">
        <v>23490.35</v>
      </c>
      <c r="V16" s="1">
        <v>584.71</v>
      </c>
      <c r="W16" s="1">
        <v>2852.68</v>
      </c>
      <c r="X16" s="1">
        <v>3643.71</v>
      </c>
      <c r="Y16" s="1">
        <v>13703.47</v>
      </c>
      <c r="Z16" s="1">
        <v>3645.66</v>
      </c>
      <c r="AA16" s="1">
        <v>22593.61</v>
      </c>
      <c r="AB16" s="1">
        <v>1335.33</v>
      </c>
      <c r="AC16" s="1">
        <v>2047.51</v>
      </c>
      <c r="AD16" s="1">
        <v>344935.39</v>
      </c>
      <c r="AE16" s="1">
        <v>86951.77</v>
      </c>
      <c r="AF16" s="1">
        <v>352445.86</v>
      </c>
      <c r="AG16">
        <v>488755.26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topLeftCell="A25" workbookViewId="0">
      <selection activeCell="I12" sqref="I1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88</v>
      </c>
      <c r="B1" t="s">
        <v>75</v>
      </c>
      <c r="C1" t="s">
        <v>76</v>
      </c>
      <c r="D1" t="s">
        <v>77</v>
      </c>
      <c r="E1" t="s">
        <v>82</v>
      </c>
      <c r="F1" t="s">
        <v>70</v>
      </c>
      <c r="G1" t="s">
        <v>78</v>
      </c>
      <c r="H1" t="s">
        <v>71</v>
      </c>
      <c r="I1" t="s">
        <v>81</v>
      </c>
      <c r="J1" t="s">
        <v>72</v>
      </c>
      <c r="K1" t="s">
        <v>80</v>
      </c>
      <c r="L1" t="s">
        <v>74</v>
      </c>
      <c r="M1" t="s">
        <v>79</v>
      </c>
    </row>
    <row r="2" spans="1:18" ht="15.75" x14ac:dyDescent="0.25">
      <c r="A2" s="9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4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5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7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9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68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83</v>
      </c>
    </row>
    <row r="11" spans="1:18" x14ac:dyDescent="0.25">
      <c r="B11" s="6" t="s">
        <v>75</v>
      </c>
      <c r="C11" s="6" t="s">
        <v>76</v>
      </c>
      <c r="D11" s="6" t="s">
        <v>77</v>
      </c>
      <c r="E11" s="6" t="s">
        <v>82</v>
      </c>
      <c r="F11" s="6" t="s">
        <v>70</v>
      </c>
      <c r="G11" s="6" t="s">
        <v>78</v>
      </c>
      <c r="H11" s="6" t="s">
        <v>71</v>
      </c>
      <c r="I11" s="6" t="s">
        <v>81</v>
      </c>
      <c r="J11" s="6" t="s">
        <v>72</v>
      </c>
      <c r="K11" s="6" t="s">
        <v>80</v>
      </c>
      <c r="L11" s="6" t="s">
        <v>74</v>
      </c>
      <c r="M11" s="6" t="s">
        <v>79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3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5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7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9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11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84</v>
      </c>
    </row>
    <row r="19" spans="1:16384" x14ac:dyDescent="0.25">
      <c r="B19" s="6" t="s">
        <v>75</v>
      </c>
      <c r="C19" s="6" t="s">
        <v>76</v>
      </c>
      <c r="D19" s="6" t="s">
        <v>77</v>
      </c>
      <c r="E19" s="6" t="s">
        <v>82</v>
      </c>
      <c r="F19" s="6" t="s">
        <v>70</v>
      </c>
      <c r="G19" s="6" t="s">
        <v>78</v>
      </c>
      <c r="H19" s="6" t="s">
        <v>71</v>
      </c>
      <c r="I19" s="6" t="s">
        <v>81</v>
      </c>
      <c r="J19" s="6" t="s">
        <v>72</v>
      </c>
      <c r="K19" s="6" t="s">
        <v>80</v>
      </c>
      <c r="L19" s="6" t="s">
        <v>74</v>
      </c>
      <c r="M19" s="6" t="s">
        <v>79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3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4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5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7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9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68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85</v>
      </c>
    </row>
    <row r="29" spans="1:16384" x14ac:dyDescent="0.25">
      <c r="B29" s="6" t="s">
        <v>75</v>
      </c>
      <c r="C29" s="6" t="s">
        <v>76</v>
      </c>
      <c r="D29" s="6" t="s">
        <v>77</v>
      </c>
      <c r="E29" s="6" t="s">
        <v>82</v>
      </c>
      <c r="F29" s="6" t="s">
        <v>70</v>
      </c>
      <c r="G29" s="6" t="s">
        <v>78</v>
      </c>
      <c r="H29" s="6" t="s">
        <v>71</v>
      </c>
      <c r="I29" s="6" t="s">
        <v>81</v>
      </c>
      <c r="J29" s="6" t="s">
        <v>72</v>
      </c>
      <c r="K29" s="6" t="s">
        <v>80</v>
      </c>
      <c r="L29" s="6" t="s">
        <v>74</v>
      </c>
      <c r="M29" s="6" t="s">
        <v>79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48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52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53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7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55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11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86</v>
      </c>
    </row>
    <row r="38" spans="1:13" x14ac:dyDescent="0.25">
      <c r="B38" s="6" t="s">
        <v>75</v>
      </c>
      <c r="C38" s="6" t="s">
        <v>76</v>
      </c>
      <c r="D38" s="6" t="s">
        <v>77</v>
      </c>
      <c r="E38" s="6" t="s">
        <v>82</v>
      </c>
      <c r="F38" s="6" t="s">
        <v>70</v>
      </c>
      <c r="G38" s="6" t="s">
        <v>78</v>
      </c>
      <c r="H38" s="6" t="s">
        <v>71</v>
      </c>
      <c r="I38" s="6" t="s">
        <v>81</v>
      </c>
      <c r="J38" s="6" t="s">
        <v>72</v>
      </c>
      <c r="K38" s="6" t="s">
        <v>80</v>
      </c>
      <c r="L38" s="6" t="s">
        <v>74</v>
      </c>
      <c r="M38" s="6" t="s">
        <v>79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3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4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55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11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87</v>
      </c>
    </row>
    <row r="46" spans="1:13" x14ac:dyDescent="0.25">
      <c r="B46" s="6" t="s">
        <v>75</v>
      </c>
      <c r="C46" s="6" t="s">
        <v>76</v>
      </c>
      <c r="D46" s="6" t="s">
        <v>77</v>
      </c>
      <c r="E46" s="6" t="s">
        <v>82</v>
      </c>
      <c r="F46" s="6" t="s">
        <v>70</v>
      </c>
      <c r="G46" s="6" t="s">
        <v>78</v>
      </c>
      <c r="H46" s="6" t="s">
        <v>71</v>
      </c>
      <c r="I46" s="6" t="s">
        <v>81</v>
      </c>
      <c r="J46" s="6" t="s">
        <v>72</v>
      </c>
      <c r="K46" s="6" t="s">
        <v>80</v>
      </c>
      <c r="L46" s="6" t="s">
        <v>74</v>
      </c>
      <c r="M46" s="6" t="s">
        <v>79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3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4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9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68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U12"/>
  <sheetViews>
    <sheetView workbookViewId="0">
      <selection sqref="A1:U12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  <col min="21" max="21" width="11.140625" bestFit="1" customWidth="1"/>
    <col min="22" max="22" width="17.140625" bestFit="1" customWidth="1"/>
    <col min="23" max="23" width="17.140625" customWidth="1"/>
  </cols>
  <sheetData>
    <row r="1" spans="1:21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34</v>
      </c>
      <c r="N1" t="s">
        <v>36</v>
      </c>
      <c r="O1" t="s">
        <v>38</v>
      </c>
      <c r="P1" t="s">
        <v>40</v>
      </c>
      <c r="Q1" t="s">
        <v>42</v>
      </c>
      <c r="R1" t="s">
        <v>44</v>
      </c>
      <c r="S1" t="s">
        <v>46</v>
      </c>
      <c r="T1" t="s">
        <v>47</v>
      </c>
      <c r="U1" t="s">
        <v>120</v>
      </c>
    </row>
    <row r="2" spans="1:21" x14ac:dyDescent="0.25">
      <c r="A2" s="1" t="s">
        <v>138</v>
      </c>
      <c r="B2" s="1" t="s">
        <v>117</v>
      </c>
      <c r="C2" s="1" t="s">
        <v>167</v>
      </c>
      <c r="D2" s="1" t="s">
        <v>49</v>
      </c>
      <c r="E2" s="1" t="s">
        <v>50</v>
      </c>
      <c r="F2" s="1" t="s">
        <v>148</v>
      </c>
      <c r="G2" s="1">
        <v>4866969.5</v>
      </c>
      <c r="H2" s="1">
        <v>515044.45</v>
      </c>
      <c r="I2" s="1">
        <v>9373916.1400000006</v>
      </c>
      <c r="J2" s="1">
        <v>30470154.48</v>
      </c>
      <c r="K2" s="1">
        <v>11884.05</v>
      </c>
      <c r="L2" s="1">
        <v>302.13</v>
      </c>
      <c r="M2" s="1">
        <v>4.4000000000000004</v>
      </c>
      <c r="N2" s="1">
        <v>56.49</v>
      </c>
      <c r="O2" s="1">
        <v>79.040000000000006</v>
      </c>
      <c r="P2" s="1">
        <v>29.02</v>
      </c>
      <c r="Q2" s="1">
        <v>29.34</v>
      </c>
      <c r="R2" s="1">
        <v>2596.1999999999998</v>
      </c>
      <c r="S2" s="1">
        <v>2461.1799999999998</v>
      </c>
      <c r="T2" s="1">
        <v>7345270</v>
      </c>
      <c r="U2" s="1" t="s">
        <v>174</v>
      </c>
    </row>
    <row r="3" spans="1:21" x14ac:dyDescent="0.25">
      <c r="A3" s="1" t="s">
        <v>129</v>
      </c>
      <c r="B3" s="1" t="s">
        <v>117</v>
      </c>
      <c r="C3" s="1" t="s">
        <v>150</v>
      </c>
      <c r="D3" s="1" t="s">
        <v>49</v>
      </c>
      <c r="E3" s="1" t="s">
        <v>50</v>
      </c>
      <c r="F3" s="1" t="s">
        <v>148</v>
      </c>
      <c r="G3" s="1">
        <v>5183674.88</v>
      </c>
      <c r="H3" s="1">
        <v>598845.43000000005</v>
      </c>
      <c r="I3" s="1">
        <v>10740215.66</v>
      </c>
      <c r="J3" s="1">
        <v>35756427.219999999</v>
      </c>
      <c r="K3" s="1">
        <v>15543.98</v>
      </c>
      <c r="L3" s="1">
        <v>317.47000000000003</v>
      </c>
      <c r="M3" s="1">
        <v>6.22</v>
      </c>
      <c r="N3" s="1">
        <v>80.040000000000006</v>
      </c>
      <c r="O3" s="1">
        <v>119.65</v>
      </c>
      <c r="P3" s="1">
        <v>112.34</v>
      </c>
      <c r="Q3" s="1">
        <v>48</v>
      </c>
      <c r="R3" s="1">
        <v>3675.38</v>
      </c>
      <c r="S3" s="1">
        <v>3313.4</v>
      </c>
      <c r="T3" s="1">
        <v>5306444</v>
      </c>
      <c r="U3" s="1" t="s">
        <v>174</v>
      </c>
    </row>
    <row r="4" spans="1:21" x14ac:dyDescent="0.25">
      <c r="A4" s="1" t="s">
        <v>126</v>
      </c>
      <c r="B4" s="1" t="s">
        <v>117</v>
      </c>
      <c r="C4" s="1" t="s">
        <v>152</v>
      </c>
      <c r="D4" s="1" t="s">
        <v>49</v>
      </c>
      <c r="E4" s="1" t="s">
        <v>50</v>
      </c>
      <c r="F4" s="1" t="s">
        <v>148</v>
      </c>
      <c r="G4" s="1">
        <v>10373443.98</v>
      </c>
      <c r="H4" s="1">
        <v>1291889.52</v>
      </c>
      <c r="I4" s="1">
        <v>21619751.809999999</v>
      </c>
      <c r="J4" s="1">
        <v>72077266.829999998</v>
      </c>
      <c r="K4" s="1">
        <v>29716.62</v>
      </c>
      <c r="L4" s="1">
        <v>656.26</v>
      </c>
      <c r="M4" s="1">
        <v>10.26</v>
      </c>
      <c r="N4" s="1">
        <v>138.69999999999999</v>
      </c>
      <c r="O4" s="1">
        <v>201.87</v>
      </c>
      <c r="P4" s="1">
        <v>336.34</v>
      </c>
      <c r="Q4" s="1">
        <v>91.94</v>
      </c>
      <c r="R4" s="1">
        <v>5876.17</v>
      </c>
      <c r="S4" s="1">
        <v>6377.03</v>
      </c>
      <c r="T4" s="1">
        <v>3114290</v>
      </c>
      <c r="U4" s="1" t="s">
        <v>174</v>
      </c>
    </row>
    <row r="5" spans="1:21" x14ac:dyDescent="0.25">
      <c r="A5" s="1" t="s">
        <v>51</v>
      </c>
      <c r="B5" s="1" t="s">
        <v>118</v>
      </c>
      <c r="C5" s="1" t="s">
        <v>161</v>
      </c>
      <c r="D5" s="1" t="s">
        <v>111</v>
      </c>
      <c r="E5" s="1" t="s">
        <v>112</v>
      </c>
      <c r="F5" s="1" t="s">
        <v>148</v>
      </c>
      <c r="G5" s="1">
        <v>6153972.3899999997</v>
      </c>
      <c r="H5" s="1">
        <v>342322.14</v>
      </c>
      <c r="I5" s="1">
        <v>91328371.159999996</v>
      </c>
      <c r="J5" s="1">
        <v>51692943.909999996</v>
      </c>
      <c r="K5" s="1">
        <v>53112.95</v>
      </c>
      <c r="L5" s="1">
        <v>403.1</v>
      </c>
      <c r="M5" s="1">
        <v>41.37</v>
      </c>
      <c r="N5" s="1">
        <v>52.6</v>
      </c>
      <c r="O5" s="1">
        <v>142.55000000000001</v>
      </c>
      <c r="P5" s="1">
        <v>140.4</v>
      </c>
      <c r="Q5" s="1">
        <v>46.25</v>
      </c>
      <c r="R5" s="1">
        <v>6233.29</v>
      </c>
      <c r="S5" s="1">
        <v>4564.32</v>
      </c>
      <c r="T5" s="1">
        <v>1955843</v>
      </c>
      <c r="U5" s="1" t="s">
        <v>174</v>
      </c>
    </row>
    <row r="6" spans="1:21" x14ac:dyDescent="0.25">
      <c r="A6" s="1" t="s">
        <v>52</v>
      </c>
      <c r="B6" s="1" t="s">
        <v>118</v>
      </c>
      <c r="C6" s="1" t="s">
        <v>168</v>
      </c>
      <c r="D6" s="1" t="s">
        <v>113</v>
      </c>
      <c r="E6" s="1" t="s">
        <v>114</v>
      </c>
      <c r="F6" s="1" t="s">
        <v>148</v>
      </c>
      <c r="G6" s="1">
        <v>10266940.449999999</v>
      </c>
      <c r="H6" s="1">
        <v>683449.92</v>
      </c>
      <c r="I6" s="1">
        <v>46607009.689999998</v>
      </c>
      <c r="J6" s="1">
        <v>66183526.920000002</v>
      </c>
      <c r="K6" s="1">
        <v>80688.11</v>
      </c>
      <c r="L6" s="1">
        <v>1736.14</v>
      </c>
      <c r="M6" s="1">
        <v>21.16</v>
      </c>
      <c r="N6" s="1">
        <v>122.38</v>
      </c>
      <c r="O6" s="1">
        <v>229.43</v>
      </c>
      <c r="P6" s="1">
        <v>1005.18</v>
      </c>
      <c r="Q6" s="1">
        <v>110.31</v>
      </c>
      <c r="R6" s="1">
        <v>10459.92</v>
      </c>
      <c r="S6" s="1">
        <v>8717.34</v>
      </c>
      <c r="T6" s="1">
        <v>1830463</v>
      </c>
      <c r="U6" s="1" t="s">
        <v>174</v>
      </c>
    </row>
    <row r="7" spans="1:21" x14ac:dyDescent="0.25">
      <c r="A7" s="1" t="s">
        <v>121</v>
      </c>
      <c r="B7" s="1" t="s">
        <v>122</v>
      </c>
      <c r="C7" s="1" t="s">
        <v>163</v>
      </c>
      <c r="D7" s="1" t="s">
        <v>123</v>
      </c>
      <c r="E7" s="1" t="s">
        <v>124</v>
      </c>
      <c r="F7" s="1" t="s">
        <v>148</v>
      </c>
      <c r="G7" s="1">
        <v>13153856.27</v>
      </c>
      <c r="H7" s="1">
        <v>1547053.64</v>
      </c>
      <c r="I7" s="1">
        <v>56697377.75</v>
      </c>
      <c r="J7" s="1">
        <v>149970006</v>
      </c>
      <c r="K7" s="1">
        <v>119345.98</v>
      </c>
      <c r="L7" s="1">
        <v>2955.11</v>
      </c>
      <c r="M7" s="1">
        <v>26.78</v>
      </c>
      <c r="N7" s="1">
        <v>196.6</v>
      </c>
      <c r="O7" s="1">
        <v>225.43</v>
      </c>
      <c r="P7" s="1">
        <v>85.24</v>
      </c>
      <c r="Q7" s="1">
        <v>156.18</v>
      </c>
      <c r="R7" s="1">
        <v>9427.2900000000009</v>
      </c>
      <c r="S7" s="1">
        <v>12045.99</v>
      </c>
      <c r="T7" s="1">
        <v>1405446</v>
      </c>
      <c r="U7" s="1" t="s">
        <v>174</v>
      </c>
    </row>
    <row r="8" spans="1:21" x14ac:dyDescent="0.25">
      <c r="A8" s="1" t="s">
        <v>53</v>
      </c>
      <c r="B8" s="1" t="s">
        <v>119</v>
      </c>
      <c r="C8" s="1" t="s">
        <v>156</v>
      </c>
      <c r="D8" s="1" t="s">
        <v>89</v>
      </c>
      <c r="E8" s="1" t="s">
        <v>50</v>
      </c>
      <c r="F8" s="1" t="s">
        <v>148</v>
      </c>
      <c r="G8" s="1">
        <v>8792754.7699999996</v>
      </c>
      <c r="H8" s="1">
        <v>1249671.96</v>
      </c>
      <c r="I8" s="1">
        <v>125219133.48</v>
      </c>
      <c r="J8" s="1">
        <v>78391408.299999997</v>
      </c>
      <c r="K8" s="1">
        <v>35087.230000000003</v>
      </c>
      <c r="L8" s="1">
        <v>2177.5300000000002</v>
      </c>
      <c r="M8" s="1">
        <v>16.84</v>
      </c>
      <c r="N8" s="1">
        <v>322.08</v>
      </c>
      <c r="O8" s="1">
        <v>266.56</v>
      </c>
      <c r="P8" s="1">
        <v>759.26</v>
      </c>
      <c r="Q8" s="1">
        <v>343.87</v>
      </c>
      <c r="R8" s="1">
        <v>6517.23</v>
      </c>
      <c r="S8" s="1">
        <v>14037.03</v>
      </c>
      <c r="T8" s="1">
        <v>2095475</v>
      </c>
      <c r="U8" s="1" t="s">
        <v>174</v>
      </c>
    </row>
    <row r="9" spans="1:21" x14ac:dyDescent="0.25">
      <c r="A9" s="1" t="s">
        <v>7</v>
      </c>
      <c r="B9" s="1" t="s">
        <v>119</v>
      </c>
      <c r="C9" s="1" t="s">
        <v>172</v>
      </c>
      <c r="D9" s="1" t="s">
        <v>89</v>
      </c>
      <c r="E9" s="1" t="s">
        <v>50</v>
      </c>
      <c r="F9" s="1" t="s">
        <v>148</v>
      </c>
      <c r="G9" s="1">
        <v>23142791.02</v>
      </c>
      <c r="H9" s="1">
        <v>3119054.3</v>
      </c>
      <c r="I9" s="1">
        <v>256476019.49000001</v>
      </c>
      <c r="J9" s="1">
        <v>205086136.18000001</v>
      </c>
      <c r="K9" s="1">
        <v>98204.82</v>
      </c>
      <c r="L9" s="1">
        <v>3798.93</v>
      </c>
      <c r="M9" s="1">
        <v>33.799999999999997</v>
      </c>
      <c r="N9" s="1">
        <v>453.19</v>
      </c>
      <c r="O9" s="1">
        <v>460.09</v>
      </c>
      <c r="P9" s="1">
        <v>1356.44</v>
      </c>
      <c r="Q9" s="1">
        <v>556.91</v>
      </c>
      <c r="R9" s="1">
        <v>15157.03</v>
      </c>
      <c r="S9" s="1">
        <v>25167.38</v>
      </c>
      <c r="T9" s="1">
        <v>1018819</v>
      </c>
      <c r="U9" s="1" t="s">
        <v>174</v>
      </c>
    </row>
    <row r="10" spans="1:21" x14ac:dyDescent="0.25">
      <c r="A10" s="1" t="s">
        <v>7</v>
      </c>
      <c r="B10" s="1" t="s">
        <v>119</v>
      </c>
      <c r="C10" s="1" t="s">
        <v>172</v>
      </c>
      <c r="D10" s="1" t="s">
        <v>89</v>
      </c>
      <c r="E10" s="1" t="s">
        <v>54</v>
      </c>
      <c r="F10" s="1" t="s">
        <v>148</v>
      </c>
      <c r="G10" s="1">
        <v>24057738.57</v>
      </c>
      <c r="H10" s="1">
        <v>1464193.16</v>
      </c>
      <c r="I10" s="1">
        <v>450450450.44999999</v>
      </c>
      <c r="J10" s="1">
        <v>192678227.36000001</v>
      </c>
      <c r="K10" s="1">
        <v>239188.67</v>
      </c>
      <c r="L10" s="1">
        <v>2110.5100000000002</v>
      </c>
      <c r="M10" s="1">
        <v>194.29</v>
      </c>
      <c r="N10" s="1">
        <v>355.89</v>
      </c>
      <c r="O10" s="1">
        <v>735.81</v>
      </c>
      <c r="P10" s="1">
        <v>757.73</v>
      </c>
      <c r="Q10" s="1">
        <v>421.47</v>
      </c>
      <c r="R10" s="1">
        <v>31215.86</v>
      </c>
      <c r="S10" s="1">
        <v>24562.92</v>
      </c>
      <c r="T10" s="1">
        <v>450947</v>
      </c>
      <c r="U10" s="1" t="s">
        <v>174</v>
      </c>
    </row>
    <row r="11" spans="1:21" x14ac:dyDescent="0.25">
      <c r="A11" s="1" t="s">
        <v>55</v>
      </c>
      <c r="B11" s="1" t="s">
        <v>119</v>
      </c>
      <c r="C11" s="1" t="s">
        <v>171</v>
      </c>
      <c r="D11" s="1" t="s">
        <v>56</v>
      </c>
      <c r="E11" s="1" t="s">
        <v>54</v>
      </c>
      <c r="F11" s="1" t="s">
        <v>148</v>
      </c>
      <c r="G11" s="1">
        <v>34810860.990000002</v>
      </c>
      <c r="H11" s="1">
        <v>1635657.33</v>
      </c>
      <c r="I11" s="1">
        <v>508259212.19999999</v>
      </c>
      <c r="J11" s="1">
        <v>214938205.27000001</v>
      </c>
      <c r="K11" s="1">
        <v>325584.42</v>
      </c>
      <c r="L11" s="1">
        <v>2549.67</v>
      </c>
      <c r="M11" s="1">
        <v>266.66000000000003</v>
      </c>
      <c r="N11" s="1">
        <v>424.55</v>
      </c>
      <c r="O11" s="1">
        <v>805.65</v>
      </c>
      <c r="P11" s="1">
        <v>759.76</v>
      </c>
      <c r="Q11" s="1">
        <v>499.1</v>
      </c>
      <c r="R11" s="1">
        <v>39248.78</v>
      </c>
      <c r="S11" s="1">
        <v>29044.26</v>
      </c>
      <c r="T11" s="1">
        <v>381312</v>
      </c>
      <c r="U11" s="1" t="s">
        <v>174</v>
      </c>
    </row>
    <row r="12" spans="1:21" x14ac:dyDescent="0.25">
      <c r="A12" s="1" t="s">
        <v>11</v>
      </c>
      <c r="B12" s="1" t="s">
        <v>119</v>
      </c>
      <c r="C12" s="1" t="s">
        <v>159</v>
      </c>
      <c r="D12" s="1" t="s">
        <v>89</v>
      </c>
      <c r="E12" s="1" t="s">
        <v>57</v>
      </c>
      <c r="F12" s="1" t="s">
        <v>148</v>
      </c>
      <c r="G12" s="1">
        <v>38333759.259999998</v>
      </c>
      <c r="H12" s="1">
        <v>6785411.3700000001</v>
      </c>
      <c r="I12" s="1">
        <v>229016374.66999999</v>
      </c>
      <c r="J12" s="1">
        <v>345363495.07999998</v>
      </c>
      <c r="K12" s="1">
        <v>378415.2</v>
      </c>
      <c r="L12" s="1">
        <v>6636.99</v>
      </c>
      <c r="M12" s="1">
        <v>90.17</v>
      </c>
      <c r="N12" s="1">
        <v>622.52</v>
      </c>
      <c r="O12" s="1">
        <v>961.65</v>
      </c>
      <c r="P12" s="1">
        <v>3331.58</v>
      </c>
      <c r="Q12" s="1">
        <v>672.54</v>
      </c>
      <c r="R12" s="1">
        <v>40892.269999999997</v>
      </c>
      <c r="S12" s="1">
        <v>41425.68</v>
      </c>
      <c r="T12" s="1">
        <v>442546</v>
      </c>
      <c r="U12" s="1" t="s">
        <v>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L49"/>
  <sheetViews>
    <sheetView zoomScale="85" zoomScaleNormal="85" workbookViewId="0">
      <selection activeCell="N17" sqref="N17"/>
    </sheetView>
  </sheetViews>
  <sheetFormatPr defaultRowHeight="15" x14ac:dyDescent="0.25"/>
  <cols>
    <col min="1" max="1" width="44.28515625" customWidth="1"/>
    <col min="2" max="2" width="12.85546875" customWidth="1"/>
    <col min="3" max="3" width="14" customWidth="1"/>
    <col min="4" max="4" width="14.140625" customWidth="1"/>
    <col min="5" max="5" width="15.7109375" customWidth="1"/>
    <col min="6" max="6" width="15.85546875" customWidth="1"/>
    <col min="7" max="7" width="14" customWidth="1"/>
    <col min="8" max="8" width="14.140625" customWidth="1"/>
    <col min="9" max="9" width="14.85546875" customWidth="1"/>
    <col min="10" max="10" width="14.42578125" customWidth="1"/>
    <col min="11" max="11" width="16" bestFit="1" customWidth="1"/>
    <col min="12" max="12" width="16.28515625" bestFit="1" customWidth="1"/>
    <col min="13" max="13" width="19.28515625" bestFit="1" customWidth="1"/>
    <col min="14" max="14" width="18.7109375" bestFit="1" customWidth="1"/>
    <col min="15" max="15" width="17.28515625" bestFit="1" customWidth="1"/>
    <col min="16" max="16" width="16" bestFit="1" customWidth="1"/>
    <col min="17" max="17" width="16.28515625" bestFit="1" customWidth="1"/>
  </cols>
  <sheetData>
    <row r="1" spans="1:12" ht="30" x14ac:dyDescent="0.25">
      <c r="A1" s="15" t="s">
        <v>0</v>
      </c>
      <c r="B1" s="14" t="s">
        <v>139</v>
      </c>
      <c r="C1" s="14" t="s">
        <v>146</v>
      </c>
      <c r="D1" s="14" t="s">
        <v>126</v>
      </c>
      <c r="E1" s="14" t="s">
        <v>127</v>
      </c>
      <c r="F1" s="14" t="s">
        <v>128</v>
      </c>
      <c r="G1" s="14" t="s">
        <v>4</v>
      </c>
      <c r="H1" s="14" t="s">
        <v>121</v>
      </c>
      <c r="I1" s="14" t="s">
        <v>5</v>
      </c>
      <c r="J1" s="14" t="s">
        <v>7</v>
      </c>
      <c r="K1" s="14" t="s">
        <v>9</v>
      </c>
      <c r="L1" s="14" t="s">
        <v>11</v>
      </c>
    </row>
    <row r="2" spans="1:12" x14ac:dyDescent="0.25">
      <c r="A2" s="10" t="s">
        <v>116</v>
      </c>
      <c r="B2" s="11" t="s">
        <v>117</v>
      </c>
      <c r="C2" s="11" t="s">
        <v>117</v>
      </c>
      <c r="D2" s="11" t="s">
        <v>117</v>
      </c>
      <c r="E2" s="11" t="s">
        <v>117</v>
      </c>
      <c r="F2" s="11" t="s">
        <v>117</v>
      </c>
      <c r="G2" s="11" t="s">
        <v>118</v>
      </c>
      <c r="H2" s="11" t="s">
        <v>122</v>
      </c>
      <c r="I2" s="11" t="s">
        <v>119</v>
      </c>
      <c r="J2" s="11" t="s">
        <v>119</v>
      </c>
      <c r="K2" s="11" t="s">
        <v>119</v>
      </c>
      <c r="L2" s="11" t="s">
        <v>119</v>
      </c>
    </row>
    <row r="3" spans="1:12" x14ac:dyDescent="0.25">
      <c r="A3" s="10" t="s">
        <v>140</v>
      </c>
      <c r="B3" s="11" t="s">
        <v>147</v>
      </c>
      <c r="C3" s="11" t="s">
        <v>150</v>
      </c>
      <c r="D3" s="11" t="s">
        <v>152</v>
      </c>
      <c r="E3" s="11" t="s">
        <v>161</v>
      </c>
      <c r="F3" s="11" t="s">
        <v>154</v>
      </c>
      <c r="G3" s="11" t="s">
        <v>155</v>
      </c>
      <c r="H3" s="11" t="s">
        <v>163</v>
      </c>
      <c r="I3" s="11" t="s">
        <v>156</v>
      </c>
      <c r="J3" s="11" t="s">
        <v>157</v>
      </c>
      <c r="K3" s="11" t="s">
        <v>158</v>
      </c>
      <c r="L3" s="11" t="s">
        <v>159</v>
      </c>
    </row>
    <row r="4" spans="1:12" x14ac:dyDescent="0.25">
      <c r="A4" s="10" t="s">
        <v>13</v>
      </c>
      <c r="B4" s="11" t="s">
        <v>93</v>
      </c>
      <c r="C4" s="11" t="s">
        <v>94</v>
      </c>
      <c r="D4" s="11" t="s">
        <v>95</v>
      </c>
      <c r="E4" s="11" t="s">
        <v>93</v>
      </c>
      <c r="F4" s="11" t="s">
        <v>94</v>
      </c>
      <c r="G4" s="11" t="s">
        <v>98</v>
      </c>
      <c r="H4" s="11" t="s">
        <v>94</v>
      </c>
      <c r="I4" s="11" t="s">
        <v>89</v>
      </c>
      <c r="J4" s="11" t="s">
        <v>89</v>
      </c>
      <c r="K4" s="11" t="s">
        <v>94</v>
      </c>
      <c r="L4" s="11" t="s">
        <v>89</v>
      </c>
    </row>
    <row r="5" spans="1:12" ht="30" x14ac:dyDescent="0.25">
      <c r="A5" s="15" t="s">
        <v>14</v>
      </c>
      <c r="B5" s="14" t="s">
        <v>130</v>
      </c>
      <c r="C5" s="14" t="s">
        <v>131</v>
      </c>
      <c r="D5" s="14" t="s">
        <v>130</v>
      </c>
      <c r="E5" s="14" t="s">
        <v>130</v>
      </c>
      <c r="F5" s="14" t="s">
        <v>130</v>
      </c>
      <c r="G5" s="14" t="s">
        <v>132</v>
      </c>
      <c r="H5" s="14" t="s">
        <v>133</v>
      </c>
      <c r="I5" s="14" t="s">
        <v>132</v>
      </c>
      <c r="J5" s="14" t="s">
        <v>134</v>
      </c>
      <c r="K5" s="14" t="s">
        <v>135</v>
      </c>
      <c r="L5" s="14" t="s">
        <v>136</v>
      </c>
    </row>
    <row r="6" spans="1:12" x14ac:dyDescent="0.25">
      <c r="A6" s="10" t="s">
        <v>20</v>
      </c>
      <c r="B6" s="11" t="s">
        <v>148</v>
      </c>
      <c r="C6" s="11" t="s">
        <v>151</v>
      </c>
      <c r="D6" s="11" t="s">
        <v>153</v>
      </c>
      <c r="E6" s="11" t="s">
        <v>162</v>
      </c>
      <c r="F6" s="11" t="s">
        <v>153</v>
      </c>
      <c r="G6" s="11" t="s">
        <v>151</v>
      </c>
      <c r="H6" s="11" t="s">
        <v>148</v>
      </c>
      <c r="I6" s="11" t="s">
        <v>151</v>
      </c>
      <c r="J6" s="11" t="s">
        <v>151</v>
      </c>
      <c r="K6" s="11" t="s">
        <v>151</v>
      </c>
      <c r="L6" s="11" t="s">
        <v>153</v>
      </c>
    </row>
    <row r="7" spans="1:12" x14ac:dyDescent="0.25">
      <c r="A7" t="s">
        <v>21</v>
      </c>
      <c r="B7">
        <v>176527936</v>
      </c>
      <c r="C7">
        <v>61069752</v>
      </c>
      <c r="D7">
        <v>222075000</v>
      </c>
      <c r="E7">
        <v>433764288</v>
      </c>
      <c r="F7">
        <v>383832280</v>
      </c>
      <c r="G7" s="3">
        <v>25075624</v>
      </c>
      <c r="H7" s="3">
        <v>5849432</v>
      </c>
      <c r="I7" s="3">
        <v>249701200</v>
      </c>
      <c r="J7" s="3">
        <v>35211312</v>
      </c>
      <c r="K7" s="3">
        <v>322475552</v>
      </c>
      <c r="L7" s="3">
        <v>115194336</v>
      </c>
    </row>
    <row r="8" spans="1:12" x14ac:dyDescent="0.25">
      <c r="A8" t="s">
        <v>22</v>
      </c>
      <c r="B8" s="3">
        <v>14084507.039999999</v>
      </c>
      <c r="C8" s="3">
        <v>10844026.75</v>
      </c>
      <c r="D8" s="3">
        <v>19063353.879999999</v>
      </c>
      <c r="E8" s="3">
        <v>18503669.890000001</v>
      </c>
      <c r="F8" s="3">
        <v>22746227.920000002</v>
      </c>
      <c r="G8" s="3">
        <v>18545994.07</v>
      </c>
      <c r="H8" s="3">
        <v>3759775.42</v>
      </c>
      <c r="I8" s="3">
        <v>42200028.130000003</v>
      </c>
      <c r="J8" s="3">
        <v>6328045.9000000004</v>
      </c>
      <c r="K8" s="3">
        <v>69268067.420000002</v>
      </c>
      <c r="L8" s="3">
        <v>148367952.52000001</v>
      </c>
    </row>
    <row r="9" spans="1:12" x14ac:dyDescent="0.25">
      <c r="A9" t="s">
        <v>23</v>
      </c>
      <c r="B9" s="3">
        <v>59654006.759999998</v>
      </c>
      <c r="C9" s="3">
        <v>126482315.66</v>
      </c>
      <c r="D9" s="3">
        <v>630504916.98000002</v>
      </c>
      <c r="E9" s="3">
        <v>1134600198.6099999</v>
      </c>
      <c r="F9" s="3">
        <v>770935893.78999996</v>
      </c>
      <c r="G9" s="3">
        <v>97825437.450000003</v>
      </c>
      <c r="H9" s="3">
        <v>16729868.390000001</v>
      </c>
      <c r="I9" s="3">
        <v>189283299.83000001</v>
      </c>
      <c r="J9" s="3">
        <v>65766953.159999996</v>
      </c>
      <c r="K9" s="3">
        <v>303266026.56999999</v>
      </c>
      <c r="L9" s="3">
        <v>708591874.95000005</v>
      </c>
    </row>
    <row r="10" spans="1:12" x14ac:dyDescent="0.25">
      <c r="A10" t="s">
        <v>24</v>
      </c>
      <c r="B10" s="3">
        <v>1410914.84</v>
      </c>
      <c r="C10" s="3">
        <v>242628.93</v>
      </c>
      <c r="D10" s="3">
        <v>1879769.92</v>
      </c>
      <c r="E10" s="3">
        <v>1885333.99</v>
      </c>
      <c r="F10" s="3">
        <v>2158731.5299999998</v>
      </c>
      <c r="G10" s="3">
        <v>397912.55</v>
      </c>
      <c r="H10" s="3">
        <v>428304.04</v>
      </c>
      <c r="I10" s="3">
        <v>373037.59</v>
      </c>
      <c r="J10" s="3">
        <v>588727.05000000005</v>
      </c>
      <c r="K10" s="3">
        <v>3149457.51</v>
      </c>
      <c r="L10" s="3">
        <v>1271463.8999999999</v>
      </c>
    </row>
    <row r="11" spans="1:12" x14ac:dyDescent="0.25">
      <c r="A11" t="s">
        <v>25</v>
      </c>
      <c r="B11" s="3">
        <v>1429776.53</v>
      </c>
      <c r="C11" s="3">
        <v>975082.9</v>
      </c>
      <c r="D11" s="3">
        <v>14893568.140000001</v>
      </c>
      <c r="E11" s="3">
        <v>63396301.689999998</v>
      </c>
      <c r="F11" s="3">
        <v>17379088.039999999</v>
      </c>
      <c r="G11" s="3">
        <v>1503341.31</v>
      </c>
      <c r="H11" s="3">
        <v>431632.63</v>
      </c>
      <c r="I11" s="3">
        <v>1260210.8799999999</v>
      </c>
      <c r="J11" s="3">
        <v>1078083.44</v>
      </c>
      <c r="K11" s="3">
        <v>9858073.0399999991</v>
      </c>
      <c r="L11" s="3">
        <v>6411424.3399999999</v>
      </c>
    </row>
    <row r="12" spans="1:12" x14ac:dyDescent="0.25">
      <c r="A12" t="s">
        <v>26</v>
      </c>
      <c r="B12" s="3">
        <v>79529187.209999993</v>
      </c>
      <c r="C12" s="3">
        <v>57633565.789999999</v>
      </c>
      <c r="D12" s="3">
        <v>106706503.76000001</v>
      </c>
      <c r="E12" s="3">
        <v>99765550.959999993</v>
      </c>
      <c r="F12" s="3">
        <v>127307447.48999999</v>
      </c>
      <c r="G12" s="3">
        <v>94800208.560000002</v>
      </c>
      <c r="H12" s="3">
        <v>104444096.3</v>
      </c>
      <c r="I12" s="3">
        <v>133200133.2</v>
      </c>
      <c r="J12" s="3">
        <v>69372181.760000005</v>
      </c>
      <c r="K12" s="3">
        <v>96609023.280000001</v>
      </c>
      <c r="L12" s="3">
        <v>289226319.60000002</v>
      </c>
    </row>
    <row r="13" spans="1:12" x14ac:dyDescent="0.25">
      <c r="A13" t="s">
        <v>27</v>
      </c>
      <c r="B13" s="3">
        <v>79211057.859999999</v>
      </c>
      <c r="C13" s="3">
        <v>230426442.31999999</v>
      </c>
      <c r="D13" s="3">
        <v>833761379.03999996</v>
      </c>
      <c r="E13" s="3">
        <v>3169748998.6300001</v>
      </c>
      <c r="F13" s="3">
        <v>1018516369.5</v>
      </c>
      <c r="G13" s="3">
        <v>307172477.80000001</v>
      </c>
      <c r="H13" s="3">
        <v>104854776.14</v>
      </c>
      <c r="I13" s="3">
        <v>467699579.82999998</v>
      </c>
      <c r="J13" s="3">
        <v>207423728.25</v>
      </c>
      <c r="K13" s="3">
        <v>309291725.85000002</v>
      </c>
      <c r="L13" s="3">
        <v>2170887849.3800001</v>
      </c>
    </row>
    <row r="14" spans="1:12" x14ac:dyDescent="0.25">
      <c r="A14" t="s">
        <v>28</v>
      </c>
      <c r="B14" s="3">
        <v>86858334.060000002</v>
      </c>
      <c r="C14" s="3">
        <v>83173916.659999996</v>
      </c>
      <c r="D14" s="3">
        <v>117917575.61</v>
      </c>
      <c r="E14" s="3">
        <v>92468445.140000001</v>
      </c>
      <c r="F14" s="3">
        <v>140656867.56999999</v>
      </c>
      <c r="G14" s="3">
        <v>163826998.69</v>
      </c>
      <c r="H14" s="3">
        <v>72774907.209999993</v>
      </c>
      <c r="I14" s="3">
        <v>188803927.12</v>
      </c>
      <c r="J14" s="3">
        <v>79456517.420000002</v>
      </c>
      <c r="K14" s="3">
        <v>364497904.13999999</v>
      </c>
      <c r="L14" s="3">
        <v>537634408.60000002</v>
      </c>
    </row>
    <row r="15" spans="1:12" x14ac:dyDescent="0.25">
      <c r="A15" t="s">
        <v>29</v>
      </c>
      <c r="B15" s="3">
        <v>87263842.230000004</v>
      </c>
      <c r="C15" s="3">
        <v>332578222.36000001</v>
      </c>
      <c r="D15" s="3">
        <v>834238373.82000005</v>
      </c>
      <c r="E15" s="3">
        <v>2940588592.6500001</v>
      </c>
      <c r="F15" s="3">
        <v>1050523068.8</v>
      </c>
      <c r="G15" s="3">
        <v>602330368.28999996</v>
      </c>
      <c r="H15" s="3">
        <v>72513686.959999993</v>
      </c>
      <c r="I15" s="3">
        <v>656425350.77999997</v>
      </c>
      <c r="J15" s="3">
        <v>116464424.42</v>
      </c>
      <c r="K15" s="3">
        <v>1242165135.73</v>
      </c>
      <c r="L15" s="3">
        <v>3240100141.0900002</v>
      </c>
    </row>
    <row r="16" spans="1:12" x14ac:dyDescent="0.25">
      <c r="A16" t="s">
        <v>30</v>
      </c>
      <c r="B16" s="3">
        <v>37923.03</v>
      </c>
      <c r="C16" s="3">
        <v>56232.22</v>
      </c>
      <c r="D16" s="3">
        <v>55640.25</v>
      </c>
      <c r="E16" s="3">
        <v>38223.379999999997</v>
      </c>
      <c r="F16" s="3">
        <v>61003.88</v>
      </c>
      <c r="G16" s="3">
        <v>58383.93</v>
      </c>
      <c r="H16" s="3">
        <v>102435.93</v>
      </c>
      <c r="I16" s="3">
        <v>100076.06</v>
      </c>
      <c r="J16" s="3">
        <v>81192.56</v>
      </c>
      <c r="K16" s="3">
        <v>569151.96</v>
      </c>
      <c r="L16" s="3">
        <v>413223.14</v>
      </c>
    </row>
    <row r="17" spans="1:12" x14ac:dyDescent="0.25">
      <c r="A17" t="s">
        <v>31</v>
      </c>
      <c r="B17" s="3">
        <v>37614.06</v>
      </c>
      <c r="C17" s="3">
        <v>219807.5</v>
      </c>
      <c r="D17" s="3">
        <v>407930.7</v>
      </c>
      <c r="E17" s="3">
        <v>1086542.3600000001</v>
      </c>
      <c r="F17" s="3">
        <v>452579.32</v>
      </c>
      <c r="G17" s="3">
        <v>157021.32</v>
      </c>
      <c r="H17" s="3">
        <v>101378.75</v>
      </c>
      <c r="I17" s="3">
        <v>351422.04</v>
      </c>
      <c r="J17" s="3">
        <v>157932.73000000001</v>
      </c>
      <c r="K17" s="3">
        <v>1839468.95</v>
      </c>
      <c r="L17" s="3">
        <v>1604462.28</v>
      </c>
    </row>
    <row r="18" spans="1:12" x14ac:dyDescent="0.25">
      <c r="A18" t="s">
        <v>32</v>
      </c>
      <c r="B18" s="3">
        <v>1428.41</v>
      </c>
      <c r="C18" s="3">
        <v>591.33000000000004</v>
      </c>
      <c r="D18" s="3">
        <v>1781.32</v>
      </c>
      <c r="E18" s="3">
        <v>932.41</v>
      </c>
      <c r="F18" s="3">
        <v>2215.1999999999998</v>
      </c>
      <c r="G18" s="3">
        <v>1414.2</v>
      </c>
      <c r="H18" s="3">
        <v>2365.14</v>
      </c>
      <c r="I18" s="3">
        <v>3208.8</v>
      </c>
      <c r="J18" s="3">
        <v>3644.44</v>
      </c>
      <c r="K18" s="3">
        <v>6541.2</v>
      </c>
      <c r="L18" s="3">
        <v>12408.28</v>
      </c>
    </row>
    <row r="19" spans="1:12" x14ac:dyDescent="0.25">
      <c r="A19" t="s">
        <v>33</v>
      </c>
      <c r="B19" s="3">
        <v>1421.74</v>
      </c>
      <c r="C19" s="3">
        <v>2332.13</v>
      </c>
      <c r="D19" s="3">
        <v>13041.62</v>
      </c>
      <c r="E19" s="3">
        <v>27791.34</v>
      </c>
      <c r="F19" s="3">
        <v>15626.11</v>
      </c>
      <c r="G19" s="3">
        <v>3444.69</v>
      </c>
      <c r="H19" s="3">
        <v>2798.09</v>
      </c>
      <c r="I19" s="3">
        <v>8063.84</v>
      </c>
      <c r="J19" s="3">
        <v>7071.83</v>
      </c>
      <c r="K19" s="3">
        <v>19806.14</v>
      </c>
      <c r="L19" s="3">
        <v>36045.199999999997</v>
      </c>
    </row>
    <row r="20" spans="1:12" x14ac:dyDescent="0.25">
      <c r="A20" t="s">
        <v>34</v>
      </c>
      <c r="B20" s="3">
        <v>1567.13</v>
      </c>
      <c r="C20" s="3">
        <v>1013.72</v>
      </c>
      <c r="D20" s="3">
        <v>2493.91</v>
      </c>
      <c r="E20" s="3">
        <v>829.74</v>
      </c>
      <c r="F20" s="3">
        <v>3057.8</v>
      </c>
      <c r="G20" s="3">
        <v>2163.59</v>
      </c>
      <c r="H20" s="3">
        <v>6069.15</v>
      </c>
      <c r="I20" s="3">
        <v>4526.8100000000004</v>
      </c>
      <c r="J20" s="3">
        <v>903.51</v>
      </c>
      <c r="K20" s="3">
        <v>9502.81</v>
      </c>
      <c r="L20" s="3">
        <v>15052.56</v>
      </c>
    </row>
    <row r="21" spans="1:12" x14ac:dyDescent="0.25">
      <c r="A21" t="s">
        <v>35</v>
      </c>
      <c r="B21" s="3">
        <v>1687.94</v>
      </c>
      <c r="C21" s="3">
        <v>4040.12</v>
      </c>
      <c r="D21" s="3">
        <v>17389.900000000001</v>
      </c>
      <c r="E21" s="3">
        <v>22774.25</v>
      </c>
      <c r="F21" s="3">
        <v>21114.62</v>
      </c>
      <c r="G21" s="3">
        <v>4758.47</v>
      </c>
      <c r="H21" s="3">
        <v>6286.85</v>
      </c>
      <c r="I21" s="3">
        <v>14322.92</v>
      </c>
      <c r="J21" s="3">
        <v>1642.84</v>
      </c>
      <c r="K21" s="3">
        <v>30308.639999999999</v>
      </c>
      <c r="L21" s="3">
        <v>54289.11</v>
      </c>
    </row>
    <row r="22" spans="1:12" x14ac:dyDescent="0.25">
      <c r="A22" t="s">
        <v>36</v>
      </c>
      <c r="B22" s="3">
        <v>224.19</v>
      </c>
      <c r="C22" s="3">
        <v>179.63</v>
      </c>
      <c r="D22" s="3">
        <v>318.44</v>
      </c>
      <c r="E22" s="3">
        <v>306.77999999999997</v>
      </c>
      <c r="F22" s="3">
        <v>376.73</v>
      </c>
      <c r="G22" s="3">
        <v>161.04</v>
      </c>
      <c r="H22" s="3">
        <v>403.24</v>
      </c>
      <c r="I22" s="3">
        <v>458.35</v>
      </c>
      <c r="J22" s="3">
        <v>392.38</v>
      </c>
      <c r="K22" s="3">
        <v>964.15</v>
      </c>
      <c r="L22" s="3">
        <v>1691.88</v>
      </c>
    </row>
    <row r="23" spans="1:12" x14ac:dyDescent="0.25">
      <c r="A23" t="s">
        <v>37</v>
      </c>
      <c r="B23" s="3">
        <v>226.95</v>
      </c>
      <c r="C23" s="3">
        <v>717.49</v>
      </c>
      <c r="D23" s="3">
        <v>2503.6</v>
      </c>
      <c r="E23" s="3">
        <v>9766.81</v>
      </c>
      <c r="F23" s="3">
        <v>3014.79</v>
      </c>
      <c r="G23" s="3">
        <v>594.62</v>
      </c>
      <c r="H23" s="3">
        <v>402.49</v>
      </c>
      <c r="I23" s="3">
        <v>1600.96</v>
      </c>
      <c r="J23" s="3">
        <v>909.01</v>
      </c>
      <c r="K23" s="3">
        <v>2741.56</v>
      </c>
      <c r="L23" s="3">
        <v>7780.9</v>
      </c>
    </row>
    <row r="24" spans="1:12" x14ac:dyDescent="0.25">
      <c r="A24" t="s">
        <v>38</v>
      </c>
      <c r="B24" s="3">
        <v>2544</v>
      </c>
      <c r="C24" s="3">
        <v>1244</v>
      </c>
      <c r="D24" s="3">
        <v>3624</v>
      </c>
      <c r="E24" s="3">
        <v>2714</v>
      </c>
      <c r="F24" s="3">
        <v>4009</v>
      </c>
      <c r="G24" s="3">
        <v>2009</v>
      </c>
      <c r="H24" s="3">
        <v>4306</v>
      </c>
      <c r="I24" s="3">
        <v>4025</v>
      </c>
      <c r="J24" s="3">
        <v>2636</v>
      </c>
      <c r="K24" s="3">
        <v>6152</v>
      </c>
      <c r="L24" s="3">
        <v>16913</v>
      </c>
    </row>
    <row r="25" spans="1:12" x14ac:dyDescent="0.25">
      <c r="A25" t="s">
        <v>39</v>
      </c>
      <c r="B25" s="3">
        <v>2525</v>
      </c>
      <c r="C25" s="3">
        <v>4460</v>
      </c>
      <c r="D25" s="3">
        <v>27261</v>
      </c>
      <c r="E25" s="3">
        <v>48103</v>
      </c>
      <c r="F25" s="3">
        <v>31329</v>
      </c>
      <c r="G25" s="3">
        <v>9250</v>
      </c>
      <c r="H25" s="3">
        <v>4379</v>
      </c>
      <c r="I25" s="3">
        <v>13806</v>
      </c>
      <c r="J25" s="3">
        <v>6333</v>
      </c>
      <c r="K25" s="3">
        <v>22525</v>
      </c>
      <c r="L25" s="3">
        <v>76954</v>
      </c>
    </row>
    <row r="26" spans="1:12" x14ac:dyDescent="0.25">
      <c r="A26" t="s">
        <v>40</v>
      </c>
      <c r="B26" s="3">
        <v>73.59</v>
      </c>
      <c r="C26" s="3">
        <v>206.44</v>
      </c>
      <c r="D26" s="3">
        <v>473.79</v>
      </c>
      <c r="E26" s="3">
        <v>455.31</v>
      </c>
      <c r="F26" s="3">
        <v>571.83000000000004</v>
      </c>
      <c r="G26" s="3">
        <v>307.32</v>
      </c>
      <c r="H26" s="3">
        <v>425.9</v>
      </c>
      <c r="I26" s="3">
        <v>415.9</v>
      </c>
      <c r="J26" s="3">
        <v>224.64</v>
      </c>
      <c r="K26" s="3">
        <v>884.77</v>
      </c>
      <c r="L26" s="3">
        <v>1104.82</v>
      </c>
    </row>
    <row r="27" spans="1:12" x14ac:dyDescent="0.25">
      <c r="A27" t="s">
        <v>41</v>
      </c>
      <c r="B27" s="3">
        <v>360.01</v>
      </c>
      <c r="C27" s="3">
        <v>835.3</v>
      </c>
      <c r="D27" s="3">
        <v>3733.25</v>
      </c>
      <c r="E27" s="3">
        <v>14555.09</v>
      </c>
      <c r="F27" s="3">
        <v>4572.88</v>
      </c>
      <c r="G27" s="3">
        <v>1213.67</v>
      </c>
      <c r="H27" s="3">
        <v>426.83</v>
      </c>
      <c r="I27" s="3">
        <v>1453.14</v>
      </c>
      <c r="J27" s="3">
        <v>523.44000000000005</v>
      </c>
      <c r="K27" s="3">
        <v>2532.9</v>
      </c>
      <c r="L27" s="3">
        <v>7055.01</v>
      </c>
    </row>
    <row r="28" spans="1:12" x14ac:dyDescent="0.25">
      <c r="A28" t="s">
        <v>42</v>
      </c>
      <c r="B28" s="3">
        <v>74.02</v>
      </c>
      <c r="C28" s="3">
        <v>52.34</v>
      </c>
      <c r="D28" s="3">
        <v>148.38</v>
      </c>
      <c r="E28" s="3">
        <v>120365.91</v>
      </c>
      <c r="F28" s="3">
        <v>153.94</v>
      </c>
      <c r="G28" s="3">
        <v>131.31</v>
      </c>
      <c r="H28" s="3">
        <v>216.13</v>
      </c>
      <c r="I28" s="3">
        <v>462.61</v>
      </c>
      <c r="J28" s="3">
        <v>320.88</v>
      </c>
      <c r="K28" s="3">
        <v>783.65</v>
      </c>
      <c r="L28" s="3">
        <v>1622.03</v>
      </c>
    </row>
    <row r="29" spans="1:12" x14ac:dyDescent="0.25">
      <c r="A29" t="s">
        <v>43</v>
      </c>
      <c r="B29" s="3">
        <v>74.819999999999993</v>
      </c>
      <c r="C29" s="3">
        <v>200.56</v>
      </c>
      <c r="D29" s="3">
        <v>809.79</v>
      </c>
      <c r="E29" s="3">
        <v>180095.92</v>
      </c>
      <c r="F29" s="3">
        <v>778.66</v>
      </c>
      <c r="G29" s="3">
        <v>240.04</v>
      </c>
      <c r="H29" s="3">
        <v>217.82</v>
      </c>
      <c r="I29" s="3">
        <v>535.26</v>
      </c>
      <c r="J29" s="3">
        <v>728.12</v>
      </c>
      <c r="K29" s="3">
        <v>1222.1400000000001</v>
      </c>
      <c r="L29" s="3">
        <v>2105.06</v>
      </c>
    </row>
    <row r="30" spans="1:12" x14ac:dyDescent="0.25">
      <c r="A30" t="s">
        <v>44</v>
      </c>
      <c r="B30" s="3">
        <v>132564.46</v>
      </c>
      <c r="C30" s="3">
        <v>100310.96</v>
      </c>
      <c r="D30" s="3">
        <v>199421.68</v>
      </c>
      <c r="E30" s="3">
        <v>0</v>
      </c>
      <c r="F30" s="3">
        <v>215285.25</v>
      </c>
      <c r="G30" s="3">
        <v>250062.52</v>
      </c>
      <c r="H30" s="3">
        <v>275976.27</v>
      </c>
      <c r="I30" s="3">
        <v>244259.89</v>
      </c>
      <c r="J30" s="3">
        <v>119381.6</v>
      </c>
      <c r="K30" s="3">
        <v>515995.87</v>
      </c>
      <c r="L30" s="3">
        <v>770119.37</v>
      </c>
    </row>
    <row r="31" spans="1:12" x14ac:dyDescent="0.25">
      <c r="A31" t="s">
        <v>45</v>
      </c>
      <c r="B31" s="3">
        <v>137174.21</v>
      </c>
      <c r="C31" s="3">
        <v>314511.92</v>
      </c>
      <c r="D31" s="3">
        <v>444746.27</v>
      </c>
      <c r="E31" s="3">
        <v>0</v>
      </c>
      <c r="F31" s="3">
        <v>528195.80000000005</v>
      </c>
      <c r="G31" s="3">
        <v>565734.62</v>
      </c>
      <c r="H31" s="3">
        <v>282845.42</v>
      </c>
      <c r="I31" s="3">
        <v>489755.8</v>
      </c>
      <c r="J31" s="3">
        <v>197214.41</v>
      </c>
      <c r="K31" s="3">
        <v>1325187.51</v>
      </c>
      <c r="L31" s="3">
        <v>1438194.8</v>
      </c>
    </row>
    <row r="32" spans="1:12" x14ac:dyDescent="0.25">
      <c r="A32" s="10" t="s">
        <v>46</v>
      </c>
      <c r="B32" s="3">
        <v>46459.99</v>
      </c>
      <c r="C32" s="3">
        <v>67003.89</v>
      </c>
      <c r="D32" s="3">
        <v>277927.23</v>
      </c>
      <c r="E32" s="3">
        <v>539095.56000000006</v>
      </c>
      <c r="F32" s="3">
        <v>325351.36</v>
      </c>
      <c r="G32" s="3">
        <v>102940.94</v>
      </c>
      <c r="H32" s="3">
        <v>90054.68</v>
      </c>
      <c r="I32" s="3">
        <v>186768.12</v>
      </c>
      <c r="J32" s="3">
        <v>89179.34</v>
      </c>
      <c r="K32" s="3">
        <v>361484.85</v>
      </c>
      <c r="L32" s="3">
        <v>836889.36</v>
      </c>
    </row>
    <row r="33" spans="1:12" x14ac:dyDescent="0.25">
      <c r="A33" s="10" t="s">
        <v>47</v>
      </c>
      <c r="B33">
        <v>1052054</v>
      </c>
      <c r="C33">
        <v>2554353</v>
      </c>
      <c r="D33">
        <v>814795</v>
      </c>
      <c r="E33">
        <v>1260408</v>
      </c>
      <c r="F33">
        <v>759992</v>
      </c>
      <c r="G33">
        <v>1707228</v>
      </c>
      <c r="H33">
        <v>1456779</v>
      </c>
      <c r="I33">
        <v>1589090</v>
      </c>
      <c r="J33">
        <v>1844140</v>
      </c>
      <c r="K33">
        <v>388461</v>
      </c>
      <c r="L33">
        <v>662523</v>
      </c>
    </row>
    <row r="36" spans="1:12" x14ac:dyDescent="0.25">
      <c r="B36" t="e">
        <f>$L21/#REF!</f>
        <v>#REF!</v>
      </c>
      <c r="C36" t="e">
        <f>$L21/#REF!</f>
        <v>#REF!</v>
      </c>
      <c r="D36" t="e">
        <f>$L21/#REF!</f>
        <v>#REF!</v>
      </c>
      <c r="E36" t="e">
        <f>$L21/#REF!</f>
        <v>#REF!</v>
      </c>
      <c r="F36" t="e">
        <f>$L21/#REF!</f>
        <v>#REF!</v>
      </c>
    </row>
    <row r="37" spans="1:12" x14ac:dyDescent="0.25">
      <c r="B37" t="e">
        <f>$L22/#REF!</f>
        <v>#REF!</v>
      </c>
      <c r="C37" t="e">
        <f>$L22/#REF!</f>
        <v>#REF!</v>
      </c>
      <c r="D37" t="e">
        <f>$L22/#REF!</f>
        <v>#REF!</v>
      </c>
      <c r="E37" t="e">
        <f>$L22/#REF!</f>
        <v>#REF!</v>
      </c>
      <c r="F37" t="e">
        <f>$L22/#REF!</f>
        <v>#REF!</v>
      </c>
    </row>
    <row r="38" spans="1:12" x14ac:dyDescent="0.25">
      <c r="B38" t="e">
        <f>$L23/#REF!</f>
        <v>#REF!</v>
      </c>
      <c r="C38" t="e">
        <f>$L23/#REF!</f>
        <v>#REF!</v>
      </c>
      <c r="D38" t="e">
        <f>$L23/#REF!</f>
        <v>#REF!</v>
      </c>
      <c r="E38" t="e">
        <f>$L23/#REF!</f>
        <v>#REF!</v>
      </c>
      <c r="F38" t="e">
        <f>$L23/#REF!</f>
        <v>#REF!</v>
      </c>
    </row>
    <row r="39" spans="1:12" x14ac:dyDescent="0.25">
      <c r="B39" t="e">
        <f>$L24/#REF!</f>
        <v>#REF!</v>
      </c>
      <c r="C39" t="e">
        <f>$L24/#REF!</f>
        <v>#REF!</v>
      </c>
      <c r="D39" t="e">
        <f>$L24/#REF!</f>
        <v>#REF!</v>
      </c>
      <c r="E39" t="e">
        <f>$L24/#REF!</f>
        <v>#REF!</v>
      </c>
      <c r="F39" t="e">
        <f>$L24/#REF!</f>
        <v>#REF!</v>
      </c>
    </row>
    <row r="40" spans="1:12" x14ac:dyDescent="0.25">
      <c r="B40" t="e">
        <f>$L25/#REF!</f>
        <v>#REF!</v>
      </c>
      <c r="C40" t="e">
        <f>$L25/#REF!</f>
        <v>#REF!</v>
      </c>
      <c r="D40" t="e">
        <f>$L25/#REF!</f>
        <v>#REF!</v>
      </c>
      <c r="E40" t="e">
        <f>$L25/#REF!</f>
        <v>#REF!</v>
      </c>
      <c r="F40" t="e">
        <f>$L25/#REF!</f>
        <v>#REF!</v>
      </c>
    </row>
    <row r="41" spans="1:12" x14ac:dyDescent="0.25">
      <c r="B41" t="e">
        <f>$L26/#REF!</f>
        <v>#REF!</v>
      </c>
      <c r="C41" t="e">
        <f>$L26/#REF!</f>
        <v>#REF!</v>
      </c>
      <c r="D41" t="e">
        <f>$L26/#REF!</f>
        <v>#REF!</v>
      </c>
      <c r="E41" t="e">
        <f>$L26/#REF!</f>
        <v>#REF!</v>
      </c>
      <c r="F41" t="e">
        <f>$L26/#REF!</f>
        <v>#REF!</v>
      </c>
    </row>
    <row r="42" spans="1:12" x14ac:dyDescent="0.25">
      <c r="B42" t="e">
        <f>$L27/#REF!</f>
        <v>#REF!</v>
      </c>
      <c r="C42" t="e">
        <f>$L27/#REF!</f>
        <v>#REF!</v>
      </c>
      <c r="D42" t="e">
        <f>$L27/#REF!</f>
        <v>#REF!</v>
      </c>
      <c r="E42" t="e">
        <f>$L27/#REF!</f>
        <v>#REF!</v>
      </c>
      <c r="F42" t="e">
        <f>$L27/#REF!</f>
        <v>#REF!</v>
      </c>
    </row>
    <row r="43" spans="1:12" x14ac:dyDescent="0.25">
      <c r="B43" t="e">
        <f>$L28/#REF!</f>
        <v>#REF!</v>
      </c>
      <c r="C43" t="e">
        <f>$L28/#REF!</f>
        <v>#REF!</v>
      </c>
      <c r="D43" t="e">
        <f>$L28/#REF!</f>
        <v>#REF!</v>
      </c>
      <c r="E43" t="e">
        <f>$L28/#REF!</f>
        <v>#REF!</v>
      </c>
      <c r="F43" t="e">
        <f>$L28/#REF!</f>
        <v>#REF!</v>
      </c>
    </row>
    <row r="45" spans="1:12" x14ac:dyDescent="0.25">
      <c r="B45" t="e">
        <f>AVERAGE(B36,B38,B40,B42)</f>
        <v>#REF!</v>
      </c>
      <c r="C45" t="e">
        <f t="shared" ref="C45:F45" si="0">AVERAGE(C36,C38,C40,C42)</f>
        <v>#REF!</v>
      </c>
      <c r="D45" t="e">
        <f t="shared" si="0"/>
        <v>#REF!</v>
      </c>
      <c r="E45" t="e">
        <f t="shared" si="0"/>
        <v>#REF!</v>
      </c>
      <c r="F45" t="e">
        <f t="shared" si="0"/>
        <v>#REF!</v>
      </c>
    </row>
    <row r="46" spans="1:12" x14ac:dyDescent="0.25">
      <c r="B46" t="e">
        <f>AVERAGE(B37,B39,B41,B43)</f>
        <v>#REF!</v>
      </c>
      <c r="C46" t="e">
        <f t="shared" ref="C46:F46" si="1">AVERAGE(C37,C39,C41,C43)</f>
        <v>#REF!</v>
      </c>
      <c r="D46" t="e">
        <f t="shared" si="1"/>
        <v>#REF!</v>
      </c>
      <c r="E46" t="e">
        <f t="shared" si="1"/>
        <v>#REF!</v>
      </c>
      <c r="F46" t="e">
        <f t="shared" si="1"/>
        <v>#REF!</v>
      </c>
    </row>
    <row r="48" spans="1:12" x14ac:dyDescent="0.25">
      <c r="B48" t="e">
        <f>#REF!/$L$2*B45</f>
        <v>#REF!</v>
      </c>
      <c r="C48" t="e">
        <f>#REF!/$L$2*C45</f>
        <v>#REF!</v>
      </c>
      <c r="D48" t="e">
        <f>#REF!/$L$2*D45</f>
        <v>#REF!</v>
      </c>
      <c r="E48" t="e">
        <f>#REF!/$L$2*E45</f>
        <v>#REF!</v>
      </c>
      <c r="F48" t="e">
        <f>#REF!/$L$2*F45</f>
        <v>#REF!</v>
      </c>
    </row>
    <row r="49" spans="2:6" x14ac:dyDescent="0.25">
      <c r="B49" t="e">
        <f>#REF!/$L$2*B46</f>
        <v>#REF!</v>
      </c>
      <c r="C49" t="e">
        <f>#REF!/$L$2*C46</f>
        <v>#REF!</v>
      </c>
      <c r="D49" t="e">
        <f>#REF!/$L$2*D46</f>
        <v>#REF!</v>
      </c>
      <c r="E49" t="e">
        <f>#REF!/$L$2*E46</f>
        <v>#REF!</v>
      </c>
      <c r="F49" t="e">
        <f>#REF!/$L$2*F46</f>
        <v>#REF!</v>
      </c>
    </row>
  </sheetData>
  <phoneticPr fontId="3" type="noConversion"/>
  <conditionalFormatting sqref="M7:XFD7 A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XFD7 A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XFD8 A8 G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XFD8 A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 A2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 A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 A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 A2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 A2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 A2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 A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 A2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 A2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 A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 A2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 A2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 A2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 A2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 A2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 A2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 A2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 A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 A2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 A2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 A3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 A3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 A3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 A3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 A3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 A3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L9 G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L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L10 G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L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 G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L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2 G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L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L13 G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L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L14 G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L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L15 G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L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L16 G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L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17 G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L1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L18 G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L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L19 G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L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L20 G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L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 G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L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L22 G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L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L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23 G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L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L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L24 G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L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L25 G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L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L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L26 G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L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L27 G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L28 G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L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L29 G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L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 G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L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L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L31 G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L32 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G12"/>
  <sheetViews>
    <sheetView zoomScale="115" zoomScaleNormal="115" workbookViewId="0">
      <selection sqref="A1:AG12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8.2851562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bestFit="1" customWidth="1"/>
    <col min="32" max="32" width="13.7109375" bestFit="1" customWidth="1"/>
    <col min="33" max="33" width="17.140625" bestFit="1" customWidth="1"/>
    <col min="34" max="34" width="17.140625" customWidth="1"/>
  </cols>
  <sheetData>
    <row r="1" spans="1:33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</row>
    <row r="2" spans="1:33" x14ac:dyDescent="0.25">
      <c r="A2" s="1" t="s">
        <v>139</v>
      </c>
      <c r="B2" s="1" t="s">
        <v>117</v>
      </c>
      <c r="C2" s="1" t="s">
        <v>147</v>
      </c>
      <c r="D2" s="1" t="s">
        <v>93</v>
      </c>
      <c r="E2" s="1" t="s">
        <v>130</v>
      </c>
      <c r="F2" s="1" t="s">
        <v>148</v>
      </c>
      <c r="G2" s="1">
        <v>176527936</v>
      </c>
      <c r="H2" s="1">
        <v>14084507.039999999</v>
      </c>
      <c r="I2" s="1">
        <v>59654006.759999998</v>
      </c>
      <c r="J2" s="1">
        <v>1410914.84</v>
      </c>
      <c r="K2" s="1">
        <v>1429776.53</v>
      </c>
      <c r="L2" s="1">
        <v>79529187.209999993</v>
      </c>
      <c r="M2" s="1">
        <v>79211057.859999999</v>
      </c>
      <c r="N2" s="1">
        <v>86858334.060000002</v>
      </c>
      <c r="O2" s="1">
        <v>87263842.230000004</v>
      </c>
      <c r="P2" s="1">
        <v>37923.03</v>
      </c>
      <c r="Q2" s="1">
        <v>37614.06</v>
      </c>
      <c r="R2" s="1">
        <v>1428.41</v>
      </c>
      <c r="S2" s="1">
        <v>1421.74</v>
      </c>
      <c r="T2" s="1">
        <v>1567.13</v>
      </c>
      <c r="U2" s="1">
        <v>1687.94</v>
      </c>
      <c r="V2" s="1">
        <v>224.19</v>
      </c>
      <c r="W2" s="1">
        <v>226.95</v>
      </c>
      <c r="X2" s="1">
        <v>2544</v>
      </c>
      <c r="Y2" s="1">
        <v>2525</v>
      </c>
      <c r="Z2" s="1">
        <v>73.59</v>
      </c>
      <c r="AA2" s="1">
        <v>360.01</v>
      </c>
      <c r="AB2" s="1">
        <v>74.02</v>
      </c>
      <c r="AC2" s="1">
        <v>74.819999999999993</v>
      </c>
      <c r="AD2" s="1">
        <v>132564.46</v>
      </c>
      <c r="AE2" s="1">
        <v>137174.21</v>
      </c>
      <c r="AF2" s="1">
        <v>46459.99</v>
      </c>
      <c r="AG2" s="1">
        <v>1052054</v>
      </c>
    </row>
    <row r="3" spans="1:33" x14ac:dyDescent="0.25">
      <c r="A3" s="1" t="s">
        <v>146</v>
      </c>
      <c r="B3" s="1" t="s">
        <v>117</v>
      </c>
      <c r="C3" s="1" t="s">
        <v>150</v>
      </c>
      <c r="D3" s="1" t="s">
        <v>94</v>
      </c>
      <c r="E3" s="1" t="s">
        <v>131</v>
      </c>
      <c r="F3" s="1" t="s">
        <v>151</v>
      </c>
      <c r="G3" s="1">
        <v>61069752</v>
      </c>
      <c r="H3" s="1">
        <v>10844026.75</v>
      </c>
      <c r="I3" s="1">
        <v>126482315.66</v>
      </c>
      <c r="J3" s="1">
        <v>242628.93</v>
      </c>
      <c r="K3" s="1">
        <v>975082.9</v>
      </c>
      <c r="L3" s="1">
        <v>57633565.789999999</v>
      </c>
      <c r="M3" s="1">
        <v>230426442.31999999</v>
      </c>
      <c r="N3" s="1">
        <v>83173916.659999996</v>
      </c>
      <c r="O3" s="1">
        <v>332578222.36000001</v>
      </c>
      <c r="P3" s="1">
        <v>56232.22</v>
      </c>
      <c r="Q3" s="1">
        <v>219807.5</v>
      </c>
      <c r="R3" s="1">
        <v>591.33000000000004</v>
      </c>
      <c r="S3" s="1">
        <v>2332.13</v>
      </c>
      <c r="T3" s="1">
        <v>1013.72</v>
      </c>
      <c r="U3" s="1">
        <v>4040.12</v>
      </c>
      <c r="V3" s="1">
        <v>179.63</v>
      </c>
      <c r="W3" s="1">
        <v>717.49</v>
      </c>
      <c r="X3" s="1">
        <v>1244</v>
      </c>
      <c r="Y3" s="1">
        <v>4460</v>
      </c>
      <c r="Z3" s="1">
        <v>206.44</v>
      </c>
      <c r="AA3" s="1">
        <v>835.3</v>
      </c>
      <c r="AB3" s="1">
        <v>52.34</v>
      </c>
      <c r="AC3" s="1">
        <v>200.56</v>
      </c>
      <c r="AD3" s="1">
        <v>100310.96</v>
      </c>
      <c r="AE3" s="1">
        <v>314511.92</v>
      </c>
      <c r="AF3" s="1">
        <v>67003.89</v>
      </c>
      <c r="AG3" s="1">
        <v>2554353</v>
      </c>
    </row>
    <row r="4" spans="1:33" x14ac:dyDescent="0.25">
      <c r="A4" s="1" t="s">
        <v>126</v>
      </c>
      <c r="B4" s="1" t="s">
        <v>117</v>
      </c>
      <c r="C4" s="1" t="s">
        <v>152</v>
      </c>
      <c r="D4" s="1" t="s">
        <v>95</v>
      </c>
      <c r="E4" s="1" t="s">
        <v>130</v>
      </c>
      <c r="F4" s="1" t="s">
        <v>153</v>
      </c>
      <c r="G4" s="1">
        <v>222075000</v>
      </c>
      <c r="H4" s="1">
        <v>19063353.879999999</v>
      </c>
      <c r="I4" s="1">
        <v>630504916.98000002</v>
      </c>
      <c r="J4" s="1">
        <v>1879769.92</v>
      </c>
      <c r="K4" s="1">
        <v>14893568.140000001</v>
      </c>
      <c r="L4" s="1">
        <v>106706503.76000001</v>
      </c>
      <c r="M4" s="1">
        <v>833761379.03999996</v>
      </c>
      <c r="N4" s="1">
        <v>117917575.61</v>
      </c>
      <c r="O4" s="1">
        <v>834238373.82000005</v>
      </c>
      <c r="P4" s="1">
        <v>55640.25</v>
      </c>
      <c r="Q4" s="1">
        <v>407930.7</v>
      </c>
      <c r="R4" s="1">
        <v>1781.32</v>
      </c>
      <c r="S4" s="1">
        <v>13041.62</v>
      </c>
      <c r="T4" s="1">
        <v>2493.91</v>
      </c>
      <c r="U4" s="1">
        <v>17389.900000000001</v>
      </c>
      <c r="V4" s="1">
        <v>318.44</v>
      </c>
      <c r="W4" s="1">
        <v>2503.6</v>
      </c>
      <c r="X4" s="1">
        <v>3624</v>
      </c>
      <c r="Y4" s="1">
        <v>27261</v>
      </c>
      <c r="Z4" s="1">
        <v>473.79</v>
      </c>
      <c r="AA4" s="1">
        <v>3733.25</v>
      </c>
      <c r="AB4" s="1">
        <v>148.38</v>
      </c>
      <c r="AC4" s="1">
        <v>809.79</v>
      </c>
      <c r="AD4" s="1">
        <v>199421.68</v>
      </c>
      <c r="AE4" s="1">
        <v>444746.27</v>
      </c>
      <c r="AF4" s="1">
        <v>277927.23</v>
      </c>
      <c r="AG4" s="1">
        <v>814795</v>
      </c>
    </row>
    <row r="5" spans="1:33" x14ac:dyDescent="0.25">
      <c r="A5" s="1" t="s">
        <v>127</v>
      </c>
      <c r="B5" s="1" t="s">
        <v>117</v>
      </c>
      <c r="C5" s="1" t="s">
        <v>161</v>
      </c>
      <c r="D5" s="1" t="s">
        <v>93</v>
      </c>
      <c r="E5" s="1" t="s">
        <v>130</v>
      </c>
      <c r="F5" s="1" t="s">
        <v>162</v>
      </c>
      <c r="G5" s="1">
        <v>433764288</v>
      </c>
      <c r="H5" s="1">
        <v>18503669.890000001</v>
      </c>
      <c r="I5" s="1">
        <v>1134600198.6099999</v>
      </c>
      <c r="J5" s="1">
        <v>1885333.99</v>
      </c>
      <c r="K5" s="1">
        <v>63396301.689999998</v>
      </c>
      <c r="L5" s="1">
        <v>99765550.959999993</v>
      </c>
      <c r="M5" s="1">
        <v>3169748998.6300001</v>
      </c>
      <c r="N5" s="1">
        <v>92468445.140000001</v>
      </c>
      <c r="O5" s="1">
        <v>2940588592.6500001</v>
      </c>
      <c r="P5" s="1">
        <v>38223.379999999997</v>
      </c>
      <c r="Q5" s="1">
        <v>1086542.3600000001</v>
      </c>
      <c r="R5" s="1">
        <v>932.41</v>
      </c>
      <c r="S5" s="1">
        <v>27791.34</v>
      </c>
      <c r="T5" s="1">
        <v>829.74</v>
      </c>
      <c r="U5" s="1">
        <v>22774.25</v>
      </c>
      <c r="V5" s="1">
        <v>306.77999999999997</v>
      </c>
      <c r="W5" s="1">
        <v>9766.81</v>
      </c>
      <c r="X5" s="1">
        <v>2714</v>
      </c>
      <c r="Y5" s="1">
        <v>48103</v>
      </c>
      <c r="Z5" s="1">
        <v>455.31</v>
      </c>
      <c r="AA5" s="1">
        <v>14555.09</v>
      </c>
      <c r="AB5" s="1">
        <v>120365.91</v>
      </c>
      <c r="AC5" s="1">
        <v>180095.92</v>
      </c>
      <c r="AD5" s="1">
        <v>0</v>
      </c>
      <c r="AE5" s="1">
        <v>0</v>
      </c>
      <c r="AF5" s="1">
        <v>539095.56000000006</v>
      </c>
      <c r="AG5" s="1">
        <v>1260408</v>
      </c>
    </row>
    <row r="6" spans="1:33" x14ac:dyDescent="0.25">
      <c r="A6" s="1" t="s">
        <v>128</v>
      </c>
      <c r="B6" s="1" t="s">
        <v>117</v>
      </c>
      <c r="C6" s="1" t="s">
        <v>154</v>
      </c>
      <c r="D6" s="1" t="s">
        <v>94</v>
      </c>
      <c r="E6" s="1" t="s">
        <v>130</v>
      </c>
      <c r="F6" s="1" t="s">
        <v>153</v>
      </c>
      <c r="G6" s="1">
        <v>383832280</v>
      </c>
      <c r="H6" s="1">
        <v>22746227.920000002</v>
      </c>
      <c r="I6" s="1">
        <v>770935893.78999996</v>
      </c>
      <c r="J6" s="1">
        <v>2158731.5299999998</v>
      </c>
      <c r="K6" s="1">
        <v>17379088.039999999</v>
      </c>
      <c r="L6" s="1">
        <v>127307447.48999999</v>
      </c>
      <c r="M6" s="1">
        <v>1018516369.5</v>
      </c>
      <c r="N6" s="1">
        <v>140656867.56999999</v>
      </c>
      <c r="O6" s="1">
        <v>1050523068.8</v>
      </c>
      <c r="P6" s="1">
        <v>61003.88</v>
      </c>
      <c r="Q6" s="1">
        <v>452579.32</v>
      </c>
      <c r="R6" s="1">
        <v>2215.1999999999998</v>
      </c>
      <c r="S6" s="1">
        <v>15626.11</v>
      </c>
      <c r="T6" s="1">
        <v>3057.8</v>
      </c>
      <c r="U6" s="1">
        <v>21114.62</v>
      </c>
      <c r="V6" s="1">
        <v>376.73</v>
      </c>
      <c r="W6" s="1">
        <v>3014.79</v>
      </c>
      <c r="X6" s="1">
        <v>4009</v>
      </c>
      <c r="Y6" s="1">
        <v>31329</v>
      </c>
      <c r="Z6" s="1">
        <v>571.83000000000004</v>
      </c>
      <c r="AA6" s="1">
        <v>4572.88</v>
      </c>
      <c r="AB6" s="1">
        <v>153.94</v>
      </c>
      <c r="AC6" s="1">
        <v>778.66</v>
      </c>
      <c r="AD6" s="1">
        <v>215285.25</v>
      </c>
      <c r="AE6" s="1">
        <v>528195.80000000005</v>
      </c>
      <c r="AF6" s="1">
        <v>325351.36</v>
      </c>
      <c r="AG6" s="1">
        <v>759992</v>
      </c>
    </row>
    <row r="7" spans="1:33" x14ac:dyDescent="0.25">
      <c r="A7" s="1" t="s">
        <v>4</v>
      </c>
      <c r="B7" s="1" t="s">
        <v>118</v>
      </c>
      <c r="C7" s="1" t="s">
        <v>155</v>
      </c>
      <c r="D7" s="1" t="s">
        <v>98</v>
      </c>
      <c r="E7" s="1" t="s">
        <v>132</v>
      </c>
      <c r="F7" s="1" t="s">
        <v>151</v>
      </c>
      <c r="G7" s="1">
        <v>25075624</v>
      </c>
      <c r="H7" s="1">
        <v>18545994.07</v>
      </c>
      <c r="I7" s="1">
        <v>97825437.450000003</v>
      </c>
      <c r="J7" s="1">
        <v>397912.55</v>
      </c>
      <c r="K7" s="1">
        <v>1503341.31</v>
      </c>
      <c r="L7" s="1">
        <v>94800208.560000002</v>
      </c>
      <c r="M7" s="1">
        <v>307172477.80000001</v>
      </c>
      <c r="N7" s="1">
        <v>163826998.69</v>
      </c>
      <c r="O7" s="1">
        <v>602330368.28999996</v>
      </c>
      <c r="P7" s="1">
        <v>58383.93</v>
      </c>
      <c r="Q7" s="1">
        <v>157021.32</v>
      </c>
      <c r="R7" s="1">
        <v>1414.2</v>
      </c>
      <c r="S7" s="1">
        <v>3444.69</v>
      </c>
      <c r="T7" s="1">
        <v>2163.59</v>
      </c>
      <c r="U7" s="1">
        <v>4758.47</v>
      </c>
      <c r="V7" s="1">
        <v>161.04</v>
      </c>
      <c r="W7" s="1">
        <v>594.62</v>
      </c>
      <c r="X7" s="1">
        <v>2009</v>
      </c>
      <c r="Y7" s="1">
        <v>9250</v>
      </c>
      <c r="Z7" s="1">
        <v>307.32</v>
      </c>
      <c r="AA7" s="1">
        <v>1213.67</v>
      </c>
      <c r="AB7" s="1">
        <v>131.31</v>
      </c>
      <c r="AC7" s="1">
        <v>240.04</v>
      </c>
      <c r="AD7" s="1">
        <v>250062.52</v>
      </c>
      <c r="AE7" s="1">
        <v>565734.62</v>
      </c>
      <c r="AF7" s="1">
        <v>102940.94</v>
      </c>
      <c r="AG7" s="1">
        <v>1707228</v>
      </c>
    </row>
    <row r="8" spans="1:33" x14ac:dyDescent="0.25">
      <c r="A8" s="1" t="s">
        <v>121</v>
      </c>
      <c r="B8" s="1" t="s">
        <v>122</v>
      </c>
      <c r="C8" s="1" t="s">
        <v>163</v>
      </c>
      <c r="D8" s="1" t="s">
        <v>94</v>
      </c>
      <c r="E8" s="1" t="s">
        <v>133</v>
      </c>
      <c r="F8" s="1" t="s">
        <v>148</v>
      </c>
      <c r="G8" s="1">
        <v>5849432</v>
      </c>
      <c r="H8" s="1">
        <v>3759775.42</v>
      </c>
      <c r="I8" s="1">
        <v>16729868.390000001</v>
      </c>
      <c r="J8" s="1">
        <v>428304.04</v>
      </c>
      <c r="K8" s="1">
        <v>431632.63</v>
      </c>
      <c r="L8" s="1">
        <v>104444096.3</v>
      </c>
      <c r="M8" s="1">
        <v>104854776.14</v>
      </c>
      <c r="N8" s="1">
        <v>72774907.209999993</v>
      </c>
      <c r="O8" s="1">
        <v>72513686.959999993</v>
      </c>
      <c r="P8" s="1">
        <v>102435.93</v>
      </c>
      <c r="Q8" s="1">
        <v>101378.75</v>
      </c>
      <c r="R8" s="1">
        <v>2365.14</v>
      </c>
      <c r="S8" s="1">
        <v>2798.09</v>
      </c>
      <c r="T8" s="1">
        <v>6069.15</v>
      </c>
      <c r="U8" s="1">
        <v>6286.85</v>
      </c>
      <c r="V8" s="1">
        <v>403.24</v>
      </c>
      <c r="W8" s="1">
        <v>402.49</v>
      </c>
      <c r="X8" s="1">
        <v>4306</v>
      </c>
      <c r="Y8" s="1">
        <v>4379</v>
      </c>
      <c r="Z8" s="1">
        <v>425.9</v>
      </c>
      <c r="AA8" s="1">
        <v>426.83</v>
      </c>
      <c r="AB8" s="1">
        <v>216.13</v>
      </c>
      <c r="AC8" s="1">
        <v>217.82</v>
      </c>
      <c r="AD8" s="1">
        <v>275976.27</v>
      </c>
      <c r="AE8" s="1">
        <v>282845.42</v>
      </c>
      <c r="AF8" s="1">
        <v>90054.68</v>
      </c>
      <c r="AG8" s="1">
        <v>1456779</v>
      </c>
    </row>
    <row r="9" spans="1:33" x14ac:dyDescent="0.25">
      <c r="A9" s="1" t="s">
        <v>5</v>
      </c>
      <c r="B9" s="1" t="s">
        <v>119</v>
      </c>
      <c r="C9" s="1" t="s">
        <v>156</v>
      </c>
      <c r="D9" s="1" t="s">
        <v>89</v>
      </c>
      <c r="E9" s="1" t="s">
        <v>132</v>
      </c>
      <c r="F9" s="1" t="s">
        <v>151</v>
      </c>
      <c r="G9" s="1">
        <v>249701200</v>
      </c>
      <c r="H9" s="1">
        <v>42200028.130000003</v>
      </c>
      <c r="I9" s="1">
        <v>189283299.83000001</v>
      </c>
      <c r="J9" s="1">
        <v>373037.59</v>
      </c>
      <c r="K9" s="1">
        <v>1260210.8799999999</v>
      </c>
      <c r="L9" s="1">
        <v>133200133.2</v>
      </c>
      <c r="M9" s="1">
        <v>467699579.82999998</v>
      </c>
      <c r="N9" s="1">
        <v>188803927.12</v>
      </c>
      <c r="O9" s="1">
        <v>656425350.77999997</v>
      </c>
      <c r="P9" s="1">
        <v>100076.06</v>
      </c>
      <c r="Q9" s="1">
        <v>351422.04</v>
      </c>
      <c r="R9" s="1">
        <v>3208.8</v>
      </c>
      <c r="S9" s="1">
        <v>8063.84</v>
      </c>
      <c r="T9" s="1">
        <v>4526.8100000000004</v>
      </c>
      <c r="U9" s="1">
        <v>14322.92</v>
      </c>
      <c r="V9" s="1">
        <v>458.35</v>
      </c>
      <c r="W9" s="1">
        <v>1600.96</v>
      </c>
      <c r="X9" s="1">
        <v>4025</v>
      </c>
      <c r="Y9" s="1">
        <v>13806</v>
      </c>
      <c r="Z9" s="1">
        <v>415.9</v>
      </c>
      <c r="AA9" s="1">
        <v>1453.14</v>
      </c>
      <c r="AB9" s="1">
        <v>462.61</v>
      </c>
      <c r="AC9" s="1">
        <v>535.26</v>
      </c>
      <c r="AD9" s="1">
        <v>244259.89</v>
      </c>
      <c r="AE9" s="1">
        <v>489755.8</v>
      </c>
      <c r="AF9" s="1">
        <v>186768.12</v>
      </c>
      <c r="AG9" s="1">
        <v>1589090</v>
      </c>
    </row>
    <row r="10" spans="1:33" x14ac:dyDescent="0.25">
      <c r="A10" s="1" t="s">
        <v>7</v>
      </c>
      <c r="B10" s="1" t="s">
        <v>119</v>
      </c>
      <c r="C10" s="1" t="s">
        <v>157</v>
      </c>
      <c r="D10" s="1" t="s">
        <v>89</v>
      </c>
      <c r="E10" s="1" t="s">
        <v>134</v>
      </c>
      <c r="F10" s="1" t="s">
        <v>151</v>
      </c>
      <c r="G10" s="1">
        <v>35211312</v>
      </c>
      <c r="H10" s="1">
        <v>6328045.9000000004</v>
      </c>
      <c r="I10" s="1">
        <v>65766953.159999996</v>
      </c>
      <c r="J10" s="1">
        <v>588727.05000000005</v>
      </c>
      <c r="K10" s="1">
        <v>1078083.44</v>
      </c>
      <c r="L10" s="1">
        <v>69372181.760000005</v>
      </c>
      <c r="M10" s="1">
        <v>207423728.25</v>
      </c>
      <c r="N10" s="1">
        <v>79456517.420000002</v>
      </c>
      <c r="O10" s="1">
        <v>116464424.42</v>
      </c>
      <c r="P10" s="1">
        <v>81192.56</v>
      </c>
      <c r="Q10" s="1">
        <v>157932.73000000001</v>
      </c>
      <c r="R10" s="1">
        <v>3644.44</v>
      </c>
      <c r="S10" s="1">
        <v>7071.83</v>
      </c>
      <c r="T10" s="1">
        <v>903.51</v>
      </c>
      <c r="U10" s="1">
        <v>1642.84</v>
      </c>
      <c r="V10" s="1">
        <v>392.38</v>
      </c>
      <c r="W10" s="1">
        <v>909.01</v>
      </c>
      <c r="X10" s="1">
        <v>2636</v>
      </c>
      <c r="Y10" s="1">
        <v>6333</v>
      </c>
      <c r="Z10" s="1">
        <v>224.64</v>
      </c>
      <c r="AA10" s="1">
        <v>523.44000000000005</v>
      </c>
      <c r="AB10" s="1">
        <v>320.88</v>
      </c>
      <c r="AC10" s="1">
        <v>728.12</v>
      </c>
      <c r="AD10" s="1">
        <v>119381.6</v>
      </c>
      <c r="AE10" s="1">
        <v>197214.41</v>
      </c>
      <c r="AF10" s="1">
        <v>89179.34</v>
      </c>
      <c r="AG10" s="1">
        <v>1844140</v>
      </c>
    </row>
    <row r="11" spans="1:33" x14ac:dyDescent="0.25">
      <c r="A11" s="1" t="s">
        <v>9</v>
      </c>
      <c r="B11" s="1" t="s">
        <v>119</v>
      </c>
      <c r="C11" s="1" t="s">
        <v>158</v>
      </c>
      <c r="D11" s="1" t="s">
        <v>94</v>
      </c>
      <c r="E11" s="1" t="s">
        <v>135</v>
      </c>
      <c r="F11" s="1" t="s">
        <v>151</v>
      </c>
      <c r="G11" s="1">
        <v>322475552</v>
      </c>
      <c r="H11" s="1">
        <v>69268067.420000002</v>
      </c>
      <c r="I11" s="1">
        <v>303266026.56999999</v>
      </c>
      <c r="J11" s="1">
        <v>3149457.51</v>
      </c>
      <c r="K11" s="1">
        <v>9858073.0399999991</v>
      </c>
      <c r="L11" s="1">
        <v>96609023.280000001</v>
      </c>
      <c r="M11" s="1">
        <v>309291725.85000002</v>
      </c>
      <c r="N11" s="1">
        <v>364497904.13999999</v>
      </c>
      <c r="O11" s="1">
        <v>1242165135.73</v>
      </c>
      <c r="P11" s="1">
        <v>569151.96</v>
      </c>
      <c r="Q11" s="1">
        <v>1839468.95</v>
      </c>
      <c r="R11" s="1">
        <v>6541.2</v>
      </c>
      <c r="S11" s="1">
        <v>19806.14</v>
      </c>
      <c r="T11" s="1">
        <v>9502.81</v>
      </c>
      <c r="U11" s="1">
        <v>30308.639999999999</v>
      </c>
      <c r="V11" s="1">
        <v>964.15</v>
      </c>
      <c r="W11" s="1">
        <v>2741.56</v>
      </c>
      <c r="X11" s="1">
        <v>6152</v>
      </c>
      <c r="Y11" s="1">
        <v>22525</v>
      </c>
      <c r="Z11" s="1">
        <v>884.77</v>
      </c>
      <c r="AA11" s="1">
        <v>2532.9</v>
      </c>
      <c r="AB11" s="1">
        <v>783.65</v>
      </c>
      <c r="AC11" s="1">
        <v>1222.1400000000001</v>
      </c>
      <c r="AD11" s="1">
        <v>515995.87</v>
      </c>
      <c r="AE11" s="1">
        <v>1325187.51</v>
      </c>
      <c r="AF11" s="1">
        <v>361484.85</v>
      </c>
      <c r="AG11" s="1">
        <v>388461</v>
      </c>
    </row>
    <row r="12" spans="1:33" x14ac:dyDescent="0.25">
      <c r="A12" s="1" t="s">
        <v>11</v>
      </c>
      <c r="B12" s="1" t="s">
        <v>119</v>
      </c>
      <c r="C12" s="1" t="s">
        <v>159</v>
      </c>
      <c r="D12" s="1" t="s">
        <v>89</v>
      </c>
      <c r="E12" s="1" t="s">
        <v>136</v>
      </c>
      <c r="F12" s="1" t="s">
        <v>153</v>
      </c>
      <c r="G12" s="1">
        <v>115194336</v>
      </c>
      <c r="H12" s="1">
        <v>148367952.52000001</v>
      </c>
      <c r="I12" s="1">
        <v>708591874.95000005</v>
      </c>
      <c r="J12" s="1">
        <v>1271463.8999999999</v>
      </c>
      <c r="K12" s="1">
        <v>6411424.3399999999</v>
      </c>
      <c r="L12" s="1">
        <v>289226319.60000002</v>
      </c>
      <c r="M12" s="1">
        <v>2170887849.3800001</v>
      </c>
      <c r="N12" s="1">
        <v>537634408.60000002</v>
      </c>
      <c r="O12" s="1">
        <v>3240100141.0900002</v>
      </c>
      <c r="P12" s="1">
        <v>413223.14</v>
      </c>
      <c r="Q12" s="1">
        <v>1604462.28</v>
      </c>
      <c r="R12" s="1">
        <v>12408.28</v>
      </c>
      <c r="S12" s="1">
        <v>36045.199999999997</v>
      </c>
      <c r="T12" s="1">
        <v>15052.56</v>
      </c>
      <c r="U12" s="1">
        <v>54289.11</v>
      </c>
      <c r="V12" s="1">
        <v>1691.88</v>
      </c>
      <c r="W12" s="1">
        <v>7780.9</v>
      </c>
      <c r="X12" s="1">
        <v>16913</v>
      </c>
      <c r="Y12" s="1">
        <v>76954</v>
      </c>
      <c r="Z12" s="1">
        <v>1104.82</v>
      </c>
      <c r="AA12" s="1">
        <v>7055.01</v>
      </c>
      <c r="AB12" s="1">
        <v>1622.03</v>
      </c>
      <c r="AC12" s="1">
        <v>2105.06</v>
      </c>
      <c r="AD12" s="1">
        <v>770119.37</v>
      </c>
      <c r="AE12" s="1">
        <v>1438194.8</v>
      </c>
      <c r="AF12" s="1">
        <v>836889.36</v>
      </c>
      <c r="AG12" s="1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P48"/>
  <sheetViews>
    <sheetView workbookViewId="0">
      <selection activeCell="L21" sqref="L21"/>
    </sheetView>
  </sheetViews>
  <sheetFormatPr defaultRowHeight="15" x14ac:dyDescent="0.25"/>
  <cols>
    <col min="1" max="1" width="42.85546875" bestFit="1" customWidth="1"/>
    <col min="2" max="2" width="10.28515625" customWidth="1"/>
    <col min="3" max="3" width="10.140625" customWidth="1"/>
    <col min="4" max="4" width="10.28515625" customWidth="1"/>
    <col min="5" max="5" width="11.7109375" customWidth="1"/>
    <col min="6" max="6" width="12.5703125" customWidth="1"/>
    <col min="7" max="7" width="11.5703125" customWidth="1"/>
    <col min="8" max="9" width="11.85546875" customWidth="1"/>
    <col min="10" max="10" width="11.5703125" customWidth="1"/>
    <col min="11" max="11" width="11.85546875" customWidth="1"/>
    <col min="12" max="12" width="12.28515625" customWidth="1"/>
    <col min="13" max="13" width="12.140625" customWidth="1"/>
    <col min="14" max="14" width="12" customWidth="1"/>
    <col min="15" max="15" width="13.140625" bestFit="1" customWidth="1"/>
    <col min="16" max="16" width="13.5703125" bestFit="1" customWidth="1"/>
    <col min="17" max="17" width="14.140625" bestFit="1" customWidth="1"/>
    <col min="18" max="18" width="14.5703125" bestFit="1" customWidth="1"/>
    <col min="19" max="19" width="13.140625" customWidth="1"/>
    <col min="20" max="20" width="16.28515625" bestFit="1" customWidth="1"/>
    <col min="21" max="21" width="17.5703125" bestFit="1" customWidth="1"/>
    <col min="22" max="22" width="16.28515625" bestFit="1" customWidth="1"/>
    <col min="23" max="23" width="17.5703125" bestFit="1" customWidth="1"/>
    <col min="24" max="24" width="26.28515625" customWidth="1"/>
  </cols>
  <sheetData>
    <row r="1" spans="1:14" ht="30" x14ac:dyDescent="0.25">
      <c r="A1" s="15" t="s">
        <v>0</v>
      </c>
      <c r="B1" s="14" t="s">
        <v>144</v>
      </c>
      <c r="C1" s="14" t="s">
        <v>139</v>
      </c>
      <c r="D1" s="14" t="s">
        <v>129</v>
      </c>
      <c r="E1" s="14" t="s">
        <v>126</v>
      </c>
      <c r="F1" s="14" t="s">
        <v>127</v>
      </c>
      <c r="G1" s="14" t="s">
        <v>128</v>
      </c>
      <c r="H1" s="14" t="s">
        <v>145</v>
      </c>
      <c r="I1" s="14" t="s">
        <v>4</v>
      </c>
      <c r="J1" s="14" t="s">
        <v>52</v>
      </c>
      <c r="K1" s="14" t="s">
        <v>142</v>
      </c>
      <c r="L1" s="14" t="s">
        <v>9</v>
      </c>
      <c r="M1" s="14" t="s">
        <v>11</v>
      </c>
      <c r="N1" s="14" t="s">
        <v>107</v>
      </c>
    </row>
    <row r="2" spans="1:14" x14ac:dyDescent="0.25">
      <c r="A2" s="10" t="s">
        <v>116</v>
      </c>
      <c r="B2" s="11" t="s">
        <v>117</v>
      </c>
      <c r="C2" s="11" t="s">
        <v>117</v>
      </c>
      <c r="D2" s="11" t="s">
        <v>117</v>
      </c>
      <c r="E2" s="11" t="s">
        <v>117</v>
      </c>
      <c r="F2" s="11" t="s">
        <v>141</v>
      </c>
      <c r="G2" s="11" t="s">
        <v>117</v>
      </c>
      <c r="H2" s="11" t="s">
        <v>141</v>
      </c>
      <c r="I2" s="11" t="s">
        <v>118</v>
      </c>
      <c r="J2" s="11" t="s">
        <v>118</v>
      </c>
      <c r="K2" s="11" t="s">
        <v>122</v>
      </c>
      <c r="L2" s="11" t="s">
        <v>119</v>
      </c>
      <c r="M2" s="11" t="s">
        <v>119</v>
      </c>
      <c r="N2" s="11" t="s">
        <v>119</v>
      </c>
    </row>
    <row r="3" spans="1:14" x14ac:dyDescent="0.25">
      <c r="A3" s="10" t="s">
        <v>140</v>
      </c>
      <c r="B3" s="11" t="s">
        <v>164</v>
      </c>
      <c r="C3" s="11" t="s">
        <v>147</v>
      </c>
      <c r="D3" s="11" t="s">
        <v>150</v>
      </c>
      <c r="E3" s="11" t="s">
        <v>152</v>
      </c>
      <c r="F3" s="11" t="s">
        <v>161</v>
      </c>
      <c r="G3" s="11" t="s">
        <v>154</v>
      </c>
      <c r="H3" s="11" t="s">
        <v>154</v>
      </c>
      <c r="I3" s="11" t="s">
        <v>155</v>
      </c>
      <c r="J3" s="11" t="s">
        <v>168</v>
      </c>
      <c r="K3" s="11" t="s">
        <v>163</v>
      </c>
      <c r="L3" s="11" t="s">
        <v>171</v>
      </c>
      <c r="M3" s="11" t="s">
        <v>159</v>
      </c>
      <c r="N3" s="11" t="s">
        <v>173</v>
      </c>
    </row>
    <row r="4" spans="1:14" x14ac:dyDescent="0.25">
      <c r="A4" s="10" t="s">
        <v>13</v>
      </c>
      <c r="B4" s="11" t="s">
        <v>100</v>
      </c>
      <c r="C4" s="11" t="s">
        <v>102</v>
      </c>
      <c r="D4" s="11" t="s">
        <v>103</v>
      </c>
      <c r="E4" s="11" t="s">
        <v>102</v>
      </c>
      <c r="F4" s="11" t="s">
        <v>103</v>
      </c>
      <c r="G4" s="11" t="s">
        <v>103</v>
      </c>
      <c r="H4" s="11" t="s">
        <v>103</v>
      </c>
      <c r="I4" s="11" t="s">
        <v>104</v>
      </c>
      <c r="J4" s="11" t="s">
        <v>105</v>
      </c>
      <c r="K4" s="11" t="s">
        <v>103</v>
      </c>
      <c r="L4" s="11" t="s">
        <v>103</v>
      </c>
      <c r="M4" s="11" t="s">
        <v>106</v>
      </c>
      <c r="N4" s="11" t="s">
        <v>108</v>
      </c>
    </row>
    <row r="5" spans="1:14" ht="30" x14ac:dyDescent="0.25">
      <c r="A5" s="10" t="s">
        <v>14</v>
      </c>
      <c r="B5" s="14" t="s">
        <v>101</v>
      </c>
      <c r="C5" s="14" t="s">
        <v>64</v>
      </c>
      <c r="D5" s="14" t="s">
        <v>64</v>
      </c>
      <c r="E5" s="14" t="s">
        <v>64</v>
      </c>
      <c r="F5" s="14" t="s">
        <v>101</v>
      </c>
      <c r="G5" s="14" t="s">
        <v>64</v>
      </c>
      <c r="H5" s="14" t="s">
        <v>101</v>
      </c>
      <c r="I5" s="14" t="s">
        <v>65</v>
      </c>
      <c r="J5" s="14" t="s">
        <v>66</v>
      </c>
      <c r="K5" s="14" t="s">
        <v>143</v>
      </c>
      <c r="L5" s="14" t="s">
        <v>67</v>
      </c>
      <c r="M5" s="14" t="s">
        <v>69</v>
      </c>
      <c r="N5" s="14" t="s">
        <v>109</v>
      </c>
    </row>
    <row r="6" spans="1:14" x14ac:dyDescent="0.25">
      <c r="A6" s="10" t="s">
        <v>20</v>
      </c>
      <c r="B6" s="11" t="s">
        <v>165</v>
      </c>
      <c r="C6" s="11" t="s">
        <v>148</v>
      </c>
      <c r="D6" s="11" t="s">
        <v>151</v>
      </c>
      <c r="E6" s="11" t="s">
        <v>153</v>
      </c>
      <c r="F6" s="11" t="s">
        <v>162</v>
      </c>
      <c r="G6" s="11" t="s">
        <v>153</v>
      </c>
      <c r="H6" s="11" t="s">
        <v>153</v>
      </c>
      <c r="I6" s="11" t="s">
        <v>151</v>
      </c>
      <c r="J6" s="11" t="s">
        <v>153</v>
      </c>
      <c r="K6" s="11" t="s">
        <v>148</v>
      </c>
      <c r="L6" s="11" t="s">
        <v>151</v>
      </c>
      <c r="M6" s="11" t="s">
        <v>153</v>
      </c>
      <c r="N6" s="11" t="s">
        <v>151</v>
      </c>
    </row>
    <row r="7" spans="1:14" x14ac:dyDescent="0.25">
      <c r="A7" t="s">
        <v>22</v>
      </c>
      <c r="B7" s="3">
        <v>11435.04</v>
      </c>
      <c r="C7" s="3">
        <v>32240.63</v>
      </c>
      <c r="D7" s="3">
        <v>26336.69</v>
      </c>
      <c r="E7" s="3">
        <v>43002.15</v>
      </c>
      <c r="F7" s="3">
        <v>72486.86</v>
      </c>
      <c r="G7" s="3">
        <v>52319.08</v>
      </c>
      <c r="H7" s="3">
        <v>101333.73</v>
      </c>
      <c r="I7" s="3">
        <v>68905.009999999995</v>
      </c>
      <c r="J7" s="3">
        <v>75419.539999999994</v>
      </c>
      <c r="K7" s="3">
        <v>130238.66</v>
      </c>
      <c r="L7" s="3">
        <v>328537.67</v>
      </c>
      <c r="M7" s="3">
        <v>328711.26</v>
      </c>
      <c r="N7" s="3">
        <v>422977.01</v>
      </c>
    </row>
    <row r="8" spans="1:14" x14ac:dyDescent="0.25">
      <c r="A8" t="s">
        <v>23</v>
      </c>
      <c r="B8" s="3">
        <v>25261.58</v>
      </c>
      <c r="C8" s="3">
        <v>35721.74</v>
      </c>
      <c r="D8" s="3">
        <v>117296.16</v>
      </c>
      <c r="E8" s="3">
        <v>378181.42</v>
      </c>
      <c r="F8" s="3">
        <v>2496639.52</v>
      </c>
      <c r="G8" s="3">
        <v>467384.82</v>
      </c>
      <c r="H8" s="3">
        <v>910787.63</v>
      </c>
      <c r="I8" s="3">
        <v>0</v>
      </c>
      <c r="J8" s="3">
        <v>0</v>
      </c>
      <c r="K8" s="3">
        <v>140498.84</v>
      </c>
      <c r="L8" s="3">
        <v>1291706.26</v>
      </c>
      <c r="M8" s="3">
        <v>0</v>
      </c>
      <c r="N8" s="3">
        <v>0</v>
      </c>
    </row>
    <row r="9" spans="1:14" x14ac:dyDescent="0.25">
      <c r="A9" t="s">
        <v>24</v>
      </c>
      <c r="B9" s="3">
        <v>15487.21</v>
      </c>
      <c r="C9" s="3">
        <v>45758.99</v>
      </c>
      <c r="D9" s="3">
        <v>35907.199999999997</v>
      </c>
      <c r="E9" s="3">
        <v>59518.46</v>
      </c>
      <c r="F9" s="3">
        <v>77309.850000000006</v>
      </c>
      <c r="G9" s="3">
        <v>72511.44</v>
      </c>
      <c r="H9" s="3">
        <v>96156.75</v>
      </c>
      <c r="I9" s="3">
        <v>84135.84</v>
      </c>
      <c r="J9" s="3">
        <v>84403.15</v>
      </c>
      <c r="K9" s="3">
        <v>128710.93</v>
      </c>
      <c r="L9" s="3">
        <v>453823.87</v>
      </c>
      <c r="M9" s="3">
        <v>474891.67</v>
      </c>
      <c r="N9" s="3">
        <v>555873.93999999994</v>
      </c>
    </row>
    <row r="10" spans="1:14" x14ac:dyDescent="0.25">
      <c r="A10" t="s">
        <v>25</v>
      </c>
      <c r="B10" s="3">
        <v>33688.639999999999</v>
      </c>
      <c r="C10" s="3">
        <v>49417.03</v>
      </c>
      <c r="D10" s="3">
        <v>154540.34</v>
      </c>
      <c r="E10" s="3">
        <v>512584.21</v>
      </c>
      <c r="F10" s="3">
        <v>2663840.4700000002</v>
      </c>
      <c r="G10" s="3">
        <v>626810.87</v>
      </c>
      <c r="H10" s="3">
        <v>860322.4</v>
      </c>
      <c r="I10" s="3">
        <v>0</v>
      </c>
      <c r="J10" s="3">
        <v>0</v>
      </c>
      <c r="K10" s="3">
        <v>148308.65</v>
      </c>
      <c r="L10" s="3">
        <v>1747787.56</v>
      </c>
      <c r="M10" s="3">
        <v>0</v>
      </c>
      <c r="N10" s="3">
        <v>0</v>
      </c>
    </row>
    <row r="11" spans="1:14" x14ac:dyDescent="0.25">
      <c r="A11" t="s">
        <v>26</v>
      </c>
      <c r="B11" s="3">
        <v>54907.12</v>
      </c>
      <c r="C11" s="3">
        <v>133206.88</v>
      </c>
      <c r="D11" s="3">
        <v>106907.58</v>
      </c>
      <c r="E11" s="3">
        <v>179525.21</v>
      </c>
      <c r="F11" s="3">
        <v>264356.84999999998</v>
      </c>
      <c r="G11" s="3">
        <v>212258.59</v>
      </c>
      <c r="H11" s="3">
        <v>345604.08</v>
      </c>
      <c r="I11" s="3">
        <v>275458.15999999997</v>
      </c>
      <c r="J11" s="3">
        <v>242565.98</v>
      </c>
      <c r="K11" s="3">
        <v>583615.46</v>
      </c>
      <c r="L11" s="3">
        <v>1417542.31</v>
      </c>
      <c r="M11" s="3">
        <v>1780424.53</v>
      </c>
      <c r="N11" s="3">
        <v>1737182.4</v>
      </c>
    </row>
    <row r="12" spans="1:14" x14ac:dyDescent="0.25">
      <c r="A12" t="s">
        <v>27</v>
      </c>
      <c r="B12" s="3">
        <v>109145.38</v>
      </c>
      <c r="C12" s="3">
        <v>134548.67000000001</v>
      </c>
      <c r="D12" s="3">
        <v>392136.1</v>
      </c>
      <c r="E12" s="3">
        <v>1432586.09</v>
      </c>
      <c r="F12" s="3">
        <v>8111875.8899999997</v>
      </c>
      <c r="G12" s="3">
        <v>1695905.86</v>
      </c>
      <c r="H12" s="3">
        <v>2739371.71</v>
      </c>
      <c r="I12" s="3">
        <v>0</v>
      </c>
      <c r="J12" s="3">
        <v>0</v>
      </c>
      <c r="K12" s="3">
        <v>577518.27</v>
      </c>
      <c r="L12" s="3">
        <v>5263408.78</v>
      </c>
      <c r="M12" s="3">
        <v>0</v>
      </c>
      <c r="N12" s="3">
        <v>0</v>
      </c>
    </row>
    <row r="13" spans="1:14" x14ac:dyDescent="0.25">
      <c r="A13" t="s">
        <v>28</v>
      </c>
      <c r="B13" s="3">
        <v>118019.24</v>
      </c>
      <c r="C13" s="3">
        <v>280713.83</v>
      </c>
      <c r="D13" s="3">
        <v>219211.83</v>
      </c>
      <c r="E13" s="3">
        <v>371679.38</v>
      </c>
      <c r="F13" s="3">
        <v>501305.27</v>
      </c>
      <c r="G13" s="3">
        <v>433575.33</v>
      </c>
      <c r="H13" s="3">
        <v>636154.37</v>
      </c>
      <c r="I13" s="3">
        <v>493000.45</v>
      </c>
      <c r="J13" s="3">
        <v>495522.14</v>
      </c>
      <c r="K13" s="3">
        <v>1260578.1000000001</v>
      </c>
      <c r="L13" s="3">
        <v>2230048.92</v>
      </c>
      <c r="M13" s="3">
        <v>3434936.56</v>
      </c>
      <c r="N13" s="3">
        <v>3232329.09</v>
      </c>
    </row>
    <row r="14" spans="1:14" x14ac:dyDescent="0.25">
      <c r="A14" t="s">
        <v>29</v>
      </c>
      <c r="B14" s="3">
        <v>234139.72</v>
      </c>
      <c r="C14" s="3">
        <v>280162.51</v>
      </c>
      <c r="D14" s="3">
        <v>796368.45</v>
      </c>
      <c r="E14" s="3">
        <v>2759334.93</v>
      </c>
      <c r="F14" s="3">
        <v>15180690.34</v>
      </c>
      <c r="G14" s="3">
        <v>3473723.37</v>
      </c>
      <c r="H14" s="3">
        <v>5061314.3</v>
      </c>
      <c r="I14" s="3">
        <v>0</v>
      </c>
      <c r="J14" s="3">
        <v>0</v>
      </c>
      <c r="K14" s="3">
        <v>1272210.26</v>
      </c>
      <c r="L14" s="3">
        <v>9048142.3699999992</v>
      </c>
      <c r="M14" s="3">
        <v>0</v>
      </c>
      <c r="N14" s="3">
        <v>0</v>
      </c>
    </row>
    <row r="15" spans="1:14" x14ac:dyDescent="0.25">
      <c r="A15" t="s">
        <v>30</v>
      </c>
      <c r="B15" s="3">
        <v>14549.11</v>
      </c>
      <c r="C15" s="3">
        <v>47342.13</v>
      </c>
      <c r="D15" s="3">
        <v>37831.83</v>
      </c>
      <c r="E15" s="3">
        <v>64028.86</v>
      </c>
      <c r="F15" s="3">
        <v>46235.08</v>
      </c>
      <c r="G15" s="3">
        <v>72946.17</v>
      </c>
      <c r="H15" s="3">
        <v>59796.18</v>
      </c>
      <c r="I15" s="3">
        <v>101628.11</v>
      </c>
      <c r="J15" s="3">
        <v>105700.4</v>
      </c>
      <c r="K15" s="3">
        <v>145008.59</v>
      </c>
      <c r="L15" s="3">
        <v>460253</v>
      </c>
      <c r="M15" s="3">
        <v>562132.14</v>
      </c>
      <c r="N15" s="3">
        <v>564358.89</v>
      </c>
    </row>
    <row r="16" spans="1:14" x14ac:dyDescent="0.25">
      <c r="A16" t="s">
        <v>31</v>
      </c>
      <c r="B16" s="3">
        <v>29297.75</v>
      </c>
      <c r="C16" s="3">
        <v>48367.32</v>
      </c>
      <c r="D16" s="3">
        <v>133426.04999999999</v>
      </c>
      <c r="E16" s="3">
        <v>508719.93</v>
      </c>
      <c r="F16" s="3">
        <v>1169658.8999999999</v>
      </c>
      <c r="G16" s="3">
        <v>584786.01</v>
      </c>
      <c r="H16" s="3">
        <v>426541.32</v>
      </c>
      <c r="I16" s="3">
        <v>0</v>
      </c>
      <c r="J16" s="3">
        <v>0</v>
      </c>
      <c r="K16" s="3">
        <v>160764.5</v>
      </c>
      <c r="L16" s="3">
        <v>1712199.61</v>
      </c>
      <c r="M16" s="3">
        <v>0</v>
      </c>
      <c r="N16" s="3">
        <v>0</v>
      </c>
    </row>
    <row r="17" spans="1:16" x14ac:dyDescent="0.25">
      <c r="A17" t="s">
        <v>32</v>
      </c>
      <c r="B17" s="3">
        <v>1.4</v>
      </c>
      <c r="C17" s="3">
        <v>2.83</v>
      </c>
      <c r="D17" s="3">
        <v>2.27</v>
      </c>
      <c r="E17" s="3">
        <v>3.86</v>
      </c>
      <c r="F17" s="3">
        <v>5.79</v>
      </c>
      <c r="G17" s="3">
        <v>4.45</v>
      </c>
      <c r="H17" s="3">
        <v>8.31</v>
      </c>
      <c r="I17" s="3">
        <v>6.47</v>
      </c>
      <c r="J17" s="3">
        <v>5.79</v>
      </c>
      <c r="K17" s="3">
        <v>15.67</v>
      </c>
      <c r="L17" s="3">
        <v>36.71</v>
      </c>
      <c r="M17" s="3">
        <v>44.17</v>
      </c>
      <c r="N17" s="3">
        <v>43.56</v>
      </c>
    </row>
    <row r="18" spans="1:16" x14ac:dyDescent="0.25">
      <c r="A18" t="s">
        <v>33</v>
      </c>
      <c r="B18" s="3">
        <v>2.81</v>
      </c>
      <c r="C18" s="3">
        <v>2.82</v>
      </c>
      <c r="D18" s="3">
        <v>8.11</v>
      </c>
      <c r="E18" s="3">
        <v>30.01</v>
      </c>
      <c r="F18" s="3">
        <v>175.44</v>
      </c>
      <c r="G18" s="3">
        <v>34.630000000000003</v>
      </c>
      <c r="H18" s="3">
        <v>63.77</v>
      </c>
      <c r="I18" s="3">
        <v>0</v>
      </c>
      <c r="J18" s="3">
        <v>0</v>
      </c>
      <c r="K18" s="3">
        <v>15.53</v>
      </c>
      <c r="L18" s="3">
        <v>128.13</v>
      </c>
      <c r="M18" s="3">
        <v>0</v>
      </c>
      <c r="N18" s="3">
        <v>0</v>
      </c>
    </row>
    <row r="19" spans="1:16" x14ac:dyDescent="0.25">
      <c r="A19" t="s">
        <v>34</v>
      </c>
      <c r="B19" s="3">
        <v>2.8</v>
      </c>
      <c r="C19" s="3">
        <v>5.01</v>
      </c>
      <c r="D19" s="3">
        <v>4.28</v>
      </c>
      <c r="E19" s="3">
        <v>7.41</v>
      </c>
      <c r="F19" s="3">
        <v>7.99</v>
      </c>
      <c r="G19" s="3">
        <v>8.67</v>
      </c>
      <c r="H19" s="3">
        <v>11.74</v>
      </c>
      <c r="I19" s="3">
        <v>8.06</v>
      </c>
      <c r="J19" s="3">
        <v>7.98</v>
      </c>
      <c r="K19" s="3">
        <v>18.55</v>
      </c>
      <c r="L19" s="3">
        <v>35.4</v>
      </c>
      <c r="M19" s="3">
        <v>69.97</v>
      </c>
      <c r="N19" s="3">
        <v>54.81</v>
      </c>
    </row>
    <row r="20" spans="1:16" x14ac:dyDescent="0.25">
      <c r="A20" t="s">
        <v>35</v>
      </c>
      <c r="B20" s="3">
        <v>5.57</v>
      </c>
      <c r="C20" s="3">
        <v>4.9800000000000004</v>
      </c>
      <c r="D20" s="3">
        <v>15.43</v>
      </c>
      <c r="E20" s="3">
        <v>52.36</v>
      </c>
      <c r="F20" s="3">
        <v>214.02</v>
      </c>
      <c r="G20" s="3">
        <v>59.56</v>
      </c>
      <c r="H20" s="3">
        <v>79.28</v>
      </c>
      <c r="I20" s="3">
        <v>0</v>
      </c>
      <c r="J20" s="3">
        <v>0</v>
      </c>
      <c r="K20" s="3">
        <v>20.7</v>
      </c>
      <c r="L20" s="3">
        <v>121.51</v>
      </c>
      <c r="M20" s="3">
        <v>0</v>
      </c>
      <c r="N20" s="3">
        <v>0</v>
      </c>
    </row>
    <row r="21" spans="1:16" x14ac:dyDescent="0.25">
      <c r="A21" t="s">
        <v>36</v>
      </c>
      <c r="B21" s="3">
        <v>0.34</v>
      </c>
      <c r="C21" s="3">
        <v>0.73</v>
      </c>
      <c r="D21" s="3">
        <v>0.57999999999999996</v>
      </c>
      <c r="E21" s="3">
        <v>0.98</v>
      </c>
      <c r="F21" s="3">
        <v>1.41</v>
      </c>
      <c r="G21" s="3">
        <v>1.1499999999999999</v>
      </c>
      <c r="H21" s="3">
        <v>1.89</v>
      </c>
      <c r="I21" s="3">
        <v>1.49</v>
      </c>
      <c r="J21" s="3">
        <v>1.36</v>
      </c>
      <c r="K21" s="3">
        <v>3.73</v>
      </c>
      <c r="L21" s="3">
        <v>7.31</v>
      </c>
      <c r="M21" s="3">
        <v>8.59</v>
      </c>
      <c r="N21" s="3">
        <v>9.23</v>
      </c>
    </row>
    <row r="22" spans="1:16" x14ac:dyDescent="0.25">
      <c r="A22" t="s">
        <v>37</v>
      </c>
      <c r="B22" s="3">
        <v>0.67</v>
      </c>
      <c r="C22" s="3">
        <v>0.73</v>
      </c>
      <c r="D22" s="3">
        <v>2.3199999999999998</v>
      </c>
      <c r="E22" s="3">
        <v>7.83</v>
      </c>
      <c r="F22" s="3">
        <v>41.51</v>
      </c>
      <c r="G22" s="3">
        <v>9.17</v>
      </c>
      <c r="H22" s="3">
        <v>14.49</v>
      </c>
      <c r="I22" s="3">
        <v>0</v>
      </c>
      <c r="J22" s="3">
        <v>0</v>
      </c>
      <c r="K22" s="3">
        <v>3.7</v>
      </c>
      <c r="L22" s="3">
        <v>25.54</v>
      </c>
      <c r="M22" s="3">
        <v>0</v>
      </c>
      <c r="N22" s="3">
        <v>0</v>
      </c>
      <c r="P22">
        <f>python_transpose[[#This Row],[Amd A6 3650]]/L21</f>
        <v>3.4938440492476062</v>
      </c>
    </row>
    <row r="23" spans="1:16" x14ac:dyDescent="0.25">
      <c r="A23" t="s">
        <v>38</v>
      </c>
      <c r="B23" s="3">
        <v>1.71</v>
      </c>
      <c r="C23" s="3">
        <v>5.12</v>
      </c>
      <c r="D23" s="3">
        <v>3.98</v>
      </c>
      <c r="E23" s="3">
        <v>7.4</v>
      </c>
      <c r="F23" s="3">
        <v>10.81</v>
      </c>
      <c r="G23" s="3">
        <v>8.5399999999999991</v>
      </c>
      <c r="H23" s="3">
        <v>13.66</v>
      </c>
      <c r="I23" s="3">
        <v>10.24</v>
      </c>
      <c r="J23" s="3">
        <v>9.68</v>
      </c>
      <c r="K23" s="3">
        <v>21.06</v>
      </c>
      <c r="L23" s="3">
        <v>47.81</v>
      </c>
      <c r="M23" s="3">
        <v>61.47</v>
      </c>
      <c r="N23" s="3">
        <v>62.61</v>
      </c>
    </row>
    <row r="24" spans="1:16" x14ac:dyDescent="0.25">
      <c r="A24" t="s">
        <v>39</v>
      </c>
      <c r="B24" s="3">
        <v>3.41</v>
      </c>
      <c r="C24" s="3">
        <v>5.12</v>
      </c>
      <c r="D24" s="3">
        <v>15.94</v>
      </c>
      <c r="E24" s="3">
        <v>54.64</v>
      </c>
      <c r="F24" s="3">
        <v>339.21</v>
      </c>
      <c r="G24" s="3">
        <v>68.3</v>
      </c>
      <c r="H24" s="3">
        <v>109.28</v>
      </c>
      <c r="I24" s="3">
        <v>0</v>
      </c>
      <c r="J24" s="3">
        <v>0</v>
      </c>
      <c r="K24" s="3">
        <v>21.63</v>
      </c>
      <c r="L24" s="3">
        <v>171.88</v>
      </c>
      <c r="M24" s="3">
        <v>0</v>
      </c>
      <c r="N24" s="3">
        <v>0</v>
      </c>
      <c r="P24">
        <f>python_transpose[[#This Row],[Amd A6 3650]]/L23</f>
        <v>3.5950637941853167</v>
      </c>
    </row>
    <row r="25" spans="1:16" x14ac:dyDescent="0.25">
      <c r="A25" t="s">
        <v>40</v>
      </c>
      <c r="B25" s="3">
        <v>3.08</v>
      </c>
      <c r="C25" s="3">
        <v>7.46</v>
      </c>
      <c r="D25" s="3">
        <v>6.05</v>
      </c>
      <c r="E25" s="3">
        <v>9.93</v>
      </c>
      <c r="F25" s="3">
        <v>13.11</v>
      </c>
      <c r="G25" s="3">
        <v>11.77</v>
      </c>
      <c r="H25" s="3">
        <v>16.66</v>
      </c>
      <c r="I25" s="3">
        <v>14.97</v>
      </c>
      <c r="J25" s="3">
        <v>13.92</v>
      </c>
      <c r="K25" s="3">
        <v>37.840000000000003</v>
      </c>
      <c r="L25" s="3">
        <v>74.88</v>
      </c>
      <c r="M25" s="3">
        <v>87.04</v>
      </c>
      <c r="N25" s="3">
        <v>96.34</v>
      </c>
    </row>
    <row r="26" spans="1:16" x14ac:dyDescent="0.25">
      <c r="A26" t="s">
        <v>41</v>
      </c>
      <c r="B26" s="3">
        <v>6.15</v>
      </c>
      <c r="C26" s="3">
        <v>7.5</v>
      </c>
      <c r="D26" s="3">
        <v>24.25</v>
      </c>
      <c r="E26" s="3">
        <v>78.959999999999994</v>
      </c>
      <c r="F26" s="3">
        <v>409.43</v>
      </c>
      <c r="G26" s="3">
        <v>93.79</v>
      </c>
      <c r="H26" s="3">
        <v>133.75</v>
      </c>
      <c r="I26" s="3">
        <v>0</v>
      </c>
      <c r="J26" s="3">
        <v>0</v>
      </c>
      <c r="K26" s="3">
        <v>36.369999999999997</v>
      </c>
      <c r="L26" s="3">
        <v>246.47</v>
      </c>
      <c r="M26" s="3">
        <v>0</v>
      </c>
      <c r="N26" s="3">
        <v>0</v>
      </c>
      <c r="P26">
        <f>python_transpose[[#This Row],[Amd A6 3650]]/L25</f>
        <v>3.2915331196581197</v>
      </c>
    </row>
    <row r="27" spans="1:16" x14ac:dyDescent="0.25">
      <c r="A27" t="s">
        <v>42</v>
      </c>
      <c r="B27" s="3">
        <v>0.3</v>
      </c>
      <c r="C27" s="3">
        <v>0.64</v>
      </c>
      <c r="D27" s="3">
        <v>0.51</v>
      </c>
      <c r="E27" s="3">
        <v>0.86</v>
      </c>
      <c r="F27" s="3">
        <v>1.18</v>
      </c>
      <c r="G27" s="3">
        <v>1</v>
      </c>
      <c r="H27" s="3">
        <v>1.53</v>
      </c>
      <c r="I27" s="3">
        <v>1.1499999999999999</v>
      </c>
      <c r="J27" s="3">
        <v>1.1200000000000001</v>
      </c>
      <c r="K27" s="3">
        <v>3.33</v>
      </c>
      <c r="L27" s="3">
        <v>5.99</v>
      </c>
      <c r="M27" s="3">
        <v>8.5</v>
      </c>
      <c r="N27" s="3">
        <v>7.09</v>
      </c>
    </row>
    <row r="28" spans="1:16" x14ac:dyDescent="0.25">
      <c r="A28" t="s">
        <v>43</v>
      </c>
      <c r="B28" s="3">
        <v>0.59</v>
      </c>
      <c r="C28" s="3">
        <v>0.64</v>
      </c>
      <c r="D28" s="3">
        <v>2.0099999999999998</v>
      </c>
      <c r="E28" s="3">
        <v>6.82</v>
      </c>
      <c r="F28" s="3">
        <v>36.049999999999997</v>
      </c>
      <c r="G28" s="3">
        <v>7.79</v>
      </c>
      <c r="H28" s="3">
        <v>12.01</v>
      </c>
      <c r="I28" s="3">
        <v>0</v>
      </c>
      <c r="J28" s="3">
        <v>0</v>
      </c>
      <c r="K28" s="3">
        <v>3.18</v>
      </c>
      <c r="L28" s="3">
        <v>20.92</v>
      </c>
      <c r="M28" s="3">
        <v>0</v>
      </c>
      <c r="N28" s="3">
        <v>0</v>
      </c>
      <c r="P28">
        <f>python_transpose[[#This Row],[Amd A6 3650]]/L27</f>
        <v>3.4924874791318867</v>
      </c>
    </row>
    <row r="29" spans="1:16" x14ac:dyDescent="0.25">
      <c r="A29" t="s">
        <v>44</v>
      </c>
      <c r="B29" s="3">
        <v>9338.09</v>
      </c>
      <c r="C29" s="3">
        <v>37500.769999999997</v>
      </c>
      <c r="D29" s="3">
        <v>30931.42</v>
      </c>
      <c r="E29" s="3">
        <v>52480.43</v>
      </c>
      <c r="F29" s="3">
        <v>24133.72</v>
      </c>
      <c r="G29" s="3">
        <v>57130.46</v>
      </c>
      <c r="H29" s="3">
        <v>35147.35</v>
      </c>
      <c r="I29" s="3">
        <v>80126.77</v>
      </c>
      <c r="J29" s="3">
        <v>81406.36</v>
      </c>
      <c r="K29" s="3">
        <v>98239.8</v>
      </c>
      <c r="L29" s="3">
        <v>285121.21000000002</v>
      </c>
      <c r="M29" s="3">
        <v>266827.65999999997</v>
      </c>
      <c r="N29" s="3">
        <v>330109.40000000002</v>
      </c>
    </row>
    <row r="30" spans="1:16" x14ac:dyDescent="0.25">
      <c r="A30" t="s">
        <v>45</v>
      </c>
      <c r="B30" s="3">
        <v>18860.740000000002</v>
      </c>
      <c r="C30" s="3">
        <v>38908.629999999997</v>
      </c>
      <c r="D30" s="3">
        <v>123442.29</v>
      </c>
      <c r="E30" s="3">
        <v>422371.97</v>
      </c>
      <c r="F30" s="3">
        <v>710245.98</v>
      </c>
      <c r="G30" s="3">
        <v>451388.1</v>
      </c>
      <c r="H30" s="3">
        <v>253821.85</v>
      </c>
      <c r="I30" s="3">
        <v>0</v>
      </c>
      <c r="J30" s="3">
        <v>0</v>
      </c>
      <c r="K30" s="3">
        <v>103452.84</v>
      </c>
      <c r="L30" s="3">
        <v>896812.92</v>
      </c>
      <c r="M30" s="3">
        <v>0</v>
      </c>
      <c r="N30" s="3">
        <v>0</v>
      </c>
    </row>
    <row r="31" spans="1:16" x14ac:dyDescent="0.25">
      <c r="A31" s="10" t="s">
        <v>46</v>
      </c>
      <c r="B31" s="3">
        <v>821</v>
      </c>
      <c r="C31" s="3">
        <v>1888.09</v>
      </c>
      <c r="D31" s="3">
        <v>3584.91</v>
      </c>
      <c r="E31" s="3">
        <v>11477.6</v>
      </c>
      <c r="F31" s="3">
        <v>24440.34</v>
      </c>
      <c r="G31" s="3">
        <v>12865.43</v>
      </c>
      <c r="H31" s="3">
        <v>9544.9</v>
      </c>
      <c r="I31" s="3">
        <v>1974.3</v>
      </c>
      <c r="J31" s="3">
        <v>2022.02</v>
      </c>
      <c r="K31" s="3">
        <v>5752.34</v>
      </c>
      <c r="L31" s="3">
        <v>37149.26</v>
      </c>
      <c r="M31" s="3">
        <v>9277</v>
      </c>
      <c r="N31" s="3">
        <v>9948.2000000000007</v>
      </c>
    </row>
    <row r="32" spans="1:16" x14ac:dyDescent="0.25">
      <c r="A32" s="10" t="s">
        <v>47</v>
      </c>
      <c r="B32">
        <v>11567819.609999999</v>
      </c>
      <c r="C32">
        <v>4850841.24</v>
      </c>
      <c r="D32">
        <v>6205348.8700000001</v>
      </c>
      <c r="E32">
        <v>3714292.47</v>
      </c>
      <c r="F32">
        <v>2880833.58</v>
      </c>
      <c r="G32">
        <v>3237765.65</v>
      </c>
      <c r="H32">
        <v>2212591.1800000002</v>
      </c>
      <c r="I32" s="3">
        <v>1248445.8</v>
      </c>
      <c r="J32" s="3">
        <v>1307238.21</v>
      </c>
      <c r="K32">
        <v>1355879.29</v>
      </c>
      <c r="L32" s="3">
        <v>790019.99</v>
      </c>
      <c r="M32" s="3">
        <v>319142.73</v>
      </c>
      <c r="N32" s="3">
        <v>324505.84000000003</v>
      </c>
    </row>
    <row r="35" spans="2:5" x14ac:dyDescent="0.25">
      <c r="B35" t="e">
        <f>#REF!/#REF!</f>
        <v>#REF!</v>
      </c>
      <c r="C35" t="e">
        <f>#REF!/#REF!</f>
        <v>#REF!</v>
      </c>
      <c r="D35" t="e">
        <f>#REF!/#REF!</f>
        <v>#REF!</v>
      </c>
      <c r="E35" t="e">
        <f>#REF!/#REF!</f>
        <v>#REF!</v>
      </c>
    </row>
    <row r="36" spans="2:5" x14ac:dyDescent="0.25">
      <c r="B36" t="e">
        <f>#REF!/#REF!</f>
        <v>#REF!</v>
      </c>
      <c r="C36" t="e">
        <f>#REF!/#REF!</f>
        <v>#REF!</v>
      </c>
      <c r="D36" t="e">
        <f>#REF!/#REF!</f>
        <v>#REF!</v>
      </c>
      <c r="E36" t="e">
        <f>#REF!/#REF!</f>
        <v>#REF!</v>
      </c>
    </row>
    <row r="37" spans="2:5" x14ac:dyDescent="0.25">
      <c r="B37" t="e">
        <f>#REF!/#REF!</f>
        <v>#REF!</v>
      </c>
      <c r="C37" t="e">
        <f>#REF!/#REF!</f>
        <v>#REF!</v>
      </c>
      <c r="D37" t="e">
        <f>#REF!/#REF!</f>
        <v>#REF!</v>
      </c>
      <c r="E37" t="e">
        <f>#REF!/#REF!</f>
        <v>#REF!</v>
      </c>
    </row>
    <row r="38" spans="2:5" x14ac:dyDescent="0.25">
      <c r="B38" t="e">
        <f>#REF!/#REF!</f>
        <v>#REF!</v>
      </c>
      <c r="C38" t="e">
        <f>#REF!/#REF!</f>
        <v>#REF!</v>
      </c>
      <c r="D38" t="e">
        <f>#REF!/#REF!</f>
        <v>#REF!</v>
      </c>
      <c r="E38" t="e">
        <f>#REF!/#REF!</f>
        <v>#REF!</v>
      </c>
    </row>
    <row r="39" spans="2:5" x14ac:dyDescent="0.25">
      <c r="B39" t="e">
        <f>#REF!/#REF!</f>
        <v>#REF!</v>
      </c>
      <c r="C39" t="e">
        <f>#REF!/#REF!</f>
        <v>#REF!</v>
      </c>
      <c r="D39" t="e">
        <f>#REF!/#REF!</f>
        <v>#REF!</v>
      </c>
      <c r="E39" t="e">
        <f>#REF!/#REF!</f>
        <v>#REF!</v>
      </c>
    </row>
    <row r="40" spans="2:5" x14ac:dyDescent="0.25">
      <c r="B40" t="e">
        <f>#REF!/#REF!</f>
        <v>#REF!</v>
      </c>
      <c r="C40" t="e">
        <f>#REF!/#REF!</f>
        <v>#REF!</v>
      </c>
      <c r="D40" t="e">
        <f>#REF!/#REF!</f>
        <v>#REF!</v>
      </c>
      <c r="E40" t="e">
        <f>#REF!/#REF!</f>
        <v>#REF!</v>
      </c>
    </row>
    <row r="41" spans="2:5" x14ac:dyDescent="0.25">
      <c r="B41" t="e">
        <f>#REF!/#REF!</f>
        <v>#REF!</v>
      </c>
      <c r="C41" t="e">
        <f>#REF!/#REF!</f>
        <v>#REF!</v>
      </c>
      <c r="D41" t="e">
        <f>#REF!/#REF!</f>
        <v>#REF!</v>
      </c>
      <c r="E41" t="e">
        <f>#REF!/#REF!</f>
        <v>#REF!</v>
      </c>
    </row>
    <row r="44" spans="2:5" x14ac:dyDescent="0.25">
      <c r="B44" t="e">
        <f>AVERAGE(B35,B37,B39,B41)</f>
        <v>#REF!</v>
      </c>
      <c r="C44" t="e">
        <f t="shared" ref="C44:E45" si="0">AVERAGE(C35,C37,C39,C41)</f>
        <v>#REF!</v>
      </c>
      <c r="D44" t="e">
        <f t="shared" si="0"/>
        <v>#REF!</v>
      </c>
      <c r="E44" t="e">
        <f t="shared" si="0"/>
        <v>#REF!</v>
      </c>
    </row>
    <row r="45" spans="2:5" x14ac:dyDescent="0.25">
      <c r="B45" t="e">
        <f>AVERAGE(B36,B38,B40,B42)</f>
        <v>#REF!</v>
      </c>
      <c r="C45" t="e">
        <f t="shared" si="0"/>
        <v>#REF!</v>
      </c>
      <c r="D45" t="e">
        <f t="shared" si="0"/>
        <v>#REF!</v>
      </c>
      <c r="E45" t="e">
        <f t="shared" si="0"/>
        <v>#REF!</v>
      </c>
    </row>
    <row r="47" spans="2:5" x14ac:dyDescent="0.25">
      <c r="B47" t="e">
        <f>#REF!/#REF!*B44</f>
        <v>#REF!</v>
      </c>
      <c r="C47" t="e">
        <f>#REF!/#REF!*C44</f>
        <v>#REF!</v>
      </c>
      <c r="D47" t="e">
        <f>#REF!/#REF!*D44</f>
        <v>#REF!</v>
      </c>
      <c r="E47" t="e">
        <f>#REF!/#REF!*E44</f>
        <v>#REF!</v>
      </c>
    </row>
    <row r="48" spans="2:5" x14ac:dyDescent="0.25">
      <c r="B48" t="e">
        <f>#REF!/#REF!*B45</f>
        <v>#REF!</v>
      </c>
      <c r="C48" t="e">
        <f>#REF!/#REF!*C45</f>
        <v>#REF!</v>
      </c>
      <c r="D48" t="e">
        <f>#REF!/#REF!*D45</f>
        <v>#REF!</v>
      </c>
      <c r="E48" t="e">
        <f>#REF!/#REF!*E45</f>
        <v>#REF!</v>
      </c>
    </row>
  </sheetData>
  <phoneticPr fontId="3" type="noConversion"/>
  <conditionalFormatting sqref="I7:J7 L7:N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N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J8 L8:N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N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J9 L9:N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N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 L10:N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N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J11 L11:N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N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 L12:N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N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J13 L13:N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N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 L14:N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J15 L15:N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N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 L16:N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J17 L17:N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N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 L18:N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N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J19 L19:N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N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 L20:N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N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J21 L21:N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N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 L22:N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N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J23 L23:N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N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 L24:N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N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25 L25:N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N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 L26:N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N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J27 L27:N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N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 L28:N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N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J29 L29:N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N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 L30:N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J31 L31:N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4"/>
  <sheetViews>
    <sheetView workbookViewId="0">
      <selection sqref="A1:AF14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3.140625" bestFit="1" customWidth="1"/>
    <col min="6" max="6" width="16.140625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4" width="17.140625" bestFit="1" customWidth="1"/>
  </cols>
  <sheetData>
    <row r="1" spans="1:32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</row>
    <row r="2" spans="1:32" x14ac:dyDescent="0.25">
      <c r="A2" s="1" t="s">
        <v>144</v>
      </c>
      <c r="B2" s="1" t="s">
        <v>117</v>
      </c>
      <c r="C2" s="1" t="s">
        <v>164</v>
      </c>
      <c r="D2" s="1" t="s">
        <v>100</v>
      </c>
      <c r="E2" s="1" t="s">
        <v>101</v>
      </c>
      <c r="F2" s="1" t="s">
        <v>165</v>
      </c>
      <c r="G2" s="1">
        <v>11435.04</v>
      </c>
      <c r="H2" s="1">
        <v>25261.58</v>
      </c>
      <c r="I2" s="1">
        <v>15487.21</v>
      </c>
      <c r="J2" s="1">
        <v>33688.639999999999</v>
      </c>
      <c r="K2" s="1">
        <v>54907.12</v>
      </c>
      <c r="L2" s="1">
        <v>109145.38</v>
      </c>
      <c r="M2" s="1">
        <v>118019.24</v>
      </c>
      <c r="N2" s="1">
        <v>234139.72</v>
      </c>
      <c r="O2" s="1">
        <v>14549.11</v>
      </c>
      <c r="P2" s="1">
        <v>29297.75</v>
      </c>
      <c r="Q2" s="1">
        <v>1.4</v>
      </c>
      <c r="R2" s="1">
        <v>2.81</v>
      </c>
      <c r="S2" s="1">
        <v>2.8</v>
      </c>
      <c r="T2" s="1">
        <v>5.57</v>
      </c>
      <c r="U2" s="1">
        <v>0.34</v>
      </c>
      <c r="V2" s="1">
        <v>0.67</v>
      </c>
      <c r="W2" s="1">
        <v>1.71</v>
      </c>
      <c r="X2" s="1">
        <v>3.41</v>
      </c>
      <c r="Y2" s="1">
        <v>3.08</v>
      </c>
      <c r="Z2" s="1">
        <v>6.15</v>
      </c>
      <c r="AA2" s="1">
        <v>0.3</v>
      </c>
      <c r="AB2" s="1">
        <v>0.59</v>
      </c>
      <c r="AC2" s="1">
        <v>9338.09</v>
      </c>
      <c r="AD2" s="1">
        <v>18860.740000000002</v>
      </c>
      <c r="AE2" s="1">
        <v>821</v>
      </c>
      <c r="AF2" s="1">
        <v>11567819.609999999</v>
      </c>
    </row>
    <row r="3" spans="1:32" x14ac:dyDescent="0.25">
      <c r="A3" s="1" t="s">
        <v>139</v>
      </c>
      <c r="B3" s="1" t="s">
        <v>117</v>
      </c>
      <c r="C3" s="1" t="s">
        <v>147</v>
      </c>
      <c r="D3" s="1" t="s">
        <v>102</v>
      </c>
      <c r="E3" s="1" t="s">
        <v>64</v>
      </c>
      <c r="F3" s="1" t="s">
        <v>148</v>
      </c>
      <c r="G3" s="1">
        <v>32240.63</v>
      </c>
      <c r="H3" s="1">
        <v>35721.74</v>
      </c>
      <c r="I3" s="1">
        <v>45758.99</v>
      </c>
      <c r="J3" s="1">
        <v>49417.03</v>
      </c>
      <c r="K3" s="1">
        <v>133206.88</v>
      </c>
      <c r="L3" s="1">
        <v>134548.67000000001</v>
      </c>
      <c r="M3" s="1">
        <v>280713.83</v>
      </c>
      <c r="N3" s="1">
        <v>280162.51</v>
      </c>
      <c r="O3" s="1">
        <v>47342.13</v>
      </c>
      <c r="P3" s="1">
        <v>48367.32</v>
      </c>
      <c r="Q3" s="1">
        <v>2.83</v>
      </c>
      <c r="R3" s="1">
        <v>2.82</v>
      </c>
      <c r="S3" s="1">
        <v>5.01</v>
      </c>
      <c r="T3" s="1">
        <v>4.9800000000000004</v>
      </c>
      <c r="U3" s="1">
        <v>0.73</v>
      </c>
      <c r="V3" s="1">
        <v>0.73</v>
      </c>
      <c r="W3" s="1">
        <v>5.12</v>
      </c>
      <c r="X3" s="1">
        <v>5.12</v>
      </c>
      <c r="Y3" s="1">
        <v>7.46</v>
      </c>
      <c r="Z3" s="1">
        <v>7.5</v>
      </c>
      <c r="AA3" s="1">
        <v>0.64</v>
      </c>
      <c r="AB3" s="1">
        <v>0.64</v>
      </c>
      <c r="AC3" s="1">
        <v>37500.769999999997</v>
      </c>
      <c r="AD3" s="1">
        <v>38908.629999999997</v>
      </c>
      <c r="AE3" s="1">
        <v>1888.09</v>
      </c>
      <c r="AF3" s="1">
        <v>4850841.24</v>
      </c>
    </row>
    <row r="4" spans="1:32" x14ac:dyDescent="0.25">
      <c r="A4" s="1" t="s">
        <v>129</v>
      </c>
      <c r="B4" s="1" t="s">
        <v>117</v>
      </c>
      <c r="C4" s="1" t="s">
        <v>150</v>
      </c>
      <c r="D4" s="1" t="s">
        <v>103</v>
      </c>
      <c r="E4" s="1" t="s">
        <v>64</v>
      </c>
      <c r="F4" s="1" t="s">
        <v>151</v>
      </c>
      <c r="G4" s="1">
        <v>26336.69</v>
      </c>
      <c r="H4" s="1">
        <v>117296.16</v>
      </c>
      <c r="I4" s="1">
        <v>35907.199999999997</v>
      </c>
      <c r="J4" s="1">
        <v>154540.34</v>
      </c>
      <c r="K4" s="1">
        <v>106907.58</v>
      </c>
      <c r="L4" s="1">
        <v>392136.1</v>
      </c>
      <c r="M4" s="1">
        <v>219211.83</v>
      </c>
      <c r="N4" s="1">
        <v>796368.45</v>
      </c>
      <c r="O4" s="1">
        <v>37831.83</v>
      </c>
      <c r="P4" s="1">
        <v>133426.04999999999</v>
      </c>
      <c r="Q4" s="1">
        <v>2.27</v>
      </c>
      <c r="R4" s="1">
        <v>8.11</v>
      </c>
      <c r="S4" s="1">
        <v>4.28</v>
      </c>
      <c r="T4" s="1">
        <v>15.43</v>
      </c>
      <c r="U4" s="1">
        <v>0.57999999999999996</v>
      </c>
      <c r="V4" s="1">
        <v>2.3199999999999998</v>
      </c>
      <c r="W4" s="1">
        <v>3.98</v>
      </c>
      <c r="X4" s="1">
        <v>15.94</v>
      </c>
      <c r="Y4" s="1">
        <v>6.05</v>
      </c>
      <c r="Z4" s="1">
        <v>24.25</v>
      </c>
      <c r="AA4" s="1">
        <v>0.51</v>
      </c>
      <c r="AB4" s="1">
        <v>2.0099999999999998</v>
      </c>
      <c r="AC4" s="1">
        <v>30931.42</v>
      </c>
      <c r="AD4" s="1">
        <v>123442.29</v>
      </c>
      <c r="AE4" s="1">
        <v>3584.91</v>
      </c>
      <c r="AF4" s="1">
        <v>6205348.8700000001</v>
      </c>
    </row>
    <row r="5" spans="1:32" x14ac:dyDescent="0.25">
      <c r="A5" s="1" t="s">
        <v>126</v>
      </c>
      <c r="B5" s="1" t="s">
        <v>117</v>
      </c>
      <c r="C5" s="1" t="s">
        <v>152</v>
      </c>
      <c r="D5" s="1" t="s">
        <v>102</v>
      </c>
      <c r="E5" s="1" t="s">
        <v>64</v>
      </c>
      <c r="F5" s="1" t="s">
        <v>153</v>
      </c>
      <c r="G5" s="1">
        <v>43002.15</v>
      </c>
      <c r="H5" s="1">
        <v>378181.42</v>
      </c>
      <c r="I5" s="1">
        <v>59518.46</v>
      </c>
      <c r="J5" s="1">
        <v>512584.21</v>
      </c>
      <c r="K5" s="1">
        <v>179525.21</v>
      </c>
      <c r="L5" s="1">
        <v>1432586.09</v>
      </c>
      <c r="M5" s="1">
        <v>371679.38</v>
      </c>
      <c r="N5" s="1">
        <v>2759334.93</v>
      </c>
      <c r="O5" s="1">
        <v>64028.86</v>
      </c>
      <c r="P5" s="1">
        <v>508719.93</v>
      </c>
      <c r="Q5" s="1">
        <v>3.86</v>
      </c>
      <c r="R5" s="1">
        <v>30.01</v>
      </c>
      <c r="S5" s="1">
        <v>7.41</v>
      </c>
      <c r="T5" s="1">
        <v>52.36</v>
      </c>
      <c r="U5" s="1">
        <v>0.98</v>
      </c>
      <c r="V5" s="1">
        <v>7.83</v>
      </c>
      <c r="W5" s="1">
        <v>7.4</v>
      </c>
      <c r="X5" s="1">
        <v>54.64</v>
      </c>
      <c r="Y5" s="1">
        <v>9.93</v>
      </c>
      <c r="Z5" s="1">
        <v>78.959999999999994</v>
      </c>
      <c r="AA5" s="1">
        <v>0.86</v>
      </c>
      <c r="AB5" s="1">
        <v>6.82</v>
      </c>
      <c r="AC5" s="1">
        <v>52480.43</v>
      </c>
      <c r="AD5" s="1">
        <v>422371.97</v>
      </c>
      <c r="AE5" s="1">
        <v>11477.6</v>
      </c>
      <c r="AF5" s="1">
        <v>3714292.47</v>
      </c>
    </row>
    <row r="6" spans="1:32" x14ac:dyDescent="0.25">
      <c r="A6" s="1" t="s">
        <v>127</v>
      </c>
      <c r="B6" s="1" t="s">
        <v>141</v>
      </c>
      <c r="C6" s="1" t="s">
        <v>161</v>
      </c>
      <c r="D6" s="1" t="s">
        <v>103</v>
      </c>
      <c r="E6" s="1" t="s">
        <v>101</v>
      </c>
      <c r="F6" s="1" t="s">
        <v>162</v>
      </c>
      <c r="G6" s="1">
        <v>72486.86</v>
      </c>
      <c r="H6" s="1">
        <v>2496639.52</v>
      </c>
      <c r="I6" s="1">
        <v>77309.850000000006</v>
      </c>
      <c r="J6" s="1">
        <v>2663840.4700000002</v>
      </c>
      <c r="K6" s="1">
        <v>264356.84999999998</v>
      </c>
      <c r="L6" s="1">
        <v>8111875.8899999997</v>
      </c>
      <c r="M6" s="1">
        <v>501305.27</v>
      </c>
      <c r="N6" s="1">
        <v>15180690.34</v>
      </c>
      <c r="O6" s="1">
        <v>46235.08</v>
      </c>
      <c r="P6" s="1">
        <v>1169658.8999999999</v>
      </c>
      <c r="Q6" s="1">
        <v>5.79</v>
      </c>
      <c r="R6" s="1">
        <v>175.44</v>
      </c>
      <c r="S6" s="1">
        <v>7.99</v>
      </c>
      <c r="T6" s="1">
        <v>214.02</v>
      </c>
      <c r="U6" s="1">
        <v>1.41</v>
      </c>
      <c r="V6" s="1">
        <v>41.51</v>
      </c>
      <c r="W6" s="1">
        <v>10.81</v>
      </c>
      <c r="X6" s="1">
        <v>339.21</v>
      </c>
      <c r="Y6" s="1">
        <v>13.11</v>
      </c>
      <c r="Z6" s="1">
        <v>409.43</v>
      </c>
      <c r="AA6" s="1">
        <v>1.18</v>
      </c>
      <c r="AB6" s="1">
        <v>36.049999999999997</v>
      </c>
      <c r="AC6" s="1">
        <v>24133.72</v>
      </c>
      <c r="AD6" s="1">
        <v>710245.98</v>
      </c>
      <c r="AE6" s="1">
        <v>24440.34</v>
      </c>
      <c r="AF6" s="1">
        <v>2880833.58</v>
      </c>
    </row>
    <row r="7" spans="1:32" x14ac:dyDescent="0.25">
      <c r="A7" s="1" t="s">
        <v>128</v>
      </c>
      <c r="B7" s="1" t="s">
        <v>117</v>
      </c>
      <c r="C7" s="1" t="s">
        <v>154</v>
      </c>
      <c r="D7" s="1" t="s">
        <v>103</v>
      </c>
      <c r="E7" s="1" t="s">
        <v>64</v>
      </c>
      <c r="F7" s="1" t="s">
        <v>153</v>
      </c>
      <c r="G7" s="1">
        <v>52319.08</v>
      </c>
      <c r="H7" s="1">
        <v>467384.82</v>
      </c>
      <c r="I7" s="1">
        <v>72511.44</v>
      </c>
      <c r="J7" s="1">
        <v>626810.87</v>
      </c>
      <c r="K7" s="1">
        <v>212258.59</v>
      </c>
      <c r="L7" s="1">
        <v>1695905.86</v>
      </c>
      <c r="M7" s="1">
        <v>433575.33</v>
      </c>
      <c r="N7" s="1">
        <v>3473723.37</v>
      </c>
      <c r="O7" s="1">
        <v>72946.17</v>
      </c>
      <c r="P7" s="1">
        <v>584786.01</v>
      </c>
      <c r="Q7" s="1">
        <v>4.45</v>
      </c>
      <c r="R7" s="1">
        <v>34.630000000000003</v>
      </c>
      <c r="S7" s="1">
        <v>8.67</v>
      </c>
      <c r="T7" s="1">
        <v>59.56</v>
      </c>
      <c r="U7" s="1">
        <v>1.1499999999999999</v>
      </c>
      <c r="V7" s="1">
        <v>9.17</v>
      </c>
      <c r="W7" s="1">
        <v>8.5399999999999991</v>
      </c>
      <c r="X7" s="1">
        <v>68.3</v>
      </c>
      <c r="Y7" s="1">
        <v>11.77</v>
      </c>
      <c r="Z7" s="1">
        <v>93.79</v>
      </c>
      <c r="AA7" s="1">
        <v>1</v>
      </c>
      <c r="AB7" s="1">
        <v>7.79</v>
      </c>
      <c r="AC7" s="1">
        <v>57130.46</v>
      </c>
      <c r="AD7" s="1">
        <v>451388.1</v>
      </c>
      <c r="AE7" s="1">
        <v>12865.43</v>
      </c>
      <c r="AF7" s="1">
        <v>3237765.65</v>
      </c>
    </row>
    <row r="8" spans="1:32" x14ac:dyDescent="0.25">
      <c r="A8" s="1" t="s">
        <v>128</v>
      </c>
      <c r="B8" s="1" t="s">
        <v>141</v>
      </c>
      <c r="C8" s="1" t="s">
        <v>154</v>
      </c>
      <c r="D8" s="1" t="s">
        <v>103</v>
      </c>
      <c r="E8" s="1" t="s">
        <v>101</v>
      </c>
      <c r="F8" s="1" t="s">
        <v>153</v>
      </c>
      <c r="G8" s="1">
        <v>101333.73</v>
      </c>
      <c r="H8" s="1">
        <v>910787.63</v>
      </c>
      <c r="I8" s="1">
        <v>96156.75</v>
      </c>
      <c r="J8" s="1">
        <v>860322.4</v>
      </c>
      <c r="K8" s="1">
        <v>345604.08</v>
      </c>
      <c r="L8" s="1">
        <v>2739371.71</v>
      </c>
      <c r="M8" s="1">
        <v>636154.37</v>
      </c>
      <c r="N8" s="1">
        <v>5061314.3</v>
      </c>
      <c r="O8" s="1">
        <v>59796.18</v>
      </c>
      <c r="P8" s="1">
        <v>426541.32</v>
      </c>
      <c r="Q8" s="1">
        <v>8.31</v>
      </c>
      <c r="R8" s="1">
        <v>63.77</v>
      </c>
      <c r="S8" s="1">
        <v>11.74</v>
      </c>
      <c r="T8" s="1">
        <v>79.28</v>
      </c>
      <c r="U8" s="1">
        <v>1.89</v>
      </c>
      <c r="V8" s="1">
        <v>14.49</v>
      </c>
      <c r="W8" s="1">
        <v>13.66</v>
      </c>
      <c r="X8" s="1">
        <v>109.28</v>
      </c>
      <c r="Y8" s="1">
        <v>16.66</v>
      </c>
      <c r="Z8" s="1">
        <v>133.75</v>
      </c>
      <c r="AA8" s="1">
        <v>1.53</v>
      </c>
      <c r="AB8" s="1">
        <v>12.01</v>
      </c>
      <c r="AC8" s="1">
        <v>35147.35</v>
      </c>
      <c r="AD8" s="1">
        <v>253821.85</v>
      </c>
      <c r="AE8" s="1">
        <v>9544.9</v>
      </c>
      <c r="AF8" s="1">
        <v>2212591.1800000002</v>
      </c>
    </row>
    <row r="9" spans="1:32" x14ac:dyDescent="0.25">
      <c r="A9" s="1" t="s">
        <v>4</v>
      </c>
      <c r="B9" s="1" t="s">
        <v>118</v>
      </c>
      <c r="C9" s="1" t="s">
        <v>155</v>
      </c>
      <c r="D9" s="1" t="s">
        <v>104</v>
      </c>
      <c r="E9" s="1" t="s">
        <v>65</v>
      </c>
      <c r="F9" s="1" t="s">
        <v>151</v>
      </c>
      <c r="G9" s="1">
        <v>68905.009999999995</v>
      </c>
      <c r="H9" s="1">
        <v>0</v>
      </c>
      <c r="I9" s="1">
        <v>84135.84</v>
      </c>
      <c r="J9" s="1">
        <v>0</v>
      </c>
      <c r="K9" s="1">
        <v>275458.15999999997</v>
      </c>
      <c r="L9" s="1">
        <v>0</v>
      </c>
      <c r="M9" s="1">
        <v>493000.45</v>
      </c>
      <c r="N9" s="1">
        <v>0</v>
      </c>
      <c r="O9" s="1">
        <v>101628.11</v>
      </c>
      <c r="P9" s="1">
        <v>0</v>
      </c>
      <c r="Q9" s="1">
        <v>6.47</v>
      </c>
      <c r="R9" s="1">
        <v>0</v>
      </c>
      <c r="S9" s="1">
        <v>8.06</v>
      </c>
      <c r="T9" s="1">
        <v>0</v>
      </c>
      <c r="U9" s="1">
        <v>1.49</v>
      </c>
      <c r="V9" s="1">
        <v>0</v>
      </c>
      <c r="W9" s="1">
        <v>10.24</v>
      </c>
      <c r="X9" s="1">
        <v>0</v>
      </c>
      <c r="Y9" s="1">
        <v>14.97</v>
      </c>
      <c r="Z9" s="1">
        <v>0</v>
      </c>
      <c r="AA9" s="1">
        <v>1.1499999999999999</v>
      </c>
      <c r="AB9" s="1">
        <v>0</v>
      </c>
      <c r="AC9" s="1">
        <v>80126.77</v>
      </c>
      <c r="AD9" s="1">
        <v>0</v>
      </c>
      <c r="AE9" s="1">
        <v>1974.3</v>
      </c>
      <c r="AF9" s="1">
        <v>1248445.8</v>
      </c>
    </row>
    <row r="10" spans="1:32" x14ac:dyDescent="0.25">
      <c r="A10" s="1" t="s">
        <v>52</v>
      </c>
      <c r="B10" s="1" t="s">
        <v>118</v>
      </c>
      <c r="C10" s="1" t="s">
        <v>168</v>
      </c>
      <c r="D10" s="1" t="s">
        <v>105</v>
      </c>
      <c r="E10" s="1" t="s">
        <v>66</v>
      </c>
      <c r="F10" s="1" t="s">
        <v>153</v>
      </c>
      <c r="G10" s="1">
        <v>75419.539999999994</v>
      </c>
      <c r="H10" s="1">
        <v>0</v>
      </c>
      <c r="I10" s="1">
        <v>84403.15</v>
      </c>
      <c r="J10" s="1">
        <v>0</v>
      </c>
      <c r="K10" s="1">
        <v>242565.98</v>
      </c>
      <c r="L10" s="1">
        <v>0</v>
      </c>
      <c r="M10" s="1">
        <v>495522.14</v>
      </c>
      <c r="N10" s="1">
        <v>0</v>
      </c>
      <c r="O10" s="1">
        <v>105700.4</v>
      </c>
      <c r="P10" s="1">
        <v>0</v>
      </c>
      <c r="Q10" s="1">
        <v>5.79</v>
      </c>
      <c r="R10" s="1">
        <v>0</v>
      </c>
      <c r="S10" s="1">
        <v>7.98</v>
      </c>
      <c r="T10" s="1">
        <v>0</v>
      </c>
      <c r="U10" s="1">
        <v>1.36</v>
      </c>
      <c r="V10" s="1">
        <v>0</v>
      </c>
      <c r="W10" s="1">
        <v>9.68</v>
      </c>
      <c r="X10" s="1">
        <v>0</v>
      </c>
      <c r="Y10" s="1">
        <v>13.92</v>
      </c>
      <c r="Z10" s="1">
        <v>0</v>
      </c>
      <c r="AA10" s="1">
        <v>1.1200000000000001</v>
      </c>
      <c r="AB10" s="1">
        <v>0</v>
      </c>
      <c r="AC10" s="1">
        <v>81406.36</v>
      </c>
      <c r="AD10" s="1">
        <v>0</v>
      </c>
      <c r="AE10" s="1">
        <v>2022.02</v>
      </c>
      <c r="AF10" s="1">
        <v>1307238.21</v>
      </c>
    </row>
    <row r="11" spans="1:32" x14ac:dyDescent="0.25">
      <c r="A11" s="1" t="s">
        <v>142</v>
      </c>
      <c r="B11" s="1" t="s">
        <v>122</v>
      </c>
      <c r="C11" s="1" t="s">
        <v>163</v>
      </c>
      <c r="D11" s="1" t="s">
        <v>103</v>
      </c>
      <c r="E11" s="1" t="s">
        <v>143</v>
      </c>
      <c r="F11" s="1" t="s">
        <v>148</v>
      </c>
      <c r="G11" s="1">
        <v>130238.66</v>
      </c>
      <c r="H11" s="1">
        <v>140498.84</v>
      </c>
      <c r="I11" s="1">
        <v>128710.93</v>
      </c>
      <c r="J11" s="1">
        <v>148308.65</v>
      </c>
      <c r="K11" s="1">
        <v>583615.46</v>
      </c>
      <c r="L11" s="1">
        <v>577518.27</v>
      </c>
      <c r="M11" s="1">
        <v>1260578.1000000001</v>
      </c>
      <c r="N11" s="1">
        <v>1272210.26</v>
      </c>
      <c r="O11" s="1">
        <v>145008.59</v>
      </c>
      <c r="P11" s="1">
        <v>160764.5</v>
      </c>
      <c r="Q11" s="1">
        <v>15.67</v>
      </c>
      <c r="R11" s="1">
        <v>15.53</v>
      </c>
      <c r="S11" s="1">
        <v>18.55</v>
      </c>
      <c r="T11" s="1">
        <v>20.7</v>
      </c>
      <c r="U11" s="1">
        <v>3.73</v>
      </c>
      <c r="V11" s="1">
        <v>3.7</v>
      </c>
      <c r="W11" s="1">
        <v>21.06</v>
      </c>
      <c r="X11" s="1">
        <v>21.63</v>
      </c>
      <c r="Y11" s="1">
        <v>37.840000000000003</v>
      </c>
      <c r="Z11" s="1">
        <v>36.369999999999997</v>
      </c>
      <c r="AA11" s="1">
        <v>3.33</v>
      </c>
      <c r="AB11" s="1">
        <v>3.18</v>
      </c>
      <c r="AC11" s="1">
        <v>98239.8</v>
      </c>
      <c r="AD11" s="1">
        <v>103452.84</v>
      </c>
      <c r="AE11" s="1">
        <v>5752.34</v>
      </c>
      <c r="AF11" s="1">
        <v>1355879.29</v>
      </c>
    </row>
    <row r="12" spans="1:32" x14ac:dyDescent="0.25">
      <c r="A12" s="1" t="s">
        <v>9</v>
      </c>
      <c r="B12" s="1" t="s">
        <v>119</v>
      </c>
      <c r="C12" s="1" t="s">
        <v>171</v>
      </c>
      <c r="D12" s="1" t="s">
        <v>103</v>
      </c>
      <c r="E12" s="1" t="s">
        <v>67</v>
      </c>
      <c r="F12" s="1" t="s">
        <v>151</v>
      </c>
      <c r="G12" s="1">
        <v>328537.67</v>
      </c>
      <c r="H12" s="1">
        <v>1291706.26</v>
      </c>
      <c r="I12" s="1">
        <v>453823.87</v>
      </c>
      <c r="J12" s="1">
        <v>1747787.56</v>
      </c>
      <c r="K12" s="1">
        <v>1417542.31</v>
      </c>
      <c r="L12" s="1">
        <v>5263408.78</v>
      </c>
      <c r="M12" s="1">
        <v>2230048.92</v>
      </c>
      <c r="N12" s="1">
        <v>9048142.3699999992</v>
      </c>
      <c r="O12" s="1">
        <v>460253</v>
      </c>
      <c r="P12" s="1">
        <v>1712199.61</v>
      </c>
      <c r="Q12" s="1">
        <v>36.71</v>
      </c>
      <c r="R12" s="1">
        <v>128.13</v>
      </c>
      <c r="S12" s="1">
        <v>35.4</v>
      </c>
      <c r="T12" s="1">
        <v>121.51</v>
      </c>
      <c r="U12" s="1">
        <v>7.31</v>
      </c>
      <c r="V12" s="1">
        <v>25.54</v>
      </c>
      <c r="W12" s="1">
        <v>47.81</v>
      </c>
      <c r="X12" s="1">
        <v>171.88</v>
      </c>
      <c r="Y12" s="1">
        <v>74.88</v>
      </c>
      <c r="Z12" s="1">
        <v>246.47</v>
      </c>
      <c r="AA12" s="1">
        <v>5.99</v>
      </c>
      <c r="AB12" s="1">
        <v>20.92</v>
      </c>
      <c r="AC12" s="1">
        <v>285121.21000000002</v>
      </c>
      <c r="AD12" s="1">
        <v>896812.92</v>
      </c>
      <c r="AE12" s="1">
        <v>37149.26</v>
      </c>
      <c r="AF12" s="1">
        <v>790019.99</v>
      </c>
    </row>
    <row r="13" spans="1:32" x14ac:dyDescent="0.25">
      <c r="A13" s="1" t="s">
        <v>11</v>
      </c>
      <c r="B13" s="1" t="s">
        <v>119</v>
      </c>
      <c r="C13" s="1" t="s">
        <v>159</v>
      </c>
      <c r="D13" s="1" t="s">
        <v>106</v>
      </c>
      <c r="E13" s="1" t="s">
        <v>69</v>
      </c>
      <c r="F13" s="1" t="s">
        <v>153</v>
      </c>
      <c r="G13" s="1">
        <v>328711.26</v>
      </c>
      <c r="H13" s="1">
        <v>0</v>
      </c>
      <c r="I13" s="1">
        <v>474891.67</v>
      </c>
      <c r="J13" s="1">
        <v>0</v>
      </c>
      <c r="K13" s="1">
        <v>1780424.53</v>
      </c>
      <c r="L13" s="1">
        <v>0</v>
      </c>
      <c r="M13" s="1">
        <v>3434936.56</v>
      </c>
      <c r="N13" s="1">
        <v>0</v>
      </c>
      <c r="O13" s="1">
        <v>562132.14</v>
      </c>
      <c r="P13" s="1">
        <v>0</v>
      </c>
      <c r="Q13" s="1">
        <v>44.17</v>
      </c>
      <c r="R13" s="1">
        <v>0</v>
      </c>
      <c r="S13" s="1">
        <v>69.97</v>
      </c>
      <c r="T13" s="1">
        <v>0</v>
      </c>
      <c r="U13" s="1">
        <v>8.59</v>
      </c>
      <c r="V13" s="1">
        <v>0</v>
      </c>
      <c r="W13" s="1">
        <v>61.47</v>
      </c>
      <c r="X13" s="1">
        <v>0</v>
      </c>
      <c r="Y13" s="1">
        <v>87.04</v>
      </c>
      <c r="Z13" s="1">
        <v>0</v>
      </c>
      <c r="AA13" s="1">
        <v>8.5</v>
      </c>
      <c r="AB13" s="1">
        <v>0</v>
      </c>
      <c r="AC13" s="1">
        <v>266827.65999999997</v>
      </c>
      <c r="AD13" s="1">
        <v>0</v>
      </c>
      <c r="AE13" s="1">
        <v>9277</v>
      </c>
      <c r="AF13" s="1">
        <v>319142.73</v>
      </c>
    </row>
    <row r="14" spans="1:32" x14ac:dyDescent="0.25">
      <c r="A14" s="1" t="s">
        <v>107</v>
      </c>
      <c r="B14" s="1" t="s">
        <v>119</v>
      </c>
      <c r="C14" s="1" t="s">
        <v>173</v>
      </c>
      <c r="D14" s="1" t="s">
        <v>108</v>
      </c>
      <c r="E14" s="1" t="s">
        <v>109</v>
      </c>
      <c r="F14" s="1" t="s">
        <v>151</v>
      </c>
      <c r="G14" s="1">
        <v>422977.01</v>
      </c>
      <c r="H14" s="1">
        <v>0</v>
      </c>
      <c r="I14" s="1">
        <v>555873.93999999994</v>
      </c>
      <c r="J14" s="1">
        <v>0</v>
      </c>
      <c r="K14" s="1">
        <v>1737182.4</v>
      </c>
      <c r="L14" s="1">
        <v>0</v>
      </c>
      <c r="M14" s="1">
        <v>3232329.09</v>
      </c>
      <c r="N14" s="1">
        <v>0</v>
      </c>
      <c r="O14" s="1">
        <v>564358.89</v>
      </c>
      <c r="P14" s="1">
        <v>0</v>
      </c>
      <c r="Q14" s="1">
        <v>43.56</v>
      </c>
      <c r="R14" s="1">
        <v>0</v>
      </c>
      <c r="S14" s="1">
        <v>54.81</v>
      </c>
      <c r="T14" s="1">
        <v>0</v>
      </c>
      <c r="U14" s="1">
        <v>9.23</v>
      </c>
      <c r="V14" s="1">
        <v>0</v>
      </c>
      <c r="W14" s="1">
        <v>62.61</v>
      </c>
      <c r="X14" s="1">
        <v>0</v>
      </c>
      <c r="Y14" s="1">
        <v>96.34</v>
      </c>
      <c r="Z14" s="1">
        <v>0</v>
      </c>
      <c r="AA14" s="1">
        <v>7.09</v>
      </c>
      <c r="AB14" s="1">
        <v>0</v>
      </c>
      <c r="AC14" s="1">
        <v>330109.40000000002</v>
      </c>
      <c r="AD14" s="1">
        <v>0</v>
      </c>
      <c r="AE14" s="1">
        <v>9948.2000000000007</v>
      </c>
      <c r="AF14" s="1">
        <v>324505.84000000003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V26"/>
  <sheetViews>
    <sheetView tabSelected="1" workbookViewId="0">
      <selection activeCell="C16" sqref="C16"/>
    </sheetView>
  </sheetViews>
  <sheetFormatPr defaultRowHeight="15" x14ac:dyDescent="0.25"/>
  <cols>
    <col min="1" max="1" width="35.85546875" bestFit="1" customWidth="1"/>
    <col min="2" max="2" width="12" customWidth="1"/>
    <col min="3" max="3" width="11.7109375" customWidth="1"/>
    <col min="4" max="4" width="11.140625" customWidth="1"/>
    <col min="5" max="5" width="11.42578125" customWidth="1"/>
    <col min="6" max="6" width="11.7109375" customWidth="1"/>
    <col min="7" max="7" width="11.5703125" customWidth="1"/>
    <col min="8" max="8" width="12" customWidth="1"/>
    <col min="9" max="9" width="11.140625" customWidth="1"/>
    <col min="10" max="10" width="11.85546875" customWidth="1"/>
    <col min="11" max="11" width="11.5703125" customWidth="1"/>
    <col min="12" max="12" width="11.7109375" customWidth="1"/>
    <col min="13" max="13" width="12.5703125" customWidth="1"/>
    <col min="14" max="14" width="11.85546875" customWidth="1"/>
    <col min="15" max="15" width="13.28515625" customWidth="1"/>
    <col min="16" max="16" width="15.42578125" bestFit="1" customWidth="1"/>
    <col min="17" max="17" width="12" bestFit="1" customWidth="1"/>
    <col min="18" max="18" width="13.5703125" bestFit="1" customWidth="1"/>
    <col min="19" max="19" width="14.140625" bestFit="1" customWidth="1"/>
    <col min="20" max="20" width="12.85546875" bestFit="1" customWidth="1"/>
    <col min="21" max="21" width="16.28515625" bestFit="1" customWidth="1"/>
    <col min="22" max="22" width="18.42578125" bestFit="1" customWidth="1"/>
    <col min="23" max="23" width="20.7109375" customWidth="1"/>
  </cols>
  <sheetData>
    <row r="1" spans="1:15" ht="30" x14ac:dyDescent="0.25">
      <c r="A1" t="s">
        <v>0</v>
      </c>
      <c r="B1" s="14" t="s">
        <v>144</v>
      </c>
      <c r="C1" s="14" t="s">
        <v>139</v>
      </c>
      <c r="D1" s="14" t="s">
        <v>129</v>
      </c>
      <c r="E1" s="14" t="s">
        <v>126</v>
      </c>
      <c r="F1" s="14" t="s">
        <v>137</v>
      </c>
      <c r="G1" s="14" t="s">
        <v>128</v>
      </c>
      <c r="H1" s="14" t="s">
        <v>145</v>
      </c>
      <c r="I1" s="14" t="s">
        <v>97</v>
      </c>
      <c r="J1" s="14" t="s">
        <v>4</v>
      </c>
      <c r="K1" s="14" t="s">
        <v>52</v>
      </c>
      <c r="L1" s="14" t="s">
        <v>121</v>
      </c>
      <c r="M1" s="14" t="s">
        <v>55</v>
      </c>
      <c r="N1" s="14" t="s">
        <v>11</v>
      </c>
      <c r="O1" s="14" t="s">
        <v>110</v>
      </c>
    </row>
    <row r="2" spans="1:15" x14ac:dyDescent="0.25">
      <c r="A2" s="10" t="s">
        <v>116</v>
      </c>
      <c r="B2" s="11" t="s">
        <v>117</v>
      </c>
      <c r="C2" s="11" t="s">
        <v>117</v>
      </c>
      <c r="D2" s="11" t="s">
        <v>117</v>
      </c>
      <c r="E2" s="11" t="s">
        <v>117</v>
      </c>
      <c r="F2" s="11" t="s">
        <v>141</v>
      </c>
      <c r="G2" s="11" t="s">
        <v>117</v>
      </c>
      <c r="H2" s="11" t="s">
        <v>141</v>
      </c>
      <c r="I2" s="13" t="s">
        <v>166</v>
      </c>
      <c r="J2" s="13" t="s">
        <v>118</v>
      </c>
      <c r="K2" s="13" t="s">
        <v>118</v>
      </c>
      <c r="L2" s="11" t="s">
        <v>122</v>
      </c>
      <c r="M2" s="13" t="s">
        <v>119</v>
      </c>
      <c r="N2" s="13" t="s">
        <v>119</v>
      </c>
      <c r="O2" s="13" t="s">
        <v>119</v>
      </c>
    </row>
    <row r="3" spans="1:15" x14ac:dyDescent="0.25">
      <c r="A3" s="10" t="s">
        <v>140</v>
      </c>
      <c r="B3" s="11" t="s">
        <v>164</v>
      </c>
      <c r="C3" s="11" t="s">
        <v>147</v>
      </c>
      <c r="D3" s="11" t="s">
        <v>150</v>
      </c>
      <c r="E3" s="11" t="s">
        <v>152</v>
      </c>
      <c r="F3" s="11" t="s">
        <v>161</v>
      </c>
      <c r="G3" s="11" t="s">
        <v>154</v>
      </c>
      <c r="H3" s="11" t="s">
        <v>154</v>
      </c>
      <c r="I3" s="13" t="s">
        <v>167</v>
      </c>
      <c r="J3" s="13" t="s">
        <v>155</v>
      </c>
      <c r="K3" s="13" t="s">
        <v>168</v>
      </c>
      <c r="L3" s="11" t="s">
        <v>163</v>
      </c>
      <c r="M3" s="13" t="s">
        <v>171</v>
      </c>
      <c r="N3" s="13" t="s">
        <v>159</v>
      </c>
      <c r="O3" s="13" t="s">
        <v>159</v>
      </c>
    </row>
    <row r="4" spans="1:15" ht="30" x14ac:dyDescent="0.25">
      <c r="A4" s="15" t="s">
        <v>13</v>
      </c>
      <c r="B4" s="14" t="s">
        <v>91</v>
      </c>
      <c r="C4" s="14" t="s">
        <v>93</v>
      </c>
      <c r="D4" s="14" t="s">
        <v>94</v>
      </c>
      <c r="E4" s="14" t="s">
        <v>95</v>
      </c>
      <c r="F4" s="14" t="s">
        <v>94</v>
      </c>
      <c r="G4" s="14" t="s">
        <v>94</v>
      </c>
      <c r="H4" s="14" t="s">
        <v>94</v>
      </c>
      <c r="I4" s="23" t="s">
        <v>95</v>
      </c>
      <c r="J4" s="23" t="s">
        <v>98</v>
      </c>
      <c r="K4" s="23" t="s">
        <v>99</v>
      </c>
      <c r="L4" s="14" t="s">
        <v>94</v>
      </c>
      <c r="M4" s="23" t="s">
        <v>94</v>
      </c>
      <c r="N4" s="23" t="s">
        <v>190</v>
      </c>
      <c r="O4" s="23" t="s">
        <v>190</v>
      </c>
    </row>
    <row r="5" spans="1:15" ht="30" x14ac:dyDescent="0.25">
      <c r="A5" s="15" t="s">
        <v>14</v>
      </c>
      <c r="B5" s="14" t="s">
        <v>92</v>
      </c>
      <c r="C5" s="14" t="s">
        <v>58</v>
      </c>
      <c r="D5" s="14" t="s">
        <v>90</v>
      </c>
      <c r="E5" s="14" t="s">
        <v>59</v>
      </c>
      <c r="F5" s="14" t="s">
        <v>96</v>
      </c>
      <c r="G5" s="14" t="s">
        <v>59</v>
      </c>
      <c r="H5" s="14" t="s">
        <v>96</v>
      </c>
      <c r="I5" s="23" t="s">
        <v>58</v>
      </c>
      <c r="J5" s="23" t="s">
        <v>59</v>
      </c>
      <c r="K5" s="23" t="s">
        <v>60</v>
      </c>
      <c r="L5" s="14" t="s">
        <v>189</v>
      </c>
      <c r="M5" s="23" t="s">
        <v>61</v>
      </c>
      <c r="N5" s="23" t="s">
        <v>63</v>
      </c>
      <c r="O5" s="23" t="s">
        <v>59</v>
      </c>
    </row>
    <row r="6" spans="1:15" x14ac:dyDescent="0.25">
      <c r="A6" s="10" t="s">
        <v>20</v>
      </c>
      <c r="B6" s="11" t="s">
        <v>165</v>
      </c>
      <c r="C6" s="11" t="s">
        <v>148</v>
      </c>
      <c r="D6" s="11" t="s">
        <v>151</v>
      </c>
      <c r="E6" s="11" t="s">
        <v>153</v>
      </c>
      <c r="F6" s="11" t="s">
        <v>162</v>
      </c>
      <c r="G6" s="11" t="s">
        <v>153</v>
      </c>
      <c r="H6" s="11" t="s">
        <v>153</v>
      </c>
      <c r="I6" s="20">
        <v>1</v>
      </c>
      <c r="J6" s="13" t="s">
        <v>151</v>
      </c>
      <c r="K6" s="13" t="s">
        <v>153</v>
      </c>
      <c r="L6" s="11" t="s">
        <v>148</v>
      </c>
      <c r="M6" s="13" t="s">
        <v>151</v>
      </c>
      <c r="N6" s="13" t="s">
        <v>153</v>
      </c>
      <c r="O6" s="13" t="s">
        <v>153</v>
      </c>
    </row>
    <row r="7" spans="1:15" x14ac:dyDescent="0.25">
      <c r="A7" s="10" t="s">
        <v>21</v>
      </c>
      <c r="B7" s="22">
        <v>1042200</v>
      </c>
      <c r="C7" s="22">
        <v>0</v>
      </c>
      <c r="D7" s="22">
        <v>911016</v>
      </c>
      <c r="E7" s="22">
        <v>819832</v>
      </c>
      <c r="F7" s="22">
        <v>1043720</v>
      </c>
      <c r="G7" s="22">
        <v>819352</v>
      </c>
      <c r="H7" s="22">
        <v>1042848</v>
      </c>
      <c r="I7" s="22">
        <v>600536</v>
      </c>
      <c r="J7" s="22">
        <v>820040</v>
      </c>
      <c r="K7" s="22">
        <v>910328</v>
      </c>
      <c r="L7" s="22">
        <v>762584</v>
      </c>
      <c r="M7" s="22">
        <v>922704</v>
      </c>
      <c r="N7" s="22">
        <v>999032</v>
      </c>
      <c r="O7" s="22">
        <v>822640</v>
      </c>
    </row>
    <row r="8" spans="1:15" x14ac:dyDescent="0.25">
      <c r="A8" t="s">
        <v>22</v>
      </c>
      <c r="B8" s="21">
        <v>142719.59</v>
      </c>
      <c r="C8" s="21">
        <v>319560.17</v>
      </c>
      <c r="D8" s="21">
        <v>383991.32</v>
      </c>
      <c r="E8" s="21">
        <v>617263.05000000005</v>
      </c>
      <c r="F8" s="21">
        <v>384343.89</v>
      </c>
      <c r="G8" s="21">
        <v>749256.74</v>
      </c>
      <c r="H8" s="21">
        <v>465076.93</v>
      </c>
      <c r="I8" s="21">
        <v>178783.97</v>
      </c>
      <c r="J8" s="21">
        <v>450323.43</v>
      </c>
      <c r="K8" s="21">
        <v>729296.64</v>
      </c>
      <c r="L8" s="21">
        <v>1137386.1200000001</v>
      </c>
      <c r="M8" s="21">
        <v>2173444.16</v>
      </c>
      <c r="N8" s="21">
        <v>2267184.86</v>
      </c>
      <c r="O8" s="21">
        <v>2179780.4300000002</v>
      </c>
    </row>
    <row r="9" spans="1:15" x14ac:dyDescent="0.25">
      <c r="A9" t="s">
        <v>24</v>
      </c>
      <c r="B9" s="21">
        <v>36318.5</v>
      </c>
      <c r="C9" s="21">
        <v>89813.61</v>
      </c>
      <c r="D9" s="21">
        <v>181949.77</v>
      </c>
      <c r="E9" s="21">
        <v>286350.25</v>
      </c>
      <c r="F9" s="21">
        <v>114181.32</v>
      </c>
      <c r="G9" s="21">
        <v>324610.74</v>
      </c>
      <c r="H9" s="21">
        <v>134177.15</v>
      </c>
      <c r="I9" s="21">
        <v>50534.36</v>
      </c>
      <c r="J9" s="21">
        <v>221437.45</v>
      </c>
      <c r="K9" s="21">
        <v>256723.48</v>
      </c>
      <c r="L9" s="21">
        <v>509040.06</v>
      </c>
      <c r="M9" s="21">
        <v>1302354.33</v>
      </c>
      <c r="N9" s="21">
        <v>860180.42</v>
      </c>
      <c r="O9" s="21">
        <v>1361139.41</v>
      </c>
    </row>
    <row r="10" spans="1:15" x14ac:dyDescent="0.25">
      <c r="A10" t="s">
        <v>26</v>
      </c>
      <c r="B10" s="21">
        <v>303213.7</v>
      </c>
      <c r="C10" s="21">
        <v>634800.4</v>
      </c>
      <c r="D10" s="21">
        <v>1149620.29</v>
      </c>
      <c r="E10" s="21">
        <v>1659325.34</v>
      </c>
      <c r="F10" s="21">
        <v>726704.27</v>
      </c>
      <c r="G10" s="21">
        <v>1931974.93</v>
      </c>
      <c r="H10" s="21">
        <v>876784.95</v>
      </c>
      <c r="I10" s="21">
        <v>396104.81</v>
      </c>
      <c r="J10" s="21">
        <v>1575234.52</v>
      </c>
      <c r="K10" s="21">
        <v>2631036.85</v>
      </c>
      <c r="L10" s="21">
        <v>5817901.3700000001</v>
      </c>
      <c r="M10" s="21">
        <v>15927623.800000001</v>
      </c>
      <c r="N10" s="21">
        <v>6820440.5199999996</v>
      </c>
      <c r="O10" s="21">
        <v>10520494.07</v>
      </c>
    </row>
    <row r="11" spans="1:15" x14ac:dyDescent="0.25">
      <c r="A11" t="s">
        <v>28</v>
      </c>
      <c r="B11" s="21">
        <v>420612.72</v>
      </c>
      <c r="C11" s="21">
        <v>767508.47</v>
      </c>
      <c r="D11" s="21">
        <v>1041343.04</v>
      </c>
      <c r="E11" s="21">
        <v>1817852.75</v>
      </c>
      <c r="F11" s="21">
        <v>716329.48</v>
      </c>
      <c r="G11" s="21">
        <v>2154097.36</v>
      </c>
      <c r="H11" s="21">
        <v>882191.14</v>
      </c>
      <c r="I11" s="21">
        <v>620425.44999999995</v>
      </c>
      <c r="J11" s="21">
        <v>1553030.63</v>
      </c>
      <c r="K11" s="21">
        <v>2216811.6</v>
      </c>
      <c r="L11" s="21">
        <v>3621300.15</v>
      </c>
      <c r="M11" s="21">
        <v>10571385.98</v>
      </c>
      <c r="N11" s="21">
        <v>6119118.1799999997</v>
      </c>
      <c r="O11" s="21">
        <v>6566458.7699999996</v>
      </c>
    </row>
    <row r="12" spans="1:15" x14ac:dyDescent="0.25">
      <c r="A12" t="s">
        <v>30</v>
      </c>
      <c r="B12" s="21">
        <v>18702.54</v>
      </c>
      <c r="C12" s="21">
        <v>44317.84</v>
      </c>
      <c r="D12" s="21">
        <v>88912.44</v>
      </c>
      <c r="E12" s="21">
        <v>148213.59</v>
      </c>
      <c r="F12" s="21">
        <v>52147.26</v>
      </c>
      <c r="G12" s="21">
        <v>145364.68</v>
      </c>
      <c r="H12" s="21">
        <v>61546.62</v>
      </c>
      <c r="I12" s="21">
        <v>25724.06</v>
      </c>
      <c r="J12" s="21">
        <v>110947.27</v>
      </c>
      <c r="K12" s="21">
        <v>158212.78</v>
      </c>
      <c r="L12" s="21">
        <v>184990.53</v>
      </c>
      <c r="M12" s="21">
        <v>500103.5</v>
      </c>
      <c r="N12" s="21">
        <v>230714.99</v>
      </c>
      <c r="O12" s="21">
        <v>181838.74</v>
      </c>
    </row>
    <row r="13" spans="1:15" x14ac:dyDescent="0.25">
      <c r="A13" t="s">
        <v>32</v>
      </c>
      <c r="B13" s="21">
        <v>6.45</v>
      </c>
      <c r="C13" s="21">
        <v>10.74</v>
      </c>
      <c r="D13" s="21">
        <v>19.309999999999999</v>
      </c>
      <c r="E13" s="21">
        <v>30.7</v>
      </c>
      <c r="F13" s="21">
        <v>11.34</v>
      </c>
      <c r="G13" s="21">
        <v>35.72</v>
      </c>
      <c r="H13" s="21">
        <v>14.01</v>
      </c>
      <c r="I13" s="21">
        <v>4.71</v>
      </c>
      <c r="J13" s="21">
        <v>37.4</v>
      </c>
      <c r="K13" s="21">
        <v>52.69</v>
      </c>
      <c r="L13" s="21">
        <v>62.38</v>
      </c>
      <c r="M13" s="21">
        <v>243.83</v>
      </c>
      <c r="N13" s="21">
        <v>79.959999999999994</v>
      </c>
      <c r="O13" s="21">
        <v>230.96</v>
      </c>
    </row>
    <row r="14" spans="1:15" x14ac:dyDescent="0.25">
      <c r="A14" t="s">
        <v>34</v>
      </c>
      <c r="B14" s="21">
        <v>4.32</v>
      </c>
      <c r="C14" s="21">
        <v>7.31</v>
      </c>
      <c r="D14" s="21">
        <v>12.14</v>
      </c>
      <c r="E14" s="21">
        <v>20.91</v>
      </c>
      <c r="F14" s="21">
        <v>8.1300000000000008</v>
      </c>
      <c r="G14" s="21">
        <v>24.12</v>
      </c>
      <c r="H14" s="21">
        <v>9.3000000000000007</v>
      </c>
      <c r="I14" s="21">
        <v>3.28</v>
      </c>
      <c r="J14" s="21">
        <v>18.559999999999999</v>
      </c>
      <c r="K14" s="21">
        <v>25.61</v>
      </c>
      <c r="L14" s="21">
        <v>25.14</v>
      </c>
      <c r="M14" s="21">
        <v>113.67</v>
      </c>
      <c r="N14" s="21">
        <v>24.96</v>
      </c>
      <c r="O14" s="21">
        <v>134.79</v>
      </c>
    </row>
    <row r="15" spans="1:15" x14ac:dyDescent="0.25">
      <c r="A15" t="s">
        <v>36</v>
      </c>
      <c r="B15" s="21">
        <v>0.82</v>
      </c>
      <c r="C15" s="21">
        <v>1.61</v>
      </c>
      <c r="D15" s="21">
        <v>2.59</v>
      </c>
      <c r="E15" s="21">
        <v>3.93</v>
      </c>
      <c r="F15" s="21">
        <v>1.54</v>
      </c>
      <c r="G15" s="21">
        <v>4.62</v>
      </c>
      <c r="H15" s="21">
        <v>1.97</v>
      </c>
      <c r="I15" s="21">
        <v>1.3</v>
      </c>
      <c r="J15" s="21">
        <v>3.76</v>
      </c>
      <c r="K15" s="21">
        <v>6.13</v>
      </c>
      <c r="L15" s="21">
        <v>13.09</v>
      </c>
      <c r="M15" s="21">
        <v>29.56</v>
      </c>
      <c r="N15" s="21">
        <v>14.58</v>
      </c>
      <c r="O15" s="21">
        <v>19.829999999999998</v>
      </c>
    </row>
    <row r="16" spans="1:15" x14ac:dyDescent="0.25">
      <c r="A16" t="s">
        <v>38</v>
      </c>
      <c r="B16" s="21">
        <v>3.63</v>
      </c>
      <c r="C16" s="21">
        <v>9.26</v>
      </c>
      <c r="D16" s="21">
        <v>19.16</v>
      </c>
      <c r="E16" s="21">
        <v>29.23</v>
      </c>
      <c r="F16" s="21">
        <v>7.2</v>
      </c>
      <c r="G16" s="21">
        <v>34.200000000000003</v>
      </c>
      <c r="H16" s="21">
        <v>8.91</v>
      </c>
      <c r="I16" s="21">
        <v>4.99</v>
      </c>
      <c r="J16" s="21">
        <v>21.82</v>
      </c>
      <c r="K16" s="21">
        <v>30.46</v>
      </c>
      <c r="L16" s="21">
        <v>58.27</v>
      </c>
      <c r="M16" s="21">
        <v>148.27000000000001</v>
      </c>
      <c r="N16" s="21">
        <v>73.87</v>
      </c>
      <c r="O16" s="21">
        <v>98.99</v>
      </c>
    </row>
    <row r="17" spans="1:22" x14ac:dyDescent="0.25">
      <c r="A17" t="s">
        <v>40</v>
      </c>
      <c r="B17" s="21">
        <v>5.97</v>
      </c>
      <c r="C17" s="21">
        <v>12.48</v>
      </c>
      <c r="D17" s="21">
        <v>19.98</v>
      </c>
      <c r="E17" s="21">
        <v>33.92</v>
      </c>
      <c r="F17" s="21">
        <v>11.46</v>
      </c>
      <c r="G17" s="21">
        <v>40</v>
      </c>
      <c r="H17" s="21">
        <v>14.29</v>
      </c>
      <c r="I17" s="21">
        <v>8.31</v>
      </c>
      <c r="J17" s="21">
        <v>29.98</v>
      </c>
      <c r="K17" s="21">
        <v>40.46</v>
      </c>
      <c r="L17" s="21">
        <v>97.93</v>
      </c>
      <c r="M17" s="21">
        <v>197.07</v>
      </c>
      <c r="N17" s="21">
        <v>108.57</v>
      </c>
      <c r="O17" s="21">
        <v>157.55000000000001</v>
      </c>
    </row>
    <row r="18" spans="1:22" x14ac:dyDescent="0.25">
      <c r="A18" t="s">
        <v>42</v>
      </c>
      <c r="B18" s="21">
        <v>0.86</v>
      </c>
      <c r="C18" s="21">
        <v>1.08</v>
      </c>
      <c r="D18" s="21">
        <v>2.29</v>
      </c>
      <c r="E18" s="21">
        <v>3.26</v>
      </c>
      <c r="F18" s="21">
        <v>1.41</v>
      </c>
      <c r="G18" s="21">
        <v>3.76</v>
      </c>
      <c r="H18" s="21">
        <v>1.78</v>
      </c>
      <c r="I18" s="21">
        <v>1.23</v>
      </c>
      <c r="J18" s="21">
        <v>3.73</v>
      </c>
      <c r="K18" s="21">
        <v>5.78</v>
      </c>
      <c r="L18" s="21">
        <v>13.84</v>
      </c>
      <c r="M18" s="21">
        <v>33.22</v>
      </c>
      <c r="N18" s="21">
        <v>13.97</v>
      </c>
      <c r="O18" s="21">
        <v>21.76</v>
      </c>
    </row>
    <row r="19" spans="1:22" x14ac:dyDescent="0.25">
      <c r="A19" t="s">
        <v>44</v>
      </c>
      <c r="B19" s="21">
        <v>34283.550000000003</v>
      </c>
      <c r="C19" s="21">
        <v>59558.080000000002</v>
      </c>
      <c r="D19" s="21">
        <v>116083.42</v>
      </c>
      <c r="E19" s="21">
        <v>183900.25</v>
      </c>
      <c r="F19" s="21">
        <v>67243.25</v>
      </c>
      <c r="G19" s="21">
        <v>208151.41</v>
      </c>
      <c r="H19" s="21">
        <v>77501.570000000007</v>
      </c>
      <c r="I19" s="21">
        <v>38454.620000000003</v>
      </c>
      <c r="J19" s="21">
        <v>132814.13</v>
      </c>
      <c r="K19" s="21">
        <v>164294.12</v>
      </c>
      <c r="L19" s="21">
        <v>253137.6</v>
      </c>
      <c r="M19" s="21">
        <v>484949.78</v>
      </c>
      <c r="N19" s="21">
        <v>579292.15</v>
      </c>
      <c r="O19" s="21">
        <v>682330.72</v>
      </c>
    </row>
    <row r="20" spans="1:22" x14ac:dyDescent="0.25">
      <c r="A20" s="10" t="s">
        <v>46</v>
      </c>
      <c r="B20" s="21">
        <v>611.84</v>
      </c>
      <c r="C20" s="21">
        <v>1209.27</v>
      </c>
      <c r="D20" s="21">
        <v>2363.35</v>
      </c>
      <c r="E20" s="21">
        <v>3812.85</v>
      </c>
      <c r="F20" s="21">
        <v>1374.27</v>
      </c>
      <c r="G20" s="21">
        <v>4105.3599999999997</v>
      </c>
      <c r="H20" s="21">
        <v>1609.16</v>
      </c>
      <c r="I20" s="21">
        <v>747.45</v>
      </c>
      <c r="J20" s="21">
        <v>2859.81</v>
      </c>
      <c r="K20" s="21">
        <v>3809.13</v>
      </c>
      <c r="L20" s="21">
        <v>5477.32</v>
      </c>
      <c r="M20" s="21">
        <v>12720.96</v>
      </c>
      <c r="N20" s="21">
        <v>9547.0300000000007</v>
      </c>
      <c r="O20" s="21">
        <v>11028.5</v>
      </c>
    </row>
    <row r="21" spans="1:22" x14ac:dyDescent="0.25">
      <c r="A21" t="s">
        <v>47</v>
      </c>
      <c r="B21" s="21">
        <v>9801959</v>
      </c>
      <c r="C21" s="21">
        <v>1779432.31</v>
      </c>
      <c r="D21" s="21">
        <v>3494809</v>
      </c>
      <c r="E21" s="21">
        <v>2423102</v>
      </c>
      <c r="F21" s="21">
        <v>5576106</v>
      </c>
      <c r="G21" s="21">
        <v>2115720</v>
      </c>
      <c r="H21" s="21">
        <v>4493153</v>
      </c>
      <c r="I21" s="21">
        <v>6927020</v>
      </c>
      <c r="J21" s="21">
        <v>2290488</v>
      </c>
      <c r="K21" s="21">
        <v>1566910</v>
      </c>
      <c r="L21" s="21">
        <v>807552</v>
      </c>
      <c r="M21" s="21">
        <v>421390</v>
      </c>
      <c r="N21" s="21">
        <v>732254</v>
      </c>
      <c r="O21" s="21">
        <v>476142</v>
      </c>
    </row>
    <row r="23" spans="1:22" x14ac:dyDescent="0.25">
      <c r="P23" t="e">
        <f>#REF!/#REF!</f>
        <v>#REF!</v>
      </c>
      <c r="Q23" t="e">
        <f>#REF!/#REF!</f>
        <v>#REF!</v>
      </c>
      <c r="R23" t="e">
        <f>#REF!/#REF!</f>
        <v>#REF!</v>
      </c>
      <c r="S23" t="e">
        <f>#REF!/#REF!</f>
        <v>#REF!</v>
      </c>
      <c r="T23" t="e">
        <f>#REF!/#REF!</f>
        <v>#REF!</v>
      </c>
      <c r="U23" t="e">
        <f>#REF!/#REF!</f>
        <v>#REF!</v>
      </c>
      <c r="V23" t="e">
        <f>#REF!/#REF!</f>
        <v>#REF!</v>
      </c>
    </row>
    <row r="24" spans="1:22" x14ac:dyDescent="0.25">
      <c r="B24" t="e">
        <f>#REF!/#REF!</f>
        <v>#REF!</v>
      </c>
      <c r="C24" t="e">
        <f>#REF!/#REF!</f>
        <v>#REF!</v>
      </c>
      <c r="D24" t="e">
        <f>#REF!/#REF!</f>
        <v>#REF!</v>
      </c>
      <c r="E24" t="e">
        <f>#REF!/#REF!</f>
        <v>#REF!</v>
      </c>
      <c r="F24" t="e">
        <f>#REF!/#REF!</f>
        <v>#REF!</v>
      </c>
      <c r="G24" t="e">
        <f>#REF!/#REF!</f>
        <v>#REF!</v>
      </c>
    </row>
    <row r="26" spans="1:22" x14ac:dyDescent="0.25">
      <c r="B26" t="e">
        <f>#REF!/#REF!*B24</f>
        <v>#REF!</v>
      </c>
      <c r="C26" t="e">
        <f>#REF!/#REF!*C24</f>
        <v>#REF!</v>
      </c>
      <c r="D26" t="e">
        <f>#REF!/#REF!*D24</f>
        <v>#REF!</v>
      </c>
      <c r="E26" t="e">
        <f>#REF!/#REF!*E24</f>
        <v>#REF!</v>
      </c>
    </row>
  </sheetData>
  <phoneticPr fontId="3" type="noConversion"/>
  <conditionalFormatting sqref="I8:K8 M8:O8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O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K9 M9:O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K10 M10: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K11 M11:O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K12 M12:O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K13 M13:O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K14 M14:O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5 M15:O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K16 M16:O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K17 M17:O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8 M18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K19 M19: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K20 M20:O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U15"/>
  <sheetViews>
    <sheetView workbookViewId="0">
      <selection sqref="A1:T15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20.5703125" bestFit="1" customWidth="1"/>
    <col min="5" max="5" width="26.5703125" bestFit="1" customWidth="1"/>
    <col min="6" max="6" width="16.140625" bestFit="1" customWidth="1"/>
    <col min="7" max="7" width="16" bestFit="1" customWidth="1"/>
    <col min="8" max="8" width="30.7109375" bestFit="1" customWidth="1"/>
    <col min="9" max="9" width="25" bestFit="1" customWidth="1"/>
    <col min="10" max="10" width="23.42578125" bestFit="1" customWidth="1"/>
    <col min="11" max="11" width="25.140625" bestFit="1" customWidth="1"/>
    <col min="12" max="12" width="27.5703125" bestFit="1" customWidth="1"/>
    <col min="13" max="13" width="27.85546875" bestFit="1" customWidth="1"/>
    <col min="14" max="14" width="35.28515625" bestFit="1" customWidth="1"/>
    <col min="15" max="15" width="38.140625" bestFit="1" customWidth="1"/>
    <col min="16" max="16" width="30.5703125" bestFit="1" customWidth="1"/>
    <col min="17" max="17" width="32.28515625" bestFit="1" customWidth="1"/>
    <col min="18" max="18" width="29.42578125" bestFit="1" customWidth="1"/>
    <col min="19" max="19" width="24.5703125" customWidth="1"/>
    <col min="20" max="20" width="13.7109375" bestFit="1" customWidth="1"/>
    <col min="21" max="21" width="17.140625" bestFit="1" customWidth="1"/>
    <col min="22" max="22" width="13.7109375" bestFit="1" customWidth="1"/>
    <col min="23" max="23" width="17.140625" bestFit="1" customWidth="1"/>
  </cols>
  <sheetData>
    <row r="1" spans="1:21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24</v>
      </c>
      <c r="J1" t="s">
        <v>26</v>
      </c>
      <c r="K1" t="s">
        <v>28</v>
      </c>
      <c r="L1" t="s">
        <v>30</v>
      </c>
      <c r="M1" t="s">
        <v>32</v>
      </c>
      <c r="N1" t="s">
        <v>34</v>
      </c>
      <c r="O1" t="s">
        <v>36</v>
      </c>
      <c r="P1" t="s">
        <v>38</v>
      </c>
      <c r="Q1" t="s">
        <v>40</v>
      </c>
      <c r="R1" t="s">
        <v>42</v>
      </c>
      <c r="S1" t="s">
        <v>44</v>
      </c>
      <c r="T1" t="s">
        <v>46</v>
      </c>
      <c r="U1" t="s">
        <v>47</v>
      </c>
    </row>
    <row r="2" spans="1:21" x14ac:dyDescent="0.25">
      <c r="A2" s="1" t="s">
        <v>144</v>
      </c>
      <c r="B2" s="1" t="s">
        <v>117</v>
      </c>
      <c r="C2" s="1" t="s">
        <v>164</v>
      </c>
      <c r="D2" s="1" t="s">
        <v>91</v>
      </c>
      <c r="E2" s="1" t="s">
        <v>92</v>
      </c>
      <c r="F2" s="1" t="s">
        <v>165</v>
      </c>
      <c r="G2" s="1">
        <v>1042200</v>
      </c>
      <c r="H2" s="1">
        <v>142719.59</v>
      </c>
      <c r="I2" s="1">
        <v>36318.5</v>
      </c>
      <c r="J2" s="1">
        <v>303213.7</v>
      </c>
      <c r="K2" s="1">
        <v>420612.72</v>
      </c>
      <c r="L2" s="1">
        <v>18702.54</v>
      </c>
      <c r="M2" s="1">
        <v>6.45</v>
      </c>
      <c r="N2" s="1">
        <v>4.32</v>
      </c>
      <c r="O2" s="1">
        <v>0.82</v>
      </c>
      <c r="P2" s="1">
        <v>3.63</v>
      </c>
      <c r="Q2" s="1">
        <v>5.97</v>
      </c>
      <c r="R2" s="1">
        <v>0.86</v>
      </c>
      <c r="S2" s="1">
        <v>34283.550000000003</v>
      </c>
      <c r="T2" s="1">
        <v>611.84</v>
      </c>
      <c r="U2">
        <v>9801959</v>
      </c>
    </row>
    <row r="3" spans="1:21" x14ac:dyDescent="0.25">
      <c r="A3" s="1" t="s">
        <v>139</v>
      </c>
      <c r="B3" s="1" t="s">
        <v>117</v>
      </c>
      <c r="C3" s="1" t="s">
        <v>147</v>
      </c>
      <c r="D3" s="1" t="s">
        <v>93</v>
      </c>
      <c r="E3" s="1" t="s">
        <v>58</v>
      </c>
      <c r="F3" s="1" t="s">
        <v>148</v>
      </c>
      <c r="G3" s="1">
        <v>0</v>
      </c>
      <c r="H3" s="1">
        <v>319560.17</v>
      </c>
      <c r="I3" s="1">
        <v>89813.61</v>
      </c>
      <c r="J3" s="1">
        <v>634800.4</v>
      </c>
      <c r="K3" s="1">
        <v>767508.47</v>
      </c>
      <c r="L3" s="1">
        <v>44317.84</v>
      </c>
      <c r="M3" s="1">
        <v>10.74</v>
      </c>
      <c r="N3" s="1">
        <v>7.31</v>
      </c>
      <c r="O3" s="1">
        <v>1.61</v>
      </c>
      <c r="P3" s="1">
        <v>9.26</v>
      </c>
      <c r="Q3" s="1">
        <v>12.48</v>
      </c>
      <c r="R3" s="1">
        <v>1.08</v>
      </c>
      <c r="S3" s="1">
        <v>59558.080000000002</v>
      </c>
      <c r="T3" s="1">
        <v>1209.27</v>
      </c>
      <c r="U3">
        <v>1779432.31</v>
      </c>
    </row>
    <row r="4" spans="1:21" x14ac:dyDescent="0.25">
      <c r="A4" s="1" t="s">
        <v>129</v>
      </c>
      <c r="B4" s="1" t="s">
        <v>117</v>
      </c>
      <c r="C4" s="1" t="s">
        <v>150</v>
      </c>
      <c r="D4" s="1" t="s">
        <v>94</v>
      </c>
      <c r="E4" s="1" t="s">
        <v>90</v>
      </c>
      <c r="F4" s="1" t="s">
        <v>151</v>
      </c>
      <c r="G4" s="1">
        <v>911016</v>
      </c>
      <c r="H4" s="1">
        <v>383991.32</v>
      </c>
      <c r="I4" s="1">
        <v>181949.77</v>
      </c>
      <c r="J4" s="1">
        <v>1149620.29</v>
      </c>
      <c r="K4" s="1">
        <v>1041343.04</v>
      </c>
      <c r="L4" s="1">
        <v>88912.44</v>
      </c>
      <c r="M4" s="1">
        <v>19.309999999999999</v>
      </c>
      <c r="N4" s="1">
        <v>12.14</v>
      </c>
      <c r="O4" s="1">
        <v>2.59</v>
      </c>
      <c r="P4" s="1">
        <v>19.16</v>
      </c>
      <c r="Q4" s="1">
        <v>19.98</v>
      </c>
      <c r="R4" s="1">
        <v>2.29</v>
      </c>
      <c r="S4" s="1">
        <v>116083.42</v>
      </c>
      <c r="T4" s="1">
        <v>2363.35</v>
      </c>
      <c r="U4">
        <v>3494809</v>
      </c>
    </row>
    <row r="5" spans="1:21" x14ac:dyDescent="0.25">
      <c r="A5" s="1" t="s">
        <v>126</v>
      </c>
      <c r="B5" s="1" t="s">
        <v>117</v>
      </c>
      <c r="C5" s="1" t="s">
        <v>152</v>
      </c>
      <c r="D5" s="1" t="s">
        <v>95</v>
      </c>
      <c r="E5" s="1" t="s">
        <v>59</v>
      </c>
      <c r="F5" s="1" t="s">
        <v>153</v>
      </c>
      <c r="G5" s="1">
        <v>819832</v>
      </c>
      <c r="H5" s="1">
        <v>617263.05000000005</v>
      </c>
      <c r="I5" s="1">
        <v>286350.25</v>
      </c>
      <c r="J5" s="1">
        <v>1659325.34</v>
      </c>
      <c r="K5" s="1">
        <v>1817852.75</v>
      </c>
      <c r="L5" s="1">
        <v>148213.59</v>
      </c>
      <c r="M5" s="1">
        <v>30.7</v>
      </c>
      <c r="N5" s="1">
        <v>20.91</v>
      </c>
      <c r="O5" s="1">
        <v>3.93</v>
      </c>
      <c r="P5" s="1">
        <v>29.23</v>
      </c>
      <c r="Q5" s="1">
        <v>33.92</v>
      </c>
      <c r="R5" s="1">
        <v>3.26</v>
      </c>
      <c r="S5" s="1">
        <v>183900.25</v>
      </c>
      <c r="T5" s="1">
        <v>3812.85</v>
      </c>
      <c r="U5">
        <v>2423102</v>
      </c>
    </row>
    <row r="6" spans="1:21" x14ac:dyDescent="0.25">
      <c r="A6" s="1" t="s">
        <v>137</v>
      </c>
      <c r="B6" s="1" t="s">
        <v>141</v>
      </c>
      <c r="C6" s="1" t="s">
        <v>161</v>
      </c>
      <c r="D6" s="1" t="s">
        <v>94</v>
      </c>
      <c r="E6" s="1" t="s">
        <v>96</v>
      </c>
      <c r="F6" s="1" t="s">
        <v>162</v>
      </c>
      <c r="G6" s="1">
        <v>1043720</v>
      </c>
      <c r="H6" s="1">
        <v>384343.89</v>
      </c>
      <c r="I6" s="1">
        <v>114181.32</v>
      </c>
      <c r="J6" s="1">
        <v>726704.27</v>
      </c>
      <c r="K6" s="1">
        <v>716329.48</v>
      </c>
      <c r="L6" s="1">
        <v>52147.26</v>
      </c>
      <c r="M6" s="1">
        <v>11.34</v>
      </c>
      <c r="N6" s="1">
        <v>8.1300000000000008</v>
      </c>
      <c r="O6" s="1">
        <v>1.54</v>
      </c>
      <c r="P6" s="1">
        <v>7.2</v>
      </c>
      <c r="Q6" s="1">
        <v>11.46</v>
      </c>
      <c r="R6" s="1">
        <v>1.41</v>
      </c>
      <c r="S6" s="1">
        <v>67243.25</v>
      </c>
      <c r="T6" s="1">
        <v>1374.27</v>
      </c>
      <c r="U6">
        <v>5576106</v>
      </c>
    </row>
    <row r="7" spans="1:21" x14ac:dyDescent="0.25">
      <c r="A7" s="1" t="s">
        <v>128</v>
      </c>
      <c r="B7" s="1" t="s">
        <v>117</v>
      </c>
      <c r="C7" s="1" t="s">
        <v>154</v>
      </c>
      <c r="D7" s="1" t="s">
        <v>94</v>
      </c>
      <c r="E7" s="1" t="s">
        <v>59</v>
      </c>
      <c r="F7" s="1" t="s">
        <v>153</v>
      </c>
      <c r="G7" s="1">
        <v>819352</v>
      </c>
      <c r="H7" s="1">
        <v>749256.74</v>
      </c>
      <c r="I7" s="1">
        <v>324610.74</v>
      </c>
      <c r="J7" s="1">
        <v>1931974.93</v>
      </c>
      <c r="K7" s="1">
        <v>2154097.36</v>
      </c>
      <c r="L7" s="1">
        <v>145364.68</v>
      </c>
      <c r="M7" s="1">
        <v>35.72</v>
      </c>
      <c r="N7" s="1">
        <v>24.12</v>
      </c>
      <c r="O7" s="1">
        <v>4.62</v>
      </c>
      <c r="P7" s="1">
        <v>34.200000000000003</v>
      </c>
      <c r="Q7" s="1">
        <v>40</v>
      </c>
      <c r="R7" s="1">
        <v>3.76</v>
      </c>
      <c r="S7" s="1">
        <v>208151.41</v>
      </c>
      <c r="T7" s="1">
        <v>4105.3599999999997</v>
      </c>
      <c r="U7">
        <v>2115720</v>
      </c>
    </row>
    <row r="8" spans="1:21" x14ac:dyDescent="0.25">
      <c r="A8" s="1" t="s">
        <v>128</v>
      </c>
      <c r="B8" s="1" t="s">
        <v>141</v>
      </c>
      <c r="C8" s="1" t="s">
        <v>154</v>
      </c>
      <c r="D8" s="1" t="s">
        <v>94</v>
      </c>
      <c r="E8" s="1" t="s">
        <v>96</v>
      </c>
      <c r="F8" s="1" t="s">
        <v>153</v>
      </c>
      <c r="G8" s="1">
        <v>1042848</v>
      </c>
      <c r="H8" s="1">
        <v>465076.93</v>
      </c>
      <c r="I8" s="1">
        <v>134177.15</v>
      </c>
      <c r="J8" s="1">
        <v>876784.95</v>
      </c>
      <c r="K8" s="1">
        <v>882191.14</v>
      </c>
      <c r="L8" s="1">
        <v>61546.62</v>
      </c>
      <c r="M8" s="1">
        <v>14.01</v>
      </c>
      <c r="N8" s="1">
        <v>9.3000000000000007</v>
      </c>
      <c r="O8" s="1">
        <v>1.97</v>
      </c>
      <c r="P8" s="1">
        <v>8.91</v>
      </c>
      <c r="Q8" s="1">
        <v>14.29</v>
      </c>
      <c r="R8" s="1">
        <v>1.78</v>
      </c>
      <c r="S8" s="1">
        <v>77501.570000000007</v>
      </c>
      <c r="T8" s="1">
        <v>1609.16</v>
      </c>
      <c r="U8">
        <v>4493153</v>
      </c>
    </row>
    <row r="9" spans="1:21" x14ac:dyDescent="0.25">
      <c r="A9" s="1" t="s">
        <v>97</v>
      </c>
      <c r="B9" s="1" t="s">
        <v>166</v>
      </c>
      <c r="C9" s="1" t="s">
        <v>167</v>
      </c>
      <c r="D9" s="1" t="s">
        <v>95</v>
      </c>
      <c r="E9" s="1" t="s">
        <v>58</v>
      </c>
      <c r="F9" s="1" t="s">
        <v>149</v>
      </c>
      <c r="G9" s="1">
        <v>600536</v>
      </c>
      <c r="H9" s="1">
        <v>178783.97</v>
      </c>
      <c r="I9" s="1">
        <v>50534.36</v>
      </c>
      <c r="J9" s="1">
        <v>396104.81</v>
      </c>
      <c r="K9" s="1">
        <v>620425.44999999995</v>
      </c>
      <c r="L9" s="1">
        <v>25724.06</v>
      </c>
      <c r="M9" s="1">
        <v>4.71</v>
      </c>
      <c r="N9" s="1">
        <v>3.28</v>
      </c>
      <c r="O9" s="1">
        <v>1.3</v>
      </c>
      <c r="P9" s="1">
        <v>4.99</v>
      </c>
      <c r="Q9" s="1">
        <v>8.31</v>
      </c>
      <c r="R9" s="1">
        <v>1.23</v>
      </c>
      <c r="S9" s="1">
        <v>38454.620000000003</v>
      </c>
      <c r="T9" s="1">
        <v>747.45</v>
      </c>
      <c r="U9">
        <v>6927020</v>
      </c>
    </row>
    <row r="10" spans="1:21" x14ac:dyDescent="0.25">
      <c r="A10" s="1" t="s">
        <v>4</v>
      </c>
      <c r="B10" s="1" t="s">
        <v>118</v>
      </c>
      <c r="C10" s="1" t="s">
        <v>155</v>
      </c>
      <c r="D10" s="1" t="s">
        <v>98</v>
      </c>
      <c r="E10" s="1" t="s">
        <v>59</v>
      </c>
      <c r="F10" s="1" t="s">
        <v>151</v>
      </c>
      <c r="G10" s="1">
        <v>820040</v>
      </c>
      <c r="H10" s="1">
        <v>450323.43</v>
      </c>
      <c r="I10" s="1">
        <v>221437.45</v>
      </c>
      <c r="J10" s="1">
        <v>1575234.52</v>
      </c>
      <c r="K10" s="1">
        <v>1553030.63</v>
      </c>
      <c r="L10" s="1">
        <v>110947.27</v>
      </c>
      <c r="M10" s="1">
        <v>37.4</v>
      </c>
      <c r="N10" s="1">
        <v>18.559999999999999</v>
      </c>
      <c r="O10" s="1">
        <v>3.76</v>
      </c>
      <c r="P10" s="1">
        <v>21.82</v>
      </c>
      <c r="Q10" s="1">
        <v>29.98</v>
      </c>
      <c r="R10" s="1">
        <v>3.73</v>
      </c>
      <c r="S10" s="1">
        <v>132814.13</v>
      </c>
      <c r="T10" s="1">
        <v>2859.81</v>
      </c>
      <c r="U10">
        <v>2290488</v>
      </c>
    </row>
    <row r="11" spans="1:21" x14ac:dyDescent="0.25">
      <c r="A11" s="1" t="s">
        <v>52</v>
      </c>
      <c r="B11" s="1" t="s">
        <v>118</v>
      </c>
      <c r="C11" s="1" t="s">
        <v>168</v>
      </c>
      <c r="D11" s="1" t="s">
        <v>99</v>
      </c>
      <c r="E11" s="1" t="s">
        <v>60</v>
      </c>
      <c r="F11" s="1" t="s">
        <v>153</v>
      </c>
      <c r="G11" s="1">
        <v>910328</v>
      </c>
      <c r="H11" s="1">
        <v>729296.64</v>
      </c>
      <c r="I11" s="1">
        <v>256723.48</v>
      </c>
      <c r="J11" s="1">
        <v>2631036.85</v>
      </c>
      <c r="K11" s="1">
        <v>2216811.6</v>
      </c>
      <c r="L11" s="1">
        <v>158212.78</v>
      </c>
      <c r="M11" s="1">
        <v>52.69</v>
      </c>
      <c r="N11" s="1">
        <v>25.61</v>
      </c>
      <c r="O11" s="1">
        <v>6.13</v>
      </c>
      <c r="P11" s="1">
        <v>30.46</v>
      </c>
      <c r="Q11" s="1">
        <v>40.46</v>
      </c>
      <c r="R11" s="1">
        <v>5.78</v>
      </c>
      <c r="S11" s="1">
        <v>164294.12</v>
      </c>
      <c r="T11" s="1">
        <v>3809.13</v>
      </c>
      <c r="U11">
        <v>1566910</v>
      </c>
    </row>
    <row r="12" spans="1:21" x14ac:dyDescent="0.25">
      <c r="A12" s="1" t="s">
        <v>121</v>
      </c>
      <c r="B12" s="1" t="s">
        <v>122</v>
      </c>
      <c r="C12" s="1" t="s">
        <v>163</v>
      </c>
      <c r="D12" s="1" t="s">
        <v>169</v>
      </c>
      <c r="E12" s="1" t="s">
        <v>170</v>
      </c>
      <c r="F12" s="1" t="s">
        <v>148</v>
      </c>
      <c r="G12" s="1">
        <v>762584</v>
      </c>
      <c r="H12" s="1">
        <v>1137386.1200000001</v>
      </c>
      <c r="I12" s="1">
        <v>509040.06</v>
      </c>
      <c r="J12" s="1">
        <v>5817901.3700000001</v>
      </c>
      <c r="K12" s="1">
        <v>3621300.15</v>
      </c>
      <c r="L12" s="1">
        <v>184990.53</v>
      </c>
      <c r="M12" s="1">
        <v>62.38</v>
      </c>
      <c r="N12" s="1">
        <v>25.14</v>
      </c>
      <c r="O12" s="1">
        <v>13.09</v>
      </c>
      <c r="P12" s="1">
        <v>58.27</v>
      </c>
      <c r="Q12" s="1">
        <v>97.93</v>
      </c>
      <c r="R12" s="1">
        <v>13.84</v>
      </c>
      <c r="S12" s="1">
        <v>253137.6</v>
      </c>
      <c r="T12" s="1">
        <v>5477.32</v>
      </c>
      <c r="U12">
        <v>807552</v>
      </c>
    </row>
    <row r="13" spans="1:21" x14ac:dyDescent="0.25">
      <c r="A13" s="1" t="s">
        <v>55</v>
      </c>
      <c r="B13" s="1" t="s">
        <v>119</v>
      </c>
      <c r="C13" s="1" t="s">
        <v>171</v>
      </c>
      <c r="D13" s="1" t="s">
        <v>94</v>
      </c>
      <c r="E13" s="1" t="s">
        <v>61</v>
      </c>
      <c r="F13" s="1" t="s">
        <v>151</v>
      </c>
      <c r="G13" s="1">
        <v>922704</v>
      </c>
      <c r="H13" s="1">
        <v>2173444.16</v>
      </c>
      <c r="I13" s="1">
        <v>1302354.33</v>
      </c>
      <c r="J13" s="1">
        <v>15927623.800000001</v>
      </c>
      <c r="K13" s="1">
        <v>10571385.98</v>
      </c>
      <c r="L13" s="1">
        <v>500103.5</v>
      </c>
      <c r="M13" s="1">
        <v>243.83</v>
      </c>
      <c r="N13" s="1">
        <v>113.67</v>
      </c>
      <c r="O13" s="1">
        <v>29.56</v>
      </c>
      <c r="P13" s="1">
        <v>148.27000000000001</v>
      </c>
      <c r="Q13" s="1">
        <v>197.07</v>
      </c>
      <c r="R13" s="1">
        <v>33.22</v>
      </c>
      <c r="S13" s="1">
        <v>484949.78</v>
      </c>
      <c r="T13" s="1">
        <v>12720.96</v>
      </c>
      <c r="U13">
        <v>421390</v>
      </c>
    </row>
    <row r="14" spans="1:21" x14ac:dyDescent="0.25">
      <c r="A14" s="1" t="s">
        <v>11</v>
      </c>
      <c r="B14" s="1" t="s">
        <v>119</v>
      </c>
      <c r="C14" s="1" t="s">
        <v>159</v>
      </c>
      <c r="D14" s="1" t="s">
        <v>62</v>
      </c>
      <c r="E14" s="1" t="s">
        <v>63</v>
      </c>
      <c r="F14" s="1" t="s">
        <v>153</v>
      </c>
      <c r="G14" s="1">
        <v>999032</v>
      </c>
      <c r="H14" s="1">
        <v>2267184.86</v>
      </c>
      <c r="I14" s="1">
        <v>860180.42</v>
      </c>
      <c r="J14" s="1">
        <v>6820440.5199999996</v>
      </c>
      <c r="K14" s="1">
        <v>6119118.1799999997</v>
      </c>
      <c r="L14" s="1">
        <v>230714.99</v>
      </c>
      <c r="M14" s="1">
        <v>79.959999999999994</v>
      </c>
      <c r="N14" s="1">
        <v>24.96</v>
      </c>
      <c r="O14" s="1">
        <v>14.58</v>
      </c>
      <c r="P14" s="1">
        <v>73.87</v>
      </c>
      <c r="Q14" s="1">
        <v>108.57</v>
      </c>
      <c r="R14" s="1">
        <v>13.97</v>
      </c>
      <c r="S14" s="1">
        <v>579292.15</v>
      </c>
      <c r="T14" s="1">
        <v>9547.0300000000007</v>
      </c>
      <c r="U14">
        <v>732254</v>
      </c>
    </row>
    <row r="15" spans="1:21" x14ac:dyDescent="0.25">
      <c r="A15" s="1" t="s">
        <v>11</v>
      </c>
      <c r="B15" s="1" t="s">
        <v>119</v>
      </c>
      <c r="C15" s="1" t="s">
        <v>159</v>
      </c>
      <c r="D15" s="1" t="s">
        <v>62</v>
      </c>
      <c r="E15" s="1" t="s">
        <v>59</v>
      </c>
      <c r="F15" s="1" t="s">
        <v>153</v>
      </c>
      <c r="G15" s="1">
        <v>822640</v>
      </c>
      <c r="H15" s="1">
        <v>2179780.4300000002</v>
      </c>
      <c r="I15" s="1">
        <v>1361139.41</v>
      </c>
      <c r="J15" s="1">
        <v>10520494.07</v>
      </c>
      <c r="K15" s="1">
        <v>6566458.7699999996</v>
      </c>
      <c r="L15" s="1">
        <v>181838.74</v>
      </c>
      <c r="M15" s="1">
        <v>230.96</v>
      </c>
      <c r="N15" s="1">
        <v>134.79</v>
      </c>
      <c r="O15" s="1">
        <v>19.829999999999998</v>
      </c>
      <c r="P15" s="1">
        <v>98.99</v>
      </c>
      <c r="Q15" s="1">
        <v>157.55000000000001</v>
      </c>
      <c r="R15" s="1">
        <v>21.76</v>
      </c>
      <c r="S15" s="1">
        <v>682330.72</v>
      </c>
      <c r="T15" s="1">
        <v>11028.5</v>
      </c>
      <c r="U15">
        <v>476142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5CF6-E63F-4682-BAFF-47523FCC96FD}">
  <dimension ref="A1:P20"/>
  <sheetViews>
    <sheetView zoomScaleNormal="100" workbookViewId="0">
      <selection activeCell="K15" sqref="K15"/>
    </sheetView>
  </sheetViews>
  <sheetFormatPr defaultRowHeight="15" x14ac:dyDescent="0.25"/>
  <cols>
    <col min="1" max="1" width="35.85546875" bestFit="1" customWidth="1"/>
    <col min="2" max="2" width="12" customWidth="1"/>
    <col min="3" max="4" width="11.85546875" customWidth="1"/>
    <col min="5" max="5" width="12.85546875" customWidth="1"/>
    <col min="6" max="6" width="12.7109375" customWidth="1"/>
    <col min="7" max="7" width="13.140625" customWidth="1"/>
    <col min="8" max="8" width="13.85546875" customWidth="1"/>
    <col min="9" max="9" width="12.28515625" bestFit="1" customWidth="1"/>
    <col min="10" max="11" width="12.42578125" customWidth="1"/>
    <col min="12" max="12" width="12.5703125" customWidth="1"/>
    <col min="13" max="13" width="13.140625" customWidth="1"/>
    <col min="14" max="14" width="13.42578125" bestFit="1" customWidth="1"/>
    <col min="15" max="15" width="13.7109375" customWidth="1"/>
    <col min="16" max="16" width="13.28515625" customWidth="1"/>
  </cols>
  <sheetData>
    <row r="1" spans="1:16" ht="50.25" customHeight="1" x14ac:dyDescent="0.25">
      <c r="A1" s="15" t="s">
        <v>0</v>
      </c>
      <c r="B1" s="14" t="s">
        <v>144</v>
      </c>
      <c r="C1" s="14" t="s">
        <v>139</v>
      </c>
      <c r="D1" s="14" t="s">
        <v>129</v>
      </c>
      <c r="E1" s="14" t="s">
        <v>126</v>
      </c>
      <c r="F1" s="14" t="s">
        <v>127</v>
      </c>
      <c r="G1" s="14" t="s">
        <v>128</v>
      </c>
      <c r="H1" s="14" t="s">
        <v>145</v>
      </c>
      <c r="I1" s="14" t="s">
        <v>97</v>
      </c>
      <c r="J1" s="14" t="s">
        <v>183</v>
      </c>
      <c r="K1" s="14" t="s">
        <v>4</v>
      </c>
      <c r="L1" s="14" t="s">
        <v>52</v>
      </c>
      <c r="M1" s="14" t="s">
        <v>121</v>
      </c>
      <c r="N1" s="14" t="s">
        <v>9</v>
      </c>
      <c r="O1" s="14" t="s">
        <v>7</v>
      </c>
      <c r="P1" s="14" t="s">
        <v>11</v>
      </c>
    </row>
    <row r="2" spans="1:16" x14ac:dyDescent="0.25">
      <c r="A2" s="10" t="s">
        <v>116</v>
      </c>
      <c r="B2" s="11" t="s">
        <v>117</v>
      </c>
      <c r="C2" s="11" t="s">
        <v>117</v>
      </c>
      <c r="D2" s="11" t="s">
        <v>117</v>
      </c>
      <c r="E2" s="11" t="s">
        <v>117</v>
      </c>
      <c r="F2" s="11" t="s">
        <v>181</v>
      </c>
      <c r="G2" s="11" t="s">
        <v>117</v>
      </c>
      <c r="H2" s="11" t="s">
        <v>181</v>
      </c>
      <c r="I2" s="11" t="s">
        <v>166</v>
      </c>
      <c r="J2" s="11" t="s">
        <v>118</v>
      </c>
      <c r="K2" s="11" t="s">
        <v>118</v>
      </c>
      <c r="L2" s="11" t="s">
        <v>118</v>
      </c>
      <c r="M2" s="11" t="s">
        <v>122</v>
      </c>
      <c r="N2" s="11" t="s">
        <v>119</v>
      </c>
      <c r="O2" s="11" t="s">
        <v>119</v>
      </c>
      <c r="P2" s="11" t="s">
        <v>119</v>
      </c>
    </row>
    <row r="3" spans="1:16" x14ac:dyDescent="0.25">
      <c r="A3" s="10" t="s">
        <v>140</v>
      </c>
      <c r="B3" s="11" t="s">
        <v>164</v>
      </c>
      <c r="C3" s="11" t="s">
        <v>147</v>
      </c>
      <c r="D3" s="11" t="s">
        <v>150</v>
      </c>
      <c r="E3" s="11" t="s">
        <v>152</v>
      </c>
      <c r="F3" s="11" t="s">
        <v>161</v>
      </c>
      <c r="G3" s="11" t="s">
        <v>154</v>
      </c>
      <c r="H3" s="11" t="s">
        <v>154</v>
      </c>
      <c r="I3" s="11" t="s">
        <v>167</v>
      </c>
      <c r="J3" s="11" t="s">
        <v>161</v>
      </c>
      <c r="K3" s="11" t="s">
        <v>155</v>
      </c>
      <c r="L3" s="11" t="s">
        <v>168</v>
      </c>
      <c r="M3" s="11" t="s">
        <v>163</v>
      </c>
      <c r="N3" s="11" t="s">
        <v>171</v>
      </c>
      <c r="O3" s="11" t="s">
        <v>172</v>
      </c>
      <c r="P3" s="11" t="s">
        <v>159</v>
      </c>
    </row>
    <row r="4" spans="1:16" x14ac:dyDescent="0.25">
      <c r="A4" s="10" t="s">
        <v>13</v>
      </c>
      <c r="B4" s="11" t="s">
        <v>49</v>
      </c>
      <c r="C4" s="11" t="s">
        <v>49</v>
      </c>
      <c r="D4" s="11" t="s">
        <v>49</v>
      </c>
      <c r="E4" s="11" t="s">
        <v>49</v>
      </c>
      <c r="F4" s="11" t="s">
        <v>56</v>
      </c>
      <c r="G4" s="11" t="s">
        <v>49</v>
      </c>
      <c r="H4" s="11" t="s">
        <v>56</v>
      </c>
      <c r="I4" s="11" t="s">
        <v>182</v>
      </c>
      <c r="J4" s="11" t="s">
        <v>184</v>
      </c>
      <c r="K4" s="11" t="s">
        <v>184</v>
      </c>
      <c r="L4" s="11" t="s">
        <v>184</v>
      </c>
      <c r="M4" s="11" t="s">
        <v>186</v>
      </c>
      <c r="N4" s="11" t="s">
        <v>56</v>
      </c>
      <c r="O4" s="11" t="s">
        <v>187</v>
      </c>
      <c r="P4" s="11" t="s">
        <v>188</v>
      </c>
    </row>
    <row r="5" spans="1:16" x14ac:dyDescent="0.25">
      <c r="A5" s="10" t="s">
        <v>14</v>
      </c>
      <c r="B5" s="11" t="s">
        <v>180</v>
      </c>
      <c r="C5" s="11" t="s">
        <v>180</v>
      </c>
      <c r="D5" s="11" t="s">
        <v>180</v>
      </c>
      <c r="E5" s="11" t="s">
        <v>180</v>
      </c>
      <c r="F5" s="11" t="s">
        <v>180</v>
      </c>
      <c r="G5" s="11" t="s">
        <v>180</v>
      </c>
      <c r="H5" s="11" t="s">
        <v>180</v>
      </c>
      <c r="I5" s="11" t="s">
        <v>180</v>
      </c>
      <c r="J5" s="11" t="s">
        <v>185</v>
      </c>
      <c r="K5" s="11" t="s">
        <v>180</v>
      </c>
      <c r="L5" s="11" t="s">
        <v>185</v>
      </c>
      <c r="M5" s="11" t="s">
        <v>180</v>
      </c>
      <c r="N5" s="11" t="s">
        <v>185</v>
      </c>
      <c r="O5" s="11" t="s">
        <v>180</v>
      </c>
      <c r="P5" s="11" t="s">
        <v>180</v>
      </c>
    </row>
    <row r="6" spans="1:16" x14ac:dyDescent="0.25">
      <c r="A6" s="10" t="s">
        <v>20</v>
      </c>
      <c r="B6" s="11" t="s">
        <v>148</v>
      </c>
      <c r="C6" s="11" t="s">
        <v>148</v>
      </c>
      <c r="D6" s="11" t="s">
        <v>148</v>
      </c>
      <c r="E6" s="11" t="s">
        <v>148</v>
      </c>
      <c r="F6" s="11" t="s">
        <v>148</v>
      </c>
      <c r="G6" s="11" t="s">
        <v>148</v>
      </c>
      <c r="H6" s="11" t="s">
        <v>148</v>
      </c>
      <c r="I6" s="11" t="s">
        <v>148</v>
      </c>
      <c r="J6" s="11" t="s">
        <v>148</v>
      </c>
      <c r="K6" s="11" t="s">
        <v>148</v>
      </c>
      <c r="L6" s="11" t="s">
        <v>148</v>
      </c>
      <c r="M6" s="11" t="s">
        <v>148</v>
      </c>
      <c r="N6" s="11" t="s">
        <v>148</v>
      </c>
      <c r="O6" s="11" t="s">
        <v>148</v>
      </c>
      <c r="P6" s="11" t="s">
        <v>148</v>
      </c>
    </row>
    <row r="7" spans="1:16" x14ac:dyDescent="0.25">
      <c r="A7" t="s">
        <v>22</v>
      </c>
      <c r="B7" s="3">
        <v>315955.15000000002</v>
      </c>
      <c r="C7" s="3">
        <v>788179.58</v>
      </c>
      <c r="D7" s="3">
        <v>486316.97</v>
      </c>
      <c r="E7" s="3">
        <v>810810.81</v>
      </c>
      <c r="F7" s="3">
        <v>1034482.76</v>
      </c>
      <c r="G7" s="3">
        <v>1000000</v>
      </c>
      <c r="H7" s="3">
        <v>1200000</v>
      </c>
      <c r="I7" s="3">
        <v>1625000</v>
      </c>
      <c r="J7" s="3">
        <v>209790.21</v>
      </c>
      <c r="K7" s="3">
        <v>833333.33</v>
      </c>
      <c r="L7" s="3">
        <v>1071428.57</v>
      </c>
      <c r="M7" s="3">
        <v>1428571.43</v>
      </c>
      <c r="N7" s="3">
        <v>2727272.73</v>
      </c>
      <c r="O7" s="3">
        <v>1814772.25</v>
      </c>
      <c r="P7" s="3">
        <v>4065591.54</v>
      </c>
    </row>
    <row r="8" spans="1:16" x14ac:dyDescent="0.25">
      <c r="A8" t="s">
        <v>24</v>
      </c>
      <c r="B8" s="3">
        <v>71120.990000000005</v>
      </c>
      <c r="C8" s="3">
        <v>194530.15</v>
      </c>
      <c r="D8" s="3">
        <v>120728.19</v>
      </c>
      <c r="E8" s="3">
        <v>192307.69</v>
      </c>
      <c r="F8" s="3">
        <v>173913.04</v>
      </c>
      <c r="G8" s="3">
        <v>238095.24</v>
      </c>
      <c r="H8" s="3">
        <v>210526.32</v>
      </c>
      <c r="I8" s="3">
        <v>131578.95000000001</v>
      </c>
      <c r="J8" s="3">
        <v>50251.26</v>
      </c>
      <c r="K8" s="3">
        <v>194174.76</v>
      </c>
      <c r="L8" s="3">
        <v>235294.12</v>
      </c>
      <c r="M8" s="3">
        <v>266666.67</v>
      </c>
      <c r="N8" s="3">
        <v>689655.17</v>
      </c>
      <c r="O8" s="3">
        <v>471820.52</v>
      </c>
      <c r="P8" s="3">
        <v>1030555.98</v>
      </c>
    </row>
    <row r="9" spans="1:16" x14ac:dyDescent="0.25">
      <c r="A9" t="s">
        <v>26</v>
      </c>
      <c r="B9" s="3">
        <v>490871.14</v>
      </c>
      <c r="C9" s="3">
        <v>1238255.03</v>
      </c>
      <c r="D9" s="3">
        <v>757266.99</v>
      </c>
      <c r="E9" s="3">
        <v>2173913.04</v>
      </c>
      <c r="F9" s="3">
        <v>1960784.31</v>
      </c>
      <c r="G9" s="3">
        <v>2631578.9500000002</v>
      </c>
      <c r="H9" s="3">
        <v>2564102.56</v>
      </c>
      <c r="I9" s="3">
        <v>1666666.67</v>
      </c>
      <c r="J9" s="3">
        <v>2083333.33</v>
      </c>
      <c r="K9" s="3">
        <v>2597402.6</v>
      </c>
      <c r="L9" s="3">
        <v>3846153.85</v>
      </c>
      <c r="M9" s="3">
        <v>4444444.4400000004</v>
      </c>
      <c r="N9" s="3">
        <v>10526315.789999999</v>
      </c>
      <c r="O9" s="3">
        <v>3906021.13</v>
      </c>
      <c r="P9" s="3">
        <v>8421052.6300000008</v>
      </c>
    </row>
    <row r="10" spans="1:16" x14ac:dyDescent="0.25">
      <c r="A10" t="s">
        <v>28</v>
      </c>
      <c r="B10" s="3">
        <v>1074574.8400000001</v>
      </c>
      <c r="C10" s="3">
        <v>2587166.2200000002</v>
      </c>
      <c r="D10" s="3">
        <v>1575828.19</v>
      </c>
      <c r="E10" s="3">
        <v>2597402.6</v>
      </c>
      <c r="F10" s="3">
        <v>2439024.39</v>
      </c>
      <c r="G10" s="3">
        <v>3333333.33</v>
      </c>
      <c r="H10" s="3">
        <v>4545454.55</v>
      </c>
      <c r="I10" s="3">
        <v>2127659.5699999998</v>
      </c>
      <c r="J10" s="3">
        <v>1481481.48</v>
      </c>
      <c r="K10" s="3">
        <v>2898550.72</v>
      </c>
      <c r="L10" s="3">
        <v>4081632.65</v>
      </c>
      <c r="M10" s="3">
        <v>3921568.63</v>
      </c>
      <c r="N10" s="3">
        <v>10526315.789999999</v>
      </c>
      <c r="O10" s="3">
        <v>7260582.2999999998</v>
      </c>
      <c r="P10" s="3">
        <v>12928248.220000001</v>
      </c>
    </row>
    <row r="11" spans="1:16" x14ac:dyDescent="0.25">
      <c r="A11" t="s">
        <v>30</v>
      </c>
      <c r="B11" s="3">
        <v>8916.07</v>
      </c>
      <c r="C11" s="3">
        <v>25040.9</v>
      </c>
      <c r="D11" s="3">
        <v>15501.22</v>
      </c>
      <c r="E11" s="3">
        <v>25000</v>
      </c>
      <c r="F11" s="3">
        <v>29411.759999999998</v>
      </c>
      <c r="G11" s="3">
        <v>31250</v>
      </c>
      <c r="H11" s="3">
        <v>38461.54</v>
      </c>
      <c r="I11" s="3">
        <v>12820.51</v>
      </c>
      <c r="J11" s="3">
        <v>15625</v>
      </c>
      <c r="K11" s="3">
        <v>25000</v>
      </c>
      <c r="L11" s="3">
        <v>33333.33</v>
      </c>
      <c r="M11" s="3">
        <v>41666.67</v>
      </c>
      <c r="N11" s="3">
        <v>100000</v>
      </c>
      <c r="O11" s="3">
        <v>78827.05</v>
      </c>
      <c r="P11" s="3">
        <v>159948.82</v>
      </c>
    </row>
    <row r="12" spans="1:16" x14ac:dyDescent="0.25">
      <c r="A12" t="s">
        <v>32</v>
      </c>
      <c r="B12" s="3">
        <v>11.08</v>
      </c>
      <c r="C12" s="3">
        <v>24.38</v>
      </c>
      <c r="D12" s="3">
        <v>15.55</v>
      </c>
      <c r="E12" s="3">
        <v>25.08</v>
      </c>
      <c r="F12" s="3">
        <v>25.19</v>
      </c>
      <c r="G12" s="3">
        <v>29.8</v>
      </c>
      <c r="H12" s="3">
        <v>30.69</v>
      </c>
      <c r="I12" s="3">
        <v>26.48</v>
      </c>
      <c r="J12" s="3">
        <v>15.06</v>
      </c>
      <c r="K12" s="3">
        <v>34.04</v>
      </c>
      <c r="L12" s="3">
        <v>52.05</v>
      </c>
      <c r="M12" s="3">
        <v>54.81</v>
      </c>
      <c r="N12" s="3">
        <v>123.53</v>
      </c>
      <c r="O12" s="3">
        <v>88.11</v>
      </c>
      <c r="P12" s="3">
        <v>238.37</v>
      </c>
    </row>
    <row r="13" spans="1:16" x14ac:dyDescent="0.25">
      <c r="A13" t="s">
        <v>34</v>
      </c>
      <c r="B13" s="3">
        <v>6.68</v>
      </c>
      <c r="C13" s="3">
        <v>15.31</v>
      </c>
      <c r="D13" s="3">
        <v>9.64</v>
      </c>
      <c r="E13" s="3">
        <v>14.67</v>
      </c>
      <c r="F13" s="3">
        <v>14.68</v>
      </c>
      <c r="G13" s="3">
        <v>19</v>
      </c>
      <c r="H13" s="3">
        <v>18.34</v>
      </c>
      <c r="I13" s="3">
        <v>10.66</v>
      </c>
      <c r="J13" s="3">
        <v>10.42</v>
      </c>
      <c r="K13" s="3">
        <v>16</v>
      </c>
      <c r="L13" s="3">
        <v>21.06</v>
      </c>
      <c r="M13" s="3">
        <v>24.31</v>
      </c>
      <c r="N13" s="3">
        <v>60.88</v>
      </c>
      <c r="O13" s="3">
        <v>53.28</v>
      </c>
      <c r="P13" s="3">
        <v>142.59</v>
      </c>
    </row>
    <row r="14" spans="1:16" x14ac:dyDescent="0.25">
      <c r="A14" t="s">
        <v>36</v>
      </c>
      <c r="B14" s="3">
        <v>1.76</v>
      </c>
      <c r="C14" s="3">
        <v>4.3099999999999996</v>
      </c>
      <c r="D14" s="3">
        <v>2.65</v>
      </c>
      <c r="E14" s="3">
        <v>4.34</v>
      </c>
      <c r="F14" s="3">
        <v>3.87</v>
      </c>
      <c r="G14" s="3">
        <v>5.23</v>
      </c>
      <c r="H14" s="3">
        <v>4.79</v>
      </c>
      <c r="I14" s="3">
        <v>3.82</v>
      </c>
      <c r="J14" s="3">
        <v>2</v>
      </c>
      <c r="K14" s="3">
        <v>5.15</v>
      </c>
      <c r="L14" s="3">
        <v>7.21</v>
      </c>
      <c r="M14" s="3">
        <v>7.58</v>
      </c>
      <c r="N14" s="3">
        <v>15.69</v>
      </c>
      <c r="O14" s="3">
        <v>9.73</v>
      </c>
      <c r="P14" s="3">
        <v>24.49</v>
      </c>
    </row>
    <row r="15" spans="1:16" x14ac:dyDescent="0.25">
      <c r="A15" t="s">
        <v>38</v>
      </c>
      <c r="B15" s="3">
        <v>8.66</v>
      </c>
      <c r="C15" s="3">
        <v>24.31</v>
      </c>
      <c r="D15" s="3">
        <v>14.92</v>
      </c>
      <c r="E15" s="3">
        <v>24.37</v>
      </c>
      <c r="F15" s="3">
        <v>20.22</v>
      </c>
      <c r="G15" s="3">
        <v>29.88</v>
      </c>
      <c r="H15" s="3">
        <v>25.81</v>
      </c>
      <c r="I15" s="3">
        <v>17.190000000000001</v>
      </c>
      <c r="J15" s="3">
        <v>17.27</v>
      </c>
      <c r="K15" s="3">
        <v>23.76</v>
      </c>
      <c r="L15" s="3">
        <v>37.08</v>
      </c>
      <c r="M15" s="3">
        <v>38.07</v>
      </c>
      <c r="N15" s="3">
        <v>78.5</v>
      </c>
      <c r="O15" s="3">
        <v>48.5</v>
      </c>
      <c r="P15" s="3">
        <v>123.56</v>
      </c>
    </row>
    <row r="16" spans="1:16" x14ac:dyDescent="0.25">
      <c r="A16" t="s">
        <v>40</v>
      </c>
      <c r="B16" s="3">
        <v>1.68</v>
      </c>
      <c r="C16" s="3">
        <v>4.47</v>
      </c>
      <c r="D16" s="3">
        <v>2.84</v>
      </c>
      <c r="E16" s="3">
        <v>4.7</v>
      </c>
      <c r="F16" s="3">
        <v>3.64</v>
      </c>
      <c r="G16" s="3">
        <v>5.81</v>
      </c>
      <c r="H16" s="3">
        <v>4.95</v>
      </c>
      <c r="I16" s="3">
        <v>3.5</v>
      </c>
      <c r="J16" s="3">
        <v>2.81</v>
      </c>
      <c r="K16" s="3">
        <v>4.2699999999999996</v>
      </c>
      <c r="L16" s="3">
        <v>6.68</v>
      </c>
      <c r="M16" s="3">
        <v>7.85</v>
      </c>
      <c r="N16" s="3">
        <v>15.45</v>
      </c>
      <c r="O16" s="3">
        <v>10.84</v>
      </c>
      <c r="P16" s="3">
        <v>25.88</v>
      </c>
    </row>
    <row r="17" spans="1:16" x14ac:dyDescent="0.25">
      <c r="A17" t="s">
        <v>42</v>
      </c>
      <c r="B17" s="3">
        <v>1.45</v>
      </c>
      <c r="C17" s="3">
        <v>3.45</v>
      </c>
      <c r="D17" s="3">
        <v>2.15</v>
      </c>
      <c r="E17" s="3">
        <v>3.54</v>
      </c>
      <c r="F17" s="3">
        <v>3.33</v>
      </c>
      <c r="G17" s="3">
        <v>4.25</v>
      </c>
      <c r="H17" s="3">
        <v>4.1500000000000004</v>
      </c>
      <c r="I17" s="3">
        <v>3.24</v>
      </c>
      <c r="J17" s="3">
        <v>1.68</v>
      </c>
      <c r="K17" s="3">
        <v>4.42</v>
      </c>
      <c r="L17" s="3">
        <v>6.11</v>
      </c>
      <c r="M17" s="3">
        <v>4.91</v>
      </c>
      <c r="N17" s="3">
        <v>13.91</v>
      </c>
      <c r="O17" s="3">
        <v>8.48</v>
      </c>
      <c r="P17" s="3">
        <v>18.5</v>
      </c>
    </row>
    <row r="18" spans="1:16" x14ac:dyDescent="0.25">
      <c r="A18" t="s">
        <v>44</v>
      </c>
      <c r="B18" s="3">
        <v>105.62</v>
      </c>
      <c r="C18" s="3">
        <v>264.83999999999997</v>
      </c>
      <c r="D18" s="3">
        <v>161.94</v>
      </c>
      <c r="E18" s="3">
        <v>261.77999999999997</v>
      </c>
      <c r="F18" s="3">
        <v>234.19</v>
      </c>
      <c r="G18" s="3">
        <v>328.95</v>
      </c>
      <c r="H18" s="3">
        <v>298.95</v>
      </c>
      <c r="I18" s="3">
        <v>188.5</v>
      </c>
      <c r="J18" s="3">
        <v>625</v>
      </c>
      <c r="K18" s="3">
        <v>250.31</v>
      </c>
      <c r="L18" s="3">
        <v>1459.85</v>
      </c>
      <c r="M18" s="3">
        <v>352.73</v>
      </c>
      <c r="N18" s="3">
        <v>3921.57</v>
      </c>
      <c r="O18" s="3">
        <v>536.46</v>
      </c>
      <c r="P18" s="3">
        <v>1136.6500000000001</v>
      </c>
    </row>
    <row r="19" spans="1:16" x14ac:dyDescent="0.25">
      <c r="A19" s="10" t="s">
        <v>46</v>
      </c>
      <c r="B19" s="3">
        <v>243.72</v>
      </c>
      <c r="C19" s="3">
        <v>646.62</v>
      </c>
      <c r="D19" s="3">
        <v>400.33</v>
      </c>
      <c r="E19" s="3">
        <v>656.18</v>
      </c>
      <c r="F19" s="3">
        <v>669.52</v>
      </c>
      <c r="G19" s="3">
        <v>812.45</v>
      </c>
      <c r="H19" s="3">
        <v>864.88</v>
      </c>
      <c r="I19" s="3">
        <v>443.28</v>
      </c>
      <c r="J19" s="3">
        <v>374.19</v>
      </c>
      <c r="K19" s="3">
        <v>690.63</v>
      </c>
      <c r="L19" s="3">
        <v>959.32</v>
      </c>
      <c r="M19" s="3">
        <v>1068.48</v>
      </c>
      <c r="N19" s="3">
        <v>2547.17</v>
      </c>
      <c r="O19" s="3">
        <v>1777.22</v>
      </c>
      <c r="P19" s="3">
        <v>3935.14</v>
      </c>
    </row>
    <row r="20" spans="1:16" x14ac:dyDescent="0.25">
      <c r="A20" s="10" t="s">
        <v>47</v>
      </c>
      <c r="B20" s="16">
        <v>5476207</v>
      </c>
      <c r="C20" s="16">
        <v>2191836</v>
      </c>
      <c r="D20" s="16">
        <v>3519545</v>
      </c>
      <c r="E20" s="16">
        <v>2123000</v>
      </c>
      <c r="F20" s="16">
        <v>2340000</v>
      </c>
      <c r="G20" s="16">
        <v>1727000</v>
      </c>
      <c r="H20" s="16">
        <v>1841000</v>
      </c>
      <c r="I20" s="16">
        <v>2829000</v>
      </c>
      <c r="J20" s="16">
        <v>2745000</v>
      </c>
      <c r="K20" s="16">
        <v>2074000</v>
      </c>
      <c r="L20" s="16">
        <v>1041000</v>
      </c>
      <c r="M20" s="16">
        <v>1444000</v>
      </c>
      <c r="N20" s="16">
        <v>459000</v>
      </c>
      <c r="O20" s="16">
        <v>990367</v>
      </c>
      <c r="P20" s="16">
        <v>468832</v>
      </c>
    </row>
  </sheetData>
  <conditionalFormatting sqref="B7:P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A c G A A B Q S w M E F A A C A A g A l 6 C V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l 6 C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g l V F J Q W I P / g I A A O 4 n A A A T A B w A R m 9 y b X V s Y X M v U 2 V j d G l v b j E u b S C i G A A o o B Q A A A A A A A A A A A A A A A A A A A A A A A A A A A D t W k t P 2 0 A Q v k f K f 1 i Z S 5 B M 2 o S 2 h 1 Y 5 Q A I l E q Z p H c S B 9 L D Y A 1 7 Y h 7 W 7 p o o Q / 7 3 r m B K H h N i m J F X J c o H s f P P Y c e a b m Q Q F g S a C I z / 7 3 f p S r 9 V r K s I S Q h Q K z U G j D q K g 6 z V k f n y R y A D M S V f d N n s i S B h w 3 T g k F J p d w b V 5 o R r O 1 8 8 j b 3 w m 5 M 3 I J y y m c A J 6 H 3 g Q M b z 4 S I J K q F a j z N 0 o E C w 2 7 p u B u n W 2 3 f M e U M K I B t l x X M d F X U E T x l V n d 9 d F B z w Q I e F X n V b 7 Y 8 t F 3 x O h w d d j C p 3 p n 8 0 T w e H n t p v F v + U M p G B G F q I j w C F I 5 Z j L D P G F A T 5 I H s 4 b 2 V V d d P 5 w v k e p H 2 C K p e p o m e R N d i P M r 4 z F 4 T g G 9 I v o C B 0 L g 4 S p 6 a H E X F 0 K y b L o U 6 B q L I j F R X d 3 j g d M y D E 6 V R C a A 5 0 a 5 Q m 7 A H l v x M 6 e N A 6 A a R K o x w y i R t / k 5 5 3 a X o A f Y I k p B V p V z 8 M 6 q u S g t E L X w C t Z L q 3 Q v z y g C i r Z r q D i a 2 n e a x 7 m J E 4 o n h R N C Q f V t L J n n w v H 2 y / I e l m F H 5 i H g l W 2 X 1 H N D 0 g K a O e g X V P O Q p k C 9 g M h Y W m q X q L c i + R Y a V P j O a 2 e 1 x / 4 y z x V U j q L Q D 8 F e 2 c F H i o p H R M e 4 + A m D z 0 8 / r b c Q R W d I 6 y q 1 X J p h a H Q m K K B I I b 4 n 4 i N 3 A G + c + o 7 x U z Z K q T K Z z l 2 Q p l Z G E P C A D X Y X K C 5 S O o 1 w o u D y f f A a 3 y L 1 9 Y B U 2 e 2 / 9 n + Z / u f 7 X + 2 / / 3 f / W 8 q f q W + N N u W 1 P q a k i r Z k t q t t 9 q S V t Y 8 V k H t K 2 L c d T D h 6 n h p J X T x z 6 o / j u K 1 l b / x t f H 1 / 7 o j q W W H T W e H N 7 I b x 2 M d m f f P 2 p h o 4 q 7 s f t x + q 2 R k N 2 C 7 A d s N 2 G 7 A G 7 4 B 0 2 R 9 n 8 s a X 2 V n 4 P e 2 7 d g p 1 0 6 5 Z a b c v x h s F 8 6 1 f a 4 / f W i m 4 P v 7 Z / l k h k O 2 n O x / D n Z 0 G o B 5 M J O Y 5 j k l Q z 1 e o g f P 1 G o m m C 3 V 6 d 2 H f 5 y E G f z J / V N J Y 9 7 4 C z h i g a s l h J H P 1 J y L 2 W y l 3 0 8 V 5 S r F 2 E x d q 8 I 8 K Z u l O I q L 0 m Q g N k / Z 5 l u Y q g n K Z s t M a 0 W p M p C N z N N v U E s B A i 0 A F A A C A A g A l 6 C V U Q L 2 g d q n A A A A + A A A A B I A A A A A A A A A A A A A A A A A A A A A A E N v b m Z p Z y 9 Q Y W N r Y W d l L n h t b F B L A Q I t A B Q A A g A I A J e g l V E P y u m r p A A A A O k A A A A T A A A A A A A A A A A A A A A A A P M A A A B b Q 2 9 u d G V u d F 9 U e X B l c 1 0 u e G 1 s U E s B A i 0 A F A A C A A g A l 6 C V U U l B Y g / + A g A A 7 i c A A B M A A A A A A A A A A A A A A A A A 5 A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M B A A A A A A D c A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9 0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R v d G 5 l d C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N D M 6 N D I u O D U 3 M z A 2 N F o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R d W V y e U l E I i B W Y W x 1 Z T 0 i c z I y M W Y z O D E 1 L T U y Z D c t N D c 0 Y y 0 4 Y m U w L W Z k N z J j M z J m Y z A x Y i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G 5 l d C 9 T b 3 V y Y 2 U u e 0 N v b H V t b j E s M H 0 m c X V v d D s s J n F 1 b 3 Q 7 U 2 V j d G l v b j E v Z G 9 0 b m V 0 L 1 N v d X J j Z S 5 7 Q 2 9 s d W 1 u M i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1 N v d X J j Z S 5 7 Q 2 9 s d W 1 u N S w 0 f S Z x d W 9 0 O y w m c X V v d D t T Z W N 0 a W 9 u M S 9 k b 3 R u Z X Q v U 2 9 1 c m N l L n t D b 2 x 1 b W 4 2 L D V 9 J n F 1 b 3 Q 7 L C Z x d W 9 0 O 1 N l Y 3 R p b 2 4 x L 2 R v d G 5 l d C 9 D a G F u Z 2 V k I F R 5 c G U g d 2 l 0 a C B M b 2 N h b G U u e 0 1 l b W 9 y e S B V c 2 V k L D Z 9 J n F 1 b 3 Q 7 L C Z x d W 9 0 O 1 N l Y 3 R p b 2 4 x L 2 R v d G 5 l d C 9 D a G F u Z 2 V k I F R 5 c G U g d 2 l 0 a C B M b 2 N h b G U u e 0 F y a X R o Z W 1 0 a W N z Q m V u Y 2 h t Y X J r I C h J d G V y L 3 M p L D d 9 J n F 1 b 3 Q 7 L C Z x d W 9 0 O 1 N l Y 3 R p b 2 4 x L 2 R v d G 5 l d C 9 D a G F u Z 2 V k I F R 5 c G U g d 2 l 0 a C B M b 2 N h b G U u e 1 B h c m F s b G V s Q X J p d G h l b X R p Y 3 N C Z W 5 j a G 1 h c m s g K E l 0 Z X I v c y k s O H 0 m c X V v d D s s J n F 1 b 3 Q 7 U 2 V j d G l v b j E v Z G 9 0 b m V 0 L 0 N o Y W 5 n Z W Q g V H l w Z S B 3 a X R o I E x v Y 2 F s Z S 5 7 T W F 0 a E J l b m N o b W F y a y A o S X R l c i 9 z K S w 5 f S Z x d W 9 0 O y w m c X V v d D t T Z W N 0 a W 9 u M S 9 k b 3 R u Z X Q v Q 2 h h b m d l Z C B U e X B l I H d p d G g g T G 9 j Y W x l L n t Q Y X J h b G x l b E 1 h d G h C Z W 5 j a G 1 h c m s g K E l 0 Z X I v c y k s M T B 9 J n F 1 b 3 Q 7 L C Z x d W 9 0 O 1 N l Y 3 R p b 2 4 x L 2 R v d G 5 l d C 9 D a G F u Z 2 V k I F R 5 c G U g d 2 l 0 a C B M b 2 N h b G U u e 0 N h b G x C Z W 5 j a G 1 h c m s g K E l 0 Z X I v c y k s M T F 9 J n F 1 b 3 Q 7 L C Z x d W 9 0 O 1 N l Y 3 R p b 2 4 x L 2 R v d G 5 l d C 9 D a G F u Z 2 V k I F R 5 c G U g d 2 l 0 a C B M b 2 N h b G U u e 1 B h c m F s b G V s Q 2 F s b E J l b m N o b W F y a y A o S X R l c i 9 z K S w x M n 0 m c X V v d D s s J n F 1 b 3 Q 7 U 2 V j d G l v b j E v Z G 9 0 b m V 0 L 0 N o Y W 5 n Z W Q g V H l w Z S B 3 a X R o I E x v Y 2 F s Z S 5 7 S W Z F b H N l Q m V u Y 2 h t Y X J r I C h J d G V y L 3 M p L D E z f S Z x d W 9 0 O y w m c X V v d D t T Z W N 0 a W 9 u M S 9 k b 3 R u Z X Q v Q 2 h h b m d l Z C B U e X B l I H d p d G g g T G 9 j Y W x l L n t Q Y X J h b G x l b E l m R W x z Z U J l b m N o b W F y a y A o S X R l c i 9 z K S w x N H 0 m c X V v d D s s J n F 1 b 3 Q 7 U 2 V j d G l v b j E v Z G 9 0 b m V 0 L 0 N o Y W 5 n Z W Q g V H l w Z S B 3 a X R o I E x v Y 2 F s Z S 5 7 U 3 R y a W 5 n T W F u a X B 1 b G F 0 a W 9 u I C h J d G V y L 3 M p L D E 1 f S Z x d W 9 0 O y w m c X V v d D t T Z W N 0 a W 9 u M S 9 k b 3 R u Z X Q v Q 2 h h b m d l Z C B U e X B l I H d p d G g g T G 9 j Y W x l L n t Q Y X J h b G x l b F N 0 c m l u Z 0 1 h b m l w d W x h d G l v b i A o S X R l c i 9 z K S w x N n 0 m c X V v d D s s J n F 1 b 3 Q 7 U 2 V j d G l v b j E v Z G 9 0 b m V 0 L 0 N o Y W 5 n Z W Q g V H l w Z S B 3 a X R o I E x v Y 2 F s Z S 5 7 T W V t b 3 J 5 Q m V u Y 2 h t Y X J r I C h N Q i 9 z K S w x N 3 0 m c X V v d D s s J n F 1 b 3 Q 7 U 2 V j d G l v b j E v Z G 9 0 b m V 0 L 0 N o Y W 5 n Z W Q g V H l w Z S B 3 a X R o I E x v Y 2 F s Z S 5 7 U G F y Y W x s Z W x N Z W 1 v c n l C Z W 5 j a G 1 h c m s g K E 1 C L 3 M p L D E 4 f S Z x d W 9 0 O y w m c X V v d D t T Z W N 0 a W 9 u M S 9 k b 3 R u Z X Q v Q 2 h h b m d l Z C B U e X B l I H d p d G g g T G 9 j Y W x l L n t S Y W 5 k b 2 1 N Z W 1 v c n l C Z W 5 j a G 1 h c m s g K E 1 C L 3 M p L D E 5 f S Z x d W 9 0 O y w m c X V v d D t T Z W N 0 a W 9 u M S 9 k b 3 R u Z X Q v Q 2 h h b m d l Z C B U e X B l I H d p d G g g T G 9 j Y W x l L n t Q Y X J h b G x l b F J h b m R v b U 1 l b W 9 y e U J l b m N o b W F y a y A o T U I v c y k s M j B 9 J n F 1 b 3 Q 7 L C Z x d W 9 0 O 1 N l Y 3 R p b 2 4 x L 2 R v d G 5 l d C 9 D a G F u Z 2 V k I F R 5 c G U g d 2 l 0 a C B M b 2 N h b G U u e 1 N j a W 1 h c m s y Q m V u Y 2 h t Y X J r I C h D b 2 1 w b 3 N p d G V T Y 2 9 y Z S k s M j F 9 J n F 1 b 3 Q 7 L C Z x d W 9 0 O 1 N l Y 3 R p b 2 4 x L 2 R v d G 5 l d C 9 D a G F u Z 2 V k I F R 5 c G U g d 2 l 0 a C B M b 2 N h b G U u e 1 B h c m F s b G V s U 2 N p b W F y a z J C Z W 5 j a G 1 h c m s g K E N v b X B v c 2 l 0 Z V N j b 3 J l K S w y M n 0 m c X V v d D s s J n F 1 b 3 Q 7 U 2 V j d G l v b j E v Z G 9 0 b m V 0 L 0 N o Y W 5 n Z W Q g V H l w Z S B 3 a X R o I E x v Y 2 F s Z S 5 7 R G h y e X N 0 b 2 5 l Q m V u Y 2 h t Y X J r I C h E T U l Q U y k s M j N 9 J n F 1 b 3 Q 7 L C Z x d W 9 0 O 1 N l Y 3 R p b 2 4 x L 2 R v d G 5 l d C 9 D a G F u Z 2 V k I F R 5 c G U g d 2 l 0 a C B M b 2 N h b G U u e 1 B h c m F s b G V s R G h y e X N 0 b 2 5 l Q m V u Y 2 h t Y X J r I C h E T U l Q U y k s M j R 9 J n F 1 b 3 Q 7 L C Z x d W 9 0 O 1 N l Y 3 R p b 2 4 x L 2 R v d G 5 l d C 9 D a G F u Z 2 V k I F R 5 c G U g d 2 l 0 a C B M b 2 N h b G U u e 1 d o Z X R z d G 9 u Z U J l b m N o b W F y a y A o T V d J U F M p L D I 1 f S Z x d W 9 0 O y w m c X V v d D t T Z W N 0 a W 9 u M S 9 k b 3 R u Z X Q v Q 2 h h b m d l Z C B U e X B l I H d p d G g g T G 9 j Y W x l L n t Q Y X J h b G x l b F d o Z X R z d G 9 u Z U J l b m N o b W F y a y A o T V d J U F M p L D I 2 f S Z x d W 9 0 O y w m c X V v d D t T Z W N 0 a W 9 u M S 9 k b 3 R u Z X Q v Q 2 h h b m d l Z C B U e X B l I H d p d G g g T G 9 j Y W x l L n t M a W 5 w Y W N r Q m V u Y 2 h t Y X J r I C h N R k x P U F M p L D I 3 f S Z x d W 9 0 O y w m c X V v d D t T Z W N 0 a W 9 u M S 9 k b 3 R u Z X Q v Q 2 h h b m d l Z C B U e X B l I H d p d G g g T G 9 j Y W x l L n t Q Y X J h b G x l b E x p b n B h Y 2 t C Z W 5 j a G 1 h c m s g K E 1 G T E 9 Q U y k s M j h 9 J n F 1 b 3 Q 7 L C Z x d W 9 0 O 1 N l Y 3 R p b 2 4 x L 2 R v d G 5 l d C 9 D a G F u Z 2 V k I F R 5 c G U g d 2 l 0 a C B M b 2 N h b G U u e 0 h h c 2 h C Z W 5 j a G 1 h c m s g K E l 0 Z X I v c y k s M j l 9 J n F 1 b 3 Q 7 L C Z x d W 9 0 O 1 N l Y 3 R p b 2 4 x L 2 R v d G 5 l d C 9 D a G F u Z 2 V k I F R 5 c G U g d 2 l 0 a C B M b 2 N h b G U u e 1 B h c m F s b G V s S G F z a E J l b m N o b W F y a y A o S X R l c i 9 z K S w z M H 0 m c X V v d D s s J n F 1 b 3 Q 7 U 2 V j d G l v b j E v Z G 9 0 b m V 0 L 0 N o Y W 5 n Z W Q g V H l w Z S B 3 a X R o I E x v Y 2 F s Z S 5 7 V G 9 0 Y W w g U G 9 p b n R z L D M x f S Z x d W 9 0 O y w m c X V v d D t T Z W N 0 a W 9 u M S 9 k b 3 R u Z X Q v Q 2 h h b m d l Z C B U e X B l I H d p d G g g T G 9 j Y W x l M S 5 7 V G 9 0 Y W w g V G l t Z S A o b X M p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Z G 9 0 b m V 0 L 1 N v d X J j Z S 5 7 Q 2 9 s d W 1 u M S w w f S Z x d W 9 0 O y w m c X V v d D t T Z W N 0 a W 9 u M S 9 k b 3 R u Z X Q v U 2 9 1 c m N l L n t D b 2 x 1 b W 4 y L D F 9 J n F 1 b 3 Q 7 L C Z x d W 9 0 O 1 N l Y 3 R p b 2 4 x L 2 R v d G 5 l d C 9 T b 3 V y Y 2 U u e 0 N v b H V t b j M s M n 0 m c X V v d D s s J n F 1 b 3 Q 7 U 2 V j d G l v b j E v Z G 9 0 b m V 0 L 1 N v d X J j Z S 5 7 Q 2 9 s d W 1 u N C w z f S Z x d W 9 0 O y w m c X V v d D t T Z W N 0 a W 9 u M S 9 k b 3 R u Z X Q v U 2 9 1 c m N l L n t D b 2 x 1 b W 4 1 L D R 9 J n F 1 b 3 Q 7 L C Z x d W 9 0 O 1 N l Y 3 R p b 2 4 x L 2 R v d G 5 l d C 9 T b 3 V y Y 2 U u e 0 N v b H V t b j Y s N X 0 m c X V v d D s s J n F 1 b 3 Q 7 U 2 V j d G l v b j E v Z G 9 0 b m V 0 L 0 N o Y W 5 n Z W Q g V H l w Z S B 3 a X R o I E x v Y 2 F s Z S 5 7 T W V t b 3 J 5 I F V z Z W Q s N n 0 m c X V v d D s s J n F 1 b 3 Q 7 U 2 V j d G l v b j E v Z G 9 0 b m V 0 L 0 N o Y W 5 n Z W Q g V H l w Z S B 3 a X R o I E x v Y 2 F s Z S 5 7 Q X J p d G h l b X R p Y 3 N C Z W 5 j a G 1 h c m s g K E l 0 Z X I v c y k s N 3 0 m c X V v d D s s J n F 1 b 3 Q 7 U 2 V j d G l v b j E v Z G 9 0 b m V 0 L 0 N o Y W 5 n Z W Q g V H l w Z S B 3 a X R o I E x v Y 2 F s Z S 5 7 U G F y Y W x s Z W x B c m l 0 a G V t d G l j c 0 J l b m N o b W F y a y A o S X R l c i 9 z K S w 4 f S Z x d W 9 0 O y w m c X V v d D t T Z W N 0 a W 9 u M S 9 k b 3 R u Z X Q v Q 2 h h b m d l Z C B U e X B l I H d p d G g g T G 9 j Y W x l L n t N Y X R o Q m V u Y 2 h t Y X J r I C h J d G V y L 3 M p L D l 9 J n F 1 b 3 Q 7 L C Z x d W 9 0 O 1 N l Y 3 R p b 2 4 x L 2 R v d G 5 l d C 9 D a G F u Z 2 V k I F R 5 c G U g d 2 l 0 a C B M b 2 N h b G U u e 1 B h c m F s b G V s T W F 0 a E J l b m N o b W F y a y A o S X R l c i 9 z K S w x M H 0 m c X V v d D s s J n F 1 b 3 Q 7 U 2 V j d G l v b j E v Z G 9 0 b m V 0 L 0 N o Y W 5 n Z W Q g V H l w Z S B 3 a X R o I E x v Y 2 F s Z S 5 7 Q 2 F s b E J l b m N o b W F y a y A o S X R l c i 9 z K S w x M X 0 m c X V v d D s s J n F 1 b 3 Q 7 U 2 V j d G l v b j E v Z G 9 0 b m V 0 L 0 N o Y W 5 n Z W Q g V H l w Z S B 3 a X R o I E x v Y 2 F s Z S 5 7 U G F y Y W x s Z W x D Y W x s Q m V u Y 2 h t Y X J r I C h J d G V y L 3 M p L D E y f S Z x d W 9 0 O y w m c X V v d D t T Z W N 0 a W 9 u M S 9 k b 3 R u Z X Q v Q 2 h h b m d l Z C B U e X B l I H d p d G g g T G 9 j Y W x l L n t J Z k V s c 2 V C Z W 5 j a G 1 h c m s g K E l 0 Z X I v c y k s M T N 9 J n F 1 b 3 Q 7 L C Z x d W 9 0 O 1 N l Y 3 R p b 2 4 x L 2 R v d G 5 l d C 9 D a G F u Z 2 V k I F R 5 c G U g d 2 l 0 a C B M b 2 N h b G U u e 1 B h c m F s b G V s S W Z F b H N l Q m V u Y 2 h t Y X J r I C h J d G V y L 3 M p L D E 0 f S Z x d W 9 0 O y w m c X V v d D t T Z W N 0 a W 9 u M S 9 k b 3 R u Z X Q v Q 2 h h b m d l Z C B U e X B l I H d p d G g g T G 9 j Y W x l L n t T d H J p b m d N Y W 5 p c H V s Y X R p b 2 4 g K E l 0 Z X I v c y k s M T V 9 J n F 1 b 3 Q 7 L C Z x d W 9 0 O 1 N l Y 3 R p b 2 4 x L 2 R v d G 5 l d C 9 D a G F u Z 2 V k I F R 5 c G U g d 2 l 0 a C B M b 2 N h b G U u e 1 B h c m F s b G V s U 3 R y a W 5 n T W F u a X B 1 b G F 0 a W 9 u I C h J d G V y L 3 M p L D E 2 f S Z x d W 9 0 O y w m c X V v d D t T Z W N 0 a W 9 u M S 9 k b 3 R u Z X Q v Q 2 h h b m d l Z C B U e X B l I H d p d G g g T G 9 j Y W x l L n t N Z W 1 v c n l C Z W 5 j a G 1 h c m s g K E 1 C L 3 M p L D E 3 f S Z x d W 9 0 O y w m c X V v d D t T Z W N 0 a W 9 u M S 9 k b 3 R u Z X Q v Q 2 h h b m d l Z C B U e X B l I H d p d G g g T G 9 j Y W x l L n t Q Y X J h b G x l b E 1 l b W 9 y e U J l b m N o b W F y a y A o T U I v c y k s M T h 9 J n F 1 b 3 Q 7 L C Z x d W 9 0 O 1 N l Y 3 R p b 2 4 x L 2 R v d G 5 l d C 9 D a G F u Z 2 V k I F R 5 c G U g d 2 l 0 a C B M b 2 N h b G U u e 1 J h b m R v b U 1 l b W 9 y e U J l b m N o b W F y a y A o T U I v c y k s M T l 9 J n F 1 b 3 Q 7 L C Z x d W 9 0 O 1 N l Y 3 R p b 2 4 x L 2 R v d G 5 l d C 9 D a G F u Z 2 V k I F R 5 c G U g d 2 l 0 a C B M b 2 N h b G U u e 1 B h c m F s b G V s U m F u Z G 9 t T W V t b 3 J 5 Q m V u Y 2 h t Y X J r I C h N Q i 9 z K S w y M H 0 m c X V v d D s s J n F 1 b 3 Q 7 U 2 V j d G l v b j E v Z G 9 0 b m V 0 L 0 N o Y W 5 n Z W Q g V H l w Z S B 3 a X R o I E x v Y 2 F s Z S 5 7 U 2 N p b W F y a z J C Z W 5 j a G 1 h c m s g K E N v b X B v c 2 l 0 Z V N j b 3 J l K S w y M X 0 m c X V v d D s s J n F 1 b 3 Q 7 U 2 V j d G l v b j E v Z G 9 0 b m V 0 L 0 N o Y W 5 n Z W Q g V H l w Z S B 3 a X R o I E x v Y 2 F s Z S 5 7 U G F y Y W x s Z W x T Y 2 l t Y X J r M k J l b m N o b W F y a y A o Q 2 9 t c G 9 z a X R l U 2 N v c m U p L D I y f S Z x d W 9 0 O y w m c X V v d D t T Z W N 0 a W 9 u M S 9 k b 3 R u Z X Q v Q 2 h h b m d l Z C B U e X B l I H d p d G g g T G 9 j Y W x l L n t E a H J 5 c 3 R v b m V C Z W 5 j a G 1 h c m s g K E R N S V B T K S w y M 3 0 m c X V v d D s s J n F 1 b 3 Q 7 U 2 V j d G l v b j E v Z G 9 0 b m V 0 L 0 N o Y W 5 n Z W Q g V H l w Z S B 3 a X R o I E x v Y 2 F s Z S 5 7 U G F y Y W x s Z W x E a H J 5 c 3 R v b m V C Z W 5 j a G 1 h c m s g K E R N S V B T K S w y N H 0 m c X V v d D s s J n F 1 b 3 Q 7 U 2 V j d G l v b j E v Z G 9 0 b m V 0 L 0 N o Y W 5 n Z W Q g V H l w Z S B 3 a X R o I E x v Y 2 F s Z S 5 7 V 2 h l d H N 0 b 2 5 l Q m V u Y 2 h t Y X J r I C h N V 0 l Q U y k s M j V 9 J n F 1 b 3 Q 7 L C Z x d W 9 0 O 1 N l Y 3 R p b 2 4 x L 2 R v d G 5 l d C 9 D a G F u Z 2 V k I F R 5 c G U g d 2 l 0 a C B M b 2 N h b G U u e 1 B h c m F s b G V s V 2 h l d H N 0 b 2 5 l Q m V u Y 2 h t Y X J r I C h N V 0 l Q U y k s M j Z 9 J n F 1 b 3 Q 7 L C Z x d W 9 0 O 1 N l Y 3 R p b 2 4 x L 2 R v d G 5 l d C 9 D a G F u Z 2 V k I F R 5 c G U g d 2 l 0 a C B M b 2 N h b G U u e 0 x p b n B h Y 2 t C Z W 5 j a G 1 h c m s g K E 1 G T E 9 Q U y k s M j d 9 J n F 1 b 3 Q 7 L C Z x d W 9 0 O 1 N l Y 3 R p b 2 4 x L 2 R v d G 5 l d C 9 D a G F u Z 2 V k I F R 5 c G U g d 2 l 0 a C B M b 2 N h b G U u e 1 B h c m F s b G V s T G l u c G F j a 0 J l b m N o b W F y a y A o T U Z M T 1 B T K S w y O H 0 m c X V v d D s s J n F 1 b 3 Q 7 U 2 V j d G l v b j E v Z G 9 0 b m V 0 L 0 N o Y W 5 n Z W Q g V H l w Z S B 3 a X R o I E x v Y 2 F s Z S 5 7 S G F z a E J l b m N o b W F y a y A o S X R l c i 9 z K S w y O X 0 m c X V v d D s s J n F 1 b 3 Q 7 U 2 V j d G l v b j E v Z G 9 0 b m V 0 L 0 N o Y W 5 n Z W Q g V H l w Z S B 3 a X R o I E x v Y 2 F s Z S 5 7 U G F y Y W x s Z W x I Y X N o Q m V u Y 2 h t Y X J r I C h J d G V y L 3 M p L D M w f S Z x d W 9 0 O y w m c X V v d D t T Z W N 0 a W 9 u M S 9 k b 3 R u Z X Q v Q 2 h h b m d l Z C B U e X B l I H d p d G g g T G 9 j Y W x l L n t U b 3 R h b C B Q b 2 l u d H M s M z F 9 J n F 1 b 3 Q 7 L C Z x d W 9 0 O 1 N l Y 3 R p b 2 4 x L 2 R v d G 5 l d C 9 D a G F u Z 2 V k I F R 5 c G U g d 2 l 0 a C B M b 2 N h b G U x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m F 2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1 B h c m F s b G V s Q X J p d G h l b X R p Y 3 N C Z W 5 j a G 1 h c m s g K E l 0 Z X I v c y k m c X V v d D s s J n F 1 b 3 Q 7 T W F 0 a E J l b m N o b W F y a y A o S X R l c i 9 z K S Z x d W 9 0 O y w m c X V v d D t Q Y X J h b G x l b E 1 h d G h C Z W 5 j a G 1 h c m s g K E l 0 Z X I v c y k m c X V v d D s s J n F 1 b 3 Q 7 Q 2 F s b E J l b m N o b W F y a y A o S X R l c i 9 z K S Z x d W 9 0 O y w m c X V v d D t Q Y X J h b G x l b E N h b G x C Z W 5 j a G 1 h c m s g K E l 0 Z X I v c y k m c X V v d D s s J n F 1 b 3 Q 7 S W Z F b H N l Q m V u Y 2 h t Y X J r I C h J d G V y L 3 M p J n F 1 b 3 Q 7 L C Z x d W 9 0 O 1 B h c m F s b G V s S W Z F b H N l Q m V u Y 2 h t Y X J r I C h J d G V y L 3 M p J n F 1 b 3 Q 7 L C Z x d W 9 0 O 1 N 0 c m l u Z 0 1 h b m l w d W x h d G l v b i A o S X R l c i 9 z K S Z x d W 9 0 O y w m c X V v d D t Q Y X J h b G x l b F N 0 c m l u Z 0 1 h b m l w d W x h d G l v b i A o S X R l c i 9 z K S Z x d W 9 0 O y w m c X V v d D t N Z W 1 v c n l C Z W 5 j a G 1 h c m s g K E 1 C L 3 M p J n F 1 b 3 Q 7 L C Z x d W 9 0 O 1 B h c m F s b G V s T W V t b 3 J 5 Q m V u Y 2 h t Y X J r I C h N Q i 9 z K S Z x d W 9 0 O y w m c X V v d D t S Y W 5 k b 2 1 N Z W 1 v c n l C Z W 5 j a G 1 h c m s g K E 1 C L 3 M p J n F 1 b 3 Q 7 L C Z x d W 9 0 O 1 B h c m F s b G V s U m F u Z G 9 t T W V t b 3 J 5 Q m V u Y 2 h t Y X J r I C h N Q i 9 z K S Z x d W 9 0 O y w m c X V v d D t T Y 2 l t Y X J r M k J l b m N o b W F y a y A o Q 2 9 t c G 9 z a X R l U 2 N v c m U p J n F 1 b 3 Q 7 L C Z x d W 9 0 O 1 B h c m F s b G V s U 2 N p b W F y a z J C Z W 5 j a G 1 h c m s g K E N v b X B v c 2 l 0 Z V N j b 3 J l K S Z x d W 9 0 O y w m c X V v d D t E a H J 5 c 3 R v b m V C Z W 5 j a G 1 h c m s g K E R N S V B T K S Z x d W 9 0 O y w m c X V v d D t Q Y X J h b G x l b E R o c n l z d G 9 u Z U J l b m N o b W F y a y A o R E 1 J U F M p J n F 1 b 3 Q 7 L C Z x d W 9 0 O 1 d o Z X R z d G 9 u Z U J l b m N o b W F y a y A o T V d J U F M p J n F 1 b 3 Q 7 L C Z x d W 9 0 O 1 B h c m F s b G V s V 2 h l d H N 0 b 2 5 l Q m V u Y 2 h t Y X J r I C h N V 0 l Q U y k m c X V v d D s s J n F 1 b 3 Q 7 T G l u c G F j a 0 J l b m N o b W F y a y A o T U Z M T 1 B T K S Z x d W 9 0 O y w m c X V v d D t Q Y X J h b G x l b E x p b n B h Y 2 t C Z W 5 j a G 1 h c m s g K E 1 G T E 9 Q U y k m c X V v d D s s J n F 1 b 3 Q 7 S G F z a E J l b m N o b W F y a y A o S X R l c i 9 z K S Z x d W 9 0 O y w m c X V v d D t Q Y X J h b G x l b E h h c 2 h C Z W 5 j a G 1 h c m s g K E l 0 Z X I v c y k m c X V v d D s s J n F 1 b 3 Q 7 V G 9 0 Y W w g U G 9 p b n R z J n F 1 b 3 Q 7 L C Z x d W 9 0 O 1 R v d G F s I F R p b W U g K G 1 z K S Z x d W 9 0 O 1 0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x h c 3 R V c G R h d G V k I i B W Y W x 1 Z T 0 i Z D I w M j A t M T I t M j F U M T Y 6 M j A 6 M j c u M j Q y N j E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z k z M W F i Y 2 Z i L T N l Z D E t N D A x N i 0 4 N D M 1 L T k 2 N m Y x M z V m Z m E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S 9 T b 3 V y Y 2 U u e 0 N v b H V t b j E s M H 0 m c X V v d D s s J n F 1 b 3 Q 7 U 2 V j d G l v b j E v a m F 2 Y S 9 T b 3 V y Y 2 U u e 0 N v b H V t b j I s M X 0 m c X V v d D s s J n F 1 b 3 Q 7 U 2 V j d G l v b j E v a m F 2 Y S 9 T b 3 V y Y 2 U u e 0 N v b H V t b j M s M n 0 m c X V v d D s s J n F 1 b 3 Q 7 U 2 V j d G l v b j E v a m F 2 Y S 9 T b 3 V y Y 2 U u e 0 N v b H V t b j Q s M 3 0 m c X V v d D s s J n F 1 b 3 Q 7 U 2 V j d G l v b j E v a m F 2 Y S 9 T b 3 V y Y 2 U u e 0 N v b H V t b j U s N H 0 m c X V v d D s s J n F 1 b 3 Q 7 U 2 V j d G l v b j E v a m F 2 Y S 9 T b 3 V y Y 2 U u e 0 N v b H V t b j Y s N X 0 m c X V v d D s s J n F 1 b 3 Q 7 U 2 V j d G l v b j E v a m F 2 Y S 9 D a G F u Z 2 V k I F R 5 c G U g d 2 l 0 a C B M b 2 N h b G U u e 0 1 l b W 9 y e S B V c 2 V k L D Z 9 J n F 1 b 3 Q 7 L C Z x d W 9 0 O 1 N l Y 3 R p b 2 4 x L 2 p h d m E v Q 2 h h b m d l Z C B U e X B l I H d p d G g g T G 9 j Y W x l L n t B c m l 0 a G V t d G l j c 0 J l b m N o b W F y a y A o S X R l c i 9 z K S w 3 f S Z x d W 9 0 O y w m c X V v d D t T Z W N 0 a W 9 u M S 9 q Y X Z h L 0 N o Y W 5 n Z W Q g V H l w Z S B 3 a X R o I E x v Y 2 F s Z S 5 7 U G F y Y W x s Z W x B c m l 0 a G V t d G l j c 0 J l b m N o b W F y a y A o S X R l c i 9 z K S w 4 f S Z x d W 9 0 O y w m c X V v d D t T Z W N 0 a W 9 u M S 9 q Y X Z h L 0 N o Y W 5 n Z W Q g V H l w Z S B 3 a X R o I E x v Y 2 F s Z S 5 7 T W F 0 a E J l b m N o b W F y a y A o S X R l c i 9 z K S w 5 f S Z x d W 9 0 O y w m c X V v d D t T Z W N 0 a W 9 u M S 9 q Y X Z h L 0 N o Y W 5 n Z W Q g V H l w Z S B 3 a X R o I E x v Y 2 F s Z S 5 7 U G F y Y W x s Z W x N Y X R o Q m V u Y 2 h t Y X J r I C h J d G V y L 3 M p L D E w f S Z x d W 9 0 O y w m c X V v d D t T Z W N 0 a W 9 u M S 9 q Y X Z h L 0 N o Y W 5 n Z W Q g V H l w Z S B 3 a X R o I E x v Y 2 F s Z S 5 7 Q 2 F s b E J l b m N o b W F y a y A o S X R l c i 9 z K S w x M X 0 m c X V v d D s s J n F 1 b 3 Q 7 U 2 V j d G l v b j E v a m F 2 Y S 9 D a G F u Z 2 V k I F R 5 c G U g d 2 l 0 a C B M b 2 N h b G U u e 1 B h c m F s b G V s Q 2 F s b E J l b m N o b W F y a y A o S X R l c i 9 z K S w x M n 0 m c X V v d D s s J n F 1 b 3 Q 7 U 2 V j d G l v b j E v a m F 2 Y S 9 D a G F u Z 2 V k I F R 5 c G U g d 2 l 0 a C B M b 2 N h b G U u e 0 l m R W x z Z U J l b m N o b W F y a y A o S X R l c i 9 z K S w x M 3 0 m c X V v d D s s J n F 1 b 3 Q 7 U 2 V j d G l v b j E v a m F 2 Y S 9 D a G F u Z 2 V k I F R 5 c G U g d 2 l 0 a C B M b 2 N h b G U u e 1 B h c m F s b G V s S W Z F b H N l Q m V u Y 2 h t Y X J r I C h J d G V y L 3 M p L D E 0 f S Z x d W 9 0 O y w m c X V v d D t T Z W N 0 a W 9 u M S 9 q Y X Z h L 0 N o Y W 5 n Z W Q g V H l w Z S B 3 a X R o I E x v Y 2 F s Z S 5 7 U 3 R y a W 5 n T W F u a X B 1 b G F 0 a W 9 u I C h J d G V y L 3 M p L D E 1 f S Z x d W 9 0 O y w m c X V v d D t T Z W N 0 a W 9 u M S 9 q Y X Z h L 0 N o Y W 5 n Z W Q g V H l w Z S B 3 a X R o I E x v Y 2 F s Z S 5 7 U G F y Y W x s Z W x T d H J p b m d N Y W 5 p c H V s Y X R p b 2 4 g K E l 0 Z X I v c y k s M T Z 9 J n F 1 b 3 Q 7 L C Z x d W 9 0 O 1 N l Y 3 R p b 2 4 x L 2 p h d m E v Q 2 h h b m d l Z C B U e X B l I H d p d G g g T G 9 j Y W x l L n t N Z W 1 v c n l C Z W 5 j a G 1 h c m s g K E 1 C L 3 M p L D E 3 f S Z x d W 9 0 O y w m c X V v d D t T Z W N 0 a W 9 u M S 9 q Y X Z h L 0 N o Y W 5 n Z W Q g V H l w Z S B 3 a X R o I E x v Y 2 F s Z S 5 7 U G F y Y W x s Z W x N Z W 1 v c n l C Z W 5 j a G 1 h c m s g K E 1 C L 3 M p L D E 4 f S Z x d W 9 0 O y w m c X V v d D t T Z W N 0 a W 9 u M S 9 q Y X Z h L 0 N o Y W 5 n Z W Q g V H l w Z S B 3 a X R o I E x v Y 2 F s Z S 5 7 U m F u Z G 9 t T W V t b 3 J 5 Q m V u Y 2 h t Y X J r I C h N Q i 9 z K S w x O X 0 m c X V v d D s s J n F 1 b 3 Q 7 U 2 V j d G l v b j E v a m F 2 Y S 9 D a G F u Z 2 V k I F R 5 c G U g d 2 l 0 a C B M b 2 N h b G U u e 1 B h c m F s b G V s U m F u Z G 9 t T W V t b 3 J 5 Q m V u Y 2 h t Y X J r I C h N Q i 9 z K S w y M H 0 m c X V v d D s s J n F 1 b 3 Q 7 U 2 V j d G l v b j E v a m F 2 Y S 9 D a G F u Z 2 V k I F R 5 c G U g d 2 l 0 a C B M b 2 N h b G U u e 1 N j a W 1 h c m s y Q m V u Y 2 h t Y X J r I C h D b 2 1 w b 3 N p d G V T Y 2 9 y Z S k s M j F 9 J n F 1 b 3 Q 7 L C Z x d W 9 0 O 1 N l Y 3 R p b 2 4 x L 2 p h d m E v Q 2 h h b m d l Z C B U e X B l I H d p d G g g T G 9 j Y W x l L n t Q Y X J h b G x l b F N j a W 1 h c m s y Q m V u Y 2 h t Y X J r I C h D b 2 1 w b 3 N p d G V T Y 2 9 y Z S k s M j J 9 J n F 1 b 3 Q 7 L C Z x d W 9 0 O 1 N l Y 3 R p b 2 4 x L 2 p h d m E v Q 2 h h b m d l Z C B U e X B l I H d p d G g g T G 9 j Y W x l L n t E a H J 5 c 3 R v b m V C Z W 5 j a G 1 h c m s g K E R N S V B T K S w y M 3 0 m c X V v d D s s J n F 1 b 3 Q 7 U 2 V j d G l v b j E v a m F 2 Y S 9 D a G F u Z 2 V k I F R 5 c G U g d 2 l 0 a C B M b 2 N h b G U u e 1 B h c m F s b G V s R G h y e X N 0 b 2 5 l Q m V u Y 2 h t Y X J r I C h E T U l Q U y k s M j R 9 J n F 1 b 3 Q 7 L C Z x d W 9 0 O 1 N l Y 3 R p b 2 4 x L 2 p h d m E v Q 2 h h b m d l Z C B U e X B l I H d p d G g g T G 9 j Y W x l L n t X a G V 0 c 3 R v b m V C Z W 5 j a G 1 h c m s g K E 1 X S V B T K S w y N X 0 m c X V v d D s s J n F 1 b 3 Q 7 U 2 V j d G l v b j E v a m F 2 Y S 9 D a G F u Z 2 V k I F R 5 c G U g d 2 l 0 a C B M b 2 N h b G U u e 1 B h c m F s b G V s V 2 h l d H N 0 b 2 5 l Q m V u Y 2 h t Y X J r I C h N V 0 l Q U y k s M j Z 9 J n F 1 b 3 Q 7 L C Z x d W 9 0 O 1 N l Y 3 R p b 2 4 x L 2 p h d m E v Q 2 h h b m d l Z C B U e X B l I H d p d G g g T G 9 j Y W x l L n t M a W 5 w Y W N r Q m V u Y 2 h t Y X J r I C h N R k x P U F M p L D I 3 f S Z x d W 9 0 O y w m c X V v d D t T Z W N 0 a W 9 u M S 9 q Y X Z h L 0 N o Y W 5 n Z W Q g V H l w Z S B 3 a X R o I E x v Y 2 F s Z S 5 7 U G F y Y W x s Z W x M a W 5 w Y W N r Q m V u Y 2 h t Y X J r I C h N R k x P U F M p L D I 4 f S Z x d W 9 0 O y w m c X V v d D t T Z W N 0 a W 9 u M S 9 q Y X Z h L 0 N o Y W 5 n Z W Q g V H l w Z S B 3 a X R o I E x v Y 2 F s Z S 5 7 S G F z a E J l b m N o b W F y a y A o S X R l c i 9 z K S w y O X 0 m c X V v d D s s J n F 1 b 3 Q 7 U 2 V j d G l v b j E v a m F 2 Y S 9 D a G F u Z 2 V k I F R 5 c G U g d 2 l 0 a C B M b 2 N h b G U u e 1 B h c m F s b G V s S G F z a E J l b m N o b W F y a y A o S X R l c i 9 z K S w z M H 0 m c X V v d D s s J n F 1 b 3 Q 7 U 2 V j d G l v b j E v a m F 2 Y S 9 D a G F u Z 2 V k I F R 5 c G U g d 2 l 0 a C B M b 2 N h b G U u e 1 R v d G F s I F B v a W 5 0 c y w z M X 0 m c X V v d D s s J n F 1 b 3 Q 7 U 2 V j d G l v b j E v a m F 2 Y S 9 D a G F u Z 2 V k I F R 5 c G U g d 2 l 0 a C B M b 2 N h b G U u e 1 R v d G F s I F R p b W U g K G 1 z K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p h d m E v U 2 9 1 c m N l L n t D b 2 x 1 b W 4 x L D B 9 J n F 1 b 3 Q 7 L C Z x d W 9 0 O 1 N l Y 3 R p b 2 4 x L 2 p h d m E v U 2 9 1 c m N l L n t D b 2 x 1 b W 4 y L D F 9 J n F 1 b 3 Q 7 L C Z x d W 9 0 O 1 N l Y 3 R p b 2 4 x L 2 p h d m E v U 2 9 1 c m N l L n t D b 2 x 1 b W 4 z L D J 9 J n F 1 b 3 Q 7 L C Z x d W 9 0 O 1 N l Y 3 R p b 2 4 x L 2 p h d m E v U 2 9 1 c m N l L n t D b 2 x 1 b W 4 0 L D N 9 J n F 1 b 3 Q 7 L C Z x d W 9 0 O 1 N l Y 3 R p b 2 4 x L 2 p h d m E v U 2 9 1 c m N l L n t D b 2 x 1 b W 4 1 L D R 9 J n F 1 b 3 Q 7 L C Z x d W 9 0 O 1 N l Y 3 R p b 2 4 x L 2 p h d m E v U 2 9 1 c m N l L n t D b 2 x 1 b W 4 2 L D V 9 J n F 1 b 3 Q 7 L C Z x d W 9 0 O 1 N l Y 3 R p b 2 4 x L 2 p h d m E v Q 2 h h b m d l Z C B U e X B l I H d p d G g g T G 9 j Y W x l L n t N Z W 1 v c n k g V X N l Z C w 2 f S Z x d W 9 0 O y w m c X V v d D t T Z W N 0 a W 9 u M S 9 q Y X Z h L 0 N o Y W 5 n Z W Q g V H l w Z S B 3 a X R o I E x v Y 2 F s Z S 5 7 Q X J p d G h l b X R p Y 3 N C Z W 5 j a G 1 h c m s g K E l 0 Z X I v c y k s N 3 0 m c X V v d D s s J n F 1 b 3 Q 7 U 2 V j d G l v b j E v a m F 2 Y S 9 D a G F u Z 2 V k I F R 5 c G U g d 2 l 0 a C B M b 2 N h b G U u e 1 B h c m F s b G V s Q X J p d G h l b X R p Y 3 N C Z W 5 j a G 1 h c m s g K E l 0 Z X I v c y k s O H 0 m c X V v d D s s J n F 1 b 3 Q 7 U 2 V j d G l v b j E v a m F 2 Y S 9 D a G F u Z 2 V k I F R 5 c G U g d 2 l 0 a C B M b 2 N h b G U u e 0 1 h d G h C Z W 5 j a G 1 h c m s g K E l 0 Z X I v c y k s O X 0 m c X V v d D s s J n F 1 b 3 Q 7 U 2 V j d G l v b j E v a m F 2 Y S 9 D a G F u Z 2 V k I F R 5 c G U g d 2 l 0 a C B M b 2 N h b G U u e 1 B h c m F s b G V s T W F 0 a E J l b m N o b W F y a y A o S X R l c i 9 z K S w x M H 0 m c X V v d D s s J n F 1 b 3 Q 7 U 2 V j d G l v b j E v a m F 2 Y S 9 D a G F u Z 2 V k I F R 5 c G U g d 2 l 0 a C B M b 2 N h b G U u e 0 N h b G x C Z W 5 j a G 1 h c m s g K E l 0 Z X I v c y k s M T F 9 J n F 1 b 3 Q 7 L C Z x d W 9 0 O 1 N l Y 3 R p b 2 4 x L 2 p h d m E v Q 2 h h b m d l Z C B U e X B l I H d p d G g g T G 9 j Y W x l L n t Q Y X J h b G x l b E N h b G x C Z W 5 j a G 1 h c m s g K E l 0 Z X I v c y k s M T J 9 J n F 1 b 3 Q 7 L C Z x d W 9 0 O 1 N l Y 3 R p b 2 4 x L 2 p h d m E v Q 2 h h b m d l Z C B U e X B l I H d p d G g g T G 9 j Y W x l L n t J Z k V s c 2 V C Z W 5 j a G 1 h c m s g K E l 0 Z X I v c y k s M T N 9 J n F 1 b 3 Q 7 L C Z x d W 9 0 O 1 N l Y 3 R p b 2 4 x L 2 p h d m E v Q 2 h h b m d l Z C B U e X B l I H d p d G g g T G 9 j Y W x l L n t Q Y X J h b G x l b E l m R W x z Z U J l b m N o b W F y a y A o S X R l c i 9 z K S w x N H 0 m c X V v d D s s J n F 1 b 3 Q 7 U 2 V j d G l v b j E v a m F 2 Y S 9 D a G F u Z 2 V k I F R 5 c G U g d 2 l 0 a C B M b 2 N h b G U u e 1 N 0 c m l u Z 0 1 h b m l w d W x h d G l v b i A o S X R l c i 9 z K S w x N X 0 m c X V v d D s s J n F 1 b 3 Q 7 U 2 V j d G l v b j E v a m F 2 Y S 9 D a G F u Z 2 V k I F R 5 c G U g d 2 l 0 a C B M b 2 N h b G U u e 1 B h c m F s b G V s U 3 R y a W 5 n T W F u a X B 1 b G F 0 a W 9 u I C h J d G V y L 3 M p L D E 2 f S Z x d W 9 0 O y w m c X V v d D t T Z W N 0 a W 9 u M S 9 q Y X Z h L 0 N o Y W 5 n Z W Q g V H l w Z S B 3 a X R o I E x v Y 2 F s Z S 5 7 T W V t b 3 J 5 Q m V u Y 2 h t Y X J r I C h N Q i 9 z K S w x N 3 0 m c X V v d D s s J n F 1 b 3 Q 7 U 2 V j d G l v b j E v a m F 2 Y S 9 D a G F u Z 2 V k I F R 5 c G U g d 2 l 0 a C B M b 2 N h b G U u e 1 B h c m F s b G V s T W V t b 3 J 5 Q m V u Y 2 h t Y X J r I C h N Q i 9 z K S w x O H 0 m c X V v d D s s J n F 1 b 3 Q 7 U 2 V j d G l v b j E v a m F 2 Y S 9 D a G F u Z 2 V k I F R 5 c G U g d 2 l 0 a C B M b 2 N h b G U u e 1 J h b m R v b U 1 l b W 9 y e U J l b m N o b W F y a y A o T U I v c y k s M T l 9 J n F 1 b 3 Q 7 L C Z x d W 9 0 O 1 N l Y 3 R p b 2 4 x L 2 p h d m E v Q 2 h h b m d l Z C B U e X B l I H d p d G g g T G 9 j Y W x l L n t Q Y X J h b G x l b F J h b m R v b U 1 l b W 9 y e U J l b m N o b W F y a y A o T U I v c y k s M j B 9 J n F 1 b 3 Q 7 L C Z x d W 9 0 O 1 N l Y 3 R p b 2 4 x L 2 p h d m E v Q 2 h h b m d l Z C B U e X B l I H d p d G g g T G 9 j Y W x l L n t T Y 2 l t Y X J r M k J l b m N o b W F y a y A o Q 2 9 t c G 9 z a X R l U 2 N v c m U p L D I x f S Z x d W 9 0 O y w m c X V v d D t T Z W N 0 a W 9 u M S 9 q Y X Z h L 0 N o Y W 5 n Z W Q g V H l w Z S B 3 a X R o I E x v Y 2 F s Z S 5 7 U G F y Y W x s Z W x T Y 2 l t Y X J r M k J l b m N o b W F y a y A o Q 2 9 t c G 9 z a X R l U 2 N v c m U p L D I y f S Z x d W 9 0 O y w m c X V v d D t T Z W N 0 a W 9 u M S 9 q Y X Z h L 0 N o Y W 5 n Z W Q g V H l w Z S B 3 a X R o I E x v Y 2 F s Z S 5 7 R G h y e X N 0 b 2 5 l Q m V u Y 2 h t Y X J r I C h E T U l Q U y k s M j N 9 J n F 1 b 3 Q 7 L C Z x d W 9 0 O 1 N l Y 3 R p b 2 4 x L 2 p h d m E v Q 2 h h b m d l Z C B U e X B l I H d p d G g g T G 9 j Y W x l L n t Q Y X J h b G x l b E R o c n l z d G 9 u Z U J l b m N o b W F y a y A o R E 1 J U F M p L D I 0 f S Z x d W 9 0 O y w m c X V v d D t T Z W N 0 a W 9 u M S 9 q Y X Z h L 0 N o Y W 5 n Z W Q g V H l w Z S B 3 a X R o I E x v Y 2 F s Z S 5 7 V 2 h l d H N 0 b 2 5 l Q m V u Y 2 h t Y X J r I C h N V 0 l Q U y k s M j V 9 J n F 1 b 3 Q 7 L C Z x d W 9 0 O 1 N l Y 3 R p b 2 4 x L 2 p h d m E v Q 2 h h b m d l Z C B U e X B l I H d p d G g g T G 9 j Y W x l L n t Q Y X J h b G x l b F d o Z X R z d G 9 u Z U J l b m N o b W F y a y A o T V d J U F M p L D I 2 f S Z x d W 9 0 O y w m c X V v d D t T Z W N 0 a W 9 u M S 9 q Y X Z h L 0 N o Y W 5 n Z W Q g V H l w Z S B 3 a X R o I E x v Y 2 F s Z S 5 7 T G l u c G F j a 0 J l b m N o b W F y a y A o T U Z M T 1 B T K S w y N 3 0 m c X V v d D s s J n F 1 b 3 Q 7 U 2 V j d G l v b j E v a m F 2 Y S 9 D a G F u Z 2 V k I F R 5 c G U g d 2 l 0 a C B M b 2 N h b G U u e 1 B h c m F s b G V s T G l u c G F j a 0 J l b m N o b W F y a y A o T U Z M T 1 B T K S w y O H 0 m c X V v d D s s J n F 1 b 3 Q 7 U 2 V j d G l v b j E v a m F 2 Y S 9 D a G F u Z 2 V k I F R 5 c G U g d 2 l 0 a C B M b 2 N h b G U u e 0 h h c 2 h C Z W 5 j a G 1 h c m s g K E l 0 Z X I v c y k s M j l 9 J n F 1 b 3 Q 7 L C Z x d W 9 0 O 1 N l Y 3 R p b 2 4 x L 2 p h d m E v Q 2 h h b m d l Z C B U e X B l I H d p d G g g T G 9 j Y W x l L n t Q Y X J h b G x l b E h h c 2 h C Z W 5 j a G 1 h c m s g K E l 0 Z X I v c y k s M z B 9 J n F 1 b 3 Q 7 L C Z x d W 9 0 O 1 N l Y 3 R p b 2 4 x L 2 p h d m E v Q 2 h h b m d l Z C B U e X B l I H d p d G g g T G 9 j Y W x l L n t U b 3 R h b C B Q b 2 l u d H M s M z F 9 J n F 1 b 3 Q 7 L C Z x d W 9 0 O 1 N l Y 3 R p b 2 4 x L 2 p h d m E v Q 2 h h b m d l Z C B U e X B l I H d p d G g g T G 9 j Y W x l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y w m c X V v d D t D b 2 x 1 b W 4 x J n F 1 b 3 Q 7 X S I g L z 4 8 R W 5 0 c n k g V H l w Z T 0 i R m l s b E N v b H V t b l R 5 c G V z I i B W Y W x 1 Z T 0 i c 0 J n W U d C Z 1 l H Q l F V R k J R V U Z C U V V G Q l F V R k J R V U c i I C 8 + P E V u d H J 5 I F R 5 c G U 9 I k Z p b G x M Y X N 0 V X B k Y X R l Z C I g V m F s d W U 9 I m Q y M D I w L T E y L T I x V D E 2 O j I w O j I 3 L j M x O D U 2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4 M T U w M z k w M C 1 j M z A z L T R k M 2 I t Y T R h N i 0 5 N G F i N G J i O D g 4 O T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3 O j A 0 O j Q x L j g 5 N D Y 5 O T Z a I i A v P j x F b n R y e S B U e X B l P S J G a W x s Q 2 9 s d W 1 u V H l w Z X M i I F Z h b H V l P S J z Q m d Z R 0 J n W U d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F 1 Z X J 5 S U Q i I F Z h b H V l P S J z Z G Q 4 M m R h N z Q t O W J k O C 0 0 Y 2 M y L W J k N z A t N j U 1 M T l i M j Q 0 M D Y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v U 2 9 1 c m N l L n t D b 2 x 1 b W 4 x L D B 9 J n F 1 b 3 Q 7 L C Z x d W 9 0 O 1 N l Y 3 R p b 2 4 x L 3 B o c C 9 T b 3 V y Y 2 U u e 0 N v b H V t b j I s M X 0 m c X V v d D s s J n F 1 b 3 Q 7 U 2 V j d G l v b j E v c G h w L 1 N v d X J j Z S 5 7 Q 2 9 s d W 1 u M y w y f S Z x d W 9 0 O y w m c X V v d D t T Z W N 0 a W 9 u M S 9 w a H A v U 2 9 1 c m N l L n t D b 2 x 1 b W 4 0 L D N 9 J n F 1 b 3 Q 7 L C Z x d W 9 0 O 1 N l Y 3 R p b 2 4 x L 3 B o c C 9 T b 3 V y Y 2 U u e 0 N v b H V t b j U s N H 0 m c X V v d D s s J n F 1 b 3 Q 7 U 2 V j d G l v b j E v c G h w L 1 N v d X J j Z S 5 7 Q 2 9 s d W 1 u N i w 1 f S Z x d W 9 0 O y w m c X V v d D t T Z W N 0 a W 9 u M S 9 w a H A v Q 2 h h b m d l Z C B U e X B l I H d p d G g g T G 9 j Y W x l L n t N Z W 1 v c n k g V X N l Z C w 2 f S Z x d W 9 0 O y w m c X V v d D t T Z W N 0 a W 9 u M S 9 w a H A v Q 2 h h b m d l Z C B U e X B l I H d p d G g g T G 9 j Y W x l L n t B c m l 0 a G V t d G l j c 0 J l b m N o b W F y a y A o S X R l c i 9 z K S w 3 f S Z x d W 9 0 O y w m c X V v d D t T Z W N 0 a W 9 u M S 9 w a H A v Q 2 h h b m d l Z C B U e X B l I H d p d G g g T G 9 j Y W x l L n t N Y X R o Q m V u Y 2 h t Y X J r I C h J d G V y L 3 M p L D h 9 J n F 1 b 3 Q 7 L C Z x d W 9 0 O 1 N l Y 3 R p b 2 4 x L 3 B o c C 9 D a G F u Z 2 V k I F R 5 c G U g d 2 l 0 a C B M b 2 N h b G U u e 0 N h b G x C Z W 5 j a G 1 h c m s g K E l 0 Z X I v c y k s O X 0 m c X V v d D s s J n F 1 b 3 Q 7 U 2 V j d G l v b j E v c G h w L 0 N o Y W 5 n Z W Q g V H l w Z S B 3 a X R o I E x v Y 2 F s Z S 5 7 S W Z F b H N l Q m V u Y 2 h t Y X J r I C h J d G V y L 3 M p L D E w f S Z x d W 9 0 O y w m c X V v d D t T Z W N 0 a W 9 u M S 9 w a H A v Q 2 h h b m d l Z C B U e X B l I H d p d G g g T G 9 j Y W x l L n t T d H J p b m d N Y W 5 p c H V s Y X R p b 2 4 g K E l 0 Z X I v c y k s M T F 9 J n F 1 b 3 Q 7 L C Z x d W 9 0 O 1 N l Y 3 R p b 2 4 x L 3 B o c C 9 D a G F u Z 2 V k I F R 5 c G U g d 2 l 0 a C B M b 2 N h b G U u e 0 1 l b W 9 y e U J l b m N o b W F y a y A o T U I v c y k s M T J 9 J n F 1 b 3 Q 7 L C Z x d W 9 0 O 1 N l Y 3 R p b 2 4 x L 3 B o c C 9 D a G F u Z 2 V k I F R 5 c G U g d 2 l 0 a C B M b 2 N h b G U u e 1 J h b m R v b U 1 l b W 9 y e U J l b m N o b W F y a y A o T U I v c y k s M T N 9 J n F 1 b 3 Q 7 L C Z x d W 9 0 O 1 N l Y 3 R p b 2 4 x L 3 B o c C 9 D a G F u Z 2 V k I F R 5 c G U g d 2 l 0 a C B M b 2 N h b G U u e 1 N j a W 1 h c m s y Q m V u Y 2 h t Y X J r I C h D b 2 1 w b 3 N p d G V T Y 2 9 y Z S k s M T R 9 J n F 1 b 3 Q 7 L C Z x d W 9 0 O 1 N l Y 3 R p b 2 4 x L 3 B o c C 9 D a G F u Z 2 V k I F R 5 c G U g d 2 l 0 a C B M b 2 N h b G U u e 0 R o c n l z d G 9 u Z U J l b m N o b W F y a y A o R E 1 J U F M p L D E 1 f S Z x d W 9 0 O y w m c X V v d D t T Z W N 0 a W 9 u M S 9 w a H A v Q 2 h h b m d l Z C B U e X B l I H d p d G g g T G 9 j Y W x l L n t X a G V 0 c 3 R v b m V C Z W 5 j a G 1 h c m s g K E 1 X S V B T K S w x N n 0 m c X V v d D s s J n F 1 b 3 Q 7 U 2 V j d G l v b j E v c G h w L 0 N o Y W 5 n Z W Q g V H l w Z S B 3 a X R o I E x v Y 2 F s Z S 5 7 T G l u c G F j a 0 J l b m N o b W F y a y A o T U Z M T 1 B T K S w x N 3 0 m c X V v d D s s J n F 1 b 3 Q 7 U 2 V j d G l v b j E v c G h w L 0 N o Y W 5 n Z W Q g V H l w Z S B 3 a X R o I E x v Y 2 F s Z S 5 7 S G F z a E J l b m N o b W F y a y A o S X R l c i 9 z K S w x O H 0 m c X V v d D s s J n F 1 b 3 Q 7 U 2 V j d G l v b j E v c G h w L 0 N o Y W 5 n Z W Q g V H l w Z S B 3 a X R o I E x v Y 2 F s Z S 5 7 V G 9 0 Y W w g U G 9 p b n R z L D E 5 f S Z x d W 9 0 O y w m c X V v d D t T Z W N 0 a W 9 u M S 9 w a H A v Q 2 h h b m d l Z C B U e X B l I H d p d G g g T G 9 j Y W x l M S 5 7 V G 9 0 Y W w g V G l t Z S A o b X M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h w L 1 N v d X J j Z S 5 7 Q 2 9 s d W 1 u M S w w f S Z x d W 9 0 O y w m c X V v d D t T Z W N 0 a W 9 u M S 9 w a H A v U 2 9 1 c m N l L n t D b 2 x 1 b W 4 y L D F 9 J n F 1 b 3 Q 7 L C Z x d W 9 0 O 1 N l Y 3 R p b 2 4 x L 3 B o c C 9 T b 3 V y Y 2 U u e 0 N v b H V t b j M s M n 0 m c X V v d D s s J n F 1 b 3 Q 7 U 2 V j d G l v b j E v c G h w L 1 N v d X J j Z S 5 7 Q 2 9 s d W 1 u N C w z f S Z x d W 9 0 O y w m c X V v d D t T Z W N 0 a W 9 u M S 9 w a H A v U 2 9 1 c m N l L n t D b 2 x 1 b W 4 1 L D R 9 J n F 1 b 3 Q 7 L C Z x d W 9 0 O 1 N l Y 3 R p b 2 4 x L 3 B o c C 9 T b 3 V y Y 2 U u e 0 N v b H V t b j Y s N X 0 m c X V v d D s s J n F 1 b 3 Q 7 U 2 V j d G l v b j E v c G h w L 0 N o Y W 5 n Z W Q g V H l w Z S B 3 a X R o I E x v Y 2 F s Z S 5 7 T W V t b 3 J 5 I F V z Z W Q s N n 0 m c X V v d D s s J n F 1 b 3 Q 7 U 2 V j d G l v b j E v c G h w L 0 N o Y W 5 n Z W Q g V H l w Z S B 3 a X R o I E x v Y 2 F s Z S 5 7 Q X J p d G h l b X R p Y 3 N C Z W 5 j a G 1 h c m s g K E l 0 Z X I v c y k s N 3 0 m c X V v d D s s J n F 1 b 3 Q 7 U 2 V j d G l v b j E v c G h w L 0 N o Y W 5 n Z W Q g V H l w Z S B 3 a X R o I E x v Y 2 F s Z S 5 7 T W F 0 a E J l b m N o b W F y a y A o S X R l c i 9 z K S w 4 f S Z x d W 9 0 O y w m c X V v d D t T Z W N 0 a W 9 u M S 9 w a H A v Q 2 h h b m d l Z C B U e X B l I H d p d G g g T G 9 j Y W x l L n t D Y W x s Q m V u Y 2 h t Y X J r I C h J d G V y L 3 M p L D l 9 J n F 1 b 3 Q 7 L C Z x d W 9 0 O 1 N l Y 3 R p b 2 4 x L 3 B o c C 9 D a G F u Z 2 V k I F R 5 c G U g d 2 l 0 a C B M b 2 N h b G U u e 0 l m R W x z Z U J l b m N o b W F y a y A o S X R l c i 9 z K S w x M H 0 m c X V v d D s s J n F 1 b 3 Q 7 U 2 V j d G l v b j E v c G h w L 0 N o Y W 5 n Z W Q g V H l w Z S B 3 a X R o I E x v Y 2 F s Z S 5 7 U 3 R y a W 5 n T W F u a X B 1 b G F 0 a W 9 u I C h J d G V y L 3 M p L D E x f S Z x d W 9 0 O y w m c X V v d D t T Z W N 0 a W 9 u M S 9 w a H A v Q 2 h h b m d l Z C B U e X B l I H d p d G g g T G 9 j Y W x l L n t N Z W 1 v c n l C Z W 5 j a G 1 h c m s g K E 1 C L 3 M p L D E y f S Z x d W 9 0 O y w m c X V v d D t T Z W N 0 a W 9 u M S 9 w a H A v Q 2 h h b m d l Z C B U e X B l I H d p d G g g T G 9 j Y W x l L n t S Y W 5 k b 2 1 N Z W 1 v c n l C Z W 5 j a G 1 h c m s g K E 1 C L 3 M p L D E z f S Z x d W 9 0 O y w m c X V v d D t T Z W N 0 a W 9 u M S 9 w a H A v Q 2 h h b m d l Z C B U e X B l I H d p d G g g T G 9 j Y W x l L n t T Y 2 l t Y X J r M k J l b m N o b W F y a y A o Q 2 9 t c G 9 z a X R l U 2 N v c m U p L D E 0 f S Z x d W 9 0 O y w m c X V v d D t T Z W N 0 a W 9 u M S 9 w a H A v Q 2 h h b m d l Z C B U e X B l I H d p d G g g T G 9 j Y W x l L n t E a H J 5 c 3 R v b m V C Z W 5 j a G 1 h c m s g K E R N S V B T K S w x N X 0 m c X V v d D s s J n F 1 b 3 Q 7 U 2 V j d G l v b j E v c G h w L 0 N o Y W 5 n Z W Q g V H l w Z S B 3 a X R o I E x v Y 2 F s Z S 5 7 V 2 h l d H N 0 b 2 5 l Q m V u Y 2 h t Y X J r I C h N V 0 l Q U y k s M T Z 9 J n F 1 b 3 Q 7 L C Z x d W 9 0 O 1 N l Y 3 R p b 2 4 x L 3 B o c C 9 D a G F u Z 2 V k I F R 5 c G U g d 2 l 0 a C B M b 2 N h b G U u e 0 x p b n B h Y 2 t C Z W 5 j a G 1 h c m s g K E 1 G T E 9 Q U y k s M T d 9 J n F 1 b 3 Q 7 L C Z x d W 9 0 O 1 N l Y 3 R p b 2 4 x L 3 B o c C 9 D a G F u Z 2 V k I F R 5 c G U g d 2 l 0 a C B M b 2 N h b G U u e 0 h h c 2 h C Z W 5 j a G 1 h c m s g K E l 0 Z X I v c y k s M T h 9 J n F 1 b 3 Q 7 L C Z x d W 9 0 O 1 N l Y 3 R p b 2 4 x L 3 B o c C 9 D a G F u Z 2 V k I F R 5 c G U g d 2 l 0 a C B M b 2 N h b G U u e 1 R v d G F s I F B v a W 5 0 c y w x O X 0 m c X V v d D s s J n F 1 b 3 Q 7 U 2 V j d G l v b j E v c G h w L 0 N o Y W 5 n Z W Q g V H l w Z S B 3 a X R o I E x v Y 2 F s Z T E u e 1 R v d G F s I F R p b W U g K G 1 z K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i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M j A 6 M j k u N T E w M j I 5 O V o i I C 8 + P E V u d H J 5 I F R 5 c G U 9 I k Z p b G x D b 2 x 1 b W 5 U e X B l c y I g V m F s d W U 9 I n N C Z 1 l H Q m d Z R 0 J R V U Z C U V V G Q l F V R k J R V U Z C U V V G Q l F V R k J R V U Z C U V V G Q l F V P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R d W V y e U l E I i B W Y W x 1 Z T 0 i c z E 2 O G J k N m J m L T B k O W Y t N G N k M S 0 5 Y W Z m L W E x O W Y w N z J j Z D R i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v d G 5 l d F 9 0 c m F u c 3 B v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A 5 O D U m c X V v d D s s J n F 1 b 3 Q 7 R W x i c n V z I D R D I D c 1 M C Z x d W 9 0 O y w m c X V v d D t F b G J y d X M g O E M g M T M w M C Z x d W 9 0 O y w m c X V v d D t F b G J y d X M g O E M g M T M w M F 8 x J n F 1 b 3 Q 7 L C Z x d W 9 0 O 0 V s Y n J 1 c y A 4 Q 0 I g M T U 1 M C Z x d W 9 0 O y w m c X V v d D t B b G x 3 a W 5 u Z X I g Q T Y 0 J n F 1 b 3 Q 7 L C Z x d W 9 0 O 0 l u d G V s I F B l b n R p d W 0 g N C A y O D A w J n F 1 b 3 Q 7 L C Z x d W 9 0 O 0 l u d G V s I E F 0 b 2 0 g W D U g W j g z N T A m c X V v d D s s J n F 1 b 3 Q 7 S W 5 0 Z W w g Q X R v b S B Y N S B a O D M 1 M F 8 y J n F 1 b 3 Q 7 L C Z x d W 9 0 O 0 l u d G V s I E N v c m U g a T M g T T M z M C Z x d W 9 0 O y w m c X V v d D t J b n R l b C B D b 3 J l I G k z I E 0 z M z B f M y Z x d W 9 0 O y w m c X V v d D t B b W Q g Q T Y g M z Y 1 M C Z x d W 9 0 O y w m c X V v d D t B b W Q g Q T Y g M z Y 1 M F 8 0 J n F 1 b 3 Q 7 L C Z x d W 9 0 O 0 l u d G V s I E N v c m U g a T c g M j Y w M C Z x d W 9 0 O y w m c X V v d D t J b n R l b C B D b 3 J l I G k 3 I D I 2 M D B f N S Z x d W 9 0 O 1 0 i I C 8 + P E V u d H J 5 I F R 5 c G U 9 I k Z p b G x D b 2 x 1 b W 5 U e X B l c y I g V m F s d W U 9 I n N B Q U F B Q U F B Q U F B Q U F B Q U F B Q U F B Q U F B P T 0 i I C 8 + P E V u d H J 5 I F R 5 c G U 9 I k Z p b G x M Y X N 0 V X B k Y X R l Z C I g V m F s d W U 9 I m Q y M D I w L T E y L T I x V D E 2 O j Q z O j Q 3 L j I z M z Q x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N l Z T I y Y z V m N S 0 1 Y T A 2 L T R h Z G U t O D I 2 N y 0 4 N z U z Y j c y M z B l M j k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d G 5 l d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d m F f d H J h b n N w b 3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V s Y n J 1 c y A x Q y s g O T g 1 J n F 1 b 3 Q 7 L C Z x d W 9 0 O 0 V M Y n J 1 c y A 0 Q y A 3 N T A m c X V v d D s s J n F 1 b 3 Q 7 R W x i c n V z I D h D I D E z M D A m c X V v d D s s J n F 1 b 3 Q 7 R W x i c n V z I D h D I D E y M D A m c X V v d D s s J n F 1 b 3 Q 7 R W x i c n V z I D h D Q i A x N T U w J n F 1 b 3 Q 7 L C Z x d W 9 0 O 0 F s b H d p b m 5 l c i B B N j Q m c X V v d D s s J n F 1 b 3 Q 7 S W 5 0 Z W w g U G V u d G l 1 b S A 0 I D I 4 M D A m c X V v d D s s J n F 1 b 3 Q 7 S W 5 0 Z W w g Q X R v b S B Y N S B a O D M 1 M C Z x d W 9 0 O y w m c X V v d D t J b n R l b C B D b 3 J l I G k z I E 0 z M z A m c X V v d D s s J n F 1 b 3 Q 7 Q W 1 k I E E 2 I D M 2 N T A m c X V v d D s s J n F 1 b 3 Q 7 S W 5 0 Z W w g Q 2 9 y Z S B p N y A y N j A w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w L T E y L T I x V D E 2 O j I w O j I 3 L j I 3 M j U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M x N W E 5 Z D Y x N C 1 j M 2 R i L T Q 0 Z j M t O W M 4 O S 0 2 N 2 E 4 M G U z M 2 Q 4 Y j k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d m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1 9 0 c m F u c 3 B v c 2 U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2 O j I w O j I 3 L j M 0 N z U 0 N z h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D c H U m c X V v d D s s J n F 1 b 3 Q 7 R W x i c n V z I D F D K y A x M D A w J n F 1 b 3 Q 7 L C Z x d W 9 0 O 0 V s Y n J 1 c y A 0 Q y A 3 N T A m c X V v d D s s J n F 1 b 3 Q 7 R W x i c n V z I D h D I D E z M D A m c X V v d D s s J n F 1 b 3 Q 7 T W V k a W F 0 Z W s g T V Q 2 N T g 5 J n F 1 b 3 Q 7 L C Z x d W 9 0 O 1 F 1 Y W x j b 2 1 t I D Y y N S Z x d W 9 0 O y w m c X V v d D t J b n R l b C B Q Z W 5 0 a X V t I D Q g M j g w M C Z x d W 9 0 O y w m c X V v d D t J b n R l b C B B d G 9 t I H g 1 I F o 4 M z U w J n F 1 b 3 Q 7 L C Z x d W 9 0 O 0 l u d G V s I E N v c m U g a T M g T T M z M C Z x d W 9 0 O y w m c X V v d D t J b n R l b C B D b 3 J l I G k z I E 0 z M z B f M S Z x d W 9 0 O y w m c X V v d D t B T U Q g Q T Y g M z Y 1 M C Z x d W 9 0 O y w m c X V v d D t J b n R l b C B D b 3 J l I G k 3 I D I 2 M D A m c X V v d D t d I i A v P j x F b n R y e S B U e X B l P S J G a W x s U 3 R h d H V z I i B W Y W x 1 Z T 0 i c 0 N v b X B s Z X R l I i A v P j x F b n R y e S B U e X B l P S J R d W V y e U l E I i B W Y W x 1 Z T 0 i c 2 V k Z m E w Z m I 0 L T N k Y T g t N D l m N y 0 5 N T k 0 L W J h Z j A 4 Y 2 Y 1 Y z A z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n M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B f d H J h b n N w b 3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3 B 1 J n F 1 b 3 Q 7 L C Z x d W 9 0 O 0 V s Y n J 1 c y A y Q y s g N T A w J n F 1 b 3 Q 7 L C Z x d W 9 0 O 0 V s Y n J 1 c y A x Q y s g O T g 1 J n F 1 b 3 Q 7 L C Z x d W 9 0 O 0 V s Y n J 1 c y A 0 Q y A 3 N T A m c X V v d D s s J n F 1 b 3 Q 7 R W x i c n V z I D h D I D E z M D A m c X V v d D s s J n F 1 b 3 Q 7 R W x i c n V z I D h D I D E y M D A g K D h 4 N C k m c X V v d D s s J n F 1 b 3 Q 7 R W x i c n V z I D h D Q i A x N T U w J n F 1 b 3 Q 7 L C Z x d W 9 0 O 0 V s Y n J 1 c y A 4 Q 0 I g M T U 1 M F 8 x J n F 1 b 3 Q 7 L C Z x d W 9 0 O 0 V s Y n J 1 c y B S M T A w M C Z x d W 9 0 O y w m c X V v d D t B b G x 3 a W 5 u Z X I g Q T Y 0 J n F 1 b 3 Q 7 L C Z x d W 9 0 O 1 F 1 Y W x j b 2 1 t I D Y y N S Z x d W 9 0 O y w m c X V v d D t J b n R l b C B Q Z W 5 0 a X V t I D Q g M j g w M C Z x d W 9 0 O y w m c X V v d D t B T U Q g Q T Y g M z Y 1 M C Z x d W 9 0 O y w m c X V v d D t J b n R l b C B D b 3 J l I G k 3 I D I 2 M D A m c X V v d D s s J n F 1 b 3 Q 7 S W 5 0 Z W w g Q 2 9 y Z S B p N y A y N j A w X z I m c X V v d D t d I i A v P j x F b n R y e S B U e X B l P S J G a W x s Q 2 9 s d W 1 u V H l w Z X M i I F Z h b H V l P S J z Q U F B Q U F B Q U F B Q U F B Q U F B Q U F B Q U E i I C 8 + P E V u d H J 5 I F R 5 c G U 9 I k Z p b G x M Y X N 0 V X B k Y X R l Z C I g V m F s d W U 9 I m Q y M D I w L T E y L T I x V D E 3 O j A 0 O j Q 1 L j k 4 N j c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N k N G M 3 Z m U 4 L W Q 4 O G Q t N D Q y M S 0 5 M T c 3 L T Y 1 O T I y Y m V i N T A x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l 0 a G 9 u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N j o y M D o y O S 4 1 N D E y M D k 0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B b G x 3 a W 5 u Z X I g Q T Y 0 J n F 1 b 3 Q 7 L C Z x d W 9 0 O 1 F 1 Y W x j b 2 1 t I D Y y N S Z x d W 9 0 O y w m c X V v d D t Q Z W 5 0 a X V t I D Q g M j g w M C Z x d W 9 0 O y w m c X V v d D t B b W Q g Q T Y g M z Y 1 M C Z x d W 9 0 O y w m c X V v d D t J b n R l b C B D b 3 J l I G k 3 I D I 2 M D A m c X V v d D s s J n F 1 b 3 Q 7 S W 5 0 Z W w g Q 2 9 y Z S B p N S A 1 M j U 3 d S Z x d W 9 0 O 1 0 i I C 8 + P E V u d H J 5 I F R 5 c G U 9 I l F 1 Z X J 5 S U Q i I F Z h b H V l P S J z N j V h M D I 3 N W M t N m Y 4 Y S 0 0 Y j U 5 L T k 4 Y 2 Y t O T c 1 Z j g y M T R h M m J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E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F y a X R o Z W 1 0 a W N z Q m V u Y 2 h t Y X J r I C h J d G V y L 3 M p J n F 1 b 3 Q 7 L C Z x d W 9 0 O 0 1 h d G h C Z W 5 j a G 1 h c m s g K E l 0 Z X I v c y k m c X V v d D s s J n F 1 b 3 Q 7 Q 2 F s b E J l b m N o b W F y a y A o S X R l c i 9 z K S Z x d W 9 0 O y w m c X V v d D t J Z k V s c 2 V C Z W 5 j a G 1 h c m s g K E l 0 Z X I v c y k m c X V v d D s s J n F 1 b 3 Q 7 U 3 R y a W 5 n T W F u a X B 1 b G F 0 a W 9 u I C h J d G V y L 3 M p J n F 1 b 3 Q 7 L C Z x d W 9 0 O 0 1 l b W 9 y e U J l b m N o b W F y a y A o T U I v c y k m c X V v d D s s J n F 1 b 3 Q 7 U m F u Z G 9 t T W V t b 3 J 5 Q m V u Y 2 h t Y X J r I C h N Q i 9 z K S Z x d W 9 0 O y w m c X V v d D t T Y 2 l t Y X J r M k J l b m N o b W F y a y A o Q 2 9 t c G 9 z a X R l U 2 N v c m U p J n F 1 b 3 Q 7 L C Z x d W 9 0 O 0 R o c n l z d G 9 u Z U J l b m N o b W F y a y A o R E 1 J U F M p J n F 1 b 3 Q 7 L C Z x d W 9 0 O 1 d o Z X R z d G 9 u Z U J l b m N o b W F y a y A o T V d J U F M p J n F 1 b 3 Q 7 L C Z x d W 9 0 O 0 x p b n B h Y 2 t C Z W 5 j a G 1 h c m s g K E 1 G T E 9 Q U y k m c X V v d D s s J n F 1 b 3 Q 7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W U d C Z 1 l H Q l F V R k J R V U Z C U V V G Q l F V R k J R T T 0 i I C 8 + P E V u d H J 5 I F R 5 c G U 9 I k Z p b G x M Y X N 0 V X B k Y X R l Z C I g V m F s d W U 9 I m Q y M D I w L T E y L T I x V D E 2 O j I 4 O j U z L j c 3 M T Q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E v U 2 9 1 c m N l L n t D b 2 x 1 b W 4 x L D B 9 J n F 1 b 3 Q 7 L C Z x d W 9 0 O 1 N l Y 3 R p b 2 4 x L 2 x 1 Y S 9 T b 3 V y Y 2 U u e 0 N v b H V t b j I s M X 0 m c X V v d D s s J n F 1 b 3 Q 7 U 2 V j d G l v b j E v b H V h L 1 N v d X J j Z S 5 7 Q 2 9 s d W 1 u M y w y f S Z x d W 9 0 O y w m c X V v d D t T Z W N 0 a W 9 u M S 9 s d W E v U 2 9 1 c m N l L n t D b 2 x 1 b W 4 0 L D N 9 J n F 1 b 3 Q 7 L C Z x d W 9 0 O 1 N l Y 3 R p b 2 4 x L 2 x 1 Y S 9 T b 3 V y Y 2 U u e 0 N v b H V t b j U s N H 0 m c X V v d D s s J n F 1 b 3 Q 7 U 2 V j d G l v b j E v b H V h L 1 N v d X J j Z S 5 7 Q 2 9 s d W 1 u N i w 1 f S Z x d W 9 0 O y w m c X V v d D t T Z W N 0 a W 9 u M S 9 s d W E v Q 2 h h b m d l Z C B U e X B l I H d p d G g g T G 9 j Y W x l L n t B c m l 0 a G V t d G l j c 0 J l b m N o b W F y a y A o S X R l c i 9 z K S w 2 f S Z x d W 9 0 O y w m c X V v d D t T Z W N 0 a W 9 u M S 9 s d W E v Q 2 h h b m d l Z C B U e X B l I H d p d G g g T G 9 j Y W x l L n t N Y X R o Q m V u Y 2 h t Y X J r I C h J d G V y L 3 M p L D d 9 J n F 1 b 3 Q 7 L C Z x d W 9 0 O 1 N l Y 3 R p b 2 4 x L 2 x 1 Y S 9 D a G F u Z 2 V k I F R 5 c G U g d 2 l 0 a C B M b 2 N h b G U u e 0 N h b G x C Z W 5 j a G 1 h c m s g K E l 0 Z X I v c y k s O H 0 m c X V v d D s s J n F 1 b 3 Q 7 U 2 V j d G l v b j E v b H V h L 0 N o Y W 5 n Z W Q g V H l w Z S B 3 a X R o I E x v Y 2 F s Z S 5 7 S W Z F b H N l Q m V u Y 2 h t Y X J r I C h J d G V y L 3 M p L D l 9 J n F 1 b 3 Q 7 L C Z x d W 9 0 O 1 N l Y 3 R p b 2 4 x L 2 x 1 Y S 9 D a G F u Z 2 V k I F R 5 c G U g d 2 l 0 a C B M b 2 N h b G U u e 1 N 0 c m l u Z 0 1 h b m l w d W x h d G l v b i A o S X R l c i 9 z K S w x M H 0 m c X V v d D s s J n F 1 b 3 Q 7 U 2 V j d G l v b j E v b H V h L 0 N o Y W 5 n Z W Q g V H l w Z S B 3 a X R o I E x v Y 2 F s Z S 5 7 T W V t b 3 J 5 Q m V u Y 2 h t Y X J r I C h N Q i 9 z K S w x M X 0 m c X V v d D s s J n F 1 b 3 Q 7 U 2 V j d G l v b j E v b H V h L 0 N o Y W 5 n Z W Q g V H l w Z S B 3 a X R o I E x v Y 2 F s Z S 5 7 U m F u Z G 9 t T W V t b 3 J 5 Q m V u Y 2 h t Y X J r I C h N Q i 9 z K S w x M n 0 m c X V v d D s s J n F 1 b 3 Q 7 U 2 V j d G l v b j E v b H V h L 0 N o Y W 5 n Z W Q g V H l w Z S B 3 a X R o I E x v Y 2 F s Z S 5 7 U 2 N p b W F y a z J C Z W 5 j a G 1 h c m s g K E N v b X B v c 2 l 0 Z V N j b 3 J l K S w x M 3 0 m c X V v d D s s J n F 1 b 3 Q 7 U 2 V j d G l v b j E v b H V h L 0 N o Y W 5 n Z W Q g V H l w Z S B 3 a X R o I E x v Y 2 F s Z S 5 7 R G h y e X N 0 b 2 5 l Q m V u Y 2 h t Y X J r I C h E T U l Q U y k s M T R 9 J n F 1 b 3 Q 7 L C Z x d W 9 0 O 1 N l Y 3 R p b 2 4 x L 2 x 1 Y S 9 D a G F u Z 2 V k I F R 5 c G U g d 2 l 0 a C B M b 2 N h b G U u e 1 d o Z X R z d G 9 u Z U J l b m N o b W F y a y A o T V d J U F M p L D E 1 f S Z x d W 9 0 O y w m c X V v d D t T Z W N 0 a W 9 u M S 9 s d W E v Q 2 h h b m d l Z C B U e X B l I H d p d G g g T G 9 j Y W x l L n t M a W 5 w Y W N r Q m V u Y 2 h t Y X J r I C h N R k x P U F M p L D E 2 f S Z x d W 9 0 O y w m c X V v d D t T Z W N 0 a W 9 u M S 9 s d W E v Q 2 h h b m d l Z C B U e X B l I H d p d G g g T G 9 j Y W x l L n t I Y X N o Q m V u Y 2 h t Y X J r I C h J d G V y L 3 M p L D E 3 f S Z x d W 9 0 O y w m c X V v d D t T Z W N 0 a W 9 u M S 9 s d W E v Q 2 h h b m d l Z C B U e X B l I H d p d G g g T G 9 j Y W x l L n t U b 3 R h b C B Q b 2 l u d H M s M T h 9 J n F 1 b 3 Q 7 L C Z x d W 9 0 O 1 N l Y 3 R p b 2 4 x L 2 x 1 Y S 9 D a G F u Z 2 V k I F R 5 c G U u e 1 R v d G F s I F R p b W U g K G 1 z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1 Y S 9 T b 3 V y Y 2 U u e 0 N v b H V t b j E s M H 0 m c X V v d D s s J n F 1 b 3 Q 7 U 2 V j d G l v b j E v b H V h L 1 N v d X J j Z S 5 7 Q 2 9 s d W 1 u M i w x f S Z x d W 9 0 O y w m c X V v d D t T Z W N 0 a W 9 u M S 9 s d W E v U 2 9 1 c m N l L n t D b 2 x 1 b W 4 z L D J 9 J n F 1 b 3 Q 7 L C Z x d W 9 0 O 1 N l Y 3 R p b 2 4 x L 2 x 1 Y S 9 T b 3 V y Y 2 U u e 0 N v b H V t b j Q s M 3 0 m c X V v d D s s J n F 1 b 3 Q 7 U 2 V j d G l v b j E v b H V h L 1 N v d X J j Z S 5 7 Q 2 9 s d W 1 u N S w 0 f S Z x d W 9 0 O y w m c X V v d D t T Z W N 0 a W 9 u M S 9 s d W E v U 2 9 1 c m N l L n t D b 2 x 1 b W 4 2 L D V 9 J n F 1 b 3 Q 7 L C Z x d W 9 0 O 1 N l Y 3 R p b 2 4 x L 2 x 1 Y S 9 D a G F u Z 2 V k I F R 5 c G U g d 2 l 0 a C B M b 2 N h b G U u e 0 F y a X R o Z W 1 0 a W N z Q m V u Y 2 h t Y X J r I C h J d G V y L 3 M p L D Z 9 J n F 1 b 3 Q 7 L C Z x d W 9 0 O 1 N l Y 3 R p b 2 4 x L 2 x 1 Y S 9 D a G F u Z 2 V k I F R 5 c G U g d 2 l 0 a C B M b 2 N h b G U u e 0 1 h d G h C Z W 5 j a G 1 h c m s g K E l 0 Z X I v c y k s N 3 0 m c X V v d D s s J n F 1 b 3 Q 7 U 2 V j d G l v b j E v b H V h L 0 N o Y W 5 n Z W Q g V H l w Z S B 3 a X R o I E x v Y 2 F s Z S 5 7 Q 2 F s b E J l b m N o b W F y a y A o S X R l c i 9 z K S w 4 f S Z x d W 9 0 O y w m c X V v d D t T Z W N 0 a W 9 u M S 9 s d W E v Q 2 h h b m d l Z C B U e X B l I H d p d G g g T G 9 j Y W x l L n t J Z k V s c 2 V C Z W 5 j a G 1 h c m s g K E l 0 Z X I v c y k s O X 0 m c X V v d D s s J n F 1 b 3 Q 7 U 2 V j d G l v b j E v b H V h L 0 N o Y W 5 n Z W Q g V H l w Z S B 3 a X R o I E x v Y 2 F s Z S 5 7 U 3 R y a W 5 n T W F u a X B 1 b G F 0 a W 9 u I C h J d G V y L 3 M p L D E w f S Z x d W 9 0 O y w m c X V v d D t T Z W N 0 a W 9 u M S 9 s d W E v Q 2 h h b m d l Z C B U e X B l I H d p d G g g T G 9 j Y W x l L n t N Z W 1 v c n l C Z W 5 j a G 1 h c m s g K E 1 C L 3 M p L D E x f S Z x d W 9 0 O y w m c X V v d D t T Z W N 0 a W 9 u M S 9 s d W E v Q 2 h h b m d l Z C B U e X B l I H d p d G g g T G 9 j Y W x l L n t S Y W 5 k b 2 1 N Z W 1 v c n l C Z W 5 j a G 1 h c m s g K E 1 C L 3 M p L D E y f S Z x d W 9 0 O y w m c X V v d D t T Z W N 0 a W 9 u M S 9 s d W E v Q 2 h h b m d l Z C B U e X B l I H d p d G g g T G 9 j Y W x l L n t T Y 2 l t Y X J r M k J l b m N o b W F y a y A o Q 2 9 t c G 9 z a X R l U 2 N v c m U p L D E z f S Z x d W 9 0 O y w m c X V v d D t T Z W N 0 a W 9 u M S 9 s d W E v Q 2 h h b m d l Z C B U e X B l I H d p d G g g T G 9 j Y W x l L n t E a H J 5 c 3 R v b m V C Z W 5 j a G 1 h c m s g K E R N S V B T K S w x N H 0 m c X V v d D s s J n F 1 b 3 Q 7 U 2 V j d G l v b j E v b H V h L 0 N o Y W 5 n Z W Q g V H l w Z S B 3 a X R o I E x v Y 2 F s Z S 5 7 V 2 h l d H N 0 b 2 5 l Q m V u Y 2 h t Y X J r I C h N V 0 l Q U y k s M T V 9 J n F 1 b 3 Q 7 L C Z x d W 9 0 O 1 N l Y 3 R p b 2 4 x L 2 x 1 Y S 9 D a G F u Z 2 V k I F R 5 c G U g d 2 l 0 a C B M b 2 N h b G U u e 0 x p b n B h Y 2 t C Z W 5 j a G 1 h c m s g K E 1 G T E 9 Q U y k s M T Z 9 J n F 1 b 3 Q 7 L C Z x d W 9 0 O 1 N l Y 3 R p b 2 4 x L 2 x 1 Y S 9 D a G F u Z 2 V k I F R 5 c G U g d 2 l 0 a C B M b 2 N h b G U u e 0 h h c 2 h C Z W 5 j a G 1 h c m s g K E l 0 Z X I v c y k s M T d 9 J n F 1 b 3 Q 7 L C Z x d W 9 0 O 1 N l Y 3 R p b 2 4 x L 2 x 1 Y S 9 D a G F u Z 2 V k I F R 5 c G U g d 2 l 0 a C B M b 2 N h b G U u e 1 R v d G F s I F B v a W 5 0 c y w x O H 0 m c X V v d D s s J n F 1 b 3 Q 7 U 2 V j d G l v b j E v b H V h L 0 N o Y W 5 n Z W Q g V H l w Z S 5 7 V G 9 0 Y W w g V G l t Z S A o b X M p L D E 5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F f d H J h b n N w b 3 N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E y L T I x V D E 2 O j I 4 O j U z L j c 5 M D Q 3 M D V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F b G J y d X M g U j E w M D A m c X V v d D s s J n F 1 b 3 Q 7 T W V k a W F 0 Z W s g N j U 4 M i Z x d W 9 0 O y w m c X V v d D t B b G x 3 a W 5 u Z X I g Q T Y 0 J n F 1 b 3 Q 7 L C Z x d W 9 0 O 1 F 1 Y W x j b 2 1 t I D Y y N S Z x d W 9 0 O y w m c X V v d D t J b n R l b C B Q Z W 5 0 a X V t I D Q g M j g w M C Z x d W 9 0 O y w m c X V v d D t B b W Q g Q T Y g M z Y 1 M C Z x d W 9 0 O y w m c X V v d D t J b n R l b C B D b 3 J l I G k z I E 0 z M z A m c X V v d D s s J n F 1 b 3 Q 7 S W 5 0 Z W w g Q 2 9 y Z S B p N y A y N j A w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+ D e v Z V v 8 S 4 M o q n S O e 5 c R A A A A A A I A A A A A A A N m A A D A A A A A E A A A A F R Z P l n T r T 8 6 B Y p K d Q N t r R 4 A A A A A B I A A A K A A A A A Q A A A A A 5 X f 4 o 6 Q d 9 w K w i S B b u p x N l A A A A A W a w p 1 G + D 0 N x D j o x + a a L E x 8 b 0 n X h W I f m l x q 9 e q g j W Y w O z t Z j g D c z w S + T x m v y a r I M q 7 k V v j c M x c q h c u / i H h z x t b 7 / H 0 b G 2 b a D H m b e 7 N 2 X j 5 e x Q A A A A p 5 C n s f T j y r 9 C N + j V D a W S A 5 l K b L A =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lua-transpose</vt:lpstr>
      <vt:lpstr>lua</vt:lpstr>
      <vt:lpstr>dotnet-transpose</vt:lpstr>
      <vt:lpstr>dotnet</vt:lpstr>
      <vt:lpstr>All 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2020-12-21T17:08:51Z</dcterms:modified>
</cp:coreProperties>
</file>