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Work\anybench\"/>
    </mc:Choice>
  </mc:AlternateContent>
  <xr:revisionPtr revIDLastSave="0" documentId="8_{C439D55C-C890-40BF-A717-E750459362E9}" xr6:coauthVersionLast="45" xr6:coauthVersionMax="45" xr10:uidLastSave="{00000000-0000-0000-0000-000000000000}"/>
  <bookViews>
    <workbookView xWindow="-108" yWindow="-108" windowWidth="23256" windowHeight="12576" activeTab="4"/>
  </bookViews>
  <sheets>
    <sheet name="CPUS" sheetId="1" r:id="rId1"/>
    <sheet name="Performance" sheetId="2" r:id="rId2"/>
    <sheet name="Dhrystone!" sheetId="3" r:id="rId3"/>
    <sheet name="Whetstone!" sheetId="4" r:id="rId4"/>
    <sheet name="Memspeed" sheetId="5" r:id="rId5"/>
    <sheet name="MPMFLOPS" sheetId="6" r:id="rId6"/>
    <sheet name="Coremark" sheetId="7" r:id="rId7"/>
    <sheet name="LLoops" sheetId="8" r:id="rId8"/>
    <sheet name="Linpack" sheetId="9" r:id="rId9"/>
    <sheet name="Scimark 2" sheetId="10" r:id="rId10"/>
  </sheets>
  <definedNames>
    <definedName name="_xlnm._FilterDatabase" localSheetId="4">Memspeed!$A$5:$N$32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" i="7" l="1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9" i="7"/>
  <c r="H9" i="7"/>
  <c r="I8" i="7"/>
  <c r="H8" i="7"/>
  <c r="I7" i="7"/>
  <c r="H7" i="7"/>
  <c r="I6" i="7"/>
  <c r="H6" i="7"/>
  <c r="E3" i="3"/>
  <c r="D3" i="3"/>
  <c r="C3" i="3"/>
  <c r="B3" i="3"/>
  <c r="A3" i="3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B3" i="10"/>
  <c r="L14" i="10" s="1"/>
  <c r="G32" i="9"/>
  <c r="F32" i="9"/>
  <c r="H31" i="9"/>
  <c r="G31" i="9"/>
  <c r="F31" i="9"/>
  <c r="H30" i="9"/>
  <c r="G30" i="9"/>
  <c r="F30" i="9"/>
  <c r="G29" i="9"/>
  <c r="F29" i="9"/>
  <c r="H29" i="9" s="1"/>
  <c r="G28" i="9"/>
  <c r="F28" i="9"/>
  <c r="H28" i="9" s="1"/>
  <c r="H27" i="9"/>
  <c r="G27" i="9"/>
  <c r="F27" i="9"/>
  <c r="G26" i="9"/>
  <c r="F26" i="9"/>
  <c r="G25" i="9"/>
  <c r="F25" i="9"/>
  <c r="H25" i="9" s="1"/>
  <c r="G24" i="9"/>
  <c r="F24" i="9"/>
  <c r="H23" i="9"/>
  <c r="G23" i="9"/>
  <c r="F23" i="9"/>
  <c r="H22" i="9"/>
  <c r="G22" i="9"/>
  <c r="F22" i="9"/>
  <c r="G21" i="9"/>
  <c r="F21" i="9"/>
  <c r="H21" i="9" s="1"/>
  <c r="G20" i="9"/>
  <c r="F20" i="9"/>
  <c r="H20" i="9" s="1"/>
  <c r="H19" i="9"/>
  <c r="G19" i="9"/>
  <c r="F19" i="9"/>
  <c r="G18" i="9"/>
  <c r="F18" i="9"/>
  <c r="G17" i="9"/>
  <c r="F17" i="9"/>
  <c r="H17" i="9" s="1"/>
  <c r="G16" i="9"/>
  <c r="F16" i="9"/>
  <c r="H15" i="9"/>
  <c r="G15" i="9"/>
  <c r="F15" i="9"/>
  <c r="H14" i="9"/>
  <c r="G14" i="9"/>
  <c r="F14" i="9"/>
  <c r="G13" i="9"/>
  <c r="F13" i="9"/>
  <c r="H13" i="9" s="1"/>
  <c r="G12" i="9"/>
  <c r="F12" i="9"/>
  <c r="H12" i="9" s="1"/>
  <c r="H11" i="9"/>
  <c r="G11" i="9"/>
  <c r="F11" i="9"/>
  <c r="G10" i="9"/>
  <c r="F10" i="9"/>
  <c r="G9" i="9"/>
  <c r="F9" i="9"/>
  <c r="H9" i="9" s="1"/>
  <c r="G8" i="9"/>
  <c r="F8" i="9"/>
  <c r="H7" i="9"/>
  <c r="G7" i="9"/>
  <c r="F7" i="9"/>
  <c r="H6" i="9"/>
  <c r="G6" i="9"/>
  <c r="F6" i="9"/>
  <c r="F3" i="9"/>
  <c r="H32" i="9" s="1"/>
  <c r="K32" i="7"/>
  <c r="J32" i="7"/>
  <c r="K31" i="7"/>
  <c r="J31" i="7"/>
  <c r="K30" i="7"/>
  <c r="J30" i="7"/>
  <c r="K29" i="7"/>
  <c r="J29" i="7"/>
  <c r="K28" i="7"/>
  <c r="J28" i="7"/>
  <c r="K27" i="7"/>
  <c r="J27" i="7"/>
  <c r="K26" i="7"/>
  <c r="J26" i="7"/>
  <c r="K25" i="7"/>
  <c r="J25" i="7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G10" i="7"/>
  <c r="I10" i="7" s="1"/>
  <c r="F10" i="7"/>
  <c r="H10" i="7" s="1"/>
  <c r="K9" i="7"/>
  <c r="J9" i="7"/>
  <c r="K8" i="7"/>
  <c r="J8" i="7"/>
  <c r="K7" i="7"/>
  <c r="J7" i="7"/>
  <c r="K6" i="7"/>
  <c r="J6" i="7"/>
  <c r="O32" i="6"/>
  <c r="P32" i="6" s="1"/>
  <c r="O31" i="6"/>
  <c r="P31" i="6" s="1"/>
  <c r="O30" i="6"/>
  <c r="P30" i="6" s="1"/>
  <c r="O29" i="6"/>
  <c r="P29" i="6" s="1"/>
  <c r="O28" i="6"/>
  <c r="P28" i="6" s="1"/>
  <c r="O27" i="6"/>
  <c r="P27" i="6" s="1"/>
  <c r="O26" i="6"/>
  <c r="P26" i="6" s="1"/>
  <c r="O25" i="6"/>
  <c r="P25" i="6" s="1"/>
  <c r="O24" i="6"/>
  <c r="P24" i="6" s="1"/>
  <c r="O23" i="6"/>
  <c r="P23" i="6" s="1"/>
  <c r="O22" i="6"/>
  <c r="P22" i="6" s="1"/>
  <c r="O21" i="6"/>
  <c r="P21" i="6" s="1"/>
  <c r="O20" i="6"/>
  <c r="P20" i="6" s="1"/>
  <c r="O19" i="6"/>
  <c r="P19" i="6" s="1"/>
  <c r="O18" i="6"/>
  <c r="P18" i="6" s="1"/>
  <c r="O17" i="6"/>
  <c r="P17" i="6" s="1"/>
  <c r="O16" i="6"/>
  <c r="P16" i="6" s="1"/>
  <c r="O15" i="6"/>
  <c r="P15" i="6" s="1"/>
  <c r="O14" i="6"/>
  <c r="P14" i="6" s="1"/>
  <c r="O13" i="6"/>
  <c r="P13" i="6" s="1"/>
  <c r="O12" i="6"/>
  <c r="P12" i="6" s="1"/>
  <c r="O11" i="6"/>
  <c r="P11" i="6" s="1"/>
  <c r="O10" i="6"/>
  <c r="P10" i="6" s="1"/>
  <c r="O9" i="6"/>
  <c r="P9" i="6" s="1"/>
  <c r="O8" i="6"/>
  <c r="P8" i="6" s="1"/>
  <c r="O7" i="6"/>
  <c r="P7" i="6" s="1"/>
  <c r="O6" i="6"/>
  <c r="P6" i="6" s="1"/>
  <c r="O30" i="4"/>
  <c r="N30" i="4"/>
  <c r="M30" i="4"/>
  <c r="L30" i="4"/>
  <c r="O29" i="4"/>
  <c r="N29" i="4"/>
  <c r="M29" i="4"/>
  <c r="L29" i="4"/>
  <c r="O28" i="4"/>
  <c r="N28" i="4"/>
  <c r="M28" i="4"/>
  <c r="L28" i="4"/>
  <c r="O27" i="4"/>
  <c r="N27" i="4"/>
  <c r="M27" i="4"/>
  <c r="L27" i="4"/>
  <c r="O26" i="4"/>
  <c r="N26" i="4"/>
  <c r="M26" i="4"/>
  <c r="L26" i="4"/>
  <c r="O25" i="4"/>
  <c r="N25" i="4"/>
  <c r="M25" i="4"/>
  <c r="L25" i="4"/>
  <c r="O24" i="4"/>
  <c r="N24" i="4"/>
  <c r="M24" i="4"/>
  <c r="L24" i="4"/>
  <c r="O23" i="4"/>
  <c r="N23" i="4"/>
  <c r="M23" i="4"/>
  <c r="L23" i="4"/>
  <c r="O22" i="4"/>
  <c r="N22" i="4"/>
  <c r="M22" i="4"/>
  <c r="L22" i="4"/>
  <c r="O21" i="4"/>
  <c r="N21" i="4"/>
  <c r="M21" i="4"/>
  <c r="L21" i="4"/>
  <c r="O20" i="4"/>
  <c r="N20" i="4"/>
  <c r="M20" i="4"/>
  <c r="L20" i="4"/>
  <c r="O19" i="4"/>
  <c r="N19" i="4"/>
  <c r="M19" i="4"/>
  <c r="L19" i="4"/>
  <c r="O18" i="4"/>
  <c r="N18" i="4"/>
  <c r="M18" i="4"/>
  <c r="L18" i="4"/>
  <c r="O17" i="4"/>
  <c r="N17" i="4"/>
  <c r="M17" i="4"/>
  <c r="L17" i="4"/>
  <c r="O16" i="4"/>
  <c r="N16" i="4"/>
  <c r="M16" i="4"/>
  <c r="L16" i="4"/>
  <c r="O15" i="4"/>
  <c r="N15" i="4"/>
  <c r="M15" i="4"/>
  <c r="L15" i="4"/>
  <c r="O14" i="4"/>
  <c r="N14" i="4"/>
  <c r="M14" i="4"/>
  <c r="L14" i="4"/>
  <c r="O13" i="4"/>
  <c r="N13" i="4"/>
  <c r="M13" i="4"/>
  <c r="L13" i="4"/>
  <c r="O12" i="4"/>
  <c r="N12" i="4"/>
  <c r="M12" i="4"/>
  <c r="L12" i="4"/>
  <c r="O11" i="4"/>
  <c r="N11" i="4"/>
  <c r="M11" i="4"/>
  <c r="L11" i="4"/>
  <c r="O10" i="4"/>
  <c r="N10" i="4"/>
  <c r="M10" i="4"/>
  <c r="L10" i="4"/>
  <c r="O9" i="4"/>
  <c r="N9" i="4"/>
  <c r="M9" i="4"/>
  <c r="L9" i="4"/>
  <c r="O8" i="4"/>
  <c r="N8" i="4"/>
  <c r="M8" i="4"/>
  <c r="L8" i="4"/>
  <c r="O7" i="4"/>
  <c r="N7" i="4"/>
  <c r="M7" i="4"/>
  <c r="L7" i="4"/>
  <c r="O6" i="4"/>
  <c r="N6" i="4"/>
  <c r="M6" i="4"/>
  <c r="L6" i="4"/>
  <c r="O5" i="4"/>
  <c r="N5" i="4"/>
  <c r="M5" i="4"/>
  <c r="L5" i="4"/>
  <c r="O4" i="4"/>
  <c r="N4" i="4"/>
  <c r="M4" i="4"/>
  <c r="L4" i="4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K32" i="2"/>
  <c r="L32" i="2" s="1"/>
  <c r="K31" i="2"/>
  <c r="L31" i="2" s="1"/>
  <c r="K30" i="2"/>
  <c r="L30" i="2" s="1"/>
  <c r="K29" i="2"/>
  <c r="L29" i="2" s="1"/>
  <c r="K28" i="2"/>
  <c r="L28" i="2" s="1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L11" i="2" s="1"/>
  <c r="K10" i="2"/>
  <c r="L10" i="2" s="1"/>
  <c r="K9" i="2"/>
  <c r="L9" i="2" s="1"/>
  <c r="K8" i="2"/>
  <c r="L8" i="2" s="1"/>
  <c r="K7" i="2"/>
  <c r="L7" i="2" s="1"/>
  <c r="K6" i="2"/>
  <c r="L6" i="2" s="1"/>
  <c r="M11" i="10" l="1"/>
  <c r="L9" i="10"/>
  <c r="L17" i="10"/>
  <c r="H10" i="9"/>
  <c r="H18" i="9"/>
  <c r="H26" i="9"/>
  <c r="L12" i="10"/>
  <c r="L7" i="10"/>
  <c r="L15" i="10"/>
  <c r="H8" i="9"/>
  <c r="H16" i="9"/>
  <c r="H24" i="9"/>
  <c r="L10" i="10"/>
  <c r="L18" i="10"/>
  <c r="L13" i="10"/>
  <c r="K3" i="10"/>
  <c r="M8" i="10" s="1"/>
  <c r="L11" i="10"/>
  <c r="L8" i="10"/>
  <c r="L16" i="10"/>
  <c r="L6" i="10"/>
  <c r="M13" i="10" l="1"/>
  <c r="M10" i="10"/>
  <c r="M15" i="10"/>
  <c r="M7" i="10"/>
  <c r="M17" i="10"/>
  <c r="M9" i="10"/>
  <c r="M14" i="10"/>
  <c r="M6" i="10"/>
  <c r="M18" i="10"/>
  <c r="M16" i="10"/>
  <c r="M12" i="10"/>
</calcChain>
</file>

<file path=xl/sharedStrings.xml><?xml version="1.0" encoding="utf-8"?>
<sst xmlns="http://schemas.openxmlformats.org/spreadsheetml/2006/main" count="795" uniqueCount="122">
  <si>
    <t>Platform</t>
  </si>
  <si>
    <t>CPU</t>
  </si>
  <si>
    <t>Cores</t>
  </si>
  <si>
    <t>Frequency (MHz)</t>
  </si>
  <si>
    <t>Architecture</t>
  </si>
  <si>
    <t>Xeon 6128</t>
  </si>
  <si>
    <t>Intel(R) Xeon(R) Gold 6128 CPU @ 3.40GHz (2 CPU)</t>
  </si>
  <si>
    <t>amd64</t>
  </si>
  <si>
    <t>Core i7-4700MQ</t>
  </si>
  <si>
    <t>Intel(R) Core(TM) i7-4700MQ CPU @ 2.40GHz</t>
  </si>
  <si>
    <t>Core i7-2600</t>
  </si>
  <si>
    <t>Intel(R) Core(TM) i7-2600 CPU @ 3.40GHz</t>
  </si>
  <si>
    <t>Core 2 Duo T9400</t>
  </si>
  <si>
    <t>Intel(R) Core(TM) 2 Duo CPU     T9400  @ 2.53GHz</t>
  </si>
  <si>
    <t>Core i3-m330</t>
  </si>
  <si>
    <t>Intel(R) Core(TM) i3 CPU       M 330  @ 2.13GHz</t>
  </si>
  <si>
    <t>Atom Z8350</t>
  </si>
  <si>
    <t>Intel(R) Atom(TM) x5-Z8350 CPU @ 1.44GHz</t>
  </si>
  <si>
    <t>AMD A6-3650</t>
  </si>
  <si>
    <t>AMD A6-3650 APU with Radeon(tm) HD Graphics</t>
  </si>
  <si>
    <t>Pentium M725</t>
  </si>
  <si>
    <t>i386</t>
  </si>
  <si>
    <t>Pentium 4</t>
  </si>
  <si>
    <t>Intel(R) Pentium(TM) 4 CPU</t>
  </si>
  <si>
    <t>Pentium III</t>
  </si>
  <si>
    <t>Intel(R) Pentium(TM) III CPU</t>
  </si>
  <si>
    <t>AWS Graviton</t>
  </si>
  <si>
    <t>Alpine AL73400</t>
  </si>
  <si>
    <t>aarch64</t>
  </si>
  <si>
    <t>Odroid N2</t>
  </si>
  <si>
    <t>Amlogic S922X</t>
  </si>
  <si>
    <t>Odroid X2</t>
  </si>
  <si>
    <r>
      <t>Samsung Exynos 4412</t>
    </r>
    <r>
      <rPr>
        <sz val="11"/>
        <color rgb="FF000000"/>
        <rFont val="Arial"/>
        <family val="2"/>
        <charset val="204"/>
      </rPr>
      <t xml:space="preserve"> (armv7l)</t>
    </r>
  </si>
  <si>
    <t>arm</t>
  </si>
  <si>
    <t>Orange Pi PC2</t>
  </si>
  <si>
    <t>Allwinner H5 (aarch64)</t>
  </si>
  <si>
    <t>Orange Pi Win</t>
  </si>
  <si>
    <t>Allwinner A64 (aarch64)</t>
  </si>
  <si>
    <t>Raspberry PI 3</t>
  </si>
  <si>
    <t>Broadcom BCM2837B0 (armv8)</t>
  </si>
  <si>
    <t>Raspberry PI</t>
  </si>
  <si>
    <t>Broadcom BCM2835</t>
  </si>
  <si>
    <t>E16C-APPROX*</t>
  </si>
  <si>
    <t>Elbrus 16</t>
  </si>
  <si>
    <t>e2k</t>
  </si>
  <si>
    <t>E8C2-1550</t>
  </si>
  <si>
    <t>Elbrus 8C2 (E8C2 1550 MHz)</t>
  </si>
  <si>
    <t>E8C2</t>
  </si>
  <si>
    <t>Elbrus 8C2 (E8C2)</t>
  </si>
  <si>
    <t>E8C2-1200</t>
  </si>
  <si>
    <t>Elbrus 8C2 (Broken 8MB Cache 1.2 GHz)</t>
  </si>
  <si>
    <t>E8C-SWTX</t>
  </si>
  <si>
    <t>Elbrus 8C (E8C-SWTX)</t>
  </si>
  <si>
    <t>E8C-E8C4</t>
  </si>
  <si>
    <t>Elbrus 8C (4 CPU)</t>
  </si>
  <si>
    <t>E2S-EL2S4</t>
  </si>
  <si>
    <r>
      <t>Elbrus 4C [EL2S4</t>
    </r>
    <r>
      <rPr>
        <sz val="11"/>
        <color rgb="FF000000"/>
        <rFont val="Arial"/>
        <family val="2"/>
        <charset val="204"/>
      </rPr>
      <t>] (4 CPU)</t>
    </r>
  </si>
  <si>
    <t>E2S-PC401</t>
  </si>
  <si>
    <t>Elbrus 4C [E2S] (pc401)</t>
  </si>
  <si>
    <t>MBE1C-PC</t>
  </si>
  <si>
    <t>Elbrus 1C+ (MBE1C-PC)</t>
  </si>
  <si>
    <t>Baikal T1 BFK</t>
  </si>
  <si>
    <t>Baikal-T1 (MIPS P5600 V3.0)</t>
  </si>
  <si>
    <t>mips</t>
  </si>
  <si>
    <t>Dhrystone</t>
  </si>
  <si>
    <t>Whetstone</t>
  </si>
  <si>
    <t>Coremark</t>
  </si>
  <si>
    <t>Linpack</t>
  </si>
  <si>
    <t>MPMFLOPS</t>
  </si>
  <si>
    <t>Relative</t>
  </si>
  <si>
    <t>Slower (times)</t>
  </si>
  <si>
    <t>Dhrystones (VAX)</t>
  </si>
  <si>
    <t>Dhrystones/MHz</t>
  </si>
  <si>
    <t>Relative to Core i7-2600</t>
  </si>
  <si>
    <r>
      <t>Elbrus 4C [EL2S4</t>
    </r>
    <r>
      <rPr>
        <sz val="10"/>
        <color rgb="FF000000"/>
        <rFont val="FreeSans"/>
        <charset val="204"/>
      </rPr>
      <t>] (4 CPU)</t>
    </r>
  </si>
  <si>
    <r>
      <t>Samsung Exynos 4412</t>
    </r>
    <r>
      <rPr>
        <sz val="10"/>
        <color rgb="FF000000"/>
        <rFont val="FreeSans"/>
        <charset val="204"/>
      </rPr>
      <t xml:space="preserve"> (armv7l)</t>
    </r>
  </si>
  <si>
    <t>MWIPS</t>
  </si>
  <si>
    <t>MWIPS MP</t>
  </si>
  <si>
    <t>MWIPS mono</t>
  </si>
  <si>
    <t>MWIPS netcore</t>
  </si>
  <si>
    <t>MWIPS java</t>
  </si>
  <si>
    <t>MWIPS js</t>
  </si>
  <si>
    <t>MWIPS/MHz/Core</t>
  </si>
  <si>
    <t>MWIPS MP/MHz</t>
  </si>
  <si>
    <t xml:space="preserve">Relative to Core i7-2600  </t>
  </si>
  <si>
    <t>Relative to Core i7-2600 (mp)</t>
  </si>
  <si>
    <t>Memspeed</t>
  </si>
  <si>
    <t>MB/S</t>
  </si>
  <si>
    <t>x[m]=x[m]+s*y[m] Sngl</t>
  </si>
  <si>
    <t>x[m]=x[m]+y[m] Sngl</t>
  </si>
  <si>
    <t>x[m]=y[m] Sngl</t>
  </si>
  <si>
    <t>16 KB</t>
  </si>
  <si>
    <t>512 KB</t>
  </si>
  <si>
    <t>8192 KB</t>
  </si>
  <si>
    <t>MP MFLOPS</t>
  </si>
  <si>
    <t>2 ops/w – 102400 4B words</t>
  </si>
  <si>
    <t>2 ops/w – 1024000 4B words</t>
  </si>
  <si>
    <t>2 ops/w – 10240000 4B words</t>
  </si>
  <si>
    <t>8 ops/w – 102400 4B words</t>
  </si>
  <si>
    <t>8 ops/w – 1024000 4B words</t>
  </si>
  <si>
    <t>8 ops/w – 10240000 4B words</t>
  </si>
  <si>
    <t>32 ops/w – 102400 4B words</t>
  </si>
  <si>
    <t>32 ops/w – 1024000 4B words</t>
  </si>
  <si>
    <t>32 ops/w – 10240000 4B words</t>
  </si>
  <si>
    <t>Geom Mean</t>
  </si>
  <si>
    <t>Relative geom mean</t>
  </si>
  <si>
    <t>E16C-APPROX</t>
  </si>
  <si>
    <t>Baseline</t>
  </si>
  <si>
    <t>Coremark (multithread)</t>
  </si>
  <si>
    <t>Coremark/MHz/Core</t>
  </si>
  <si>
    <t>Coremark/MHz</t>
  </si>
  <si>
    <t>Relative/Core</t>
  </si>
  <si>
    <t>Baikal T1</t>
  </si>
  <si>
    <t>LINPACK DP</t>
  </si>
  <si>
    <t>Per MHz</t>
  </si>
  <si>
    <t>Relative (MHz)</t>
  </si>
  <si>
    <t>Composite Score</t>
  </si>
  <si>
    <t>FFT</t>
  </si>
  <si>
    <t>SOR</t>
  </si>
  <si>
    <t>MonteCarlo</t>
  </si>
  <si>
    <t>Sparse matmult</t>
  </si>
  <si>
    <t>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</si>
</sst>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#,##0.00"/>
  </numFmts>
  <fonts count="24">
    <font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sz val="10"/>
      <color rgb="FFCC0000"/>
      <name val="Arial"/>
      <family val="2"/>
      <charset val="204"/>
    </font>
    <font>
      <b/>
      <sz val="10"/>
      <color rgb="FFFFFFFF"/>
      <name val="Arial"/>
      <family val="2"/>
      <charset val="204"/>
    </font>
    <font>
      <i/>
      <sz val="10"/>
      <color rgb="FF808080"/>
      <name val="Arial"/>
      <family val="2"/>
      <charset val="204"/>
    </font>
    <font>
      <sz val="10"/>
      <color rgb="FF006600"/>
      <name val="Arial"/>
      <family val="2"/>
      <charset val="204"/>
    </font>
    <font>
      <b/>
      <sz val="24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u/>
      <sz val="10"/>
      <color rgb="FF0000EE"/>
      <name val="Arial"/>
      <family val="2"/>
      <charset val="204"/>
    </font>
    <font>
      <sz val="10"/>
      <color rgb="FF996600"/>
      <name val="Arial"/>
      <family val="2"/>
      <charset val="204"/>
    </font>
    <font>
      <sz val="10"/>
      <color rgb="FF333333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FreeSans"/>
      <charset val="204"/>
    </font>
    <font>
      <b/>
      <sz val="10"/>
      <color rgb="FF000000"/>
      <name val="FreeSans"/>
      <charset val="204"/>
    </font>
    <font>
      <sz val="10"/>
      <color rgb="FF000000"/>
      <name val="FreeSans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000000"/>
      <name val="Courier New"/>
      <family val="3"/>
      <charset val="204"/>
    </font>
    <font>
      <sz val="10.5"/>
      <color rgb="FF000000"/>
      <name val="Arial"/>
      <family val="2"/>
      <charset val="204"/>
    </font>
    <font>
      <b/>
      <sz val="10"/>
      <color rgb="FFC9211E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BBE33D"/>
        <bgColor rgb="FFBBE33D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5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2" borderId="0"/>
    <xf numFmtId="0" fontId="3" fillId="3" borderId="0"/>
    <xf numFmtId="0" fontId="3" fillId="3" borderId="0"/>
    <xf numFmtId="0" fontId="2" fillId="4" borderId="0"/>
    <xf numFmtId="0" fontId="2" fillId="4" borderId="0"/>
    <xf numFmtId="0" fontId="2" fillId="0" borderId="0"/>
    <xf numFmtId="0" fontId="5" fillId="6" borderId="0"/>
    <xf numFmtId="0" fontId="5" fillId="6" borderId="0"/>
    <xf numFmtId="0" fontId="6" fillId="0" borderId="0"/>
    <xf numFmtId="0" fontId="6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" fillId="0" borderId="0">
      <alignment horizontal="left"/>
    </xf>
    <xf numFmtId="0" fontId="1" fillId="0" borderId="0"/>
    <xf numFmtId="0" fontId="1" fillId="0" borderId="0"/>
    <xf numFmtId="0" fontId="14" fillId="0" borderId="0"/>
    <xf numFmtId="0" fontId="14" fillId="0" borderId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60">
    <xf numFmtId="0" fontId="0" fillId="0" borderId="0" xfId="0"/>
    <xf numFmtId="0" fontId="0" fillId="0" borderId="0" xfId="0" applyFont="1" applyAlignment="1">
      <alignment wrapText="1"/>
    </xf>
    <xf numFmtId="0" fontId="15" fillId="0" borderId="0" xfId="0" applyFont="1"/>
    <xf numFmtId="0" fontId="0" fillId="0" borderId="0" xfId="0" applyFont="1"/>
    <xf numFmtId="0" fontId="0" fillId="0" borderId="2" xfId="23" applyFont="1" applyBorder="1">
      <alignment horizontal="left"/>
    </xf>
    <xf numFmtId="0" fontId="14" fillId="0" borderId="0" xfId="0" applyFont="1"/>
    <xf numFmtId="0" fontId="0" fillId="0" borderId="0" xfId="0" applyFont="1" applyBorder="1"/>
    <xf numFmtId="4" fontId="2" fillId="0" borderId="0" xfId="0" applyNumberFormat="1" applyFont="1"/>
    <xf numFmtId="4" fontId="14" fillId="0" borderId="0" xfId="0" applyNumberFormat="1" applyFont="1"/>
    <xf numFmtId="0" fontId="0" fillId="0" borderId="0" xfId="0" applyFont="1" applyBorder="1" applyAlignment="1">
      <alignment wrapText="1"/>
    </xf>
    <xf numFmtId="0" fontId="0" fillId="0" borderId="0" xfId="23" applyFont="1" applyBorder="1">
      <alignment horizontal="left"/>
    </xf>
    <xf numFmtId="4" fontId="14" fillId="9" borderId="0" xfId="0" applyNumberFormat="1" applyFont="1" applyFill="1"/>
    <xf numFmtId="0" fontId="0" fillId="0" borderId="2" xfId="0" applyFont="1" applyBorder="1"/>
    <xf numFmtId="4" fontId="0" fillId="0" borderId="0" xfId="0" applyNumberFormat="1"/>
    <xf numFmtId="0" fontId="16" fillId="0" borderId="0" xfId="0" applyFont="1"/>
    <xf numFmtId="4" fontId="17" fillId="0" borderId="0" xfId="0" applyNumberFormat="1" applyFont="1" applyAlignment="1">
      <alignment wrapText="1"/>
    </xf>
    <xf numFmtId="0" fontId="17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18" fillId="0" borderId="0" xfId="0" applyFont="1"/>
    <xf numFmtId="4" fontId="18" fillId="0" borderId="0" xfId="0" applyNumberFormat="1" applyFont="1"/>
    <xf numFmtId="4" fontId="17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8" fillId="0" borderId="0" xfId="23" applyFont="1" applyBorder="1">
      <alignment horizontal="left"/>
    </xf>
    <xf numFmtId="0" fontId="18" fillId="0" borderId="2" xfId="0" applyFont="1" applyBorder="1"/>
    <xf numFmtId="4" fontId="17" fillId="0" borderId="0" xfId="0" applyNumberFormat="1" applyFont="1"/>
    <xf numFmtId="0" fontId="17" fillId="0" borderId="0" xfId="0" applyFont="1" applyAlignment="1">
      <alignment wrapText="1"/>
    </xf>
    <xf numFmtId="0" fontId="0" fillId="0" borderId="0" xfId="0" applyAlignment="1">
      <alignment horizontal="center" wrapText="1"/>
    </xf>
    <xf numFmtId="164" fontId="17" fillId="0" borderId="0" xfId="0" applyNumberFormat="1" applyFont="1" applyAlignment="1">
      <alignment horizontal="right" wrapText="1"/>
    </xf>
    <xf numFmtId="0" fontId="15" fillId="0" borderId="0" xfId="0" applyFont="1" applyAlignment="1">
      <alignment horizontal="center" vertical="center" wrapText="1"/>
    </xf>
    <xf numFmtId="164" fontId="17" fillId="0" borderId="0" xfId="0" applyNumberFormat="1" applyFont="1" applyAlignment="1">
      <alignment horizontal="right"/>
    </xf>
    <xf numFmtId="4" fontId="15" fillId="0" borderId="0" xfId="0" applyNumberFormat="1" applyFont="1"/>
    <xf numFmtId="0" fontId="21" fillId="0" borderId="0" xfId="0" applyFont="1" applyAlignment="1">
      <alignment wrapText="1"/>
    </xf>
    <xf numFmtId="0" fontId="17" fillId="0" borderId="0" xfId="0" applyFont="1"/>
    <xf numFmtId="0" fontId="18" fillId="0" borderId="2" xfId="0" applyFont="1" applyBorder="1" applyAlignment="1">
      <alignment wrapText="1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22" fillId="0" borderId="0" xfId="0" applyFont="1" applyAlignment="1">
      <alignment wrapText="1"/>
    </xf>
    <xf numFmtId="0" fontId="22" fillId="0" borderId="0" xfId="0" applyFont="1"/>
    <xf numFmtId="0" fontId="22" fillId="0" borderId="0" xfId="23" applyFont="1" applyBorder="1">
      <alignment horizontal="left"/>
    </xf>
    <xf numFmtId="0" fontId="14" fillId="0" borderId="0" xfId="0" applyFont="1" applyFill="1" applyBorder="1"/>
    <xf numFmtId="0" fontId="2" fillId="0" borderId="0" xfId="0" applyFont="1" applyAlignment="1">
      <alignment wrapText="1"/>
    </xf>
    <xf numFmtId="4" fontId="15" fillId="0" borderId="0" xfId="0" applyNumberFormat="1" applyFont="1" applyAlignment="1">
      <alignment horizontal="right"/>
    </xf>
    <xf numFmtId="4" fontId="0" fillId="0" borderId="0" xfId="0" applyNumberFormat="1" applyFont="1"/>
    <xf numFmtId="4" fontId="15" fillId="0" borderId="0" xfId="0" applyNumberFormat="1" applyFont="1" applyAlignment="1">
      <alignment horizontal="right" wrapText="1"/>
    </xf>
    <xf numFmtId="0" fontId="15" fillId="0" borderId="0" xfId="0" applyFont="1" applyAlignment="1">
      <alignment wrapText="1"/>
    </xf>
    <xf numFmtId="0" fontId="15" fillId="0" borderId="0" xfId="23" applyFont="1" applyBorder="1">
      <alignment horizontal="left"/>
    </xf>
    <xf numFmtId="0" fontId="15" fillId="0" borderId="2" xfId="0" applyFont="1" applyBorder="1"/>
    <xf numFmtId="0" fontId="21" fillId="0" borderId="0" xfId="0" applyFont="1"/>
    <xf numFmtId="4" fontId="2" fillId="0" borderId="0" xfId="0" applyNumberFormat="1" applyFont="1" applyAlignment="1">
      <alignment wrapText="1"/>
    </xf>
    <xf numFmtId="0" fontId="15" fillId="0" borderId="2" xfId="23" applyFont="1" applyBorder="1">
      <alignment horizontal="left"/>
    </xf>
    <xf numFmtId="0" fontId="15" fillId="0" borderId="0" xfId="0" applyFont="1" applyAlignment="1">
      <alignment horizontal="center" wrapText="1"/>
    </xf>
    <xf numFmtId="4" fontId="23" fillId="0" borderId="0" xfId="0" applyNumberFormat="1" applyFont="1"/>
    <xf numFmtId="4" fontId="14" fillId="0" borderId="0" xfId="0" applyNumberFormat="1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4" fontId="0" fillId="0" borderId="0" xfId="0" applyNumberFormat="1" applyAlignment="1">
      <alignment horizontal="right" wrapText="1"/>
    </xf>
  </cellXfs>
  <cellStyles count="35">
    <cellStyle name="Accent" xfId="7"/>
    <cellStyle name="Accent 1" xfId="8"/>
    <cellStyle name="Accent 1 5" xfId="9"/>
    <cellStyle name="Accent 2" xfId="10"/>
    <cellStyle name="Accent 2 6" xfId="11"/>
    <cellStyle name="Accent 3" xfId="12"/>
    <cellStyle name="Accent 3 7" xfId="13"/>
    <cellStyle name="Accent 4" xfId="14"/>
    <cellStyle name="Bad" xfId="4" builtinId="27" customBuiltin="1"/>
    <cellStyle name="Error" xfId="15"/>
    <cellStyle name="Error 8" xfId="16"/>
    <cellStyle name="Footnote" xfId="17"/>
    <cellStyle name="Footnote 9" xfId="18"/>
    <cellStyle name="Good" xfId="3" builtinId="26" customBuiltin="1"/>
    <cellStyle name="Heading" xfId="19"/>
    <cellStyle name="Heading (user) 10" xfId="20"/>
    <cellStyle name="Heading 1" xfId="1" builtinId="16" customBuiltin="1"/>
    <cellStyle name="Heading 2" xfId="2" builtinId="17" customBuiltin="1"/>
    <cellStyle name="Hyperlink" xfId="21"/>
    <cellStyle name="Hyperlink 11" xfId="22"/>
    <cellStyle name="Neutral" xfId="5" builtinId="28" customBuiltin="1"/>
    <cellStyle name="Normal" xfId="0" builtinId="0" customBuiltin="1"/>
    <cellStyle name="Note" xfId="6" builtinId="10" customBuiltin="1"/>
    <cellStyle name="Pivot Table Category" xfId="23"/>
    <cellStyle name="Pivot Table Corner" xfId="24"/>
    <cellStyle name="Pivot Table Field" xfId="25"/>
    <cellStyle name="Pivot Table Result" xfId="26"/>
    <cellStyle name="Pivot Table Title" xfId="27"/>
    <cellStyle name="Pivot Table Value" xfId="28"/>
    <cellStyle name="Status" xfId="29"/>
    <cellStyle name="Status 12" xfId="30"/>
    <cellStyle name="Text" xfId="31"/>
    <cellStyle name="Text 13" xfId="32"/>
    <cellStyle name="Warning" xfId="33"/>
    <cellStyle name="Warning 14" xfId="3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Memspeed (MB/s, x[m]=x[m]+s*y[m] Sngl)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Memspeed!$F$5</c:f>
              <c:strCache>
                <c:ptCount val="1"/>
                <c:pt idx="0">
                  <c:v>16 KB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Memspeed!$A$6:$A$32</c:f>
              <c:strCache>
                <c:ptCount val="27"/>
                <c:pt idx="0">
                  <c:v>Pentium 4</c:v>
                </c:pt>
                <c:pt idx="1">
                  <c:v>Pentium III</c:v>
                </c:pt>
                <c:pt idx="2">
                  <c:v>E16C-APPROX*</c:v>
                </c:pt>
                <c:pt idx="3">
                  <c:v>Baikal T1 BFK</c:v>
                </c:pt>
                <c:pt idx="4">
                  <c:v>Raspberry PI</c:v>
                </c:pt>
                <c:pt idx="5">
                  <c:v>Pentium M725</c:v>
                </c:pt>
                <c:pt idx="6">
                  <c:v>Raspberry PI 3</c:v>
                </c:pt>
                <c:pt idx="7">
                  <c:v>Core 2 Duo T9400</c:v>
                </c:pt>
                <c:pt idx="8">
                  <c:v>Orange Pi Win</c:v>
                </c:pt>
                <c:pt idx="9">
                  <c:v>Odroid X2</c:v>
                </c:pt>
                <c:pt idx="10">
                  <c:v>Orange Pi PC2</c:v>
                </c:pt>
                <c:pt idx="11">
                  <c:v>MBE1C-PC</c:v>
                </c:pt>
                <c:pt idx="12">
                  <c:v>E8C2</c:v>
                </c:pt>
                <c:pt idx="13">
                  <c:v>Odroid N2</c:v>
                </c:pt>
                <c:pt idx="14">
                  <c:v>E2S-PC401</c:v>
                </c:pt>
                <c:pt idx="15">
                  <c:v>Atom Z8350</c:v>
                </c:pt>
                <c:pt idx="16">
                  <c:v>E2S-EL2S4</c:v>
                </c:pt>
                <c:pt idx="17">
                  <c:v>Core i3-m330</c:v>
                </c:pt>
                <c:pt idx="18">
                  <c:v>AWS Graviton</c:v>
                </c:pt>
                <c:pt idx="19">
                  <c:v>AMD A6-3650</c:v>
                </c:pt>
                <c:pt idx="20">
                  <c:v>E8C2-1200</c:v>
                </c:pt>
                <c:pt idx="21">
                  <c:v>E8C-E8C4</c:v>
                </c:pt>
                <c:pt idx="22">
                  <c:v>E8C-SWTX</c:v>
                </c:pt>
                <c:pt idx="23">
                  <c:v>E8C2-1550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Memspeed!$F$6:$F$32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127</c:v>
                </c:pt>
                <c:pt idx="5">
                  <c:v>1915</c:v>
                </c:pt>
                <c:pt idx="6">
                  <c:v>1324</c:v>
                </c:pt>
                <c:pt idx="7">
                  <c:v>20403</c:v>
                </c:pt>
                <c:pt idx="8">
                  <c:v>1598</c:v>
                </c:pt>
                <c:pt idx="9">
                  <c:v>2364</c:v>
                </c:pt>
                <c:pt idx="10">
                  <c:v>1311</c:v>
                </c:pt>
                <c:pt idx="11">
                  <c:v>13327</c:v>
                </c:pt>
                <c:pt idx="12">
                  <c:v>41032</c:v>
                </c:pt>
                <c:pt idx="13">
                  <c:v>8452</c:v>
                </c:pt>
                <c:pt idx="14">
                  <c:v>22896</c:v>
                </c:pt>
                <c:pt idx="15">
                  <c:v>17395</c:v>
                </c:pt>
                <c:pt idx="16">
                  <c:v>21463</c:v>
                </c:pt>
                <c:pt idx="17">
                  <c:v>22267</c:v>
                </c:pt>
                <c:pt idx="18">
                  <c:v>21353</c:v>
                </c:pt>
                <c:pt idx="19">
                  <c:v>40906</c:v>
                </c:pt>
                <c:pt idx="20">
                  <c:v>34626</c:v>
                </c:pt>
                <c:pt idx="21">
                  <c:v>37065</c:v>
                </c:pt>
                <c:pt idx="22">
                  <c:v>37092</c:v>
                </c:pt>
                <c:pt idx="23">
                  <c:v>44195</c:v>
                </c:pt>
                <c:pt idx="24">
                  <c:v>75172</c:v>
                </c:pt>
                <c:pt idx="25">
                  <c:v>52992</c:v>
                </c:pt>
                <c:pt idx="26">
                  <c:v>57653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C-4C7F-8E4E-47E97C77CF05}"/>
            </c:ext>
          </c:extLst>
        </c:ser>
        <c:ser>
          <c:idx val="1"/>
          <c:order val="1"/>
          <c:tx>
            <c:strRef>
              <c:f>Memspeed!$G$5</c:f>
              <c:strCache>
                <c:ptCount val="1"/>
                <c:pt idx="0">
                  <c:v>512 KB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Memspeed!$A$6:$A$32</c:f>
              <c:strCache>
                <c:ptCount val="27"/>
                <c:pt idx="0">
                  <c:v>Pentium 4</c:v>
                </c:pt>
                <c:pt idx="1">
                  <c:v>Pentium III</c:v>
                </c:pt>
                <c:pt idx="2">
                  <c:v>E16C-APPROX*</c:v>
                </c:pt>
                <c:pt idx="3">
                  <c:v>Baikal T1 BFK</c:v>
                </c:pt>
                <c:pt idx="4">
                  <c:v>Raspberry PI</c:v>
                </c:pt>
                <c:pt idx="5">
                  <c:v>Pentium M725</c:v>
                </c:pt>
                <c:pt idx="6">
                  <c:v>Raspberry PI 3</c:v>
                </c:pt>
                <c:pt idx="7">
                  <c:v>Core 2 Duo T9400</c:v>
                </c:pt>
                <c:pt idx="8">
                  <c:v>Orange Pi Win</c:v>
                </c:pt>
                <c:pt idx="9">
                  <c:v>Odroid X2</c:v>
                </c:pt>
                <c:pt idx="10">
                  <c:v>Orange Pi PC2</c:v>
                </c:pt>
                <c:pt idx="11">
                  <c:v>MBE1C-PC</c:v>
                </c:pt>
                <c:pt idx="12">
                  <c:v>E8C2</c:v>
                </c:pt>
                <c:pt idx="13">
                  <c:v>Odroid N2</c:v>
                </c:pt>
                <c:pt idx="14">
                  <c:v>E2S-PC401</c:v>
                </c:pt>
                <c:pt idx="15">
                  <c:v>Atom Z8350</c:v>
                </c:pt>
                <c:pt idx="16">
                  <c:v>E2S-EL2S4</c:v>
                </c:pt>
                <c:pt idx="17">
                  <c:v>Core i3-m330</c:v>
                </c:pt>
                <c:pt idx="18">
                  <c:v>AWS Graviton</c:v>
                </c:pt>
                <c:pt idx="19">
                  <c:v>AMD A6-3650</c:v>
                </c:pt>
                <c:pt idx="20">
                  <c:v>E8C2-1200</c:v>
                </c:pt>
                <c:pt idx="21">
                  <c:v>E8C-E8C4</c:v>
                </c:pt>
                <c:pt idx="22">
                  <c:v>E8C-SWTX</c:v>
                </c:pt>
                <c:pt idx="23">
                  <c:v>E8C2-1550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Memspeed!$G$6:$G$32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127</c:v>
                </c:pt>
                <c:pt idx="5">
                  <c:v>1530</c:v>
                </c:pt>
                <c:pt idx="6">
                  <c:v>1598</c:v>
                </c:pt>
                <c:pt idx="7">
                  <c:v>14189</c:v>
                </c:pt>
                <c:pt idx="8">
                  <c:v>1752</c:v>
                </c:pt>
                <c:pt idx="9">
                  <c:v>1464</c:v>
                </c:pt>
                <c:pt idx="10">
                  <c:v>1224</c:v>
                </c:pt>
                <c:pt idx="11">
                  <c:v>31305</c:v>
                </c:pt>
                <c:pt idx="12">
                  <c:v>41708</c:v>
                </c:pt>
                <c:pt idx="13">
                  <c:v>8214</c:v>
                </c:pt>
                <c:pt idx="14">
                  <c:v>22106</c:v>
                </c:pt>
                <c:pt idx="15">
                  <c:v>14596</c:v>
                </c:pt>
                <c:pt idx="16">
                  <c:v>22714</c:v>
                </c:pt>
                <c:pt idx="17">
                  <c:v>12837</c:v>
                </c:pt>
                <c:pt idx="18">
                  <c:v>17418</c:v>
                </c:pt>
                <c:pt idx="19">
                  <c:v>37749</c:v>
                </c:pt>
                <c:pt idx="20">
                  <c:v>34168</c:v>
                </c:pt>
                <c:pt idx="21">
                  <c:v>27882</c:v>
                </c:pt>
                <c:pt idx="22">
                  <c:v>29195</c:v>
                </c:pt>
                <c:pt idx="23">
                  <c:v>41990</c:v>
                </c:pt>
                <c:pt idx="24">
                  <c:v>53366</c:v>
                </c:pt>
                <c:pt idx="25">
                  <c:v>29816</c:v>
                </c:pt>
                <c:pt idx="26">
                  <c:v>51351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C-4C7F-8E4E-47E97C77CF05}"/>
            </c:ext>
          </c:extLst>
        </c:ser>
        <c:ser>
          <c:idx val="2"/>
          <c:order val="2"/>
          <c:tx>
            <c:strRef>
              <c:f>Memspeed!$H$5</c:f>
              <c:strCache>
                <c:ptCount val="1"/>
                <c:pt idx="0">
                  <c:v>8192 KB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Memspeed!$A$6:$A$32</c:f>
              <c:strCache>
                <c:ptCount val="27"/>
                <c:pt idx="0">
                  <c:v>Pentium 4</c:v>
                </c:pt>
                <c:pt idx="1">
                  <c:v>Pentium III</c:v>
                </c:pt>
                <c:pt idx="2">
                  <c:v>E16C-APPROX*</c:v>
                </c:pt>
                <c:pt idx="3">
                  <c:v>Baikal T1 BFK</c:v>
                </c:pt>
                <c:pt idx="4">
                  <c:v>Raspberry PI</c:v>
                </c:pt>
                <c:pt idx="5">
                  <c:v>Pentium M725</c:v>
                </c:pt>
                <c:pt idx="6">
                  <c:v>Raspberry PI 3</c:v>
                </c:pt>
                <c:pt idx="7">
                  <c:v>Core 2 Duo T9400</c:v>
                </c:pt>
                <c:pt idx="8">
                  <c:v>Orange Pi Win</c:v>
                </c:pt>
                <c:pt idx="9">
                  <c:v>Odroid X2</c:v>
                </c:pt>
                <c:pt idx="10">
                  <c:v>Orange Pi PC2</c:v>
                </c:pt>
                <c:pt idx="11">
                  <c:v>MBE1C-PC</c:v>
                </c:pt>
                <c:pt idx="12">
                  <c:v>E8C2</c:v>
                </c:pt>
                <c:pt idx="13">
                  <c:v>Odroid N2</c:v>
                </c:pt>
                <c:pt idx="14">
                  <c:v>E2S-PC401</c:v>
                </c:pt>
                <c:pt idx="15">
                  <c:v>Atom Z8350</c:v>
                </c:pt>
                <c:pt idx="16">
                  <c:v>E2S-EL2S4</c:v>
                </c:pt>
                <c:pt idx="17">
                  <c:v>Core i3-m330</c:v>
                </c:pt>
                <c:pt idx="18">
                  <c:v>AWS Graviton</c:v>
                </c:pt>
                <c:pt idx="19">
                  <c:v>AMD A6-3650</c:v>
                </c:pt>
                <c:pt idx="20">
                  <c:v>E8C2-1200</c:v>
                </c:pt>
                <c:pt idx="21">
                  <c:v>E8C-E8C4</c:v>
                </c:pt>
                <c:pt idx="22">
                  <c:v>E8C-SWTX</c:v>
                </c:pt>
                <c:pt idx="23">
                  <c:v>E8C2-1550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Memspeed!$H$6:$H$32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127</c:v>
                </c:pt>
                <c:pt idx="5">
                  <c:v>844</c:v>
                </c:pt>
                <c:pt idx="6">
                  <c:v>1019</c:v>
                </c:pt>
                <c:pt idx="7">
                  <c:v>8249</c:v>
                </c:pt>
                <c:pt idx="8">
                  <c:v>1019</c:v>
                </c:pt>
                <c:pt idx="9">
                  <c:v>1261</c:v>
                </c:pt>
                <c:pt idx="10">
                  <c:v>1039</c:v>
                </c:pt>
                <c:pt idx="11">
                  <c:v>5856</c:v>
                </c:pt>
                <c:pt idx="12">
                  <c:v>33881</c:v>
                </c:pt>
                <c:pt idx="13">
                  <c:v>3888</c:v>
                </c:pt>
                <c:pt idx="14">
                  <c:v>8491</c:v>
                </c:pt>
                <c:pt idx="15">
                  <c:v>5208</c:v>
                </c:pt>
                <c:pt idx="16">
                  <c:v>7975</c:v>
                </c:pt>
                <c:pt idx="17">
                  <c:v>4636</c:v>
                </c:pt>
                <c:pt idx="18">
                  <c:v>7336</c:v>
                </c:pt>
                <c:pt idx="19">
                  <c:v>8578</c:v>
                </c:pt>
                <c:pt idx="20">
                  <c:v>28890</c:v>
                </c:pt>
                <c:pt idx="21">
                  <c:v>23315</c:v>
                </c:pt>
                <c:pt idx="22">
                  <c:v>24130</c:v>
                </c:pt>
                <c:pt idx="23">
                  <c:v>36299</c:v>
                </c:pt>
                <c:pt idx="24">
                  <c:v>32794</c:v>
                </c:pt>
                <c:pt idx="25">
                  <c:v>17618</c:v>
                </c:pt>
                <c:pt idx="26">
                  <c:v>26334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C-4C7F-8E4E-47E97C77C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90960880"/>
        <c:axId val="138745488"/>
      </c:barChart>
      <c:catAx>
        <c:axId val="490960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45488"/>
        <c:crosses val="autoZero"/>
        <c:auto val="1"/>
        <c:lblAlgn val="ctr"/>
        <c:lblOffset val="100"/>
        <c:noMultiLvlLbl val="0"/>
      </c:catAx>
      <c:valAx>
        <c:axId val="1387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9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2000" b="0" baseline="0">
                <a:solidFill>
                  <a:srgbClr val="595959"/>
                </a:solidFill>
                <a:latin typeface="Calibri Light"/>
              </a:defRPr>
            </a:pPr>
            <a:r>
              <a:rPr lang="ru-RU"/>
              <a:t>Coremark (multi-threaded)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Coremark!$G$5:$G$5</c:f>
              <c:strCache>
                <c:ptCount val="1"/>
                <c:pt idx="0">
                  <c:v>Coremark (multithread)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Coremark!$A$6:$A$32</c:f>
              <c:strCache>
                <c:ptCount val="27"/>
                <c:pt idx="0">
                  <c:v>AWS Graviton</c:v>
                </c:pt>
                <c:pt idx="1">
                  <c:v>Odroid N2</c:v>
                </c:pt>
                <c:pt idx="2">
                  <c:v>Raspberry PI</c:v>
                </c:pt>
                <c:pt idx="3">
                  <c:v>Pentium M725</c:v>
                </c:pt>
                <c:pt idx="4">
                  <c:v>Pentium III</c:v>
                </c:pt>
                <c:pt idx="5">
                  <c:v>MBE1C-PC</c:v>
                </c:pt>
                <c:pt idx="6">
                  <c:v>Pentium 4</c:v>
                </c:pt>
                <c:pt idx="7">
                  <c:v>Baikal T1</c:v>
                </c:pt>
                <c:pt idx="8">
                  <c:v>Orange Pi PC2</c:v>
                </c:pt>
                <c:pt idx="9">
                  <c:v>Raspberry PI 3</c:v>
                </c:pt>
                <c:pt idx="10">
                  <c:v>Orange Pi Win</c:v>
                </c:pt>
                <c:pt idx="11">
                  <c:v>Atom Z8350</c:v>
                </c:pt>
                <c:pt idx="12">
                  <c:v>Core 2 Duo T9400</c:v>
                </c:pt>
                <c:pt idx="13">
                  <c:v>Odroid X2</c:v>
                </c:pt>
                <c:pt idx="14">
                  <c:v>Core i3-m330</c:v>
                </c:pt>
                <c:pt idx="15">
                  <c:v>E8C2-1200</c:v>
                </c:pt>
                <c:pt idx="16">
                  <c:v>E8C-SWTX</c:v>
                </c:pt>
                <c:pt idx="17">
                  <c:v>E8C2</c:v>
                </c:pt>
                <c:pt idx="18">
                  <c:v>E2S-EL2S4</c:v>
                </c:pt>
                <c:pt idx="19">
                  <c:v>E8C2-1550</c:v>
                </c:pt>
                <c:pt idx="20">
                  <c:v>E2S-PC401</c:v>
                </c:pt>
                <c:pt idx="21">
                  <c:v>AMD A6-3650</c:v>
                </c:pt>
                <c:pt idx="22">
                  <c:v>E16C-APPROX*</c:v>
                </c:pt>
                <c:pt idx="23">
                  <c:v>E8C-E8C4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Coremark!$G$6:$G$32</c:f>
              <c:numCache>
                <c:formatCode>#,##0.00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1303.78</c:v>
                </c:pt>
                <c:pt idx="3">
                  <c:v>2018.4350400000001</c:v>
                </c:pt>
                <c:pt idx="4">
                  <c:v>2246.5704387989999</c:v>
                </c:pt>
                <c:pt idx="5">
                  <c:v>2848.3181570000002</c:v>
                </c:pt>
                <c:pt idx="6">
                  <c:v>5941.45</c:v>
                </c:pt>
                <c:pt idx="7">
                  <c:v>12364</c:v>
                </c:pt>
                <c:pt idx="8">
                  <c:v>14901.279026</c:v>
                </c:pt>
                <c:pt idx="9">
                  <c:v>15363.93</c:v>
                </c:pt>
                <c:pt idx="10">
                  <c:v>15370.821058</c:v>
                </c:pt>
                <c:pt idx="11">
                  <c:v>23814.678501999999</c:v>
                </c:pt>
                <c:pt idx="12">
                  <c:v>23950.661637000001</c:v>
                </c:pt>
                <c:pt idx="13">
                  <c:v>24162.548051000002</c:v>
                </c:pt>
                <c:pt idx="14">
                  <c:v>24252.713272000001</c:v>
                </c:pt>
                <c:pt idx="15">
                  <c:v>26396.83238</c:v>
                </c:pt>
                <c:pt idx="16">
                  <c:v>28846.153846000001</c:v>
                </c:pt>
                <c:pt idx="17">
                  <c:v>33165.69</c:v>
                </c:pt>
                <c:pt idx="18">
                  <c:v>34457.872314740001</c:v>
                </c:pt>
                <c:pt idx="19">
                  <c:v>34485.236008</c:v>
                </c:pt>
                <c:pt idx="20">
                  <c:v>36755.06</c:v>
                </c:pt>
                <c:pt idx="21">
                  <c:v>41666.666666999998</c:v>
                </c:pt>
                <c:pt idx="22">
                  <c:v>88994.157439999995</c:v>
                </c:pt>
                <c:pt idx="23">
                  <c:v>117885.430096</c:v>
                </c:pt>
                <c:pt idx="24">
                  <c:v>119670.905011</c:v>
                </c:pt>
                <c:pt idx="25">
                  <c:v>123260.233167</c:v>
                </c:pt>
                <c:pt idx="26">
                  <c:v>670625.21830199996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13901824"/>
        <c:axId val="435448463"/>
      </c:barChart>
      <c:valAx>
        <c:axId val="4354484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#.##0\.0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13901824"/>
        <c:crossesAt val="0"/>
        <c:crossBetween val="between"/>
      </c:valAx>
      <c:catAx>
        <c:axId val="613901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435448463"/>
        <c:crossesAt val="0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2000" b="0" baseline="0">
                <a:solidFill>
                  <a:srgbClr val="595959"/>
                </a:solidFill>
                <a:latin typeface="Calibri Light"/>
              </a:defRPr>
            </a:pPr>
            <a:r>
              <a:rPr lang="ru-RU"/>
              <a:t>Coremark (single-threaded, Per 1 MHz)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Coremark!$H$5:$H$5</c:f>
              <c:strCache>
                <c:ptCount val="1"/>
                <c:pt idx="0">
                  <c:v>Coremark/MHz/Core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Coremark!$A$6:$A$32</c:f>
              <c:strCache>
                <c:ptCount val="27"/>
                <c:pt idx="0">
                  <c:v>AWS Graviton</c:v>
                </c:pt>
                <c:pt idx="1">
                  <c:v>Odroid N2</c:v>
                </c:pt>
                <c:pt idx="2">
                  <c:v>Raspberry PI</c:v>
                </c:pt>
                <c:pt idx="3">
                  <c:v>Pentium M725</c:v>
                </c:pt>
                <c:pt idx="4">
                  <c:v>Pentium III</c:v>
                </c:pt>
                <c:pt idx="5">
                  <c:v>MBE1C-PC</c:v>
                </c:pt>
                <c:pt idx="6">
                  <c:v>Pentium 4</c:v>
                </c:pt>
                <c:pt idx="7">
                  <c:v>Baikal T1</c:v>
                </c:pt>
                <c:pt idx="8">
                  <c:v>Orange Pi PC2</c:v>
                </c:pt>
                <c:pt idx="9">
                  <c:v>Raspberry PI 3</c:v>
                </c:pt>
                <c:pt idx="10">
                  <c:v>Orange Pi Win</c:v>
                </c:pt>
                <c:pt idx="11">
                  <c:v>Atom Z8350</c:v>
                </c:pt>
                <c:pt idx="12">
                  <c:v>Core 2 Duo T9400</c:v>
                </c:pt>
                <c:pt idx="13">
                  <c:v>Odroid X2</c:v>
                </c:pt>
                <c:pt idx="14">
                  <c:v>Core i3-m330</c:v>
                </c:pt>
                <c:pt idx="15">
                  <c:v>E8C2-1200</c:v>
                </c:pt>
                <c:pt idx="16">
                  <c:v>E8C-SWTX</c:v>
                </c:pt>
                <c:pt idx="17">
                  <c:v>E8C2</c:v>
                </c:pt>
                <c:pt idx="18">
                  <c:v>E2S-EL2S4</c:v>
                </c:pt>
                <c:pt idx="19">
                  <c:v>E8C2-1550</c:v>
                </c:pt>
                <c:pt idx="20">
                  <c:v>E2S-PC401</c:v>
                </c:pt>
                <c:pt idx="21">
                  <c:v>AMD A6-3650</c:v>
                </c:pt>
                <c:pt idx="22">
                  <c:v>E16C-APPROX*</c:v>
                </c:pt>
                <c:pt idx="23">
                  <c:v>E8C-E8C4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Coremark!$H$6:$H$32</c:f>
              <c:numCache>
                <c:formatCode>#,##0.00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1.8625428571428571</c:v>
                </c:pt>
                <c:pt idx="3">
                  <c:v>1.2615219</c:v>
                </c:pt>
                <c:pt idx="4">
                  <c:v>2.246570438799</c:v>
                </c:pt>
                <c:pt idx="5">
                  <c:v>2.9456794619289344</c:v>
                </c:pt>
                <c:pt idx="6">
                  <c:v>1.9378506196999348</c:v>
                </c:pt>
                <c:pt idx="7">
                  <c:v>5.1516666666666664</c:v>
                </c:pt>
                <c:pt idx="8">
                  <c:v>3.3591314626736111</c:v>
                </c:pt>
                <c:pt idx="9">
                  <c:v>3.2008333333333332</c:v>
                </c:pt>
                <c:pt idx="10">
                  <c:v>2.8578744732142858</c:v>
                </c:pt>
                <c:pt idx="11">
                  <c:v>4.7868710923611113</c:v>
                </c:pt>
                <c:pt idx="12">
                  <c:v>4.933311495256917</c:v>
                </c:pt>
                <c:pt idx="13">
                  <c:v>3.5935733841176472</c:v>
                </c:pt>
                <c:pt idx="14">
                  <c:v>4.6792993286451008</c:v>
                </c:pt>
                <c:pt idx="15">
                  <c:v>2.8444646716666666</c:v>
                </c:pt>
                <c:pt idx="16">
                  <c:v>2.8546153846153848</c:v>
                </c:pt>
                <c:pt idx="17">
                  <c:v>2.8444666666666665</c:v>
                </c:pt>
                <c:pt idx="18">
                  <c:v>2.9553010706666663</c:v>
                </c:pt>
                <c:pt idx="19">
                  <c:v>2.8125900909677419</c:v>
                </c:pt>
                <c:pt idx="20">
                  <c:v>2.9552999999999998</c:v>
                </c:pt>
                <c:pt idx="21">
                  <c:v>4.5425225534615388</c:v>
                </c:pt>
                <c:pt idx="22">
                  <c:v>2.8125900909677397</c:v>
                </c:pt>
                <c:pt idx="23">
                  <c:v>2.9335693223076924</c:v>
                </c:pt>
                <c:pt idx="24">
                  <c:v>6.6743792826470587</c:v>
                </c:pt>
                <c:pt idx="25">
                  <c:v>10.123096857916666</c:v>
                </c:pt>
                <c:pt idx="26">
                  <c:v>8.2972747600000005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13909824"/>
        <c:axId val="435449295"/>
      </c:barChart>
      <c:valAx>
        <c:axId val="43544929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#.##0\.0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13909824"/>
        <c:crossesAt val="0"/>
        <c:crossBetween val="between"/>
      </c:valAx>
      <c:catAx>
        <c:axId val="61390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435449295"/>
        <c:crossesAt val="0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2000" b="0" baseline="0">
                <a:solidFill>
                  <a:srgbClr val="595959"/>
                </a:solidFill>
                <a:latin typeface="Calibri Light"/>
              </a:defRPr>
            </a:pPr>
            <a:r>
              <a:rPr lang="ru-RU"/>
              <a:t>Coremark (multi-threaded, Per 1 MHz)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Coremark!$I$5:$I$5</c:f>
              <c:strCache>
                <c:ptCount val="1"/>
                <c:pt idx="0">
                  <c:v>Coremark/MHz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Coremark!$A$6:$A$32</c:f>
              <c:strCache>
                <c:ptCount val="27"/>
                <c:pt idx="0">
                  <c:v>AWS Graviton</c:v>
                </c:pt>
                <c:pt idx="1">
                  <c:v>Odroid N2</c:v>
                </c:pt>
                <c:pt idx="2">
                  <c:v>Raspberry PI</c:v>
                </c:pt>
                <c:pt idx="3">
                  <c:v>Pentium M725</c:v>
                </c:pt>
                <c:pt idx="4">
                  <c:v>Pentium III</c:v>
                </c:pt>
                <c:pt idx="5">
                  <c:v>MBE1C-PC</c:v>
                </c:pt>
                <c:pt idx="6">
                  <c:v>Pentium 4</c:v>
                </c:pt>
                <c:pt idx="7">
                  <c:v>Baikal T1</c:v>
                </c:pt>
                <c:pt idx="8">
                  <c:v>Orange Pi PC2</c:v>
                </c:pt>
                <c:pt idx="9">
                  <c:v>Raspberry PI 3</c:v>
                </c:pt>
                <c:pt idx="10">
                  <c:v>Orange Pi Win</c:v>
                </c:pt>
                <c:pt idx="11">
                  <c:v>Atom Z8350</c:v>
                </c:pt>
                <c:pt idx="12">
                  <c:v>Core 2 Duo T9400</c:v>
                </c:pt>
                <c:pt idx="13">
                  <c:v>Odroid X2</c:v>
                </c:pt>
                <c:pt idx="14">
                  <c:v>Core i3-m330</c:v>
                </c:pt>
                <c:pt idx="15">
                  <c:v>E8C2-1200</c:v>
                </c:pt>
                <c:pt idx="16">
                  <c:v>E8C-SWTX</c:v>
                </c:pt>
                <c:pt idx="17">
                  <c:v>E8C2</c:v>
                </c:pt>
                <c:pt idx="18">
                  <c:v>E2S-EL2S4</c:v>
                </c:pt>
                <c:pt idx="19">
                  <c:v>E8C2-1550</c:v>
                </c:pt>
                <c:pt idx="20">
                  <c:v>E2S-PC401</c:v>
                </c:pt>
                <c:pt idx="21">
                  <c:v>AMD A6-3650</c:v>
                </c:pt>
                <c:pt idx="22">
                  <c:v>E16C-APPROX*</c:v>
                </c:pt>
                <c:pt idx="23">
                  <c:v>E8C-E8C4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Coremark!$I$6:$I$32</c:f>
              <c:numCache>
                <c:formatCode>#,##0.00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1.8625428571428571</c:v>
                </c:pt>
                <c:pt idx="3">
                  <c:v>1.2615219</c:v>
                </c:pt>
                <c:pt idx="4">
                  <c:v>2.246570438799</c:v>
                </c:pt>
                <c:pt idx="5">
                  <c:v>2.8916935604060914</c:v>
                </c:pt>
                <c:pt idx="6">
                  <c:v>1.9378506196999348</c:v>
                </c:pt>
                <c:pt idx="7">
                  <c:v>10.303333333333333</c:v>
                </c:pt>
                <c:pt idx="8">
                  <c:v>12.935138043402779</c:v>
                </c:pt>
                <c:pt idx="9">
                  <c:v>12.803275000000001</c:v>
                </c:pt>
                <c:pt idx="10">
                  <c:v>11.436622811011905</c:v>
                </c:pt>
                <c:pt idx="11">
                  <c:v>16.537971181944442</c:v>
                </c:pt>
                <c:pt idx="12">
                  <c:v>9.4666646786561266</c:v>
                </c:pt>
                <c:pt idx="13">
                  <c:v>14.213263559411766</c:v>
                </c:pt>
                <c:pt idx="14">
                  <c:v>11.370235945616503</c:v>
                </c:pt>
                <c:pt idx="15">
                  <c:v>21.997360316666665</c:v>
                </c:pt>
                <c:pt idx="16">
                  <c:v>22.189349112307692</c:v>
                </c:pt>
                <c:pt idx="17">
                  <c:v>22.11046</c:v>
                </c:pt>
                <c:pt idx="18">
                  <c:v>45.943829752986666</c:v>
                </c:pt>
                <c:pt idx="19">
                  <c:v>22.248539359999999</c:v>
                </c:pt>
                <c:pt idx="20">
                  <c:v>45.943824999999997</c:v>
                </c:pt>
                <c:pt idx="21">
                  <c:v>16.025641025769229</c:v>
                </c:pt>
                <c:pt idx="22">
                  <c:v>44.497078719999998</c:v>
                </c:pt>
                <c:pt idx="23">
                  <c:v>90.681100073846153</c:v>
                </c:pt>
                <c:pt idx="24">
                  <c:v>35.197325003235292</c:v>
                </c:pt>
                <c:pt idx="25">
                  <c:v>51.358430486250001</c:v>
                </c:pt>
                <c:pt idx="26">
                  <c:v>197.2427112652941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13895824"/>
        <c:axId val="435423503"/>
      </c:barChart>
      <c:valAx>
        <c:axId val="43542350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#.##0\.0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13895824"/>
        <c:crossesAt val="0"/>
        <c:crossBetween val="between"/>
      </c:valAx>
      <c:catAx>
        <c:axId val="61389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435423503"/>
        <c:crossesAt val="0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2000" b="0" baseline="0">
                <a:solidFill>
                  <a:srgbClr val="595959"/>
                </a:solidFill>
                <a:latin typeface="Calibri Light"/>
              </a:defRPr>
            </a:pPr>
            <a:r>
              <a:rPr lang="ru-RU"/>
              <a:t>Coremark (single-threaded, Per 1 MHz)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Coremark!$H$5:$H$5</c:f>
              <c:strCache>
                <c:ptCount val="1"/>
                <c:pt idx="0">
                  <c:v>Coremark/MHz/Core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Coremark!$A$6:$A$32</c:f>
              <c:strCache>
                <c:ptCount val="27"/>
                <c:pt idx="0">
                  <c:v>AWS Graviton</c:v>
                </c:pt>
                <c:pt idx="1">
                  <c:v>Odroid N2</c:v>
                </c:pt>
                <c:pt idx="2">
                  <c:v>Raspberry PI</c:v>
                </c:pt>
                <c:pt idx="3">
                  <c:v>Pentium M725</c:v>
                </c:pt>
                <c:pt idx="4">
                  <c:v>Pentium III</c:v>
                </c:pt>
                <c:pt idx="5">
                  <c:v>MBE1C-PC</c:v>
                </c:pt>
                <c:pt idx="6">
                  <c:v>Pentium 4</c:v>
                </c:pt>
                <c:pt idx="7">
                  <c:v>Baikal T1</c:v>
                </c:pt>
                <c:pt idx="8">
                  <c:v>Orange Pi PC2</c:v>
                </c:pt>
                <c:pt idx="9">
                  <c:v>Raspberry PI 3</c:v>
                </c:pt>
                <c:pt idx="10">
                  <c:v>Orange Pi Win</c:v>
                </c:pt>
                <c:pt idx="11">
                  <c:v>Atom Z8350</c:v>
                </c:pt>
                <c:pt idx="12">
                  <c:v>Core 2 Duo T9400</c:v>
                </c:pt>
                <c:pt idx="13">
                  <c:v>Odroid X2</c:v>
                </c:pt>
                <c:pt idx="14">
                  <c:v>Core i3-m330</c:v>
                </c:pt>
                <c:pt idx="15">
                  <c:v>E8C2-1200</c:v>
                </c:pt>
                <c:pt idx="16">
                  <c:v>E8C-SWTX</c:v>
                </c:pt>
                <c:pt idx="17">
                  <c:v>E8C2</c:v>
                </c:pt>
                <c:pt idx="18">
                  <c:v>E2S-EL2S4</c:v>
                </c:pt>
                <c:pt idx="19">
                  <c:v>E8C2-1550</c:v>
                </c:pt>
                <c:pt idx="20">
                  <c:v>E2S-PC401</c:v>
                </c:pt>
                <c:pt idx="21">
                  <c:v>AMD A6-3650</c:v>
                </c:pt>
                <c:pt idx="22">
                  <c:v>E16C-APPROX*</c:v>
                </c:pt>
                <c:pt idx="23">
                  <c:v>E8C-E8C4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Coremark!$J$6:$J$32</c:f>
              <c:numCache>
                <c:formatCode>#,##0.00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5.7453238667352274E-2</c:v>
                </c:pt>
                <c:pt idx="3">
                  <c:v>8.8945704097061429E-2</c:v>
                </c:pt>
                <c:pt idx="4">
                  <c:v>9.8998870670923986E-2</c:v>
                </c:pt>
                <c:pt idx="5">
                  <c:v>0.12785918083285913</c:v>
                </c:pt>
                <c:pt idx="6">
                  <c:v>0.26181989666979105</c:v>
                </c:pt>
                <c:pt idx="7">
                  <c:v>0.27242013333658421</c:v>
                </c:pt>
                <c:pt idx="8">
                  <c:v>0.17052563687836828</c:v>
                </c:pt>
                <c:pt idx="9">
                  <c:v>0.16926006666868651</c:v>
                </c:pt>
                <c:pt idx="10">
                  <c:v>0.16925933040281982</c:v>
                </c:pt>
                <c:pt idx="11">
                  <c:v>0.30375569204049147</c:v>
                </c:pt>
                <c:pt idx="12">
                  <c:v>0.55000832086409668</c:v>
                </c:pt>
                <c:pt idx="13">
                  <c:v>0.26920656078541255</c:v>
                </c:pt>
                <c:pt idx="14">
                  <c:v>0.43982699696178196</c:v>
                </c:pt>
                <c:pt idx="15">
                  <c:v>0.15041529183952829</c:v>
                </c:pt>
                <c:pt idx="16">
                  <c:v>0.16353140000195149</c:v>
                </c:pt>
                <c:pt idx="17">
                  <c:v>0.18801924666891034</c:v>
                </c:pt>
                <c:pt idx="18">
                  <c:v>9.7672700386698882E-2</c:v>
                </c:pt>
                <c:pt idx="19">
                  <c:v>0.19210927851569248</c:v>
                </c:pt>
                <c:pt idx="20">
                  <c:v>0.10418417600124326</c:v>
                </c:pt>
                <c:pt idx="21">
                  <c:v>0.52045195069814409</c:v>
                </c:pt>
                <c:pt idx="22">
                  <c:v>0.24788294002024822</c:v>
                </c:pt>
                <c:pt idx="23">
                  <c:v>0.16805440791260545</c:v>
                </c:pt>
                <c:pt idx="24">
                  <c:v>1</c:v>
                </c:pt>
                <c:pt idx="25">
                  <c:v>1.0706187237060427</c:v>
                </c:pt>
                <c:pt idx="26">
                  <c:v>1.2431530197231018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13897024"/>
        <c:axId val="435443887"/>
      </c:barChart>
      <c:valAx>
        <c:axId val="4354438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#.##0\.0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13897024"/>
        <c:crossesAt val="0"/>
        <c:crossBetween val="between"/>
      </c:valAx>
      <c:catAx>
        <c:axId val="61389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435443887"/>
        <c:crossesAt val="0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2000" b="0" baseline="0">
                <a:solidFill>
                  <a:srgbClr val="595959"/>
                </a:solidFill>
                <a:latin typeface="Calibri Light"/>
              </a:defRPr>
            </a:pPr>
            <a:r>
              <a:rPr lang="ru-RU"/>
              <a:t>Coremark (multi-threaded, Per 1 MHz)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Coremark!$I$5:$I$5</c:f>
              <c:strCache>
                <c:ptCount val="1"/>
                <c:pt idx="0">
                  <c:v>Coremark/MHz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Coremark!$A$6:$A$32</c:f>
              <c:strCache>
                <c:ptCount val="27"/>
                <c:pt idx="0">
                  <c:v>AWS Graviton</c:v>
                </c:pt>
                <c:pt idx="1">
                  <c:v>Odroid N2</c:v>
                </c:pt>
                <c:pt idx="2">
                  <c:v>Raspberry PI</c:v>
                </c:pt>
                <c:pt idx="3">
                  <c:v>Pentium M725</c:v>
                </c:pt>
                <c:pt idx="4">
                  <c:v>Pentium III</c:v>
                </c:pt>
                <c:pt idx="5">
                  <c:v>MBE1C-PC</c:v>
                </c:pt>
                <c:pt idx="6">
                  <c:v>Pentium 4</c:v>
                </c:pt>
                <c:pt idx="7">
                  <c:v>Baikal T1</c:v>
                </c:pt>
                <c:pt idx="8">
                  <c:v>Orange Pi PC2</c:v>
                </c:pt>
                <c:pt idx="9">
                  <c:v>Raspberry PI 3</c:v>
                </c:pt>
                <c:pt idx="10">
                  <c:v>Orange Pi Win</c:v>
                </c:pt>
                <c:pt idx="11">
                  <c:v>Atom Z8350</c:v>
                </c:pt>
                <c:pt idx="12">
                  <c:v>Core 2 Duo T9400</c:v>
                </c:pt>
                <c:pt idx="13">
                  <c:v>Odroid X2</c:v>
                </c:pt>
                <c:pt idx="14">
                  <c:v>Core i3-m330</c:v>
                </c:pt>
                <c:pt idx="15">
                  <c:v>E8C2-1200</c:v>
                </c:pt>
                <c:pt idx="16">
                  <c:v>E8C-SWTX</c:v>
                </c:pt>
                <c:pt idx="17">
                  <c:v>E8C2</c:v>
                </c:pt>
                <c:pt idx="18">
                  <c:v>E2S-EL2S4</c:v>
                </c:pt>
                <c:pt idx="19">
                  <c:v>E8C2-1550</c:v>
                </c:pt>
                <c:pt idx="20">
                  <c:v>E2S-PC401</c:v>
                </c:pt>
                <c:pt idx="21">
                  <c:v>AMD A6-3650</c:v>
                </c:pt>
                <c:pt idx="22">
                  <c:v>E16C-APPROX*</c:v>
                </c:pt>
                <c:pt idx="23">
                  <c:v>E8C-E8C4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Coremark!$I$6:$I$32</c:f>
              <c:numCache>
                <c:formatCode>#,##0.00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1.8625428571428571</c:v>
                </c:pt>
                <c:pt idx="3">
                  <c:v>1.2615219</c:v>
                </c:pt>
                <c:pt idx="4">
                  <c:v>2.246570438799</c:v>
                </c:pt>
                <c:pt idx="5">
                  <c:v>2.8916935604060914</c:v>
                </c:pt>
                <c:pt idx="6">
                  <c:v>1.9378506196999348</c:v>
                </c:pt>
                <c:pt idx="7">
                  <c:v>10.303333333333333</c:v>
                </c:pt>
                <c:pt idx="8">
                  <c:v>12.935138043402779</c:v>
                </c:pt>
                <c:pt idx="9">
                  <c:v>12.803275000000001</c:v>
                </c:pt>
                <c:pt idx="10">
                  <c:v>11.436622811011905</c:v>
                </c:pt>
                <c:pt idx="11">
                  <c:v>16.537971181944442</c:v>
                </c:pt>
                <c:pt idx="12">
                  <c:v>9.4666646786561266</c:v>
                </c:pt>
                <c:pt idx="13">
                  <c:v>14.213263559411766</c:v>
                </c:pt>
                <c:pt idx="14">
                  <c:v>11.370235945616503</c:v>
                </c:pt>
                <c:pt idx="15">
                  <c:v>21.997360316666665</c:v>
                </c:pt>
                <c:pt idx="16">
                  <c:v>22.189349112307692</c:v>
                </c:pt>
                <c:pt idx="17">
                  <c:v>22.11046</c:v>
                </c:pt>
                <c:pt idx="18">
                  <c:v>45.943829752986666</c:v>
                </c:pt>
                <c:pt idx="19">
                  <c:v>22.248539359999999</c:v>
                </c:pt>
                <c:pt idx="20">
                  <c:v>45.943824999999997</c:v>
                </c:pt>
                <c:pt idx="21">
                  <c:v>16.025641025769229</c:v>
                </c:pt>
                <c:pt idx="22">
                  <c:v>44.497078719999998</c:v>
                </c:pt>
                <c:pt idx="23">
                  <c:v>90.681100073846153</c:v>
                </c:pt>
                <c:pt idx="24">
                  <c:v>35.197325003235292</c:v>
                </c:pt>
                <c:pt idx="25">
                  <c:v>51.358430486250001</c:v>
                </c:pt>
                <c:pt idx="26">
                  <c:v>197.2427112652941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13906624"/>
        <c:axId val="435425583"/>
      </c:barChart>
      <c:valAx>
        <c:axId val="4354255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#.##0\.0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13906624"/>
        <c:crossesAt val="0"/>
        <c:crossBetween val="between"/>
      </c:valAx>
      <c:catAx>
        <c:axId val="61390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435425583"/>
        <c:crossesAt val="0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2000" b="0" baseline="0">
                <a:solidFill>
                  <a:srgbClr val="595959"/>
                </a:solidFill>
                <a:latin typeface="Calibri Light"/>
              </a:defRPr>
            </a:pPr>
            <a:r>
              <a:rPr lang="ru-RU"/>
              <a:t>Coremark (single-threaded, Relative to Core i7-2600)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Coremark!$J$5:$J$5</c:f>
              <c:strCache>
                <c:ptCount val="1"/>
                <c:pt idx="0">
                  <c:v>Relative/Core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Pt>
            <c:idx val="24"/>
            <c:invertIfNegative val="0"/>
            <c:bubble3D val="0"/>
            <c:spPr>
              <a:solidFill>
                <a:srgbClr val="B3B3B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0-4C32-4318-A803-3B74D345F8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Coremark!$A$6:$A$32</c:f>
              <c:strCache>
                <c:ptCount val="27"/>
                <c:pt idx="0">
                  <c:v>AWS Graviton</c:v>
                </c:pt>
                <c:pt idx="1">
                  <c:v>Odroid N2</c:v>
                </c:pt>
                <c:pt idx="2">
                  <c:v>Raspberry PI</c:v>
                </c:pt>
                <c:pt idx="3">
                  <c:v>Pentium M725</c:v>
                </c:pt>
                <c:pt idx="4">
                  <c:v>Pentium III</c:v>
                </c:pt>
                <c:pt idx="5">
                  <c:v>MBE1C-PC</c:v>
                </c:pt>
                <c:pt idx="6">
                  <c:v>Pentium 4</c:v>
                </c:pt>
                <c:pt idx="7">
                  <c:v>Baikal T1</c:v>
                </c:pt>
                <c:pt idx="8">
                  <c:v>Orange Pi PC2</c:v>
                </c:pt>
                <c:pt idx="9">
                  <c:v>Raspberry PI 3</c:v>
                </c:pt>
                <c:pt idx="10">
                  <c:v>Orange Pi Win</c:v>
                </c:pt>
                <c:pt idx="11">
                  <c:v>Atom Z8350</c:v>
                </c:pt>
                <c:pt idx="12">
                  <c:v>Core 2 Duo T9400</c:v>
                </c:pt>
                <c:pt idx="13">
                  <c:v>Odroid X2</c:v>
                </c:pt>
                <c:pt idx="14">
                  <c:v>Core i3-m330</c:v>
                </c:pt>
                <c:pt idx="15">
                  <c:v>E8C2-1200</c:v>
                </c:pt>
                <c:pt idx="16">
                  <c:v>E8C-SWTX</c:v>
                </c:pt>
                <c:pt idx="17">
                  <c:v>E8C2</c:v>
                </c:pt>
                <c:pt idx="18">
                  <c:v>E2S-EL2S4</c:v>
                </c:pt>
                <c:pt idx="19">
                  <c:v>E8C2-1550</c:v>
                </c:pt>
                <c:pt idx="20">
                  <c:v>E2S-PC401</c:v>
                </c:pt>
                <c:pt idx="21">
                  <c:v>AMD A6-3650</c:v>
                </c:pt>
                <c:pt idx="22">
                  <c:v>E16C-APPROX*</c:v>
                </c:pt>
                <c:pt idx="23">
                  <c:v>E8C-E8C4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Coremark!$J$6:$J$32</c:f>
              <c:numCache>
                <c:formatCode>#,##0.00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5.7453238667352274E-2</c:v>
                </c:pt>
                <c:pt idx="3">
                  <c:v>8.8945704097061429E-2</c:v>
                </c:pt>
                <c:pt idx="4">
                  <c:v>9.8998870670923986E-2</c:v>
                </c:pt>
                <c:pt idx="5">
                  <c:v>0.12785918083285913</c:v>
                </c:pt>
                <c:pt idx="6">
                  <c:v>0.26181989666979105</c:v>
                </c:pt>
                <c:pt idx="7">
                  <c:v>0.27242013333658421</c:v>
                </c:pt>
                <c:pt idx="8">
                  <c:v>0.17052563687836828</c:v>
                </c:pt>
                <c:pt idx="9">
                  <c:v>0.16926006666868651</c:v>
                </c:pt>
                <c:pt idx="10">
                  <c:v>0.16925933040281982</c:v>
                </c:pt>
                <c:pt idx="11">
                  <c:v>0.30375569204049147</c:v>
                </c:pt>
                <c:pt idx="12">
                  <c:v>0.55000832086409668</c:v>
                </c:pt>
                <c:pt idx="13">
                  <c:v>0.26920656078541255</c:v>
                </c:pt>
                <c:pt idx="14">
                  <c:v>0.43982699696178196</c:v>
                </c:pt>
                <c:pt idx="15">
                  <c:v>0.15041529183952829</c:v>
                </c:pt>
                <c:pt idx="16">
                  <c:v>0.16353140000195149</c:v>
                </c:pt>
                <c:pt idx="17">
                  <c:v>0.18801924666891034</c:v>
                </c:pt>
                <c:pt idx="18">
                  <c:v>9.7672700386698882E-2</c:v>
                </c:pt>
                <c:pt idx="19">
                  <c:v>0.19210927851569248</c:v>
                </c:pt>
                <c:pt idx="20">
                  <c:v>0.10418417600124326</c:v>
                </c:pt>
                <c:pt idx="21">
                  <c:v>0.52045195069814409</c:v>
                </c:pt>
                <c:pt idx="22">
                  <c:v>0.24788294002024822</c:v>
                </c:pt>
                <c:pt idx="23">
                  <c:v>0.16805440791260545</c:v>
                </c:pt>
                <c:pt idx="24">
                  <c:v>1</c:v>
                </c:pt>
                <c:pt idx="25">
                  <c:v>1.0706187237060427</c:v>
                </c:pt>
                <c:pt idx="26">
                  <c:v>1.2431530197231018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13888624"/>
        <c:axId val="435452623"/>
      </c:barChart>
      <c:valAx>
        <c:axId val="4354526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#.##0\.0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13888624"/>
        <c:crossesAt val="0"/>
        <c:crossBetween val="between"/>
      </c:valAx>
      <c:catAx>
        <c:axId val="61388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435452623"/>
        <c:crossesAt val="0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2000" b="0" baseline="0">
                <a:solidFill>
                  <a:srgbClr val="595959"/>
                </a:solidFill>
                <a:latin typeface="Calibri Light"/>
              </a:defRPr>
            </a:pPr>
            <a:r>
              <a:rPr lang="ru-RU"/>
              <a:t>Coremark (multi-threaded, Relative to Core i7-2600)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Coremark!$K$5:$K$5</c:f>
              <c:strCache>
                <c:ptCount val="1"/>
                <c:pt idx="0">
                  <c:v>Relative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Pt>
            <c:idx val="24"/>
            <c:invertIfNegative val="0"/>
            <c:bubble3D val="0"/>
            <c:spPr>
              <a:solidFill>
                <a:srgbClr val="B3B3B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0-22EF-478F-B3B5-01C5FEC806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Coremark!$A$6:$A$32</c:f>
              <c:strCache>
                <c:ptCount val="27"/>
                <c:pt idx="0">
                  <c:v>AWS Graviton</c:v>
                </c:pt>
                <c:pt idx="1">
                  <c:v>Odroid N2</c:v>
                </c:pt>
                <c:pt idx="2">
                  <c:v>Raspberry PI</c:v>
                </c:pt>
                <c:pt idx="3">
                  <c:v>Pentium M725</c:v>
                </c:pt>
                <c:pt idx="4">
                  <c:v>Pentium III</c:v>
                </c:pt>
                <c:pt idx="5">
                  <c:v>MBE1C-PC</c:v>
                </c:pt>
                <c:pt idx="6">
                  <c:v>Pentium 4</c:v>
                </c:pt>
                <c:pt idx="7">
                  <c:v>Baikal T1</c:v>
                </c:pt>
                <c:pt idx="8">
                  <c:v>Orange Pi PC2</c:v>
                </c:pt>
                <c:pt idx="9">
                  <c:v>Raspberry PI 3</c:v>
                </c:pt>
                <c:pt idx="10">
                  <c:v>Orange Pi Win</c:v>
                </c:pt>
                <c:pt idx="11">
                  <c:v>Atom Z8350</c:v>
                </c:pt>
                <c:pt idx="12">
                  <c:v>Core 2 Duo T9400</c:v>
                </c:pt>
                <c:pt idx="13">
                  <c:v>Odroid X2</c:v>
                </c:pt>
                <c:pt idx="14">
                  <c:v>Core i3-m330</c:v>
                </c:pt>
                <c:pt idx="15">
                  <c:v>E8C2-1200</c:v>
                </c:pt>
                <c:pt idx="16">
                  <c:v>E8C-SWTX</c:v>
                </c:pt>
                <c:pt idx="17">
                  <c:v>E8C2</c:v>
                </c:pt>
                <c:pt idx="18">
                  <c:v>E2S-EL2S4</c:v>
                </c:pt>
                <c:pt idx="19">
                  <c:v>E8C2-1550</c:v>
                </c:pt>
                <c:pt idx="20">
                  <c:v>E2S-PC401</c:v>
                </c:pt>
                <c:pt idx="21">
                  <c:v>AMD A6-3650</c:v>
                </c:pt>
                <c:pt idx="22">
                  <c:v>E16C-APPROX*</c:v>
                </c:pt>
                <c:pt idx="23">
                  <c:v>E8C-E8C4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Coremark!$K$6:$K$32</c:f>
              <c:numCache>
                <c:formatCode>#,##0.00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1.089471162501995E-2</c:v>
                </c:pt>
                <c:pt idx="3">
                  <c:v>1.6866547803030887E-2</c:v>
                </c:pt>
                <c:pt idx="4">
                  <c:v>1.8772904229248523E-2</c:v>
                </c:pt>
                <c:pt idx="5">
                  <c:v>2.3801258599474837E-2</c:v>
                </c:pt>
                <c:pt idx="6">
                  <c:v>4.9648241562590921E-2</c:v>
                </c:pt>
                <c:pt idx="7">
                  <c:v>0.10331667500018921</c:v>
                </c:pt>
                <c:pt idx="8">
                  <c:v>0.12451881286124053</c:v>
                </c:pt>
                <c:pt idx="9">
                  <c:v>0.12838484006273512</c:v>
                </c:pt>
                <c:pt idx="10">
                  <c:v>0.1284424234661477</c:v>
                </c:pt>
                <c:pt idx="11">
                  <c:v>0.19900140723270193</c:v>
                </c:pt>
                <c:pt idx="12">
                  <c:v>0.20013771630454777</c:v>
                </c:pt>
                <c:pt idx="13">
                  <c:v>0.20190829215153852</c:v>
                </c:pt>
                <c:pt idx="14">
                  <c:v>0.20266173527952114</c:v>
                </c:pt>
                <c:pt idx="15">
                  <c:v>0.22057853057577895</c:v>
                </c:pt>
                <c:pt idx="16">
                  <c:v>0.24104567307607894</c:v>
                </c:pt>
                <c:pt idx="17">
                  <c:v>0.27714079706300754</c:v>
                </c:pt>
                <c:pt idx="18">
                  <c:v>0.28793859553057344</c:v>
                </c:pt>
                <c:pt idx="19">
                  <c:v>0.2881672533923777</c:v>
                </c:pt>
                <c:pt idx="20">
                  <c:v>0.30713447012556244</c:v>
                </c:pt>
                <c:pt idx="21">
                  <c:v>0.34817708333675634</c:v>
                </c:pt>
                <c:pt idx="22">
                  <c:v>0.74365742810936186</c:v>
                </c:pt>
                <c:pt idx="23">
                  <c:v>0.9850801252415039</c:v>
                </c:pt>
                <c:pt idx="24">
                  <c:v>1</c:v>
                </c:pt>
                <c:pt idx="25">
                  <c:v>1.02999332340363</c:v>
                </c:pt>
                <c:pt idx="26">
                  <c:v>5.60391198044635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13912224"/>
        <c:axId val="435454287"/>
      </c:barChart>
      <c:valAx>
        <c:axId val="4354542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#.##0\.0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13912224"/>
        <c:crossesAt val="0"/>
        <c:crossBetween val="between"/>
      </c:valAx>
      <c:catAx>
        <c:axId val="61391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435454287"/>
        <c:crossesAt val="0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2000" b="0" baseline="0">
                <a:solidFill>
                  <a:srgbClr val="595959"/>
                </a:solidFill>
                <a:latin typeface="Calibri Light"/>
              </a:defRPr>
            </a:pPr>
            <a:r>
              <a:rPr lang="ru-RU"/>
              <a:t>LINPACK DP 100 x 100 (single-threaded)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Linpack!$B$5:$B$5</c:f>
              <c:strCache>
                <c:ptCount val="1"/>
                <c:pt idx="0">
                  <c:v>Linpack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Linpack!$A$6:$A$32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E16C-APPROX*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Linpack!$B$6:$B$32</c:f>
              <c:numCache>
                <c:formatCode>#,##0.00</c:formatCode>
                <c:ptCount val="27"/>
                <c:pt idx="0">
                  <c:v>1750.03</c:v>
                </c:pt>
                <c:pt idx="1">
                  <c:v>1021.44</c:v>
                </c:pt>
                <c:pt idx="2">
                  <c:v>1548.65</c:v>
                </c:pt>
                <c:pt idx="3" formatCode="General">
                  <c:v>0</c:v>
                </c:pt>
                <c:pt idx="4">
                  <c:v>1816.02</c:v>
                </c:pt>
                <c:pt idx="5">
                  <c:v>2155.62</c:v>
                </c:pt>
                <c:pt idx="6">
                  <c:v>4302.8900000000003</c:v>
                </c:pt>
                <c:pt idx="7">
                  <c:v>4915.84</c:v>
                </c:pt>
                <c:pt idx="8">
                  <c:v>1675.4153846153799</c:v>
                </c:pt>
                <c:pt idx="9">
                  <c:v>632.51</c:v>
                </c:pt>
                <c:pt idx="10">
                  <c:v>674.67733333333297</c:v>
                </c:pt>
                <c:pt idx="11">
                  <c:v>1257.2375</c:v>
                </c:pt>
                <c:pt idx="12">
                  <c:v>1005.79</c:v>
                </c:pt>
                <c:pt idx="13">
                  <c:v>1269.79</c:v>
                </c:pt>
                <c:pt idx="14">
                  <c:v>1089.02</c:v>
                </c:pt>
                <c:pt idx="15">
                  <c:v>1075.27</c:v>
                </c:pt>
                <c:pt idx="16">
                  <c:v>814.76</c:v>
                </c:pt>
                <c:pt idx="17">
                  <c:v>845.09</c:v>
                </c:pt>
                <c:pt idx="18">
                  <c:v>268.73</c:v>
                </c:pt>
                <c:pt idx="19">
                  <c:v>163.44</c:v>
                </c:pt>
                <c:pt idx="20">
                  <c:v>174.04</c:v>
                </c:pt>
                <c:pt idx="21">
                  <c:v>840.27</c:v>
                </c:pt>
                <c:pt idx="22">
                  <c:v>316.67</c:v>
                </c:pt>
                <c:pt idx="23">
                  <c:v>338.82</c:v>
                </c:pt>
                <c:pt idx="24">
                  <c:v>42</c:v>
                </c:pt>
                <c:pt idx="25">
                  <c:v>180</c:v>
                </c:pt>
                <c:pt idx="26">
                  <c:v>6105.95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13913024"/>
        <c:axId val="484676640"/>
      </c:barChart>
      <c:valAx>
        <c:axId val="4846766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#.##0\.0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13913024"/>
        <c:crossesAt val="0"/>
        <c:crossBetween val="between"/>
      </c:valAx>
      <c:catAx>
        <c:axId val="613913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484676640"/>
        <c:crossesAt val="0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2000" b="0" baseline="0">
                <a:solidFill>
                  <a:srgbClr val="595959"/>
                </a:solidFill>
                <a:latin typeface="Calibri Light"/>
              </a:defRPr>
            </a:pPr>
            <a:r>
              <a:rPr lang="ru-RU"/>
              <a:t>LINPACK DP 100 x 100 (single-threaded, Per 1 MHz)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Linpack!$B$5:$B$5</c:f>
              <c:strCache>
                <c:ptCount val="1"/>
                <c:pt idx="0">
                  <c:v>Linpack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840-4CC0-A87C-33E615CB88F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840-4CC0-A87C-33E615CB88F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840-4CC0-A87C-33E615CB88F0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840-4CC0-A87C-33E615CB88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Linpack!$A$6:$A$32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E16C-APPROX*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Linpack!$F$6:$F$32</c:f>
              <c:numCache>
                <c:formatCode>#,##0.00</c:formatCode>
                <c:ptCount val="27"/>
                <c:pt idx="0">
                  <c:v>0.67308846153846158</c:v>
                </c:pt>
                <c:pt idx="1">
                  <c:v>0.70933333333333337</c:v>
                </c:pt>
                <c:pt idx="2">
                  <c:v>0.67332608695652174</c:v>
                </c:pt>
                <c:pt idx="3">
                  <c:v>0</c:v>
                </c:pt>
                <c:pt idx="4">
                  <c:v>0.71779446640316202</c:v>
                </c:pt>
                <c:pt idx="5">
                  <c:v>1.0106047819971871</c:v>
                </c:pt>
                <c:pt idx="6">
                  <c:v>1.2655558823529414</c:v>
                </c:pt>
                <c:pt idx="7">
                  <c:v>2.0482666666666667</c:v>
                </c:pt>
                <c:pt idx="8">
                  <c:v>0.83770769230768993</c:v>
                </c:pt>
                <c:pt idx="9">
                  <c:v>0.84334666666666669</c:v>
                </c:pt>
                <c:pt idx="10">
                  <c:v>0.84334666666666624</c:v>
                </c:pt>
                <c:pt idx="11">
                  <c:v>0.83815833333333334</c:v>
                </c:pt>
                <c:pt idx="12">
                  <c:v>0.83815833333333334</c:v>
                </c:pt>
                <c:pt idx="13">
                  <c:v>0.81921935483870967</c:v>
                </c:pt>
                <c:pt idx="14">
                  <c:v>0.83770769230769226</c:v>
                </c:pt>
                <c:pt idx="15">
                  <c:v>0.82713076923076922</c:v>
                </c:pt>
                <c:pt idx="16">
                  <c:v>0.82716751269035527</c:v>
                </c:pt>
                <c:pt idx="17">
                  <c:v>0.46949444444444444</c:v>
                </c:pt>
                <c:pt idx="18">
                  <c:v>0.15807647058823532</c:v>
                </c:pt>
                <c:pt idx="19">
                  <c:v>0.141875</c:v>
                </c:pt>
                <c:pt idx="20">
                  <c:v>0.12949404761904762</c:v>
                </c:pt>
                <c:pt idx="21">
                  <c:v>0.27406066536203522</c:v>
                </c:pt>
                <c:pt idx="22">
                  <c:v>0.31667000000000001</c:v>
                </c:pt>
                <c:pt idx="23">
                  <c:v>0.21176249999999999</c:v>
                </c:pt>
                <c:pt idx="24">
                  <c:v>0.06</c:v>
                </c:pt>
                <c:pt idx="25">
                  <c:v>0.15</c:v>
                </c:pt>
                <c:pt idx="26">
                  <c:v>1.7958676470588235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13888224"/>
        <c:axId val="484663328"/>
      </c:barChart>
      <c:valAx>
        <c:axId val="4846633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#.##0\.0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13888224"/>
        <c:crossesAt val="0"/>
        <c:crossBetween val="between"/>
      </c:valAx>
      <c:catAx>
        <c:axId val="61388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484663328"/>
        <c:crossesAt val="0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2000" b="0" baseline="0">
                <a:solidFill>
                  <a:srgbClr val="595959"/>
                </a:solidFill>
                <a:latin typeface="Calibri Light"/>
              </a:defRPr>
            </a:pPr>
            <a:r>
              <a:rPr lang="ru-RU"/>
              <a:t>LINPACK DP 100 x 100 (single-threaded, Relative to Core i7-2600)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Linpack!$B$5:$B$5</c:f>
              <c:strCache>
                <c:ptCount val="1"/>
                <c:pt idx="0">
                  <c:v>Linpack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ECB-44C1-AA52-700010DE506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ECB-44C1-AA52-700010DE506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ECB-44C1-AA52-700010DE5065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ECB-44C1-AA52-700010DE5065}"/>
              </c:ext>
            </c:extLst>
          </c:dPt>
          <c:dPt>
            <c:idx val="24"/>
            <c:invertIfNegative val="0"/>
            <c:bubble3D val="0"/>
            <c:spPr>
              <a:solidFill>
                <a:srgbClr val="D9D9D9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6ECB-44C1-AA52-700010DE50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Linpack!$A$6:$A$32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E16C-APPROX*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Linpack!$G$6:$G$32</c:f>
              <c:numCache>
                <c:formatCode>#,##0.00</c:formatCode>
                <c:ptCount val="27"/>
                <c:pt idx="0">
                  <c:v>0.40671037372556579</c:v>
                </c:pt>
                <c:pt idx="1">
                  <c:v>0.23738464148514138</c:v>
                </c:pt>
                <c:pt idx="2">
                  <c:v>0.35990927028113662</c:v>
                </c:pt>
                <c:pt idx="3">
                  <c:v>0</c:v>
                </c:pt>
                <c:pt idx="4">
                  <c:v>0.42204657799757833</c:v>
                </c:pt>
                <c:pt idx="5">
                  <c:v>0.50097027811540606</c:v>
                </c:pt>
                <c:pt idx="6">
                  <c:v>1</c:v>
                </c:pt>
                <c:pt idx="7">
                  <c:v>1.1424507714582524</c:v>
                </c:pt>
                <c:pt idx="8">
                  <c:v>0.38936979207355515</c:v>
                </c:pt>
                <c:pt idx="9">
                  <c:v>0.14699655347917329</c:v>
                </c:pt>
                <c:pt idx="10">
                  <c:v>0.1567963237111181</c:v>
                </c:pt>
                <c:pt idx="11">
                  <c:v>0.29218443883064632</c:v>
                </c:pt>
                <c:pt idx="12">
                  <c:v>0.23374755106451708</c:v>
                </c:pt>
                <c:pt idx="13">
                  <c:v>0.29510166423031958</c:v>
                </c:pt>
                <c:pt idx="14">
                  <c:v>0.25309036484781156</c:v>
                </c:pt>
                <c:pt idx="15">
                  <c:v>0.24989483812042601</c:v>
                </c:pt>
                <c:pt idx="16">
                  <c:v>0.18935180773851989</c:v>
                </c:pt>
                <c:pt idx="17">
                  <c:v>0.19640055869427292</c:v>
                </c:pt>
                <c:pt idx="18">
                  <c:v>6.2453374360023149E-2</c:v>
                </c:pt>
                <c:pt idx="19">
                  <c:v>3.7983773696283189E-2</c:v>
                </c:pt>
                <c:pt idx="20">
                  <c:v>4.0447234300667684E-2</c:v>
                </c:pt>
                <c:pt idx="21">
                  <c:v>0.19528038132510939</c:v>
                </c:pt>
                <c:pt idx="22">
                  <c:v>7.359472354626774E-2</c:v>
                </c:pt>
                <c:pt idx="23">
                  <c:v>7.874242660165609E-2</c:v>
                </c:pt>
                <c:pt idx="24">
                  <c:v>9.7608816400140356E-3</c:v>
                </c:pt>
                <c:pt idx="25">
                  <c:v>4.1832349885774445E-2</c:v>
                </c:pt>
                <c:pt idx="26">
                  <c:v>1.4190346488058025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13905824"/>
        <c:axId val="484669984"/>
      </c:barChart>
      <c:valAx>
        <c:axId val="4846699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#.##0\.0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13905824"/>
        <c:crossesAt val="0"/>
        <c:crossBetween val="between"/>
      </c:valAx>
      <c:catAx>
        <c:axId val="61390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484669984"/>
        <c:crossesAt val="0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Memspeed (MB/s, x[m]=x[m]+y[m] Sngl)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Memspeed!$I$5</c:f>
              <c:strCache>
                <c:ptCount val="1"/>
                <c:pt idx="0">
                  <c:v>16 KB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Memspeed!$A$6:$A$32</c:f>
              <c:strCache>
                <c:ptCount val="27"/>
                <c:pt idx="0">
                  <c:v>Pentium 4</c:v>
                </c:pt>
                <c:pt idx="1">
                  <c:v>Pentium III</c:v>
                </c:pt>
                <c:pt idx="2">
                  <c:v>E16C-APPROX*</c:v>
                </c:pt>
                <c:pt idx="3">
                  <c:v>Baikal T1 BFK</c:v>
                </c:pt>
                <c:pt idx="4">
                  <c:v>Raspberry PI</c:v>
                </c:pt>
                <c:pt idx="5">
                  <c:v>Pentium M725</c:v>
                </c:pt>
                <c:pt idx="6">
                  <c:v>Raspberry PI 3</c:v>
                </c:pt>
                <c:pt idx="7">
                  <c:v>Core 2 Duo T9400</c:v>
                </c:pt>
                <c:pt idx="8">
                  <c:v>Orange Pi Win</c:v>
                </c:pt>
                <c:pt idx="9">
                  <c:v>Odroid X2</c:v>
                </c:pt>
                <c:pt idx="10">
                  <c:v>Orange Pi PC2</c:v>
                </c:pt>
                <c:pt idx="11">
                  <c:v>MBE1C-PC</c:v>
                </c:pt>
                <c:pt idx="12">
                  <c:v>E8C2</c:v>
                </c:pt>
                <c:pt idx="13">
                  <c:v>Odroid N2</c:v>
                </c:pt>
                <c:pt idx="14">
                  <c:v>E2S-PC401</c:v>
                </c:pt>
                <c:pt idx="15">
                  <c:v>Atom Z8350</c:v>
                </c:pt>
                <c:pt idx="16">
                  <c:v>E2S-EL2S4</c:v>
                </c:pt>
                <c:pt idx="17">
                  <c:v>Core i3-m330</c:v>
                </c:pt>
                <c:pt idx="18">
                  <c:v>AWS Graviton</c:v>
                </c:pt>
                <c:pt idx="19">
                  <c:v>AMD A6-3650</c:v>
                </c:pt>
                <c:pt idx="20">
                  <c:v>E8C2-1200</c:v>
                </c:pt>
                <c:pt idx="21">
                  <c:v>E8C-E8C4</c:v>
                </c:pt>
                <c:pt idx="22">
                  <c:v>E8C-SWTX</c:v>
                </c:pt>
                <c:pt idx="23">
                  <c:v>E8C2-1550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Memspeed!$I$6:$I$32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731</c:v>
                </c:pt>
                <c:pt idx="5">
                  <c:v>2348</c:v>
                </c:pt>
                <c:pt idx="6">
                  <c:v>2240</c:v>
                </c:pt>
                <c:pt idx="7">
                  <c:v>18113</c:v>
                </c:pt>
                <c:pt idx="8">
                  <c:v>2771</c:v>
                </c:pt>
                <c:pt idx="9">
                  <c:v>2543</c:v>
                </c:pt>
                <c:pt idx="10">
                  <c:v>2872</c:v>
                </c:pt>
                <c:pt idx="11">
                  <c:v>10999</c:v>
                </c:pt>
                <c:pt idx="12">
                  <c:v>19815</c:v>
                </c:pt>
                <c:pt idx="13">
                  <c:v>9876</c:v>
                </c:pt>
                <c:pt idx="14">
                  <c:v>10053</c:v>
                </c:pt>
                <c:pt idx="15">
                  <c:v>17415</c:v>
                </c:pt>
                <c:pt idx="16">
                  <c:v>20662</c:v>
                </c:pt>
                <c:pt idx="17">
                  <c:v>22396</c:v>
                </c:pt>
                <c:pt idx="18">
                  <c:v>7344</c:v>
                </c:pt>
                <c:pt idx="19">
                  <c:v>40988</c:v>
                </c:pt>
                <c:pt idx="20">
                  <c:v>30016</c:v>
                </c:pt>
                <c:pt idx="21">
                  <c:v>35758</c:v>
                </c:pt>
                <c:pt idx="22">
                  <c:v>37806</c:v>
                </c:pt>
                <c:pt idx="23">
                  <c:v>39990</c:v>
                </c:pt>
                <c:pt idx="24">
                  <c:v>75334</c:v>
                </c:pt>
                <c:pt idx="25">
                  <c:v>59299</c:v>
                </c:pt>
                <c:pt idx="26">
                  <c:v>57982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2-4C90-98AA-69BE4F321F88}"/>
            </c:ext>
          </c:extLst>
        </c:ser>
        <c:ser>
          <c:idx val="1"/>
          <c:order val="1"/>
          <c:tx>
            <c:strRef>
              <c:f>Memspeed!$J$5</c:f>
              <c:strCache>
                <c:ptCount val="1"/>
                <c:pt idx="0">
                  <c:v>512 KB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Memspeed!$A$6:$A$32</c:f>
              <c:strCache>
                <c:ptCount val="27"/>
                <c:pt idx="0">
                  <c:v>Pentium 4</c:v>
                </c:pt>
                <c:pt idx="1">
                  <c:v>Pentium III</c:v>
                </c:pt>
                <c:pt idx="2">
                  <c:v>E16C-APPROX*</c:v>
                </c:pt>
                <c:pt idx="3">
                  <c:v>Baikal T1 BFK</c:v>
                </c:pt>
                <c:pt idx="4">
                  <c:v>Raspberry PI</c:v>
                </c:pt>
                <c:pt idx="5">
                  <c:v>Pentium M725</c:v>
                </c:pt>
                <c:pt idx="6">
                  <c:v>Raspberry PI 3</c:v>
                </c:pt>
                <c:pt idx="7">
                  <c:v>Core 2 Duo T9400</c:v>
                </c:pt>
                <c:pt idx="8">
                  <c:v>Orange Pi Win</c:v>
                </c:pt>
                <c:pt idx="9">
                  <c:v>Odroid X2</c:v>
                </c:pt>
                <c:pt idx="10">
                  <c:v>Orange Pi PC2</c:v>
                </c:pt>
                <c:pt idx="11">
                  <c:v>MBE1C-PC</c:v>
                </c:pt>
                <c:pt idx="12">
                  <c:v>E8C2</c:v>
                </c:pt>
                <c:pt idx="13">
                  <c:v>Odroid N2</c:v>
                </c:pt>
                <c:pt idx="14">
                  <c:v>E2S-PC401</c:v>
                </c:pt>
                <c:pt idx="15">
                  <c:v>Atom Z8350</c:v>
                </c:pt>
                <c:pt idx="16">
                  <c:v>E2S-EL2S4</c:v>
                </c:pt>
                <c:pt idx="17">
                  <c:v>Core i3-m330</c:v>
                </c:pt>
                <c:pt idx="18">
                  <c:v>AWS Graviton</c:v>
                </c:pt>
                <c:pt idx="19">
                  <c:v>AMD A6-3650</c:v>
                </c:pt>
                <c:pt idx="20">
                  <c:v>E8C2-1200</c:v>
                </c:pt>
                <c:pt idx="21">
                  <c:v>E8C-E8C4</c:v>
                </c:pt>
                <c:pt idx="22">
                  <c:v>E8C-SWTX</c:v>
                </c:pt>
                <c:pt idx="23">
                  <c:v>E8C2-1550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Memspeed!$J$6:$J$32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127</c:v>
                </c:pt>
                <c:pt idx="5">
                  <c:v>1670</c:v>
                </c:pt>
                <c:pt idx="6">
                  <c:v>1906</c:v>
                </c:pt>
                <c:pt idx="7">
                  <c:v>9344</c:v>
                </c:pt>
                <c:pt idx="8">
                  <c:v>1787</c:v>
                </c:pt>
                <c:pt idx="9">
                  <c:v>1472</c:v>
                </c:pt>
                <c:pt idx="10">
                  <c:v>1179</c:v>
                </c:pt>
                <c:pt idx="11">
                  <c:v>11421</c:v>
                </c:pt>
                <c:pt idx="12">
                  <c:v>12399</c:v>
                </c:pt>
                <c:pt idx="13">
                  <c:v>8463</c:v>
                </c:pt>
                <c:pt idx="14">
                  <c:v>6591</c:v>
                </c:pt>
                <c:pt idx="15">
                  <c:v>14356</c:v>
                </c:pt>
                <c:pt idx="16">
                  <c:v>23032</c:v>
                </c:pt>
                <c:pt idx="17">
                  <c:v>13193</c:v>
                </c:pt>
                <c:pt idx="18">
                  <c:v>18328</c:v>
                </c:pt>
                <c:pt idx="19">
                  <c:v>36529</c:v>
                </c:pt>
                <c:pt idx="20">
                  <c:v>34232</c:v>
                </c:pt>
                <c:pt idx="21">
                  <c:v>27681</c:v>
                </c:pt>
                <c:pt idx="22">
                  <c:v>29193</c:v>
                </c:pt>
                <c:pt idx="23">
                  <c:v>42034</c:v>
                </c:pt>
                <c:pt idx="24">
                  <c:v>54605</c:v>
                </c:pt>
                <c:pt idx="25">
                  <c:v>30982</c:v>
                </c:pt>
                <c:pt idx="26">
                  <c:v>52292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2-4C90-98AA-69BE4F321F88}"/>
            </c:ext>
          </c:extLst>
        </c:ser>
        <c:ser>
          <c:idx val="2"/>
          <c:order val="2"/>
          <c:tx>
            <c:strRef>
              <c:f>Memspeed!$K$5</c:f>
              <c:strCache>
                <c:ptCount val="1"/>
                <c:pt idx="0">
                  <c:v>8192 KB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Memspeed!$A$6:$A$32</c:f>
              <c:strCache>
                <c:ptCount val="27"/>
                <c:pt idx="0">
                  <c:v>Pentium 4</c:v>
                </c:pt>
                <c:pt idx="1">
                  <c:v>Pentium III</c:v>
                </c:pt>
                <c:pt idx="2">
                  <c:v>E16C-APPROX*</c:v>
                </c:pt>
                <c:pt idx="3">
                  <c:v>Baikal T1 BFK</c:v>
                </c:pt>
                <c:pt idx="4">
                  <c:v>Raspberry PI</c:v>
                </c:pt>
                <c:pt idx="5">
                  <c:v>Pentium M725</c:v>
                </c:pt>
                <c:pt idx="6">
                  <c:v>Raspberry PI 3</c:v>
                </c:pt>
                <c:pt idx="7">
                  <c:v>Core 2 Duo T9400</c:v>
                </c:pt>
                <c:pt idx="8">
                  <c:v>Orange Pi Win</c:v>
                </c:pt>
                <c:pt idx="9">
                  <c:v>Odroid X2</c:v>
                </c:pt>
                <c:pt idx="10">
                  <c:v>Orange Pi PC2</c:v>
                </c:pt>
                <c:pt idx="11">
                  <c:v>MBE1C-PC</c:v>
                </c:pt>
                <c:pt idx="12">
                  <c:v>E8C2</c:v>
                </c:pt>
                <c:pt idx="13">
                  <c:v>Odroid N2</c:v>
                </c:pt>
                <c:pt idx="14">
                  <c:v>E2S-PC401</c:v>
                </c:pt>
                <c:pt idx="15">
                  <c:v>Atom Z8350</c:v>
                </c:pt>
                <c:pt idx="16">
                  <c:v>E2S-EL2S4</c:v>
                </c:pt>
                <c:pt idx="17">
                  <c:v>Core i3-m330</c:v>
                </c:pt>
                <c:pt idx="18">
                  <c:v>AWS Graviton</c:v>
                </c:pt>
                <c:pt idx="19">
                  <c:v>AMD A6-3650</c:v>
                </c:pt>
                <c:pt idx="20">
                  <c:v>E8C2-1200</c:v>
                </c:pt>
                <c:pt idx="21">
                  <c:v>E8C-E8C4</c:v>
                </c:pt>
                <c:pt idx="22">
                  <c:v>E8C-SWTX</c:v>
                </c:pt>
                <c:pt idx="23">
                  <c:v>E8C2-1550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Memspeed!$K$6:$K$32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127</c:v>
                </c:pt>
                <c:pt idx="5">
                  <c:v>850</c:v>
                </c:pt>
                <c:pt idx="6">
                  <c:v>954</c:v>
                </c:pt>
                <c:pt idx="7">
                  <c:v>8153</c:v>
                </c:pt>
                <c:pt idx="8">
                  <c:v>1028</c:v>
                </c:pt>
                <c:pt idx="9">
                  <c:v>1271</c:v>
                </c:pt>
                <c:pt idx="10">
                  <c:v>1009</c:v>
                </c:pt>
                <c:pt idx="11">
                  <c:v>9663</c:v>
                </c:pt>
                <c:pt idx="12">
                  <c:v>9617</c:v>
                </c:pt>
                <c:pt idx="13">
                  <c:v>3966</c:v>
                </c:pt>
                <c:pt idx="14">
                  <c:v>2092</c:v>
                </c:pt>
                <c:pt idx="15">
                  <c:v>5219</c:v>
                </c:pt>
                <c:pt idx="16">
                  <c:v>7809</c:v>
                </c:pt>
                <c:pt idx="17">
                  <c:v>4996</c:v>
                </c:pt>
                <c:pt idx="18">
                  <c:v>21796</c:v>
                </c:pt>
                <c:pt idx="19">
                  <c:v>8523</c:v>
                </c:pt>
                <c:pt idx="20">
                  <c:v>28920</c:v>
                </c:pt>
                <c:pt idx="21">
                  <c:v>23172</c:v>
                </c:pt>
                <c:pt idx="22">
                  <c:v>24114</c:v>
                </c:pt>
                <c:pt idx="23">
                  <c:v>36355</c:v>
                </c:pt>
                <c:pt idx="24">
                  <c:v>32432</c:v>
                </c:pt>
                <c:pt idx="25">
                  <c:v>18371</c:v>
                </c:pt>
                <c:pt idx="26">
                  <c:v>26638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2-4C90-98AA-69BE4F321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90960880"/>
        <c:axId val="138745488"/>
      </c:barChart>
      <c:catAx>
        <c:axId val="490960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45488"/>
        <c:crosses val="autoZero"/>
        <c:auto val="1"/>
        <c:lblAlgn val="ctr"/>
        <c:lblOffset val="100"/>
        <c:noMultiLvlLbl val="0"/>
      </c:catAx>
      <c:valAx>
        <c:axId val="1387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9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2000" b="0" baseline="0">
                <a:solidFill>
                  <a:srgbClr val="595959"/>
                </a:solidFill>
                <a:latin typeface="Calibri Light"/>
              </a:defRPr>
            </a:pPr>
            <a:r>
              <a:rPr lang="ru-RU"/>
              <a:t>Scimark 2 (single-threaded)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'Scimark 2'!$B$5:$B$5</c:f>
              <c:strCache>
                <c:ptCount val="1"/>
                <c:pt idx="0">
                  <c:v>Composite Score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'Scimark 2'!$A$6:$A$18</c:f>
              <c:strCache>
                <c:ptCount val="13"/>
                <c:pt idx="0">
                  <c:v>Orange Pi Win</c:v>
                </c:pt>
                <c:pt idx="1">
                  <c:v>Orange Pi PC2</c:v>
                </c:pt>
                <c:pt idx="2">
                  <c:v>MBE1C-PC</c:v>
                </c:pt>
                <c:pt idx="3">
                  <c:v>E8C2-1200</c:v>
                </c:pt>
                <c:pt idx="4">
                  <c:v>E8C2-1550</c:v>
                </c:pt>
                <c:pt idx="5">
                  <c:v>Atom Z8350</c:v>
                </c:pt>
                <c:pt idx="6">
                  <c:v>E8C-SWTX</c:v>
                </c:pt>
                <c:pt idx="7">
                  <c:v>Core i3-m330</c:v>
                </c:pt>
                <c:pt idx="8">
                  <c:v>AMD A6-3650</c:v>
                </c:pt>
                <c:pt idx="9">
                  <c:v>Core 2 Duo T9400</c:v>
                </c:pt>
                <c:pt idx="10">
                  <c:v>Core i7-2600</c:v>
                </c:pt>
                <c:pt idx="11">
                  <c:v>Core i7-4700MQ</c:v>
                </c:pt>
                <c:pt idx="12">
                  <c:v>Xeon 6128</c:v>
                </c:pt>
              </c:strCache>
            </c:strRef>
          </c:cat>
          <c:val>
            <c:numRef>
              <c:f>'Scimark 2'!$B$6:$B$18</c:f>
              <c:numCache>
                <c:formatCode>#,##0.00</c:formatCode>
                <c:ptCount val="13"/>
                <c:pt idx="0">
                  <c:v>169.22</c:v>
                </c:pt>
                <c:pt idx="1">
                  <c:v>191.59</c:v>
                </c:pt>
                <c:pt idx="2" formatCode="General">
                  <c:v>379.23</c:v>
                </c:pt>
                <c:pt idx="3">
                  <c:v>469.46</c:v>
                </c:pt>
                <c:pt idx="4" formatCode="General">
                  <c:v>472.24</c:v>
                </c:pt>
                <c:pt idx="5">
                  <c:v>509.44</c:v>
                </c:pt>
                <c:pt idx="6" formatCode="General">
                  <c:v>511.43</c:v>
                </c:pt>
                <c:pt idx="7">
                  <c:v>1002.61</c:v>
                </c:pt>
                <c:pt idx="8">
                  <c:v>1028.44</c:v>
                </c:pt>
                <c:pt idx="9">
                  <c:v>1051.93</c:v>
                </c:pt>
                <c:pt idx="10">
                  <c:v>1800</c:v>
                </c:pt>
                <c:pt idx="11">
                  <c:v>2071.2600000000002</c:v>
                </c:pt>
                <c:pt idx="12">
                  <c:v>2427.42</c:v>
                </c:pt>
              </c:numCache>
            </c:numRef>
          </c:val>
        </c:ser>
        <c:ser>
          <c:idx val="1"/>
          <c:order val="1"/>
          <c:tx>
            <c:strRef>
              <c:f>'Scimark 2'!$C$5:$C$5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'Scimark 2'!$A$6:$A$18</c:f>
              <c:strCache>
                <c:ptCount val="13"/>
                <c:pt idx="0">
                  <c:v>Orange Pi Win</c:v>
                </c:pt>
                <c:pt idx="1">
                  <c:v>Orange Pi PC2</c:v>
                </c:pt>
                <c:pt idx="2">
                  <c:v>MBE1C-PC</c:v>
                </c:pt>
                <c:pt idx="3">
                  <c:v>E8C2-1200</c:v>
                </c:pt>
                <c:pt idx="4">
                  <c:v>E8C2-1550</c:v>
                </c:pt>
                <c:pt idx="5">
                  <c:v>Atom Z8350</c:v>
                </c:pt>
                <c:pt idx="6">
                  <c:v>E8C-SWTX</c:v>
                </c:pt>
                <c:pt idx="7">
                  <c:v>Core i3-m330</c:v>
                </c:pt>
                <c:pt idx="8">
                  <c:v>AMD A6-3650</c:v>
                </c:pt>
                <c:pt idx="9">
                  <c:v>Core 2 Duo T9400</c:v>
                </c:pt>
                <c:pt idx="10">
                  <c:v>Core i7-2600</c:v>
                </c:pt>
                <c:pt idx="11">
                  <c:v>Core i7-4700MQ</c:v>
                </c:pt>
                <c:pt idx="12">
                  <c:v>Xeon 6128</c:v>
                </c:pt>
              </c:strCache>
            </c:strRef>
          </c:cat>
          <c:val>
            <c:numRef>
              <c:f>'Scimark 2'!$C$6:$C$18</c:f>
              <c:numCache>
                <c:formatCode>#,##0.00</c:formatCode>
                <c:ptCount val="13"/>
                <c:pt idx="0">
                  <c:v>150.49</c:v>
                </c:pt>
                <c:pt idx="1">
                  <c:v>147.36000000000001</c:v>
                </c:pt>
                <c:pt idx="2" formatCode="General">
                  <c:v>174.82</c:v>
                </c:pt>
                <c:pt idx="3">
                  <c:v>212.71</c:v>
                </c:pt>
                <c:pt idx="4" formatCode="General">
                  <c:v>266.7</c:v>
                </c:pt>
                <c:pt idx="5">
                  <c:v>267.60000000000002</c:v>
                </c:pt>
                <c:pt idx="6" formatCode="General">
                  <c:v>235.71</c:v>
                </c:pt>
                <c:pt idx="7">
                  <c:v>759.27</c:v>
                </c:pt>
                <c:pt idx="8">
                  <c:v>775.83</c:v>
                </c:pt>
                <c:pt idx="9">
                  <c:v>720.56</c:v>
                </c:pt>
                <c:pt idx="10">
                  <c:v>1517.97</c:v>
                </c:pt>
                <c:pt idx="11">
                  <c:v>1693.12</c:v>
                </c:pt>
                <c:pt idx="12">
                  <c:v>2011.19</c:v>
                </c:pt>
              </c:numCache>
            </c:numRef>
          </c:val>
        </c:ser>
        <c:ser>
          <c:idx val="2"/>
          <c:order val="2"/>
          <c:tx>
            <c:strRef>
              <c:f>'Scimark 2'!$D$5:$D$5</c:f>
              <c:strCache>
                <c:ptCount val="1"/>
                <c:pt idx="0">
                  <c:v>SOR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'Scimark 2'!$A$6:$A$18</c:f>
              <c:strCache>
                <c:ptCount val="13"/>
                <c:pt idx="0">
                  <c:v>Orange Pi Win</c:v>
                </c:pt>
                <c:pt idx="1">
                  <c:v>Orange Pi PC2</c:v>
                </c:pt>
                <c:pt idx="2">
                  <c:v>MBE1C-PC</c:v>
                </c:pt>
                <c:pt idx="3">
                  <c:v>E8C2-1200</c:v>
                </c:pt>
                <c:pt idx="4">
                  <c:v>E8C2-1550</c:v>
                </c:pt>
                <c:pt idx="5">
                  <c:v>Atom Z8350</c:v>
                </c:pt>
                <c:pt idx="6">
                  <c:v>E8C-SWTX</c:v>
                </c:pt>
                <c:pt idx="7">
                  <c:v>Core i3-m330</c:v>
                </c:pt>
                <c:pt idx="8">
                  <c:v>AMD A6-3650</c:v>
                </c:pt>
                <c:pt idx="9">
                  <c:v>Core 2 Duo T9400</c:v>
                </c:pt>
                <c:pt idx="10">
                  <c:v>Core i7-2600</c:v>
                </c:pt>
                <c:pt idx="11">
                  <c:v>Core i7-4700MQ</c:v>
                </c:pt>
                <c:pt idx="12">
                  <c:v>Xeon 6128</c:v>
                </c:pt>
              </c:strCache>
            </c:strRef>
          </c:cat>
          <c:val>
            <c:numRef>
              <c:f>'Scimark 2'!$D$6:$D$18</c:f>
              <c:numCache>
                <c:formatCode>#,##0.00</c:formatCode>
                <c:ptCount val="13"/>
                <c:pt idx="0">
                  <c:v>276.77999999999997</c:v>
                </c:pt>
                <c:pt idx="1">
                  <c:v>283.10000000000002</c:v>
                </c:pt>
                <c:pt idx="2" formatCode="General">
                  <c:v>364.42</c:v>
                </c:pt>
                <c:pt idx="3">
                  <c:v>446.05</c:v>
                </c:pt>
                <c:pt idx="4" formatCode="General">
                  <c:v>501.81</c:v>
                </c:pt>
                <c:pt idx="5">
                  <c:v>719.12</c:v>
                </c:pt>
                <c:pt idx="6" formatCode="General">
                  <c:v>481.74</c:v>
                </c:pt>
                <c:pt idx="7">
                  <c:v>967.15</c:v>
                </c:pt>
                <c:pt idx="8">
                  <c:v>989.81</c:v>
                </c:pt>
                <c:pt idx="9">
                  <c:v>1201.02</c:v>
                </c:pt>
                <c:pt idx="10">
                  <c:v>1636.33</c:v>
                </c:pt>
                <c:pt idx="11">
                  <c:v>1599.69</c:v>
                </c:pt>
                <c:pt idx="12">
                  <c:v>1564.17</c:v>
                </c:pt>
              </c:numCache>
            </c:numRef>
          </c:val>
        </c:ser>
        <c:ser>
          <c:idx val="3"/>
          <c:order val="3"/>
          <c:tx>
            <c:strRef>
              <c:f>'Scimark 2'!$E$5:$E$5</c:f>
              <c:strCache>
                <c:ptCount val="1"/>
                <c:pt idx="0">
                  <c:v>MonteCarlo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'Scimark 2'!$A$6:$A$18</c:f>
              <c:strCache>
                <c:ptCount val="13"/>
                <c:pt idx="0">
                  <c:v>Orange Pi Win</c:v>
                </c:pt>
                <c:pt idx="1">
                  <c:v>Orange Pi PC2</c:v>
                </c:pt>
                <c:pt idx="2">
                  <c:v>MBE1C-PC</c:v>
                </c:pt>
                <c:pt idx="3">
                  <c:v>E8C2-1200</c:v>
                </c:pt>
                <c:pt idx="4">
                  <c:v>E8C2-1550</c:v>
                </c:pt>
                <c:pt idx="5">
                  <c:v>Atom Z8350</c:v>
                </c:pt>
                <c:pt idx="6">
                  <c:v>E8C-SWTX</c:v>
                </c:pt>
                <c:pt idx="7">
                  <c:v>Core i3-m330</c:v>
                </c:pt>
                <c:pt idx="8">
                  <c:v>AMD A6-3650</c:v>
                </c:pt>
                <c:pt idx="9">
                  <c:v>Core 2 Duo T9400</c:v>
                </c:pt>
                <c:pt idx="10">
                  <c:v>Core i7-2600</c:v>
                </c:pt>
                <c:pt idx="11">
                  <c:v>Core i7-4700MQ</c:v>
                </c:pt>
                <c:pt idx="12">
                  <c:v>Xeon 6128</c:v>
                </c:pt>
              </c:strCache>
            </c:strRef>
          </c:cat>
          <c:val>
            <c:numRef>
              <c:f>'Scimark 2'!$E$6:$E$18</c:f>
              <c:numCache>
                <c:formatCode>#,##0.00</c:formatCode>
                <c:ptCount val="13"/>
                <c:pt idx="0">
                  <c:v>76.72</c:v>
                </c:pt>
                <c:pt idx="1">
                  <c:v>64.069999999999993</c:v>
                </c:pt>
                <c:pt idx="2" formatCode="General">
                  <c:v>97.02</c:v>
                </c:pt>
                <c:pt idx="3">
                  <c:v>118.25</c:v>
                </c:pt>
                <c:pt idx="4" formatCode="General">
                  <c:v>84.95</c:v>
                </c:pt>
                <c:pt idx="5">
                  <c:v>178.04</c:v>
                </c:pt>
                <c:pt idx="6" formatCode="General">
                  <c:v>132.22999999999999</c:v>
                </c:pt>
                <c:pt idx="7">
                  <c:v>290.85000000000002</c:v>
                </c:pt>
                <c:pt idx="8">
                  <c:v>344.97</c:v>
                </c:pt>
                <c:pt idx="9">
                  <c:v>307.36</c:v>
                </c:pt>
                <c:pt idx="10">
                  <c:v>515.34</c:v>
                </c:pt>
                <c:pt idx="11">
                  <c:v>568.16999999999996</c:v>
                </c:pt>
                <c:pt idx="12">
                  <c:v>753.09</c:v>
                </c:pt>
              </c:numCache>
            </c:numRef>
          </c:val>
        </c:ser>
        <c:ser>
          <c:idx val="4"/>
          <c:order val="4"/>
          <c:tx>
            <c:strRef>
              <c:f>'Scimark 2'!$F$5:$F$5</c:f>
              <c:strCache>
                <c:ptCount val="1"/>
                <c:pt idx="0">
                  <c:v>Sparse matmult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'Scimark 2'!$A$6:$A$18</c:f>
              <c:strCache>
                <c:ptCount val="13"/>
                <c:pt idx="0">
                  <c:v>Orange Pi Win</c:v>
                </c:pt>
                <c:pt idx="1">
                  <c:v>Orange Pi PC2</c:v>
                </c:pt>
                <c:pt idx="2">
                  <c:v>MBE1C-PC</c:v>
                </c:pt>
                <c:pt idx="3">
                  <c:v>E8C2-1200</c:v>
                </c:pt>
                <c:pt idx="4">
                  <c:v>E8C2-1550</c:v>
                </c:pt>
                <c:pt idx="5">
                  <c:v>Atom Z8350</c:v>
                </c:pt>
                <c:pt idx="6">
                  <c:v>E8C-SWTX</c:v>
                </c:pt>
                <c:pt idx="7">
                  <c:v>Core i3-m330</c:v>
                </c:pt>
                <c:pt idx="8">
                  <c:v>AMD A6-3650</c:v>
                </c:pt>
                <c:pt idx="9">
                  <c:v>Core 2 Duo T9400</c:v>
                </c:pt>
                <c:pt idx="10">
                  <c:v>Core i7-2600</c:v>
                </c:pt>
                <c:pt idx="11">
                  <c:v>Core i7-4700MQ</c:v>
                </c:pt>
                <c:pt idx="12">
                  <c:v>Xeon 6128</c:v>
                </c:pt>
              </c:strCache>
            </c:strRef>
          </c:cat>
          <c:val>
            <c:numRef>
              <c:f>'Scimark 2'!$F$6:$F$18</c:f>
              <c:numCache>
                <c:formatCode>#,##0.00</c:formatCode>
                <c:ptCount val="13"/>
                <c:pt idx="0">
                  <c:v>166.98</c:v>
                </c:pt>
                <c:pt idx="1">
                  <c:v>185.46</c:v>
                </c:pt>
                <c:pt idx="2" formatCode="General">
                  <c:v>132.91999999999999</c:v>
                </c:pt>
                <c:pt idx="3">
                  <c:v>166.34</c:v>
                </c:pt>
                <c:pt idx="4" formatCode="General">
                  <c:v>304.82</c:v>
                </c:pt>
                <c:pt idx="5">
                  <c:v>497.19</c:v>
                </c:pt>
                <c:pt idx="6" formatCode="General">
                  <c:v>186.18</c:v>
                </c:pt>
                <c:pt idx="7">
                  <c:v>933.71</c:v>
                </c:pt>
                <c:pt idx="8">
                  <c:v>1272.17</c:v>
                </c:pt>
                <c:pt idx="9">
                  <c:v>1119.72</c:v>
                </c:pt>
                <c:pt idx="10">
                  <c:v>1981.74</c:v>
                </c:pt>
                <c:pt idx="11">
                  <c:v>2148.4</c:v>
                </c:pt>
                <c:pt idx="12">
                  <c:v>2878.47</c:v>
                </c:pt>
              </c:numCache>
            </c:numRef>
          </c:val>
        </c:ser>
        <c:ser>
          <c:idx val="5"/>
          <c:order val="5"/>
          <c:tx>
            <c:strRef>
              <c:f>'Scimark 2'!$G$5:$G$5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rgbClr val="ABABA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'Scimark 2'!$A$6:$A$18</c:f>
              <c:strCache>
                <c:ptCount val="13"/>
                <c:pt idx="0">
                  <c:v>Orange Pi Win</c:v>
                </c:pt>
                <c:pt idx="1">
                  <c:v>Orange Pi PC2</c:v>
                </c:pt>
                <c:pt idx="2">
                  <c:v>MBE1C-PC</c:v>
                </c:pt>
                <c:pt idx="3">
                  <c:v>E8C2-1200</c:v>
                </c:pt>
                <c:pt idx="4">
                  <c:v>E8C2-1550</c:v>
                </c:pt>
                <c:pt idx="5">
                  <c:v>Atom Z8350</c:v>
                </c:pt>
                <c:pt idx="6">
                  <c:v>E8C-SWTX</c:v>
                </c:pt>
                <c:pt idx="7">
                  <c:v>Core i3-m330</c:v>
                </c:pt>
                <c:pt idx="8">
                  <c:v>AMD A6-3650</c:v>
                </c:pt>
                <c:pt idx="9">
                  <c:v>Core 2 Duo T9400</c:v>
                </c:pt>
                <c:pt idx="10">
                  <c:v>Core i7-2600</c:v>
                </c:pt>
                <c:pt idx="11">
                  <c:v>Core i7-4700MQ</c:v>
                </c:pt>
                <c:pt idx="12">
                  <c:v>Xeon 6128</c:v>
                </c:pt>
              </c:strCache>
            </c:strRef>
          </c:cat>
          <c:val>
            <c:numRef>
              <c:f>'Scimark 2'!$G$6:$G$18</c:f>
              <c:numCache>
                <c:formatCode>#,##0.00</c:formatCode>
                <c:ptCount val="13"/>
                <c:pt idx="0">
                  <c:v>175.11</c:v>
                </c:pt>
                <c:pt idx="1">
                  <c:v>277.94</c:v>
                </c:pt>
                <c:pt idx="2" formatCode="General">
                  <c:v>1126.98</c:v>
                </c:pt>
                <c:pt idx="3">
                  <c:v>1403.94</c:v>
                </c:pt>
                <c:pt idx="4" formatCode="General">
                  <c:v>1202.94</c:v>
                </c:pt>
                <c:pt idx="5">
                  <c:v>885.27</c:v>
                </c:pt>
                <c:pt idx="6" formatCode="General">
                  <c:v>1521.26</c:v>
                </c:pt>
                <c:pt idx="7">
                  <c:v>2062.08</c:v>
                </c:pt>
                <c:pt idx="8">
                  <c:v>1759.44</c:v>
                </c:pt>
                <c:pt idx="9">
                  <c:v>1911</c:v>
                </c:pt>
                <c:pt idx="10">
                  <c:v>3348.64</c:v>
                </c:pt>
                <c:pt idx="11">
                  <c:v>4346.91</c:v>
                </c:pt>
                <c:pt idx="12">
                  <c:v>4930.18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13894224"/>
        <c:axId val="484677472"/>
      </c:barChart>
      <c:valAx>
        <c:axId val="4846774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#.##0\.0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13894224"/>
        <c:crossesAt val="0"/>
        <c:crossBetween val="between"/>
      </c:valAx>
      <c:catAx>
        <c:axId val="61389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484677472"/>
        <c:crossesAt val="0"/>
        <c:auto val="1"/>
        <c:lblAlgn val="ctr"/>
        <c:lblOffset val="100"/>
        <c:noMultiLvlLbl val="0"/>
      </c:catAx>
      <c:spPr>
        <a:noFill/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900" b="0" baseline="0">
              <a:solidFill>
                <a:srgbClr val="59595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Memspeed (MB/s, x[m]=y[m] Sngl)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Memspeed!$L$5</c:f>
              <c:strCache>
                <c:ptCount val="1"/>
                <c:pt idx="0">
                  <c:v>16 KB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Memspeed!$A$6:$A$32</c:f>
              <c:strCache>
                <c:ptCount val="27"/>
                <c:pt idx="0">
                  <c:v>Pentium 4</c:v>
                </c:pt>
                <c:pt idx="1">
                  <c:v>Pentium III</c:v>
                </c:pt>
                <c:pt idx="2">
                  <c:v>E16C-APPROX*</c:v>
                </c:pt>
                <c:pt idx="3">
                  <c:v>Baikal T1 BFK</c:v>
                </c:pt>
                <c:pt idx="4">
                  <c:v>Raspberry PI</c:v>
                </c:pt>
                <c:pt idx="5">
                  <c:v>Pentium M725</c:v>
                </c:pt>
                <c:pt idx="6">
                  <c:v>Raspberry PI 3</c:v>
                </c:pt>
                <c:pt idx="7">
                  <c:v>Core 2 Duo T9400</c:v>
                </c:pt>
                <c:pt idx="8">
                  <c:v>Orange Pi Win</c:v>
                </c:pt>
                <c:pt idx="9">
                  <c:v>Odroid X2</c:v>
                </c:pt>
                <c:pt idx="10">
                  <c:v>Orange Pi PC2</c:v>
                </c:pt>
                <c:pt idx="11">
                  <c:v>MBE1C-PC</c:v>
                </c:pt>
                <c:pt idx="12">
                  <c:v>E8C2</c:v>
                </c:pt>
                <c:pt idx="13">
                  <c:v>Odroid N2</c:v>
                </c:pt>
                <c:pt idx="14">
                  <c:v>E2S-PC401</c:v>
                </c:pt>
                <c:pt idx="15">
                  <c:v>Atom Z8350</c:v>
                </c:pt>
                <c:pt idx="16">
                  <c:v>E2S-EL2S4</c:v>
                </c:pt>
                <c:pt idx="17">
                  <c:v>Core i3-m330</c:v>
                </c:pt>
                <c:pt idx="18">
                  <c:v>AWS Graviton</c:v>
                </c:pt>
                <c:pt idx="19">
                  <c:v>AMD A6-3650</c:v>
                </c:pt>
                <c:pt idx="20">
                  <c:v>E8C2-1200</c:v>
                </c:pt>
                <c:pt idx="21">
                  <c:v>E8C-E8C4</c:v>
                </c:pt>
                <c:pt idx="22">
                  <c:v>E8C-SWTX</c:v>
                </c:pt>
                <c:pt idx="23">
                  <c:v>E8C2-1550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Memspeed!$L$6:$L$32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426</c:v>
                </c:pt>
                <c:pt idx="5">
                  <c:v>1866</c:v>
                </c:pt>
                <c:pt idx="6">
                  <c:v>3136</c:v>
                </c:pt>
                <c:pt idx="7">
                  <c:v>3232</c:v>
                </c:pt>
                <c:pt idx="8">
                  <c:v>3483</c:v>
                </c:pt>
                <c:pt idx="9">
                  <c:v>3856</c:v>
                </c:pt>
                <c:pt idx="10">
                  <c:v>4902</c:v>
                </c:pt>
                <c:pt idx="11">
                  <c:v>5073</c:v>
                </c:pt>
                <c:pt idx="12">
                  <c:v>6124</c:v>
                </c:pt>
                <c:pt idx="13">
                  <c:v>8261</c:v>
                </c:pt>
                <c:pt idx="14">
                  <c:v>8415</c:v>
                </c:pt>
                <c:pt idx="15">
                  <c:v>10075</c:v>
                </c:pt>
                <c:pt idx="16">
                  <c:v>10535</c:v>
                </c:pt>
                <c:pt idx="17">
                  <c:v>10774</c:v>
                </c:pt>
                <c:pt idx="18">
                  <c:v>12118</c:v>
                </c:pt>
                <c:pt idx="19">
                  <c:v>13655</c:v>
                </c:pt>
                <c:pt idx="20">
                  <c:v>16709</c:v>
                </c:pt>
                <c:pt idx="21">
                  <c:v>18273</c:v>
                </c:pt>
                <c:pt idx="22">
                  <c:v>19096</c:v>
                </c:pt>
                <c:pt idx="23">
                  <c:v>21901</c:v>
                </c:pt>
                <c:pt idx="24">
                  <c:v>26348</c:v>
                </c:pt>
                <c:pt idx="25">
                  <c:v>40254</c:v>
                </c:pt>
                <c:pt idx="26">
                  <c:v>45452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B-4797-B803-0D21854ABB49}"/>
            </c:ext>
          </c:extLst>
        </c:ser>
        <c:ser>
          <c:idx val="1"/>
          <c:order val="1"/>
          <c:tx>
            <c:strRef>
              <c:f>Memspeed!$M$5</c:f>
              <c:strCache>
                <c:ptCount val="1"/>
                <c:pt idx="0">
                  <c:v>512 KB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Memspeed!$A$6:$A$32</c:f>
              <c:strCache>
                <c:ptCount val="27"/>
                <c:pt idx="0">
                  <c:v>Pentium 4</c:v>
                </c:pt>
                <c:pt idx="1">
                  <c:v>Pentium III</c:v>
                </c:pt>
                <c:pt idx="2">
                  <c:v>E16C-APPROX*</c:v>
                </c:pt>
                <c:pt idx="3">
                  <c:v>Baikal T1 BFK</c:v>
                </c:pt>
                <c:pt idx="4">
                  <c:v>Raspberry PI</c:v>
                </c:pt>
                <c:pt idx="5">
                  <c:v>Pentium M725</c:v>
                </c:pt>
                <c:pt idx="6">
                  <c:v>Raspberry PI 3</c:v>
                </c:pt>
                <c:pt idx="7">
                  <c:v>Core 2 Duo T9400</c:v>
                </c:pt>
                <c:pt idx="8">
                  <c:v>Orange Pi Win</c:v>
                </c:pt>
                <c:pt idx="9">
                  <c:v>Odroid X2</c:v>
                </c:pt>
                <c:pt idx="10">
                  <c:v>Orange Pi PC2</c:v>
                </c:pt>
                <c:pt idx="11">
                  <c:v>MBE1C-PC</c:v>
                </c:pt>
                <c:pt idx="12">
                  <c:v>E8C2</c:v>
                </c:pt>
                <c:pt idx="13">
                  <c:v>Odroid N2</c:v>
                </c:pt>
                <c:pt idx="14">
                  <c:v>E2S-PC401</c:v>
                </c:pt>
                <c:pt idx="15">
                  <c:v>Atom Z8350</c:v>
                </c:pt>
                <c:pt idx="16">
                  <c:v>E2S-EL2S4</c:v>
                </c:pt>
                <c:pt idx="17">
                  <c:v>Core i3-m330</c:v>
                </c:pt>
                <c:pt idx="18">
                  <c:v>AWS Graviton</c:v>
                </c:pt>
                <c:pt idx="19">
                  <c:v>AMD A6-3650</c:v>
                </c:pt>
                <c:pt idx="20">
                  <c:v>E8C2-1200</c:v>
                </c:pt>
                <c:pt idx="21">
                  <c:v>E8C-E8C4</c:v>
                </c:pt>
                <c:pt idx="22">
                  <c:v>E8C-SWTX</c:v>
                </c:pt>
                <c:pt idx="23">
                  <c:v>E8C2-1550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Memspeed!$M$6:$M$32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111</c:v>
                </c:pt>
                <c:pt idx="5">
                  <c:v>1145</c:v>
                </c:pt>
                <c:pt idx="6">
                  <c:v>2783</c:v>
                </c:pt>
                <c:pt idx="7">
                  <c:v>5196</c:v>
                </c:pt>
                <c:pt idx="8">
                  <c:v>3146</c:v>
                </c:pt>
                <c:pt idx="9">
                  <c:v>1324</c:v>
                </c:pt>
                <c:pt idx="10">
                  <c:v>2284</c:v>
                </c:pt>
                <c:pt idx="11">
                  <c:v>10442</c:v>
                </c:pt>
                <c:pt idx="12">
                  <c:v>4376</c:v>
                </c:pt>
                <c:pt idx="13">
                  <c:v>7260</c:v>
                </c:pt>
                <c:pt idx="14">
                  <c:v>6145</c:v>
                </c:pt>
                <c:pt idx="15">
                  <c:v>5598</c:v>
                </c:pt>
                <c:pt idx="16">
                  <c:v>11483</c:v>
                </c:pt>
                <c:pt idx="17">
                  <c:v>8340</c:v>
                </c:pt>
                <c:pt idx="18">
                  <c:v>12120</c:v>
                </c:pt>
                <c:pt idx="19">
                  <c:v>9154</c:v>
                </c:pt>
                <c:pt idx="20">
                  <c:v>18654</c:v>
                </c:pt>
                <c:pt idx="21">
                  <c:v>16898</c:v>
                </c:pt>
                <c:pt idx="22">
                  <c:v>17431</c:v>
                </c:pt>
                <c:pt idx="23">
                  <c:v>23589</c:v>
                </c:pt>
                <c:pt idx="24">
                  <c:v>16541</c:v>
                </c:pt>
                <c:pt idx="25">
                  <c:v>16127</c:v>
                </c:pt>
                <c:pt idx="26">
                  <c:v>37370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B-4797-B803-0D21854ABB49}"/>
            </c:ext>
          </c:extLst>
        </c:ser>
        <c:ser>
          <c:idx val="2"/>
          <c:order val="2"/>
          <c:tx>
            <c:strRef>
              <c:f>Memspeed!$N$5</c:f>
              <c:strCache>
                <c:ptCount val="1"/>
                <c:pt idx="0">
                  <c:v>8192 KB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Memspeed!$A$6:$A$32</c:f>
              <c:strCache>
                <c:ptCount val="27"/>
                <c:pt idx="0">
                  <c:v>Pentium 4</c:v>
                </c:pt>
                <c:pt idx="1">
                  <c:v>Pentium III</c:v>
                </c:pt>
                <c:pt idx="2">
                  <c:v>E16C-APPROX*</c:v>
                </c:pt>
                <c:pt idx="3">
                  <c:v>Baikal T1 BFK</c:v>
                </c:pt>
                <c:pt idx="4">
                  <c:v>Raspberry PI</c:v>
                </c:pt>
                <c:pt idx="5">
                  <c:v>Pentium M725</c:v>
                </c:pt>
                <c:pt idx="6">
                  <c:v>Raspberry PI 3</c:v>
                </c:pt>
                <c:pt idx="7">
                  <c:v>Core 2 Duo T9400</c:v>
                </c:pt>
                <c:pt idx="8">
                  <c:v>Orange Pi Win</c:v>
                </c:pt>
                <c:pt idx="9">
                  <c:v>Odroid X2</c:v>
                </c:pt>
                <c:pt idx="10">
                  <c:v>Orange Pi PC2</c:v>
                </c:pt>
                <c:pt idx="11">
                  <c:v>MBE1C-PC</c:v>
                </c:pt>
                <c:pt idx="12">
                  <c:v>E8C2</c:v>
                </c:pt>
                <c:pt idx="13">
                  <c:v>Odroid N2</c:v>
                </c:pt>
                <c:pt idx="14">
                  <c:v>E2S-PC401</c:v>
                </c:pt>
                <c:pt idx="15">
                  <c:v>Atom Z8350</c:v>
                </c:pt>
                <c:pt idx="16">
                  <c:v>E2S-EL2S4</c:v>
                </c:pt>
                <c:pt idx="17">
                  <c:v>Core i3-m330</c:v>
                </c:pt>
                <c:pt idx="18">
                  <c:v>AWS Graviton</c:v>
                </c:pt>
                <c:pt idx="19">
                  <c:v>AMD A6-3650</c:v>
                </c:pt>
                <c:pt idx="20">
                  <c:v>E8C2-1200</c:v>
                </c:pt>
                <c:pt idx="21">
                  <c:v>E8C-E8C4</c:v>
                </c:pt>
                <c:pt idx="22">
                  <c:v>E8C-SWTX</c:v>
                </c:pt>
                <c:pt idx="23">
                  <c:v>E8C2-1550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Memspeed!$N$6:$N$32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111</c:v>
                </c:pt>
                <c:pt idx="5">
                  <c:v>420</c:v>
                </c:pt>
                <c:pt idx="6">
                  <c:v>871</c:v>
                </c:pt>
                <c:pt idx="7">
                  <c:v>2131</c:v>
                </c:pt>
                <c:pt idx="8">
                  <c:v>1374</c:v>
                </c:pt>
                <c:pt idx="9">
                  <c:v>627</c:v>
                </c:pt>
                <c:pt idx="10">
                  <c:v>1261</c:v>
                </c:pt>
                <c:pt idx="11">
                  <c:v>1163</c:v>
                </c:pt>
                <c:pt idx="12">
                  <c:v>3318</c:v>
                </c:pt>
                <c:pt idx="13">
                  <c:v>3582</c:v>
                </c:pt>
                <c:pt idx="14">
                  <c:v>1468</c:v>
                </c:pt>
                <c:pt idx="15">
                  <c:v>1365</c:v>
                </c:pt>
                <c:pt idx="16">
                  <c:v>4263</c:v>
                </c:pt>
                <c:pt idx="17">
                  <c:v>2387</c:v>
                </c:pt>
                <c:pt idx="18">
                  <c:v>4422</c:v>
                </c:pt>
                <c:pt idx="19">
                  <c:v>2154</c:v>
                </c:pt>
                <c:pt idx="20">
                  <c:v>17513</c:v>
                </c:pt>
                <c:pt idx="21">
                  <c:v>13798</c:v>
                </c:pt>
                <c:pt idx="22">
                  <c:v>14045</c:v>
                </c:pt>
                <c:pt idx="23">
                  <c:v>21518</c:v>
                </c:pt>
                <c:pt idx="24">
                  <c:v>8317</c:v>
                </c:pt>
                <c:pt idx="25">
                  <c:v>9605</c:v>
                </c:pt>
                <c:pt idx="26">
                  <c:v>13360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B-4797-B803-0D21854AB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90960880"/>
        <c:axId val="138745488"/>
      </c:barChart>
      <c:catAx>
        <c:axId val="490960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45488"/>
        <c:crosses val="autoZero"/>
        <c:auto val="1"/>
        <c:lblAlgn val="ctr"/>
        <c:lblOffset val="100"/>
        <c:noMultiLvlLbl val="0"/>
      </c:catAx>
      <c:valAx>
        <c:axId val="1387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9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2000" b="0" baseline="0">
                <a:solidFill>
                  <a:srgbClr val="595959"/>
                </a:solidFill>
                <a:latin typeface="Calibri Light"/>
              </a:defRPr>
            </a:pPr>
            <a:r>
              <a:rPr lang="ru-RU"/>
              <a:t>MP MFLOPS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MPMFLOPS!$B$5:$B$5</c:f>
              <c:strCache>
                <c:ptCount val="1"/>
                <c:pt idx="0">
                  <c:v>2 ops/w – 102400 4B words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MPMFLOPS!$B$6:$B$32</c:f>
              <c:numCache>
                <c:formatCode>#,##0.00</c:formatCode>
                <c:ptCount val="27"/>
                <c:pt idx="0">
                  <c:v>16325</c:v>
                </c:pt>
                <c:pt idx="1">
                  <c:v>5725</c:v>
                </c:pt>
                <c:pt idx="2">
                  <c:v>61397</c:v>
                </c:pt>
                <c:pt idx="4">
                  <c:v>6614</c:v>
                </c:pt>
                <c:pt idx="5">
                  <c:v>7256</c:v>
                </c:pt>
                <c:pt idx="6">
                  <c:v>43309</c:v>
                </c:pt>
                <c:pt idx="7">
                  <c:v>44608</c:v>
                </c:pt>
                <c:pt idx="8">
                  <c:v>209104.51612903201</c:v>
                </c:pt>
                <c:pt idx="9">
                  <c:v>55325</c:v>
                </c:pt>
                <c:pt idx="10">
                  <c:v>16319</c:v>
                </c:pt>
                <c:pt idx="11">
                  <c:v>78414.193548387106</c:v>
                </c:pt>
                <c:pt idx="12">
                  <c:v>53065</c:v>
                </c:pt>
                <c:pt idx="13">
                  <c:v>81028</c:v>
                </c:pt>
                <c:pt idx="14">
                  <c:v>134841</c:v>
                </c:pt>
                <c:pt idx="15">
                  <c:v>46965</c:v>
                </c:pt>
                <c:pt idx="16">
                  <c:v>7804</c:v>
                </c:pt>
                <c:pt idx="17">
                  <c:v>9859</c:v>
                </c:pt>
                <c:pt idx="18">
                  <c:v>893</c:v>
                </c:pt>
                <c:pt idx="19">
                  <c:v>2737</c:v>
                </c:pt>
                <c:pt idx="21">
                  <c:v>355.81</c:v>
                </c:pt>
                <c:pt idx="23">
                  <c:v>309</c:v>
                </c:pt>
                <c:pt idx="24" formatCode="General">
                  <c:v>44</c:v>
                </c:pt>
                <c:pt idx="25">
                  <c:v>1375</c:v>
                </c:pt>
                <c:pt idx="26">
                  <c:v>120605</c:v>
                </c:pt>
              </c:numCache>
            </c:numRef>
          </c:val>
        </c:ser>
        <c:ser>
          <c:idx val="1"/>
          <c:order val="1"/>
          <c:tx>
            <c:strRef>
              <c:f>MPMFLOPS!$C$5:$C$5</c:f>
              <c:strCache>
                <c:ptCount val="1"/>
                <c:pt idx="0">
                  <c:v>2 ops/w – 1024000 4B words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MPMFLOPS!$C$6:$C$32</c:f>
              <c:numCache>
                <c:formatCode>#,##0.00</c:formatCode>
                <c:ptCount val="27"/>
                <c:pt idx="0">
                  <c:v>4294</c:v>
                </c:pt>
                <c:pt idx="1">
                  <c:v>1303</c:v>
                </c:pt>
                <c:pt idx="2">
                  <c:v>47660</c:v>
                </c:pt>
                <c:pt idx="4">
                  <c:v>6501</c:v>
                </c:pt>
                <c:pt idx="5">
                  <c:v>3089</c:v>
                </c:pt>
                <c:pt idx="6">
                  <c:v>35180</c:v>
                </c:pt>
                <c:pt idx="7">
                  <c:v>39682</c:v>
                </c:pt>
                <c:pt idx="8">
                  <c:v>234379.35483870999</c:v>
                </c:pt>
                <c:pt idx="9">
                  <c:v>81983</c:v>
                </c:pt>
                <c:pt idx="10">
                  <c:v>17495</c:v>
                </c:pt>
                <c:pt idx="11">
                  <c:v>87892.258064516107</c:v>
                </c:pt>
                <c:pt idx="12">
                  <c:v>72849</c:v>
                </c:pt>
                <c:pt idx="13">
                  <c:v>90822</c:v>
                </c:pt>
                <c:pt idx="14">
                  <c:v>121759</c:v>
                </c:pt>
                <c:pt idx="15">
                  <c:v>65423</c:v>
                </c:pt>
                <c:pt idx="16">
                  <c:v>2103</c:v>
                </c:pt>
                <c:pt idx="17">
                  <c:v>1360</c:v>
                </c:pt>
                <c:pt idx="18">
                  <c:v>598</c:v>
                </c:pt>
                <c:pt idx="19">
                  <c:v>482</c:v>
                </c:pt>
                <c:pt idx="21">
                  <c:v>360.64</c:v>
                </c:pt>
                <c:pt idx="23">
                  <c:v>304</c:v>
                </c:pt>
                <c:pt idx="24" formatCode="General">
                  <c:v>43</c:v>
                </c:pt>
                <c:pt idx="25">
                  <c:v>441</c:v>
                </c:pt>
                <c:pt idx="26">
                  <c:v>141059</c:v>
                </c:pt>
              </c:numCache>
            </c:numRef>
          </c:val>
        </c:ser>
        <c:ser>
          <c:idx val="2"/>
          <c:order val="2"/>
          <c:tx>
            <c:strRef>
              <c:f>MPMFLOPS!$D$5:$D$5</c:f>
              <c:strCache>
                <c:ptCount val="1"/>
                <c:pt idx="0">
                  <c:v>2 ops/w – 10240000 4B words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MPMFLOPS!$D$6:$D$32</c:f>
              <c:numCache>
                <c:formatCode>#,##0.00</c:formatCode>
                <c:ptCount val="27"/>
                <c:pt idx="0">
                  <c:v>2226</c:v>
                </c:pt>
                <c:pt idx="1">
                  <c:v>1052</c:v>
                </c:pt>
                <c:pt idx="2">
                  <c:v>5169</c:v>
                </c:pt>
                <c:pt idx="4">
                  <c:v>949</c:v>
                </c:pt>
                <c:pt idx="5">
                  <c:v>2177</c:v>
                </c:pt>
                <c:pt idx="6">
                  <c:v>4454</c:v>
                </c:pt>
                <c:pt idx="7">
                  <c:v>4836</c:v>
                </c:pt>
                <c:pt idx="8">
                  <c:v>22967.7419354839</c:v>
                </c:pt>
                <c:pt idx="9">
                  <c:v>3706</c:v>
                </c:pt>
                <c:pt idx="10">
                  <c:v>2998</c:v>
                </c:pt>
                <c:pt idx="11">
                  <c:v>8612.9032258064508</c:v>
                </c:pt>
                <c:pt idx="12">
                  <c:v>9159</c:v>
                </c:pt>
                <c:pt idx="13">
                  <c:v>8900</c:v>
                </c:pt>
                <c:pt idx="14">
                  <c:v>116454</c:v>
                </c:pt>
                <c:pt idx="15">
                  <c:v>4505</c:v>
                </c:pt>
                <c:pt idx="16">
                  <c:v>2089</c:v>
                </c:pt>
                <c:pt idx="17">
                  <c:v>1328</c:v>
                </c:pt>
                <c:pt idx="18">
                  <c:v>620</c:v>
                </c:pt>
                <c:pt idx="19">
                  <c:v>475</c:v>
                </c:pt>
                <c:pt idx="21">
                  <c:v>328.44</c:v>
                </c:pt>
                <c:pt idx="23">
                  <c:v>243</c:v>
                </c:pt>
                <c:pt idx="24" formatCode="General">
                  <c:v>31</c:v>
                </c:pt>
                <c:pt idx="25">
                  <c:v>435</c:v>
                </c:pt>
                <c:pt idx="26">
                  <c:v>104776</c:v>
                </c:pt>
              </c:numCache>
            </c:numRef>
          </c:val>
        </c:ser>
        <c:ser>
          <c:idx val="3"/>
          <c:order val="3"/>
          <c:tx>
            <c:strRef>
              <c:f>MPMFLOPS!$E$5:$E$5</c:f>
              <c:strCache>
                <c:ptCount val="1"/>
                <c:pt idx="0">
                  <c:v>8 ops/w – 102400 4B words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MPMFLOPS!$E$6:$E$32</c:f>
              <c:numCache>
                <c:formatCode>#,##0.00</c:formatCode>
                <c:ptCount val="27"/>
                <c:pt idx="0">
                  <c:v>31623</c:v>
                </c:pt>
                <c:pt idx="1">
                  <c:v>11934</c:v>
                </c:pt>
                <c:pt idx="2">
                  <c:v>90387</c:v>
                </c:pt>
                <c:pt idx="4">
                  <c:v>16025</c:v>
                </c:pt>
                <c:pt idx="5">
                  <c:v>22321</c:v>
                </c:pt>
                <c:pt idx="6">
                  <c:v>83624</c:v>
                </c:pt>
                <c:pt idx="7">
                  <c:v>81235</c:v>
                </c:pt>
                <c:pt idx="8">
                  <c:v>630054.19354838703</c:v>
                </c:pt>
                <c:pt idx="9">
                  <c:v>100732</c:v>
                </c:pt>
                <c:pt idx="10">
                  <c:v>22592</c:v>
                </c:pt>
                <c:pt idx="11">
                  <c:v>236270.32258064501</c:v>
                </c:pt>
                <c:pt idx="12">
                  <c:v>141270</c:v>
                </c:pt>
                <c:pt idx="13">
                  <c:v>244146</c:v>
                </c:pt>
                <c:pt idx="14">
                  <c:v>193019</c:v>
                </c:pt>
                <c:pt idx="15">
                  <c:v>98423</c:v>
                </c:pt>
                <c:pt idx="16">
                  <c:v>10453</c:v>
                </c:pt>
                <c:pt idx="17">
                  <c:v>23657</c:v>
                </c:pt>
                <c:pt idx="18">
                  <c:v>2077</c:v>
                </c:pt>
                <c:pt idx="19">
                  <c:v>6597</c:v>
                </c:pt>
                <c:pt idx="21">
                  <c:v>1344.35</c:v>
                </c:pt>
                <c:pt idx="23">
                  <c:v>309</c:v>
                </c:pt>
                <c:pt idx="24" formatCode="General">
                  <c:v>96</c:v>
                </c:pt>
                <c:pt idx="25">
                  <c:v>4621</c:v>
                </c:pt>
                <c:pt idx="26">
                  <c:v>274886</c:v>
                </c:pt>
              </c:numCache>
            </c:numRef>
          </c:val>
        </c:ser>
        <c:ser>
          <c:idx val="4"/>
          <c:order val="4"/>
          <c:tx>
            <c:strRef>
              <c:f>MPMFLOPS!$F$5:$F$5</c:f>
              <c:strCache>
                <c:ptCount val="1"/>
                <c:pt idx="0">
                  <c:v>8 ops/w – 1024000 4B words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MPMFLOPS!$F$6:$F$32</c:f>
              <c:numCache>
                <c:formatCode>#,##0.00</c:formatCode>
                <c:ptCount val="27"/>
                <c:pt idx="0">
                  <c:v>17883</c:v>
                </c:pt>
                <c:pt idx="1">
                  <c:v>5077</c:v>
                </c:pt>
                <c:pt idx="2">
                  <c:v>94494</c:v>
                </c:pt>
                <c:pt idx="4">
                  <c:v>16043</c:v>
                </c:pt>
                <c:pt idx="5">
                  <c:v>12217</c:v>
                </c:pt>
                <c:pt idx="6">
                  <c:v>84536</c:v>
                </c:pt>
                <c:pt idx="7">
                  <c:v>80026</c:v>
                </c:pt>
                <c:pt idx="8">
                  <c:v>559223.22580645198</c:v>
                </c:pt>
                <c:pt idx="9">
                  <c:v>121570</c:v>
                </c:pt>
                <c:pt idx="10">
                  <c:v>17738</c:v>
                </c:pt>
                <c:pt idx="11">
                  <c:v>209708.70967741901</c:v>
                </c:pt>
                <c:pt idx="12">
                  <c:v>197423</c:v>
                </c:pt>
                <c:pt idx="13">
                  <c:v>216699</c:v>
                </c:pt>
                <c:pt idx="14">
                  <c:v>279431</c:v>
                </c:pt>
                <c:pt idx="15">
                  <c:v>93145</c:v>
                </c:pt>
                <c:pt idx="16">
                  <c:v>7041</c:v>
                </c:pt>
                <c:pt idx="17">
                  <c:v>5398</c:v>
                </c:pt>
                <c:pt idx="18">
                  <c:v>1987</c:v>
                </c:pt>
                <c:pt idx="19">
                  <c:v>1909</c:v>
                </c:pt>
                <c:pt idx="21">
                  <c:v>1315.37</c:v>
                </c:pt>
                <c:pt idx="23">
                  <c:v>304</c:v>
                </c:pt>
                <c:pt idx="24" formatCode="General">
                  <c:v>88</c:v>
                </c:pt>
                <c:pt idx="25">
                  <c:v>1699</c:v>
                </c:pt>
                <c:pt idx="26">
                  <c:v>306624</c:v>
                </c:pt>
              </c:numCache>
            </c:numRef>
          </c:val>
        </c:ser>
        <c:ser>
          <c:idx val="5"/>
          <c:order val="5"/>
          <c:tx>
            <c:strRef>
              <c:f>MPMFLOPS!$G$5:$G$5</c:f>
              <c:strCache>
                <c:ptCount val="1"/>
                <c:pt idx="0">
                  <c:v>8 ops/w – 10240000 4B words</c:v>
                </c:pt>
              </c:strCache>
            </c:strRef>
          </c:tx>
          <c:spPr>
            <a:solidFill>
              <a:srgbClr val="ABABAB"/>
            </a:solidFill>
            <a:ln>
              <a:noFill/>
            </a:ln>
          </c:spPr>
          <c:invertIfNegative val="0"/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MPMFLOPS!$G$6:$G$32</c:f>
              <c:numCache>
                <c:formatCode>#,##0.00</c:formatCode>
                <c:ptCount val="27"/>
                <c:pt idx="0">
                  <c:v>8640</c:v>
                </c:pt>
                <c:pt idx="1">
                  <c:v>4204</c:v>
                </c:pt>
                <c:pt idx="2">
                  <c:v>20880</c:v>
                </c:pt>
                <c:pt idx="4">
                  <c:v>3813</c:v>
                </c:pt>
                <c:pt idx="5">
                  <c:v>8613</c:v>
                </c:pt>
                <c:pt idx="6">
                  <c:v>17643</c:v>
                </c:pt>
                <c:pt idx="7">
                  <c:v>19272</c:v>
                </c:pt>
                <c:pt idx="8">
                  <c:v>93829.677419354804</c:v>
                </c:pt>
                <c:pt idx="9">
                  <c:v>16075</c:v>
                </c:pt>
                <c:pt idx="10">
                  <c:v>12125</c:v>
                </c:pt>
                <c:pt idx="11">
                  <c:v>35186.129032258097</c:v>
                </c:pt>
                <c:pt idx="12">
                  <c:v>36293</c:v>
                </c:pt>
                <c:pt idx="13">
                  <c:v>36359</c:v>
                </c:pt>
                <c:pt idx="14">
                  <c:v>279598</c:v>
                </c:pt>
                <c:pt idx="15">
                  <c:v>17994</c:v>
                </c:pt>
                <c:pt idx="16">
                  <c:v>7003</c:v>
                </c:pt>
                <c:pt idx="17">
                  <c:v>5318</c:v>
                </c:pt>
                <c:pt idx="18">
                  <c:v>2015</c:v>
                </c:pt>
                <c:pt idx="19">
                  <c:v>1896</c:v>
                </c:pt>
                <c:pt idx="21">
                  <c:v>1230.04</c:v>
                </c:pt>
                <c:pt idx="23">
                  <c:v>243</c:v>
                </c:pt>
                <c:pt idx="24" formatCode="General">
                  <c:v>79.5</c:v>
                </c:pt>
                <c:pt idx="25">
                  <c:v>1737</c:v>
                </c:pt>
                <c:pt idx="26">
                  <c:v>283395</c:v>
                </c:pt>
              </c:numCache>
            </c:numRef>
          </c:val>
        </c:ser>
        <c:ser>
          <c:idx val="6"/>
          <c:order val="6"/>
          <c:tx>
            <c:strRef>
              <c:f>MPMFLOPS!$H$5:$H$5</c:f>
              <c:strCache>
                <c:ptCount val="1"/>
                <c:pt idx="0">
                  <c:v>32 ops/w – 102400 4B words</c:v>
                </c:pt>
              </c:strCache>
            </c:strRef>
          </c:tx>
          <c:spPr>
            <a:solidFill>
              <a:srgbClr val="7E7E7E"/>
            </a:solidFill>
            <a:ln>
              <a:noFill/>
            </a:ln>
          </c:spPr>
          <c:invertIfNegative val="0"/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MPMFLOPS!$H$6:$H$32</c:f>
              <c:numCache>
                <c:formatCode>#,##0.00</c:formatCode>
                <c:ptCount val="27"/>
                <c:pt idx="0">
                  <c:v>42202</c:v>
                </c:pt>
                <c:pt idx="1">
                  <c:v>10665</c:v>
                </c:pt>
                <c:pt idx="2">
                  <c:v>113635</c:v>
                </c:pt>
                <c:pt idx="4">
                  <c:v>24236</c:v>
                </c:pt>
                <c:pt idx="5">
                  <c:v>25115</c:v>
                </c:pt>
                <c:pt idx="6">
                  <c:v>81936</c:v>
                </c:pt>
                <c:pt idx="7">
                  <c:v>77071</c:v>
                </c:pt>
                <c:pt idx="8">
                  <c:v>852090.32258064498</c:v>
                </c:pt>
                <c:pt idx="9">
                  <c:v>116234</c:v>
                </c:pt>
                <c:pt idx="10">
                  <c:v>35782</c:v>
                </c:pt>
                <c:pt idx="11">
                  <c:v>319533.870967742</c:v>
                </c:pt>
                <c:pt idx="12">
                  <c:v>272517</c:v>
                </c:pt>
                <c:pt idx="13">
                  <c:v>330185</c:v>
                </c:pt>
                <c:pt idx="14">
                  <c:v>402357</c:v>
                </c:pt>
                <c:pt idx="15">
                  <c:v>146865</c:v>
                </c:pt>
                <c:pt idx="16">
                  <c:v>15676</c:v>
                </c:pt>
                <c:pt idx="17">
                  <c:v>21407</c:v>
                </c:pt>
                <c:pt idx="18">
                  <c:v>3276</c:v>
                </c:pt>
                <c:pt idx="19">
                  <c:v>6033</c:v>
                </c:pt>
                <c:pt idx="21">
                  <c:v>1867.6</c:v>
                </c:pt>
                <c:pt idx="23">
                  <c:v>408</c:v>
                </c:pt>
                <c:pt idx="24" formatCode="General">
                  <c:v>192</c:v>
                </c:pt>
                <c:pt idx="25">
                  <c:v>2081</c:v>
                </c:pt>
                <c:pt idx="26">
                  <c:v>329607</c:v>
                </c:pt>
              </c:numCache>
            </c:numRef>
          </c:val>
        </c:ser>
        <c:ser>
          <c:idx val="7"/>
          <c:order val="7"/>
          <c:tx>
            <c:strRef>
              <c:f>MPMFLOPS!$I$5:$I$5</c:f>
              <c:strCache>
                <c:ptCount val="1"/>
                <c:pt idx="0">
                  <c:v>32 ops/w – 1024000 4B words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MPMFLOPS!$I$6:$I$32</c:f>
              <c:numCache>
                <c:formatCode>#,##0.00</c:formatCode>
                <c:ptCount val="27"/>
                <c:pt idx="0">
                  <c:v>34047</c:v>
                </c:pt>
                <c:pt idx="1">
                  <c:v>10456</c:v>
                </c:pt>
                <c:pt idx="2">
                  <c:v>117449</c:v>
                </c:pt>
                <c:pt idx="4">
                  <c:v>24129</c:v>
                </c:pt>
                <c:pt idx="5">
                  <c:v>23494</c:v>
                </c:pt>
                <c:pt idx="6">
                  <c:v>82606</c:v>
                </c:pt>
                <c:pt idx="7">
                  <c:v>77474</c:v>
                </c:pt>
                <c:pt idx="8">
                  <c:v>868307.09677419404</c:v>
                </c:pt>
                <c:pt idx="9">
                  <c:v>133304</c:v>
                </c:pt>
                <c:pt idx="10">
                  <c:v>35757</c:v>
                </c:pt>
                <c:pt idx="11">
                  <c:v>325615.16129032301</c:v>
                </c:pt>
                <c:pt idx="12">
                  <c:v>302580</c:v>
                </c:pt>
                <c:pt idx="13">
                  <c:v>336469</c:v>
                </c:pt>
                <c:pt idx="14">
                  <c:v>461200</c:v>
                </c:pt>
                <c:pt idx="15">
                  <c:v>160334</c:v>
                </c:pt>
                <c:pt idx="16">
                  <c:v>15626</c:v>
                </c:pt>
                <c:pt idx="17">
                  <c:v>18311</c:v>
                </c:pt>
                <c:pt idx="18">
                  <c:v>3230</c:v>
                </c:pt>
                <c:pt idx="19">
                  <c:v>5797</c:v>
                </c:pt>
                <c:pt idx="21">
                  <c:v>1872.43</c:v>
                </c:pt>
                <c:pt idx="23">
                  <c:v>409</c:v>
                </c:pt>
                <c:pt idx="24" formatCode="General">
                  <c:v>176</c:v>
                </c:pt>
                <c:pt idx="25">
                  <c:v>2131</c:v>
                </c:pt>
                <c:pt idx="26">
                  <c:v>343556</c:v>
                </c:pt>
              </c:numCache>
            </c:numRef>
          </c:val>
        </c:ser>
        <c:ser>
          <c:idx val="8"/>
          <c:order val="8"/>
          <c:tx>
            <c:strRef>
              <c:f>MPMFLOPS!$J$5:$J$5</c:f>
              <c:strCache>
                <c:ptCount val="1"/>
                <c:pt idx="0">
                  <c:v>32 ops/w – 10240000 4B words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MPMFLOPS!$J$6:$J$32</c:f>
              <c:numCache>
                <c:formatCode>#,##0.00</c:formatCode>
                <c:ptCount val="27"/>
                <c:pt idx="0">
                  <c:v>26819</c:v>
                </c:pt>
                <c:pt idx="1">
                  <c:v>10419</c:v>
                </c:pt>
                <c:pt idx="2">
                  <c:v>81767</c:v>
                </c:pt>
                <c:pt idx="3">
                  <c:v>0</c:v>
                </c:pt>
                <c:pt idx="4">
                  <c:v>13724</c:v>
                </c:pt>
                <c:pt idx="5">
                  <c:v>17535</c:v>
                </c:pt>
                <c:pt idx="6">
                  <c:v>68539</c:v>
                </c:pt>
                <c:pt idx="7">
                  <c:v>72623</c:v>
                </c:pt>
                <c:pt idx="8">
                  <c:v>363378.06451612897</c:v>
                </c:pt>
                <c:pt idx="9">
                  <c:v>58729</c:v>
                </c:pt>
                <c:pt idx="10">
                  <c:v>24169</c:v>
                </c:pt>
                <c:pt idx="11">
                  <c:v>136266.77419354799</c:v>
                </c:pt>
                <c:pt idx="12">
                  <c:v>136836</c:v>
                </c:pt>
                <c:pt idx="13">
                  <c:v>140809</c:v>
                </c:pt>
                <c:pt idx="14">
                  <c:v>378806</c:v>
                </c:pt>
                <c:pt idx="15">
                  <c:v>68001</c:v>
                </c:pt>
                <c:pt idx="16">
                  <c:v>15641</c:v>
                </c:pt>
                <c:pt idx="17">
                  <c:v>18102</c:v>
                </c:pt>
                <c:pt idx="18">
                  <c:v>3224</c:v>
                </c:pt>
                <c:pt idx="19">
                  <c:v>5826</c:v>
                </c:pt>
                <c:pt idx="20" formatCode="General">
                  <c:v>0</c:v>
                </c:pt>
                <c:pt idx="21">
                  <c:v>1875.65</c:v>
                </c:pt>
                <c:pt idx="22">
                  <c:v>0</c:v>
                </c:pt>
                <c:pt idx="23">
                  <c:v>406</c:v>
                </c:pt>
                <c:pt idx="24" formatCode="General">
                  <c:v>159</c:v>
                </c:pt>
                <c:pt idx="25">
                  <c:v>2141</c:v>
                </c:pt>
                <c:pt idx="26">
                  <c:v>339301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13901424"/>
        <c:axId val="435452207"/>
      </c:barChart>
      <c:valAx>
        <c:axId val="4354522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#.##0\.0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13901424"/>
        <c:crossesAt val="0"/>
        <c:crossBetween val="between"/>
      </c:valAx>
      <c:catAx>
        <c:axId val="61390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435452207"/>
        <c:crossesAt val="0"/>
        <c:auto val="1"/>
        <c:lblAlgn val="ctr"/>
        <c:lblOffset val="100"/>
        <c:noMultiLvlLbl val="0"/>
      </c:catAx>
      <c:spPr>
        <a:noFill/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900" b="0" baseline="0">
              <a:solidFill>
                <a:srgbClr val="59595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2000" b="0" baseline="0">
                <a:solidFill>
                  <a:srgbClr val="595959"/>
                </a:solidFill>
                <a:latin typeface="Calibri Light"/>
              </a:defRPr>
            </a:pPr>
            <a:r>
              <a:rPr lang="ru-RU"/>
              <a:t>MP MFLOPS (2 ops/w)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MPMFLOPS!$B$5:$B$5</c:f>
              <c:strCache>
                <c:ptCount val="1"/>
                <c:pt idx="0">
                  <c:v>2 ops/w – 102400 4B words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MPMFLOPS!$B$6:$B$32</c:f>
              <c:numCache>
                <c:formatCode>#,##0.00</c:formatCode>
                <c:ptCount val="27"/>
                <c:pt idx="0">
                  <c:v>16325</c:v>
                </c:pt>
                <c:pt idx="1">
                  <c:v>5725</c:v>
                </c:pt>
                <c:pt idx="2">
                  <c:v>61397</c:v>
                </c:pt>
                <c:pt idx="4">
                  <c:v>6614</c:v>
                </c:pt>
                <c:pt idx="5">
                  <c:v>7256</c:v>
                </c:pt>
                <c:pt idx="6">
                  <c:v>43309</c:v>
                </c:pt>
                <c:pt idx="7">
                  <c:v>44608</c:v>
                </c:pt>
                <c:pt idx="8">
                  <c:v>209104.51612903201</c:v>
                </c:pt>
                <c:pt idx="9">
                  <c:v>55325</c:v>
                </c:pt>
                <c:pt idx="10">
                  <c:v>16319</c:v>
                </c:pt>
                <c:pt idx="11">
                  <c:v>78414.193548387106</c:v>
                </c:pt>
                <c:pt idx="12">
                  <c:v>53065</c:v>
                </c:pt>
                <c:pt idx="13">
                  <c:v>81028</c:v>
                </c:pt>
                <c:pt idx="14">
                  <c:v>134841</c:v>
                </c:pt>
                <c:pt idx="15">
                  <c:v>46965</c:v>
                </c:pt>
                <c:pt idx="16">
                  <c:v>7804</c:v>
                </c:pt>
                <c:pt idx="17">
                  <c:v>9859</c:v>
                </c:pt>
                <c:pt idx="18">
                  <c:v>893</c:v>
                </c:pt>
                <c:pt idx="19">
                  <c:v>2737</c:v>
                </c:pt>
                <c:pt idx="21">
                  <c:v>355.81</c:v>
                </c:pt>
                <c:pt idx="23">
                  <c:v>309</c:v>
                </c:pt>
                <c:pt idx="24" formatCode="General">
                  <c:v>44</c:v>
                </c:pt>
                <c:pt idx="25">
                  <c:v>1375</c:v>
                </c:pt>
                <c:pt idx="26">
                  <c:v>120605</c:v>
                </c:pt>
              </c:numCache>
            </c:numRef>
          </c:val>
        </c:ser>
        <c:ser>
          <c:idx val="1"/>
          <c:order val="1"/>
          <c:tx>
            <c:strRef>
              <c:f>MPMFLOPS!$C$5:$C$5</c:f>
              <c:strCache>
                <c:ptCount val="1"/>
                <c:pt idx="0">
                  <c:v>2 ops/w – 1024000 4B words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MPMFLOPS!$C$6:$C$32</c:f>
              <c:numCache>
                <c:formatCode>#,##0.00</c:formatCode>
                <c:ptCount val="27"/>
                <c:pt idx="0">
                  <c:v>4294</c:v>
                </c:pt>
                <c:pt idx="1">
                  <c:v>1303</c:v>
                </c:pt>
                <c:pt idx="2">
                  <c:v>47660</c:v>
                </c:pt>
                <c:pt idx="4">
                  <c:v>6501</c:v>
                </c:pt>
                <c:pt idx="5">
                  <c:v>3089</c:v>
                </c:pt>
                <c:pt idx="6">
                  <c:v>35180</c:v>
                </c:pt>
                <c:pt idx="7">
                  <c:v>39682</c:v>
                </c:pt>
                <c:pt idx="8">
                  <c:v>234379.35483870999</c:v>
                </c:pt>
                <c:pt idx="9">
                  <c:v>81983</c:v>
                </c:pt>
                <c:pt idx="10">
                  <c:v>17495</c:v>
                </c:pt>
                <c:pt idx="11">
                  <c:v>87892.258064516107</c:v>
                </c:pt>
                <c:pt idx="12">
                  <c:v>72849</c:v>
                </c:pt>
                <c:pt idx="13">
                  <c:v>90822</c:v>
                </c:pt>
                <c:pt idx="14">
                  <c:v>121759</c:v>
                </c:pt>
                <c:pt idx="15">
                  <c:v>65423</c:v>
                </c:pt>
                <c:pt idx="16">
                  <c:v>2103</c:v>
                </c:pt>
                <c:pt idx="17">
                  <c:v>1360</c:v>
                </c:pt>
                <c:pt idx="18">
                  <c:v>598</c:v>
                </c:pt>
                <c:pt idx="19">
                  <c:v>482</c:v>
                </c:pt>
                <c:pt idx="21">
                  <c:v>360.64</c:v>
                </c:pt>
                <c:pt idx="23">
                  <c:v>304</c:v>
                </c:pt>
                <c:pt idx="24" formatCode="General">
                  <c:v>43</c:v>
                </c:pt>
                <c:pt idx="25">
                  <c:v>441</c:v>
                </c:pt>
                <c:pt idx="26">
                  <c:v>141059</c:v>
                </c:pt>
              </c:numCache>
            </c:numRef>
          </c:val>
        </c:ser>
        <c:ser>
          <c:idx val="2"/>
          <c:order val="2"/>
          <c:tx>
            <c:strRef>
              <c:f>MPMFLOPS!$D$5:$D$5</c:f>
              <c:strCache>
                <c:ptCount val="1"/>
                <c:pt idx="0">
                  <c:v>2 ops/w – 10240000 4B words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MPMFLOPS!$D$6:$D$32</c:f>
              <c:numCache>
                <c:formatCode>#,##0.00</c:formatCode>
                <c:ptCount val="27"/>
                <c:pt idx="0">
                  <c:v>2226</c:v>
                </c:pt>
                <c:pt idx="1">
                  <c:v>1052</c:v>
                </c:pt>
                <c:pt idx="2">
                  <c:v>5169</c:v>
                </c:pt>
                <c:pt idx="4">
                  <c:v>949</c:v>
                </c:pt>
                <c:pt idx="5">
                  <c:v>2177</c:v>
                </c:pt>
                <c:pt idx="6">
                  <c:v>4454</c:v>
                </c:pt>
                <c:pt idx="7">
                  <c:v>4836</c:v>
                </c:pt>
                <c:pt idx="8">
                  <c:v>22967.7419354839</c:v>
                </c:pt>
                <c:pt idx="9">
                  <c:v>3706</c:v>
                </c:pt>
                <c:pt idx="10">
                  <c:v>2998</c:v>
                </c:pt>
                <c:pt idx="11">
                  <c:v>8612.9032258064508</c:v>
                </c:pt>
                <c:pt idx="12">
                  <c:v>9159</c:v>
                </c:pt>
                <c:pt idx="13">
                  <c:v>8900</c:v>
                </c:pt>
                <c:pt idx="14">
                  <c:v>116454</c:v>
                </c:pt>
                <c:pt idx="15">
                  <c:v>4505</c:v>
                </c:pt>
                <c:pt idx="16">
                  <c:v>2089</c:v>
                </c:pt>
                <c:pt idx="17">
                  <c:v>1328</c:v>
                </c:pt>
                <c:pt idx="18">
                  <c:v>620</c:v>
                </c:pt>
                <c:pt idx="19">
                  <c:v>475</c:v>
                </c:pt>
                <c:pt idx="21">
                  <c:v>328.44</c:v>
                </c:pt>
                <c:pt idx="23">
                  <c:v>243</c:v>
                </c:pt>
                <c:pt idx="24" formatCode="General">
                  <c:v>31</c:v>
                </c:pt>
                <c:pt idx="25">
                  <c:v>435</c:v>
                </c:pt>
                <c:pt idx="26">
                  <c:v>104776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13905424"/>
        <c:axId val="435440559"/>
      </c:barChart>
      <c:valAx>
        <c:axId val="4354405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#.##0\.0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13905424"/>
        <c:crossesAt val="0"/>
        <c:crossBetween val="between"/>
      </c:valAx>
      <c:catAx>
        <c:axId val="613905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435440559"/>
        <c:crossesAt val="0"/>
        <c:auto val="1"/>
        <c:lblAlgn val="ctr"/>
        <c:lblOffset val="100"/>
        <c:noMultiLvlLbl val="0"/>
      </c:catAx>
      <c:spPr>
        <a:noFill/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900" b="0" baseline="0">
              <a:solidFill>
                <a:srgbClr val="59595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2000" b="0" baseline="0">
                <a:solidFill>
                  <a:srgbClr val="595959"/>
                </a:solidFill>
                <a:latin typeface="Calibri Light"/>
              </a:defRPr>
            </a:pPr>
            <a:r>
              <a:rPr lang="ru-RU"/>
              <a:t>MP MFLOPS (32 ops/w)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MPMFLOPS!$H$5:$H$5</c:f>
              <c:strCache>
                <c:ptCount val="1"/>
                <c:pt idx="0">
                  <c:v>32 ops/w – 102400 4B words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MPMFLOPS!$H$6:$H$32</c:f>
              <c:numCache>
                <c:formatCode>#,##0.00</c:formatCode>
                <c:ptCount val="27"/>
                <c:pt idx="0">
                  <c:v>42202</c:v>
                </c:pt>
                <c:pt idx="1">
                  <c:v>10665</c:v>
                </c:pt>
                <c:pt idx="2">
                  <c:v>113635</c:v>
                </c:pt>
                <c:pt idx="4">
                  <c:v>24236</c:v>
                </c:pt>
                <c:pt idx="5">
                  <c:v>25115</c:v>
                </c:pt>
                <c:pt idx="6">
                  <c:v>81936</c:v>
                </c:pt>
                <c:pt idx="7">
                  <c:v>77071</c:v>
                </c:pt>
                <c:pt idx="8">
                  <c:v>852090.32258064498</c:v>
                </c:pt>
                <c:pt idx="9">
                  <c:v>116234</c:v>
                </c:pt>
                <c:pt idx="10">
                  <c:v>35782</c:v>
                </c:pt>
                <c:pt idx="11">
                  <c:v>319533.870967742</c:v>
                </c:pt>
                <c:pt idx="12">
                  <c:v>272517</c:v>
                </c:pt>
                <c:pt idx="13">
                  <c:v>330185</c:v>
                </c:pt>
                <c:pt idx="14">
                  <c:v>402357</c:v>
                </c:pt>
                <c:pt idx="15">
                  <c:v>146865</c:v>
                </c:pt>
                <c:pt idx="16">
                  <c:v>15676</c:v>
                </c:pt>
                <c:pt idx="17">
                  <c:v>21407</c:v>
                </c:pt>
                <c:pt idx="18">
                  <c:v>3276</c:v>
                </c:pt>
                <c:pt idx="19">
                  <c:v>6033</c:v>
                </c:pt>
                <c:pt idx="21">
                  <c:v>1867.6</c:v>
                </c:pt>
                <c:pt idx="23">
                  <c:v>408</c:v>
                </c:pt>
                <c:pt idx="24" formatCode="General">
                  <c:v>192</c:v>
                </c:pt>
                <c:pt idx="25">
                  <c:v>2081</c:v>
                </c:pt>
                <c:pt idx="26">
                  <c:v>329607</c:v>
                </c:pt>
              </c:numCache>
            </c:numRef>
          </c:val>
        </c:ser>
        <c:ser>
          <c:idx val="1"/>
          <c:order val="1"/>
          <c:tx>
            <c:strRef>
              <c:f>MPMFLOPS!$I$5:$I$5</c:f>
              <c:strCache>
                <c:ptCount val="1"/>
                <c:pt idx="0">
                  <c:v>32 ops/w – 1024000 4B words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MPMFLOPS!$I$6:$I$32</c:f>
              <c:numCache>
                <c:formatCode>#,##0.00</c:formatCode>
                <c:ptCount val="27"/>
                <c:pt idx="0">
                  <c:v>34047</c:v>
                </c:pt>
                <c:pt idx="1">
                  <c:v>10456</c:v>
                </c:pt>
                <c:pt idx="2">
                  <c:v>117449</c:v>
                </c:pt>
                <c:pt idx="4">
                  <c:v>24129</c:v>
                </c:pt>
                <c:pt idx="5">
                  <c:v>23494</c:v>
                </c:pt>
                <c:pt idx="6">
                  <c:v>82606</c:v>
                </c:pt>
                <c:pt idx="7">
                  <c:v>77474</c:v>
                </c:pt>
                <c:pt idx="8">
                  <c:v>868307.09677419404</c:v>
                </c:pt>
                <c:pt idx="9">
                  <c:v>133304</c:v>
                </c:pt>
                <c:pt idx="10">
                  <c:v>35757</c:v>
                </c:pt>
                <c:pt idx="11">
                  <c:v>325615.16129032301</c:v>
                </c:pt>
                <c:pt idx="12">
                  <c:v>302580</c:v>
                </c:pt>
                <c:pt idx="13">
                  <c:v>336469</c:v>
                </c:pt>
                <c:pt idx="14">
                  <c:v>461200</c:v>
                </c:pt>
                <c:pt idx="15">
                  <c:v>160334</c:v>
                </c:pt>
                <c:pt idx="16">
                  <c:v>15626</c:v>
                </c:pt>
                <c:pt idx="17">
                  <c:v>18311</c:v>
                </c:pt>
                <c:pt idx="18">
                  <c:v>3230</c:v>
                </c:pt>
                <c:pt idx="19">
                  <c:v>5797</c:v>
                </c:pt>
                <c:pt idx="21">
                  <c:v>1872.43</c:v>
                </c:pt>
                <c:pt idx="23">
                  <c:v>409</c:v>
                </c:pt>
                <c:pt idx="24" formatCode="General">
                  <c:v>176</c:v>
                </c:pt>
                <c:pt idx="25">
                  <c:v>2131</c:v>
                </c:pt>
                <c:pt idx="26">
                  <c:v>343556</c:v>
                </c:pt>
              </c:numCache>
            </c:numRef>
          </c:val>
        </c:ser>
        <c:ser>
          <c:idx val="2"/>
          <c:order val="2"/>
          <c:tx>
            <c:strRef>
              <c:f>MPMFLOPS!$J$5:$J$5</c:f>
              <c:strCache>
                <c:ptCount val="1"/>
                <c:pt idx="0">
                  <c:v>32 ops/w – 10240000 4B words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MPMFLOPS!$J$6:$J$32</c:f>
              <c:numCache>
                <c:formatCode>#,##0.00</c:formatCode>
                <c:ptCount val="27"/>
                <c:pt idx="0">
                  <c:v>26819</c:v>
                </c:pt>
                <c:pt idx="1">
                  <c:v>10419</c:v>
                </c:pt>
                <c:pt idx="2">
                  <c:v>81767</c:v>
                </c:pt>
                <c:pt idx="3">
                  <c:v>0</c:v>
                </c:pt>
                <c:pt idx="4">
                  <c:v>13724</c:v>
                </c:pt>
                <c:pt idx="5">
                  <c:v>17535</c:v>
                </c:pt>
                <c:pt idx="6">
                  <c:v>68539</c:v>
                </c:pt>
                <c:pt idx="7">
                  <c:v>72623</c:v>
                </c:pt>
                <c:pt idx="8">
                  <c:v>363378.06451612897</c:v>
                </c:pt>
                <c:pt idx="9">
                  <c:v>58729</c:v>
                </c:pt>
                <c:pt idx="10">
                  <c:v>24169</c:v>
                </c:pt>
                <c:pt idx="11">
                  <c:v>136266.77419354799</c:v>
                </c:pt>
                <c:pt idx="12">
                  <c:v>136836</c:v>
                </c:pt>
                <c:pt idx="13">
                  <c:v>140809</c:v>
                </c:pt>
                <c:pt idx="14">
                  <c:v>378806</c:v>
                </c:pt>
                <c:pt idx="15">
                  <c:v>68001</c:v>
                </c:pt>
                <c:pt idx="16">
                  <c:v>15641</c:v>
                </c:pt>
                <c:pt idx="17">
                  <c:v>18102</c:v>
                </c:pt>
                <c:pt idx="18">
                  <c:v>3224</c:v>
                </c:pt>
                <c:pt idx="19">
                  <c:v>5826</c:v>
                </c:pt>
                <c:pt idx="20" formatCode="General">
                  <c:v>0</c:v>
                </c:pt>
                <c:pt idx="21">
                  <c:v>1875.65</c:v>
                </c:pt>
                <c:pt idx="22">
                  <c:v>0</c:v>
                </c:pt>
                <c:pt idx="23">
                  <c:v>406</c:v>
                </c:pt>
                <c:pt idx="24" formatCode="General">
                  <c:v>159</c:v>
                </c:pt>
                <c:pt idx="25">
                  <c:v>2141</c:v>
                </c:pt>
                <c:pt idx="26">
                  <c:v>339301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13908224"/>
        <c:axId val="435426415"/>
      </c:barChart>
      <c:valAx>
        <c:axId val="43542641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#.##0\.0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13908224"/>
        <c:crossesAt val="0"/>
        <c:crossBetween val="between"/>
      </c:valAx>
      <c:catAx>
        <c:axId val="61390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435426415"/>
        <c:crossesAt val="0"/>
        <c:auto val="1"/>
        <c:lblAlgn val="ctr"/>
        <c:lblOffset val="100"/>
        <c:noMultiLvlLbl val="0"/>
      </c:catAx>
      <c:spPr>
        <a:noFill/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900" b="0" baseline="0">
              <a:solidFill>
                <a:srgbClr val="59595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2000" b="0" baseline="0">
                <a:solidFill>
                  <a:srgbClr val="595959"/>
                </a:solidFill>
                <a:latin typeface="Calibri Light"/>
              </a:defRPr>
            </a:pPr>
            <a:r>
              <a:rPr lang="ru-RU"/>
              <a:t>MP MFLOPS (8 ops/w)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MPMFLOPS!$E$5:$E$5</c:f>
              <c:strCache>
                <c:ptCount val="1"/>
                <c:pt idx="0">
                  <c:v>8 ops/w – 102400 4B words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MPMFLOPS!$E$6:$E$32</c:f>
              <c:numCache>
                <c:formatCode>#,##0.00</c:formatCode>
                <c:ptCount val="27"/>
                <c:pt idx="0">
                  <c:v>31623</c:v>
                </c:pt>
                <c:pt idx="1">
                  <c:v>11934</c:v>
                </c:pt>
                <c:pt idx="2">
                  <c:v>90387</c:v>
                </c:pt>
                <c:pt idx="4">
                  <c:v>16025</c:v>
                </c:pt>
                <c:pt idx="5">
                  <c:v>22321</c:v>
                </c:pt>
                <c:pt idx="6">
                  <c:v>83624</c:v>
                </c:pt>
                <c:pt idx="7">
                  <c:v>81235</c:v>
                </c:pt>
                <c:pt idx="8">
                  <c:v>630054.19354838703</c:v>
                </c:pt>
                <c:pt idx="9">
                  <c:v>100732</c:v>
                </c:pt>
                <c:pt idx="10">
                  <c:v>22592</c:v>
                </c:pt>
                <c:pt idx="11">
                  <c:v>236270.32258064501</c:v>
                </c:pt>
                <c:pt idx="12">
                  <c:v>141270</c:v>
                </c:pt>
                <c:pt idx="13">
                  <c:v>244146</c:v>
                </c:pt>
                <c:pt idx="14">
                  <c:v>193019</c:v>
                </c:pt>
                <c:pt idx="15">
                  <c:v>98423</c:v>
                </c:pt>
                <c:pt idx="16">
                  <c:v>10453</c:v>
                </c:pt>
                <c:pt idx="17">
                  <c:v>23657</c:v>
                </c:pt>
                <c:pt idx="18">
                  <c:v>2077</c:v>
                </c:pt>
                <c:pt idx="19">
                  <c:v>6597</c:v>
                </c:pt>
                <c:pt idx="21">
                  <c:v>1344.35</c:v>
                </c:pt>
                <c:pt idx="23">
                  <c:v>309</c:v>
                </c:pt>
                <c:pt idx="24" formatCode="General">
                  <c:v>96</c:v>
                </c:pt>
                <c:pt idx="25">
                  <c:v>4621</c:v>
                </c:pt>
                <c:pt idx="26">
                  <c:v>274886</c:v>
                </c:pt>
              </c:numCache>
            </c:numRef>
          </c:val>
        </c:ser>
        <c:ser>
          <c:idx val="1"/>
          <c:order val="1"/>
          <c:tx>
            <c:strRef>
              <c:f>MPMFLOPS!$F$5:$F$5</c:f>
              <c:strCache>
                <c:ptCount val="1"/>
                <c:pt idx="0">
                  <c:v>8 ops/w – 1024000 4B words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MPMFLOPS!$F$6:$F$32</c:f>
              <c:numCache>
                <c:formatCode>#,##0.00</c:formatCode>
                <c:ptCount val="27"/>
                <c:pt idx="0">
                  <c:v>17883</c:v>
                </c:pt>
                <c:pt idx="1">
                  <c:v>5077</c:v>
                </c:pt>
                <c:pt idx="2">
                  <c:v>94494</c:v>
                </c:pt>
                <c:pt idx="4">
                  <c:v>16043</c:v>
                </c:pt>
                <c:pt idx="5">
                  <c:v>12217</c:v>
                </c:pt>
                <c:pt idx="6">
                  <c:v>84536</c:v>
                </c:pt>
                <c:pt idx="7">
                  <c:v>80026</c:v>
                </c:pt>
                <c:pt idx="8">
                  <c:v>559223.22580645198</c:v>
                </c:pt>
                <c:pt idx="9">
                  <c:v>121570</c:v>
                </c:pt>
                <c:pt idx="10">
                  <c:v>17738</c:v>
                </c:pt>
                <c:pt idx="11">
                  <c:v>209708.70967741901</c:v>
                </c:pt>
                <c:pt idx="12">
                  <c:v>197423</c:v>
                </c:pt>
                <c:pt idx="13">
                  <c:v>216699</c:v>
                </c:pt>
                <c:pt idx="14">
                  <c:v>279431</c:v>
                </c:pt>
                <c:pt idx="15">
                  <c:v>93145</c:v>
                </c:pt>
                <c:pt idx="16">
                  <c:v>7041</c:v>
                </c:pt>
                <c:pt idx="17">
                  <c:v>5398</c:v>
                </c:pt>
                <c:pt idx="18">
                  <c:v>1987</c:v>
                </c:pt>
                <c:pt idx="19">
                  <c:v>1909</c:v>
                </c:pt>
                <c:pt idx="21">
                  <c:v>1315.37</c:v>
                </c:pt>
                <c:pt idx="23">
                  <c:v>304</c:v>
                </c:pt>
                <c:pt idx="24" formatCode="General">
                  <c:v>88</c:v>
                </c:pt>
                <c:pt idx="25">
                  <c:v>1699</c:v>
                </c:pt>
                <c:pt idx="26">
                  <c:v>306624</c:v>
                </c:pt>
              </c:numCache>
            </c:numRef>
          </c:val>
        </c:ser>
        <c:ser>
          <c:idx val="2"/>
          <c:order val="2"/>
          <c:tx>
            <c:strRef>
              <c:f>MPMFLOPS!$G$5:$G$5</c:f>
              <c:strCache>
                <c:ptCount val="1"/>
                <c:pt idx="0">
                  <c:v>8 ops/w – 10240000 4B words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MPMFLOPS!$G$6:$G$32</c:f>
              <c:numCache>
                <c:formatCode>#,##0.00</c:formatCode>
                <c:ptCount val="27"/>
                <c:pt idx="0">
                  <c:v>8640</c:v>
                </c:pt>
                <c:pt idx="1">
                  <c:v>4204</c:v>
                </c:pt>
                <c:pt idx="2">
                  <c:v>20880</c:v>
                </c:pt>
                <c:pt idx="4">
                  <c:v>3813</c:v>
                </c:pt>
                <c:pt idx="5">
                  <c:v>8613</c:v>
                </c:pt>
                <c:pt idx="6">
                  <c:v>17643</c:v>
                </c:pt>
                <c:pt idx="7">
                  <c:v>19272</c:v>
                </c:pt>
                <c:pt idx="8">
                  <c:v>93829.677419354804</c:v>
                </c:pt>
                <c:pt idx="9">
                  <c:v>16075</c:v>
                </c:pt>
                <c:pt idx="10">
                  <c:v>12125</c:v>
                </c:pt>
                <c:pt idx="11">
                  <c:v>35186.129032258097</c:v>
                </c:pt>
                <c:pt idx="12">
                  <c:v>36293</c:v>
                </c:pt>
                <c:pt idx="13">
                  <c:v>36359</c:v>
                </c:pt>
                <c:pt idx="14">
                  <c:v>279598</c:v>
                </c:pt>
                <c:pt idx="15">
                  <c:v>17994</c:v>
                </c:pt>
                <c:pt idx="16">
                  <c:v>7003</c:v>
                </c:pt>
                <c:pt idx="17">
                  <c:v>5318</c:v>
                </c:pt>
                <c:pt idx="18">
                  <c:v>2015</c:v>
                </c:pt>
                <c:pt idx="19">
                  <c:v>1896</c:v>
                </c:pt>
                <c:pt idx="21">
                  <c:v>1230.04</c:v>
                </c:pt>
                <c:pt idx="23">
                  <c:v>243</c:v>
                </c:pt>
                <c:pt idx="24" formatCode="General">
                  <c:v>79.5</c:v>
                </c:pt>
                <c:pt idx="25">
                  <c:v>1737</c:v>
                </c:pt>
                <c:pt idx="26">
                  <c:v>283395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13912624"/>
        <c:axId val="435442223"/>
      </c:barChart>
      <c:valAx>
        <c:axId val="4354422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#.##0\.0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13912624"/>
        <c:crossesAt val="0"/>
        <c:crossBetween val="between"/>
      </c:valAx>
      <c:catAx>
        <c:axId val="61391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435442223"/>
        <c:crossesAt val="0"/>
        <c:auto val="1"/>
        <c:lblAlgn val="ctr"/>
        <c:lblOffset val="100"/>
        <c:noMultiLvlLbl val="0"/>
      </c:catAx>
      <c:spPr>
        <a:noFill/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900" b="0" baseline="0">
              <a:solidFill>
                <a:srgbClr val="59595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2000" b="0" baseline="0">
                <a:solidFill>
                  <a:srgbClr val="595959"/>
                </a:solidFill>
                <a:latin typeface="Calibri Light"/>
              </a:defRPr>
            </a:pPr>
            <a:r>
              <a:rPr lang="ru-RU"/>
              <a:t>MP MFLOPS (Relative to Core i7-2600)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MPMFLOPS!$P$5:$P$5</c:f>
              <c:strCache>
                <c:ptCount val="1"/>
                <c:pt idx="0">
                  <c:v>Relative geom mean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Pt>
            <c:idx val="16"/>
            <c:invertIfNegative val="0"/>
            <c:bubble3D val="0"/>
            <c:spPr>
              <a:solidFill>
                <a:srgbClr val="BFBFB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0-7A41-4239-A3AF-AF1C171633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MPMFLOPS!$P$6:$P$32</c:f>
              <c:numCache>
                <c:formatCode>#,##0.00</c:formatCode>
                <c:ptCount val="27"/>
                <c:pt idx="0">
                  <c:v>0.34798623701679182</c:v>
                </c:pt>
                <c:pt idx="1">
                  <c:v>0.12183506181826663</c:v>
                </c:pt>
                <c:pt idx="2">
                  <c:v>1.2508651682461389</c:v>
                </c:pt>
                <c:pt idx="3">
                  <c:v>0</c:v>
                </c:pt>
                <c:pt idx="4">
                  <c:v>0.21067669881883336</c:v>
                </c:pt>
                <c:pt idx="5">
                  <c:v>0.24359459103127418</c:v>
                </c:pt>
                <c:pt idx="6">
                  <c:v>0.99999998814800017</c:v>
                </c:pt>
                <c:pt idx="7">
                  <c:v>1.0189879424899959</c:v>
                </c:pt>
                <c:pt idx="8">
                  <c:v>6.6514188238731036</c:v>
                </c:pt>
                <c:pt idx="9">
                  <c:v>1.2540170713981176</c:v>
                </c:pt>
                <c:pt idx="10">
                  <c:v>0.41002270220541348</c:v>
                </c:pt>
                <c:pt idx="11">
                  <c:v>2.4942820589524124</c:v>
                </c:pt>
                <c:pt idx="12">
                  <c:v>2.1614966716347666</c:v>
                </c:pt>
                <c:pt idx="13">
                  <c:v>2.577424794250827</c:v>
                </c:pt>
                <c:pt idx="14">
                  <c:v>5.5701619955138826</c:v>
                </c:pt>
                <c:pt idx="15">
                  <c:v>1.2813628785488171</c:v>
                </c:pt>
                <c:pt idx="16">
                  <c:v>0.17721972632531291</c:v>
                </c:pt>
                <c:pt idx="17">
                  <c:v>0.18194735570310608</c:v>
                </c:pt>
                <c:pt idx="18">
                  <c:v>3.9595391409262506E-2</c:v>
                </c:pt>
                <c:pt idx="19">
                  <c:v>5.8286620311571349E-2</c:v>
                </c:pt>
                <c:pt idx="20">
                  <c:v>0</c:v>
                </c:pt>
                <c:pt idx="21">
                  <c:v>2.2589013775450906E-2</c:v>
                </c:pt>
                <c:pt idx="22">
                  <c:v>0</c:v>
                </c:pt>
                <c:pt idx="23">
                  <c:v>7.6516438902007036E-3</c:v>
                </c:pt>
                <c:pt idx="24">
                  <c:v>2.0114696974801579E-3</c:v>
                </c:pt>
                <c:pt idx="25">
                  <c:v>3.5385594577837465E-2</c:v>
                </c:pt>
                <c:pt idx="26">
                  <c:v>5.4391294435786719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13900624"/>
        <c:axId val="435441807"/>
      </c:barChart>
      <c:valAx>
        <c:axId val="4354418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#.##0\.0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13900624"/>
        <c:crossesAt val="0"/>
        <c:crossBetween val="between"/>
      </c:valAx>
      <c:catAx>
        <c:axId val="61390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435441807"/>
        <c:crossesAt val="0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2000" b="0" baseline="0">
                <a:solidFill>
                  <a:srgbClr val="595959"/>
                </a:solidFill>
                <a:latin typeface="Calibri Light"/>
              </a:defRPr>
            </a:pPr>
            <a:r>
              <a:rPr lang="ru-RU"/>
              <a:t>Coremark (single-threaded)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Coremark!$F$5:$F$5</c:f>
              <c:strCache>
                <c:ptCount val="1"/>
                <c:pt idx="0">
                  <c:v>Coremark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Coremark!$A$6:$A$32</c:f>
              <c:strCache>
                <c:ptCount val="27"/>
                <c:pt idx="0">
                  <c:v>AWS Graviton</c:v>
                </c:pt>
                <c:pt idx="1">
                  <c:v>Odroid N2</c:v>
                </c:pt>
                <c:pt idx="2">
                  <c:v>Raspberry PI</c:v>
                </c:pt>
                <c:pt idx="3">
                  <c:v>Pentium M725</c:v>
                </c:pt>
                <c:pt idx="4">
                  <c:v>Pentium III</c:v>
                </c:pt>
                <c:pt idx="5">
                  <c:v>MBE1C-PC</c:v>
                </c:pt>
                <c:pt idx="6">
                  <c:v>Pentium 4</c:v>
                </c:pt>
                <c:pt idx="7">
                  <c:v>Baikal T1</c:v>
                </c:pt>
                <c:pt idx="8">
                  <c:v>Orange Pi PC2</c:v>
                </c:pt>
                <c:pt idx="9">
                  <c:v>Raspberry PI 3</c:v>
                </c:pt>
                <c:pt idx="10">
                  <c:v>Orange Pi Win</c:v>
                </c:pt>
                <c:pt idx="11">
                  <c:v>Atom Z8350</c:v>
                </c:pt>
                <c:pt idx="12">
                  <c:v>Core 2 Duo T9400</c:v>
                </c:pt>
                <c:pt idx="13">
                  <c:v>Odroid X2</c:v>
                </c:pt>
                <c:pt idx="14">
                  <c:v>Core i3-m330</c:v>
                </c:pt>
                <c:pt idx="15">
                  <c:v>E8C2-1200</c:v>
                </c:pt>
                <c:pt idx="16">
                  <c:v>E8C-SWTX</c:v>
                </c:pt>
                <c:pt idx="17">
                  <c:v>E8C2</c:v>
                </c:pt>
                <c:pt idx="18">
                  <c:v>E2S-EL2S4</c:v>
                </c:pt>
                <c:pt idx="19">
                  <c:v>E8C2-1550</c:v>
                </c:pt>
                <c:pt idx="20">
                  <c:v>E2S-PC401</c:v>
                </c:pt>
                <c:pt idx="21">
                  <c:v>AMD A6-3650</c:v>
                </c:pt>
                <c:pt idx="22">
                  <c:v>E16C-APPROX*</c:v>
                </c:pt>
                <c:pt idx="23">
                  <c:v>E8C-E8C4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Coremark!$F$6:$F$32</c:f>
              <c:numCache>
                <c:formatCode>#,##0.00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1303.78</c:v>
                </c:pt>
                <c:pt idx="3">
                  <c:v>2018.4350400000001</c:v>
                </c:pt>
                <c:pt idx="4">
                  <c:v>2246.5704387989999</c:v>
                </c:pt>
                <c:pt idx="5">
                  <c:v>2901.4942700000001</c:v>
                </c:pt>
                <c:pt idx="6">
                  <c:v>5941.45</c:v>
                </c:pt>
                <c:pt idx="7">
                  <c:v>6182</c:v>
                </c:pt>
                <c:pt idx="8">
                  <c:v>3869.7194450000002</c:v>
                </c:pt>
                <c:pt idx="9">
                  <c:v>3841</c:v>
                </c:pt>
                <c:pt idx="10">
                  <c:v>3840.9832919999999</c:v>
                </c:pt>
                <c:pt idx="11">
                  <c:v>6893.0943729999999</c:v>
                </c:pt>
                <c:pt idx="12">
                  <c:v>12481.278082999999</c:v>
                </c:pt>
                <c:pt idx="13">
                  <c:v>6109.0747529999999</c:v>
                </c:pt>
                <c:pt idx="14">
                  <c:v>9980.9454679999999</c:v>
                </c:pt>
                <c:pt idx="15">
                  <c:v>3413.357606</c:v>
                </c:pt>
                <c:pt idx="16">
                  <c:v>3711</c:v>
                </c:pt>
                <c:pt idx="17">
                  <c:v>4266.7</c:v>
                </c:pt>
                <c:pt idx="18">
                  <c:v>2216.4758029999998</c:v>
                </c:pt>
                <c:pt idx="19">
                  <c:v>4359.5146409999998</c:v>
                </c:pt>
                <c:pt idx="20">
                  <c:v>2364.2399999999998</c:v>
                </c:pt>
                <c:pt idx="21">
                  <c:v>11810.558639000001</c:v>
                </c:pt>
                <c:pt idx="22">
                  <c:v>5625.1801819354796</c:v>
                </c:pt>
                <c:pt idx="23">
                  <c:v>3813.6401190000001</c:v>
                </c:pt>
                <c:pt idx="24">
                  <c:v>22692.889561</c:v>
                </c:pt>
                <c:pt idx="25">
                  <c:v>24295.432459</c:v>
                </c:pt>
                <c:pt idx="26">
                  <c:v>28210.734184000001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13893024"/>
        <c:axId val="435446799"/>
      </c:barChart>
      <c:valAx>
        <c:axId val="43544679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#.##0\.0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13893024"/>
        <c:crossesAt val="0"/>
        <c:crossBetween val="between"/>
      </c:valAx>
      <c:catAx>
        <c:axId val="613893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435446799"/>
        <c:crossesAt val="0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72661</xdr:rowOff>
    </xdr:from>
    <xdr:to>
      <xdr:col>4</xdr:col>
      <xdr:colOff>179885</xdr:colOff>
      <xdr:row>68</xdr:row>
      <xdr:rowOff>107576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49DD93-C1D3-468B-B700-8675377C3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12</xdr:col>
      <xdr:colOff>818285</xdr:colOff>
      <xdr:row>69</xdr:row>
      <xdr:rowOff>36820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8BCA5F-1071-4FE0-A7A0-DB5A83F60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4</xdr:col>
      <xdr:colOff>185600</xdr:colOff>
      <xdr:row>105</xdr:row>
      <xdr:rowOff>36820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463255-2DB5-4CC0-B698-6EFE38620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815736</xdr:colOff>
      <xdr:row>104</xdr:row>
      <xdr:rowOff>161300</xdr:rowOff>
    </xdr:from>
    <xdr:ext cx="13341918" cy="12513198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A9AD3A5-F875-48CF-97D4-9CB478AF6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196596</xdr:colOff>
      <xdr:row>34</xdr:row>
      <xdr:rowOff>119512</xdr:rowOff>
    </xdr:from>
    <xdr:ext cx="13354903" cy="1248156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63699-7E7D-47C5-A825-E1B729D82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630753</xdr:colOff>
      <xdr:row>34</xdr:row>
      <xdr:rowOff>146486</xdr:rowOff>
    </xdr:from>
    <xdr:ext cx="13341918" cy="12478359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5F03AA-D351-4D24-ACFA-93380F93F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242681</xdr:colOff>
      <xdr:row>104</xdr:row>
      <xdr:rowOff>159105</xdr:rowOff>
    </xdr:from>
    <xdr:ext cx="13354903" cy="12502408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432D68-6E4F-402E-82EB-32C25C14D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16</xdr:col>
      <xdr:colOff>397398</xdr:colOff>
      <xdr:row>4</xdr:row>
      <xdr:rowOff>16916</xdr:rowOff>
    </xdr:from>
    <xdr:ext cx="6755038" cy="5882792"/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D93BC1AB-8F00-44A9-A9FD-E47306F4C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117683</xdr:colOff>
      <xdr:row>33</xdr:row>
      <xdr:rowOff>57241</xdr:rowOff>
    </xdr:from>
    <xdr:ext cx="6395039" cy="5528188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C61E7C4-8FC5-4454-BCB4-1337695E1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795619</xdr:colOff>
      <xdr:row>33</xdr:row>
      <xdr:rowOff>89611</xdr:rowOff>
    </xdr:from>
    <xdr:ext cx="6392204" cy="55299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5A97965E-5669-4F4D-A054-2CD25AD2B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66</xdr:row>
      <xdr:rowOff>365</xdr:rowOff>
    </xdr:from>
    <xdr:ext cx="6395039" cy="5528188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52FC489-4654-4DB2-82E0-36B4C24C1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5</xdr:col>
      <xdr:colOff>677844</xdr:colOff>
      <xdr:row>66</xdr:row>
      <xdr:rowOff>32735</xdr:rowOff>
    </xdr:from>
    <xdr:ext cx="6392204" cy="5528188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4B5C01A-C5E2-4977-85AA-3ECD6F26E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98</xdr:row>
      <xdr:rowOff>0</xdr:rowOff>
    </xdr:from>
    <xdr:ext cx="6395039" cy="5528188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C1B35867-D4A7-4764-B464-4FDDE5553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5</xdr:col>
      <xdr:colOff>677844</xdr:colOff>
      <xdr:row>98</xdr:row>
      <xdr:rowOff>32369</xdr:rowOff>
    </xdr:from>
    <xdr:ext cx="6392204" cy="5528188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DA3891-9818-49F5-AC6C-DE3027F1D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131</xdr:row>
      <xdr:rowOff>365</xdr:rowOff>
    </xdr:from>
    <xdr:ext cx="6395039" cy="5528188"/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7B70A2B-273E-4A2F-A9EA-B02E29727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5</xdr:col>
      <xdr:colOff>677844</xdr:colOff>
      <xdr:row>131</xdr:row>
      <xdr:rowOff>32735</xdr:rowOff>
    </xdr:from>
    <xdr:ext cx="6392204" cy="5528188"/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A639D293-D158-4C9F-80FC-4DD252A47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11155</xdr:colOff>
      <xdr:row>31</xdr:row>
      <xdr:rowOff>49286</xdr:rowOff>
    </xdr:from>
    <xdr:ext cx="7444038" cy="65221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A68E1-62C7-437A-A73E-2D43C2F75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709574</xdr:colOff>
      <xdr:row>32</xdr:row>
      <xdr:rowOff>94274</xdr:rowOff>
    </xdr:from>
    <xdr:ext cx="7444404" cy="652214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5B75A-304B-4C6C-9705-CF38448C6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70</xdr:row>
      <xdr:rowOff>67299</xdr:rowOff>
    </xdr:from>
    <xdr:ext cx="7444038" cy="652214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500266-88E1-4AE9-90AD-00B3E8D4F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744870</xdr:colOff>
      <xdr:row>21</xdr:row>
      <xdr:rowOff>148315</xdr:rowOff>
    </xdr:from>
    <xdr:ext cx="11102004" cy="9014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88F52-7205-4DCD-A526-D5FEE1FA5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7" name="PerformanceRange" displayName="PerformanceRange" ref="A5:L32" totalsRowShown="0">
  <autoFilter ref="A5:L32"/>
  <tableColumns count="12">
    <tableColumn id="1" name="Platform"/>
    <tableColumn id="2" name="CPU"/>
    <tableColumn id="3" name="Cores"/>
    <tableColumn id="4" name="Frequency (MHz)"/>
    <tableColumn id="5" name="Architecture"/>
    <tableColumn id="6" name="Dhrystone"/>
    <tableColumn id="7" name="Whetstone"/>
    <tableColumn id="8" name="Coremark"/>
    <tableColumn id="9" name="Linpack"/>
    <tableColumn id="10" name="MPMFLOPS"/>
    <tableColumn id="11" name="Relative"/>
    <tableColumn id="12" name="Slower (times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__Anonymous_Sheet_DB__2" displayName="__Anonymous_Sheet_DB__2" ref="A3:H30" totalsRowShown="0">
  <autoFilter ref="A3:H30"/>
  <tableColumns count="8">
    <tableColumn id="1" name="Platform"/>
    <tableColumn id="2" name="CPU"/>
    <tableColumn id="3" name="Cores"/>
    <tableColumn id="4" name="Frequency (MHz)"/>
    <tableColumn id="5" name="Architecture"/>
    <tableColumn id="6" name="Dhrystones (VAX)"/>
    <tableColumn id="7" name="Dhrystones/MHz"/>
    <tableColumn id="8" name="Relative to Core i7-260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__Anonymous_Sheet_DB__3" displayName="__Anonymous_Sheet_DB__3" ref="A3:O30" totalsRowShown="0">
  <autoFilter ref="A3:O30"/>
  <tableColumns count="15">
    <tableColumn id="1" name="Platform"/>
    <tableColumn id="2" name="CPU"/>
    <tableColumn id="3" name="Cores"/>
    <tableColumn id="4" name="Frequency (MHz)"/>
    <tableColumn id="5" name="Architecture"/>
    <tableColumn id="6" name="MWIPS"/>
    <tableColumn id="7" name="MWIPS MP"/>
    <tableColumn id="8" name="MWIPS mono"/>
    <tableColumn id="9" name="MWIPS netcore"/>
    <tableColumn id="10" name="MWIPS java"/>
    <tableColumn id="11" name="MWIPS js"/>
    <tableColumn id="12" name="MWIPS/MHz/Core"/>
    <tableColumn id="13" name="MWIPS MP/MHz"/>
    <tableColumn id="14" name="Relative to Core i7-2600  "/>
    <tableColumn id="15" name="Relative to Core i7-2600 (mp)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__Anonymous_Sheet_DB__5" displayName="__Anonymous_Sheet_DB__5" ref="A5:P32" totalsRowShown="0">
  <autoFilter ref="A5:P32"/>
  <tableColumns count="16">
    <tableColumn id="1" name="Platform"/>
    <tableColumn id="2" name="2 ops/w – 102400 4B words"/>
    <tableColumn id="3" name="2 ops/w – 1024000 4B words"/>
    <tableColumn id="4" name="2 ops/w – 10240000 4B words"/>
    <tableColumn id="5" name="8 ops/w – 102400 4B words"/>
    <tableColumn id="6" name="8 ops/w – 1024000 4B words"/>
    <tableColumn id="7" name="8 ops/w – 10240000 4B words"/>
    <tableColumn id="8" name="32 ops/w – 102400 4B words"/>
    <tableColumn id="9" name="32 ops/w – 1024000 4B words"/>
    <tableColumn id="10" name="32 ops/w – 10240000 4B words"/>
    <tableColumn id="11" name="CPU"/>
    <tableColumn id="12" name="Cores"/>
    <tableColumn id="13" name="Frequency (MHz)"/>
    <tableColumn id="14" name="Architecture"/>
    <tableColumn id="15" name="Geom Mean"/>
    <tableColumn id="16" name="Relative geom mean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__Anonymous_Sheet_DB__6" displayName="__Anonymous_Sheet_DB__6" ref="A5:K44" totalsRowShown="0">
  <autoFilter ref="A5:K44"/>
  <tableColumns count="11">
    <tableColumn id="1" name="Platform"/>
    <tableColumn id="2" name="CPU"/>
    <tableColumn id="3" name="Cores"/>
    <tableColumn id="4" name="Frequency (MHz)"/>
    <tableColumn id="5" name="Architecture"/>
    <tableColumn id="6" name="Coremark"/>
    <tableColumn id="7" name="Coremark (multithread)"/>
    <tableColumn id="8" name="Coremark/MHz/Core"/>
    <tableColumn id="9" name="Coremark/MHz"/>
    <tableColumn id="10" name="Relative/Core"/>
    <tableColumn id="11" name="Relativ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__Anonymous_Sheet_DB__8" displayName="__Anonymous_Sheet_DB__8" ref="A5:I32" totalsRowShown="0">
  <autoFilter ref="A5:I32"/>
  <tableColumns count="9">
    <tableColumn id="1" name="Platform"/>
    <tableColumn id="2" name="Linpack"/>
    <tableColumn id="3" name="CPU"/>
    <tableColumn id="4" name="Cores"/>
    <tableColumn id="5" name="Frequency (MHz)"/>
    <tableColumn id="6" name="Per MHz"/>
    <tableColumn id="7" name="Relative"/>
    <tableColumn id="8" name="Relative (MHz)"/>
    <tableColumn id="9" name="Architectur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6" name="__Anonymous_Sheet_DB__9" displayName="__Anonymous_Sheet_DB__9" ref="A5:N18" totalsRowShown="0">
  <autoFilter ref="A5:N18"/>
  <tableColumns count="14">
    <tableColumn id="1" name="Platform"/>
    <tableColumn id="2" name="Composite Score"/>
    <tableColumn id="3" name="FFT"/>
    <tableColumn id="4" name="SOR"/>
    <tableColumn id="5" name="MonteCarlo"/>
    <tableColumn id="6" name="Sparse matmult"/>
    <tableColumn id="7" name="LU"/>
    <tableColumn id="8" name="CPU"/>
    <tableColumn id="9" name="Cores"/>
    <tableColumn id="10" name="Frequency (MHz)"/>
    <tableColumn id="11" name="Per MHz"/>
    <tableColumn id="12" name="Relative"/>
    <tableColumn id="13" name="Relative (MHz)"/>
    <tableColumn id="14" name="Architectur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/>
  </sheetViews>
  <sheetFormatPr defaultRowHeight="14.25"/>
  <cols>
    <col min="1" max="1" width="18.125" customWidth="1"/>
    <col min="2" max="2" width="51.375" customWidth="1"/>
    <col min="3" max="3" width="9.5" customWidth="1"/>
    <col min="4" max="4" width="21.5" customWidth="1"/>
    <col min="5" max="5" width="10.75" customWidth="1"/>
    <col min="6" max="64" width="8.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1" t="s">
        <v>5</v>
      </c>
      <c r="B2" s="1" t="s">
        <v>6</v>
      </c>
      <c r="C2" s="1">
        <v>24</v>
      </c>
      <c r="D2" s="1">
        <v>3400</v>
      </c>
      <c r="E2" s="2" t="s">
        <v>7</v>
      </c>
    </row>
    <row r="3" spans="1:5">
      <c r="A3" s="1" t="s">
        <v>8</v>
      </c>
      <c r="B3" s="1" t="s">
        <v>9</v>
      </c>
      <c r="C3" s="1">
        <v>8</v>
      </c>
      <c r="D3" s="1">
        <v>2400</v>
      </c>
      <c r="E3" s="2" t="s">
        <v>7</v>
      </c>
    </row>
    <row r="4" spans="1:5">
      <c r="A4" s="3" t="s">
        <v>10</v>
      </c>
      <c r="B4" s="3" t="s">
        <v>11</v>
      </c>
      <c r="C4" s="3">
        <v>8</v>
      </c>
      <c r="D4" s="3">
        <v>3400</v>
      </c>
      <c r="E4" s="2" t="s">
        <v>7</v>
      </c>
    </row>
    <row r="5" spans="1:5">
      <c r="A5" s="3" t="s">
        <v>12</v>
      </c>
      <c r="B5" s="3" t="s">
        <v>13</v>
      </c>
      <c r="C5" s="3">
        <v>2</v>
      </c>
      <c r="D5" s="3">
        <v>2530</v>
      </c>
      <c r="E5" s="2" t="s">
        <v>7</v>
      </c>
    </row>
    <row r="6" spans="1:5">
      <c r="A6" s="3" t="s">
        <v>14</v>
      </c>
      <c r="B6" s="3" t="s">
        <v>15</v>
      </c>
      <c r="C6" s="3">
        <v>4</v>
      </c>
      <c r="D6" s="3">
        <v>2133</v>
      </c>
      <c r="E6" s="2" t="s">
        <v>7</v>
      </c>
    </row>
    <row r="7" spans="1:5">
      <c r="A7" s="3" t="s">
        <v>16</v>
      </c>
      <c r="B7" s="1" t="s">
        <v>17</v>
      </c>
      <c r="C7" s="3">
        <v>4</v>
      </c>
      <c r="D7" s="3">
        <v>1440</v>
      </c>
      <c r="E7" s="2" t="s">
        <v>7</v>
      </c>
    </row>
    <row r="8" spans="1:5">
      <c r="A8" s="3" t="s">
        <v>18</v>
      </c>
      <c r="B8" s="3" t="s">
        <v>19</v>
      </c>
      <c r="C8" s="3">
        <v>4</v>
      </c>
      <c r="D8" s="3">
        <v>2600</v>
      </c>
      <c r="E8" s="2" t="s">
        <v>7</v>
      </c>
    </row>
    <row r="9" spans="1:5">
      <c r="A9" s="1" t="s">
        <v>20</v>
      </c>
      <c r="B9" s="1" t="s">
        <v>20</v>
      </c>
      <c r="C9" s="3">
        <v>1</v>
      </c>
      <c r="D9" s="3">
        <v>1600</v>
      </c>
      <c r="E9" s="2" t="s">
        <v>21</v>
      </c>
    </row>
    <row r="10" spans="1:5">
      <c r="A10" s="1" t="s">
        <v>22</v>
      </c>
      <c r="B10" s="3" t="s">
        <v>23</v>
      </c>
      <c r="C10" s="3">
        <v>1</v>
      </c>
      <c r="D10" s="3">
        <v>3066</v>
      </c>
      <c r="E10" s="2" t="s">
        <v>21</v>
      </c>
    </row>
    <row r="11" spans="1:5">
      <c r="A11" s="1" t="s">
        <v>24</v>
      </c>
      <c r="B11" s="3" t="s">
        <v>25</v>
      </c>
      <c r="C11" s="3">
        <v>1</v>
      </c>
      <c r="D11" s="3">
        <v>1000</v>
      </c>
      <c r="E11" s="2" t="s">
        <v>21</v>
      </c>
    </row>
    <row r="12" spans="1:5">
      <c r="A12" s="3" t="s">
        <v>26</v>
      </c>
      <c r="B12" s="1" t="s">
        <v>27</v>
      </c>
      <c r="C12" s="3">
        <v>16</v>
      </c>
      <c r="D12" s="3">
        <v>2300</v>
      </c>
      <c r="E12" t="s">
        <v>28</v>
      </c>
    </row>
    <row r="13" spans="1:5">
      <c r="A13" s="3" t="s">
        <v>29</v>
      </c>
      <c r="B13" s="1" t="s">
        <v>30</v>
      </c>
      <c r="C13" s="3">
        <v>6</v>
      </c>
      <c r="D13" s="3">
        <v>1800</v>
      </c>
      <c r="E13" t="s">
        <v>28</v>
      </c>
    </row>
    <row r="14" spans="1:5">
      <c r="A14" s="3" t="s">
        <v>31</v>
      </c>
      <c r="B14" s="2" t="s">
        <v>32</v>
      </c>
      <c r="C14" s="3">
        <v>4</v>
      </c>
      <c r="D14" s="3">
        <v>1700</v>
      </c>
      <c r="E14" t="s">
        <v>33</v>
      </c>
    </row>
    <row r="15" spans="1:5">
      <c r="A15" s="3" t="s">
        <v>34</v>
      </c>
      <c r="B15" s="3" t="s">
        <v>35</v>
      </c>
      <c r="C15" s="3">
        <v>4</v>
      </c>
      <c r="D15" s="3">
        <v>1152</v>
      </c>
      <c r="E15" t="s">
        <v>28</v>
      </c>
    </row>
    <row r="16" spans="1:5">
      <c r="A16" s="3" t="s">
        <v>36</v>
      </c>
      <c r="B16" s="3" t="s">
        <v>37</v>
      </c>
      <c r="C16" s="3">
        <v>4</v>
      </c>
      <c r="D16" s="3">
        <v>1344</v>
      </c>
      <c r="E16" t="s">
        <v>28</v>
      </c>
    </row>
    <row r="17" spans="1:5">
      <c r="A17" s="3" t="s">
        <v>38</v>
      </c>
      <c r="B17" s="1" t="s">
        <v>39</v>
      </c>
      <c r="C17" s="3">
        <v>4</v>
      </c>
      <c r="D17" s="3">
        <v>1200</v>
      </c>
      <c r="E17" t="s">
        <v>28</v>
      </c>
    </row>
    <row r="18" spans="1:5">
      <c r="A18" s="3" t="s">
        <v>40</v>
      </c>
      <c r="B18" s="3" t="s">
        <v>41</v>
      </c>
      <c r="C18" s="3">
        <v>1</v>
      </c>
      <c r="D18" s="3">
        <v>700</v>
      </c>
      <c r="E18" t="s">
        <v>33</v>
      </c>
    </row>
    <row r="19" spans="1:5">
      <c r="A19" s="3" t="s">
        <v>42</v>
      </c>
      <c r="B19" s="3" t="s">
        <v>43</v>
      </c>
      <c r="C19" s="3">
        <v>16</v>
      </c>
      <c r="D19" s="3">
        <v>2000</v>
      </c>
      <c r="E19" t="s">
        <v>44</v>
      </c>
    </row>
    <row r="20" spans="1:5">
      <c r="A20" s="3" t="s">
        <v>45</v>
      </c>
      <c r="B20" s="3" t="s">
        <v>46</v>
      </c>
      <c r="C20" s="3">
        <v>8</v>
      </c>
      <c r="D20" s="3">
        <v>1550</v>
      </c>
      <c r="E20" t="s">
        <v>44</v>
      </c>
    </row>
    <row r="21" spans="1:5">
      <c r="A21" s="3" t="s">
        <v>47</v>
      </c>
      <c r="B21" s="3" t="s">
        <v>48</v>
      </c>
      <c r="C21" s="3">
        <v>8</v>
      </c>
      <c r="D21" s="3">
        <v>1500</v>
      </c>
      <c r="E21" t="s">
        <v>44</v>
      </c>
    </row>
    <row r="22" spans="1:5">
      <c r="A22" s="3" t="s">
        <v>49</v>
      </c>
      <c r="B22" s="3" t="s">
        <v>50</v>
      </c>
      <c r="C22" s="3">
        <v>8</v>
      </c>
      <c r="D22" s="3">
        <v>1200</v>
      </c>
      <c r="E22" t="s">
        <v>44</v>
      </c>
    </row>
    <row r="23" spans="1:5">
      <c r="A23" s="3" t="s">
        <v>51</v>
      </c>
      <c r="B23" s="3" t="s">
        <v>52</v>
      </c>
      <c r="C23" s="3">
        <v>8</v>
      </c>
      <c r="D23" s="3">
        <v>1300</v>
      </c>
      <c r="E23" t="s">
        <v>44</v>
      </c>
    </row>
    <row r="24" spans="1:5">
      <c r="A24" s="3" t="s">
        <v>53</v>
      </c>
      <c r="B24" s="3" t="s">
        <v>54</v>
      </c>
      <c r="C24" s="3">
        <v>32</v>
      </c>
      <c r="D24" s="3">
        <v>1300</v>
      </c>
      <c r="E24" t="s">
        <v>44</v>
      </c>
    </row>
    <row r="25" spans="1:5">
      <c r="A25" s="3" t="s">
        <v>55</v>
      </c>
      <c r="B25" s="2" t="s">
        <v>56</v>
      </c>
      <c r="C25" s="3">
        <v>16</v>
      </c>
      <c r="D25" s="3">
        <v>750</v>
      </c>
      <c r="E25" t="s">
        <v>44</v>
      </c>
    </row>
    <row r="26" spans="1:5">
      <c r="A26" s="4" t="s">
        <v>57</v>
      </c>
      <c r="B26" s="3" t="s">
        <v>58</v>
      </c>
      <c r="C26" s="3">
        <v>4</v>
      </c>
      <c r="D26" s="3">
        <v>800</v>
      </c>
      <c r="E26" t="s">
        <v>44</v>
      </c>
    </row>
    <row r="27" spans="1:5">
      <c r="A27" s="3" t="s">
        <v>59</v>
      </c>
      <c r="B27" s="3" t="s">
        <v>60</v>
      </c>
      <c r="C27" s="3">
        <v>1</v>
      </c>
      <c r="D27" s="3">
        <v>985</v>
      </c>
      <c r="E27" t="s">
        <v>44</v>
      </c>
    </row>
    <row r="28" spans="1:5">
      <c r="A28" s="3" t="s">
        <v>61</v>
      </c>
      <c r="B28" s="3" t="s">
        <v>62</v>
      </c>
      <c r="C28" s="3">
        <v>2</v>
      </c>
      <c r="D28" s="3">
        <v>1200</v>
      </c>
      <c r="E28" t="s">
        <v>63</v>
      </c>
    </row>
  </sheetData>
  <pageMargins left="0" right="0" top="0.63460000000000005" bottom="0.63460000000000005" header="0" footer="0"/>
  <pageSetup paperSize="0" scale="62" fitToWidth="0" fitToHeight="0" pageOrder="overThenDown" orientation="landscape" useFirstPageNumber="1" horizontalDpi="0" verticalDpi="0" copies="0"/>
  <headerFooter>
    <oddHeader>&amp;C&amp;"Arial2,Regular"&amp;A</oddHeader>
    <oddFooter>&amp;C&amp;"Arial2,Regular"Page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/>
  </sheetViews>
  <sheetFormatPr defaultRowHeight="12.75"/>
  <cols>
    <col min="1" max="1" width="17.125" customWidth="1"/>
    <col min="2" max="2" width="10.75" customWidth="1"/>
    <col min="3" max="3" width="8.75" customWidth="1"/>
    <col min="4" max="7" width="10.75" customWidth="1"/>
    <col min="8" max="8" width="46.125" style="57" customWidth="1"/>
    <col min="9" max="15" width="10.75" customWidth="1"/>
    <col min="16" max="16" width="45.125" customWidth="1"/>
    <col min="17" max="18" width="10.75" customWidth="1"/>
    <col min="19" max="64" width="8.75" customWidth="1"/>
  </cols>
  <sheetData>
    <row r="1" spans="1:18" ht="14.25">
      <c r="A1" t="s">
        <v>113</v>
      </c>
    </row>
    <row r="2" spans="1:18" ht="14.25"/>
    <row r="3" spans="1:18" ht="14.25">
      <c r="B3" s="13">
        <f>B8</f>
        <v>379.23</v>
      </c>
      <c r="C3" s="13"/>
      <c r="D3" s="13"/>
      <c r="E3" s="13"/>
      <c r="F3" s="13"/>
      <c r="G3" s="13"/>
      <c r="K3" s="13">
        <f>K8</f>
        <v>0.38500507614213197</v>
      </c>
    </row>
    <row r="4" spans="1:18" ht="14.25">
      <c r="B4" s="13"/>
      <c r="C4" s="13"/>
      <c r="D4" s="13"/>
      <c r="E4" s="13"/>
      <c r="F4" s="13"/>
      <c r="G4" s="13"/>
      <c r="K4" s="13"/>
    </row>
    <row r="5" spans="1:18" ht="28.5">
      <c r="A5" s="18" t="s">
        <v>0</v>
      </c>
      <c r="B5" s="18" t="s">
        <v>116</v>
      </c>
      <c r="C5" s="18" t="s">
        <v>117</v>
      </c>
      <c r="D5" s="18" t="s">
        <v>118</v>
      </c>
      <c r="E5" s="18" t="s">
        <v>119</v>
      </c>
      <c r="F5" s="18" t="s">
        <v>120</v>
      </c>
      <c r="G5" s="18" t="s">
        <v>121</v>
      </c>
      <c r="H5" s="58" t="s">
        <v>1</v>
      </c>
      <c r="I5" s="18" t="s">
        <v>2</v>
      </c>
      <c r="J5" s="18" t="s">
        <v>3</v>
      </c>
      <c r="K5" s="18" t="s">
        <v>114</v>
      </c>
      <c r="L5" s="18" t="s">
        <v>69</v>
      </c>
      <c r="M5" s="18" t="s">
        <v>115</v>
      </c>
      <c r="N5" s="18" t="s">
        <v>4</v>
      </c>
    </row>
    <row r="6" spans="1:18" ht="14.25">
      <c r="A6" s="3" t="s">
        <v>36</v>
      </c>
      <c r="B6" s="46">
        <v>169.22</v>
      </c>
      <c r="C6" s="46">
        <v>150.49</v>
      </c>
      <c r="D6" s="46">
        <v>276.77999999999997</v>
      </c>
      <c r="E6" s="46">
        <v>76.72</v>
      </c>
      <c r="F6" s="46">
        <v>166.98</v>
      </c>
      <c r="G6" s="46">
        <v>175.11</v>
      </c>
      <c r="H6" s="3" t="s">
        <v>37</v>
      </c>
      <c r="I6" s="3">
        <v>4</v>
      </c>
      <c r="J6" s="3">
        <v>1344</v>
      </c>
      <c r="K6" s="46">
        <f>B6/J6</f>
        <v>0.12590773809523809</v>
      </c>
      <c r="L6" s="46">
        <f>B6/$B$3</f>
        <v>0.44621997204862485</v>
      </c>
      <c r="M6" s="46">
        <f t="shared" ref="M6:M18" si="0">K6/$K$3</f>
        <v>0.3270287741576603</v>
      </c>
      <c r="N6" s="3" t="s">
        <v>28</v>
      </c>
    </row>
    <row r="7" spans="1:18" ht="14.25">
      <c r="A7" s="3" t="s">
        <v>34</v>
      </c>
      <c r="B7" s="46">
        <v>191.59</v>
      </c>
      <c r="C7" s="46">
        <v>147.36000000000001</v>
      </c>
      <c r="D7" s="46">
        <v>283.10000000000002</v>
      </c>
      <c r="E7" s="46">
        <v>64.069999999999993</v>
      </c>
      <c r="F7" s="46">
        <v>185.46</v>
      </c>
      <c r="G7" s="46">
        <v>277.94</v>
      </c>
      <c r="H7" s="3" t="s">
        <v>35</v>
      </c>
      <c r="I7" s="3">
        <v>4</v>
      </c>
      <c r="J7" s="3">
        <v>1152</v>
      </c>
      <c r="K7" s="46">
        <f>B7/J7</f>
        <v>0.16631076388888888</v>
      </c>
      <c r="L7" s="46">
        <f>B7/$B$3</f>
        <v>0.50520792131424197</v>
      </c>
      <c r="M7" s="46">
        <f t="shared" si="0"/>
        <v>0.43197031466538921</v>
      </c>
      <c r="N7" s="3" t="s">
        <v>28</v>
      </c>
    </row>
    <row r="8" spans="1:18" ht="14.25">
      <c r="A8" s="3" t="s">
        <v>59</v>
      </c>
      <c r="B8" s="3">
        <v>379.23</v>
      </c>
      <c r="C8" s="3">
        <v>174.82</v>
      </c>
      <c r="D8" s="3">
        <v>364.42</v>
      </c>
      <c r="E8" s="3">
        <v>97.02</v>
      </c>
      <c r="F8" s="3">
        <v>132.91999999999999</v>
      </c>
      <c r="G8" s="3">
        <v>1126.98</v>
      </c>
      <c r="H8" s="3" t="s">
        <v>60</v>
      </c>
      <c r="I8" s="3">
        <v>1</v>
      </c>
      <c r="J8" s="3">
        <v>985</v>
      </c>
      <c r="K8" s="46">
        <f>B8/J8</f>
        <v>0.38500507614213197</v>
      </c>
      <c r="L8" s="46">
        <f>B8/$B$3</f>
        <v>1</v>
      </c>
      <c r="M8" s="46">
        <f t="shared" si="0"/>
        <v>1</v>
      </c>
      <c r="N8" s="3" t="s">
        <v>44</v>
      </c>
    </row>
    <row r="9" spans="1:18" ht="14.25">
      <c r="A9" s="3" t="s">
        <v>49</v>
      </c>
      <c r="B9" s="46">
        <v>469.46</v>
      </c>
      <c r="C9" s="46">
        <v>212.71</v>
      </c>
      <c r="D9" s="46">
        <v>446.05</v>
      </c>
      <c r="E9" s="46">
        <v>118.25</v>
      </c>
      <c r="F9" s="46">
        <v>166.34</v>
      </c>
      <c r="G9" s="46">
        <v>1403.94</v>
      </c>
      <c r="H9" s="3" t="s">
        <v>50</v>
      </c>
      <c r="I9" s="3">
        <v>8</v>
      </c>
      <c r="J9" s="3">
        <v>1200</v>
      </c>
      <c r="K9" s="46">
        <f>B9/J9</f>
        <v>0.39121666666666666</v>
      </c>
      <c r="L9" s="46">
        <f>B9/$B$3</f>
        <v>1.2379294887007883</v>
      </c>
      <c r="M9" s="46">
        <f t="shared" si="0"/>
        <v>1.0161337886418971</v>
      </c>
      <c r="N9" s="3" t="s">
        <v>44</v>
      </c>
    </row>
    <row r="10" spans="1:18" ht="14.25">
      <c r="A10" s="3" t="s">
        <v>45</v>
      </c>
      <c r="B10" s="3">
        <v>472.24</v>
      </c>
      <c r="C10" s="3">
        <v>266.7</v>
      </c>
      <c r="D10" s="3">
        <v>501.81</v>
      </c>
      <c r="E10" s="3">
        <v>84.95</v>
      </c>
      <c r="F10" s="3">
        <v>304.82</v>
      </c>
      <c r="G10" s="3">
        <v>1202.94</v>
      </c>
      <c r="H10" s="3" t="s">
        <v>46</v>
      </c>
      <c r="I10" s="3">
        <v>8</v>
      </c>
      <c r="J10" s="3">
        <v>1550</v>
      </c>
      <c r="K10" s="46">
        <f>B10/J10</f>
        <v>0.30467096774193547</v>
      </c>
      <c r="L10" s="46">
        <f>B10/$B$3</f>
        <v>1.2452601323734935</v>
      </c>
      <c r="M10" s="46">
        <f t="shared" si="0"/>
        <v>0.79134272928251048</v>
      </c>
      <c r="N10" s="3" t="s">
        <v>44</v>
      </c>
    </row>
    <row r="11" spans="1:18" ht="14.25">
      <c r="A11" s="3" t="s">
        <v>16</v>
      </c>
      <c r="B11" s="46">
        <v>509.44</v>
      </c>
      <c r="C11" s="46">
        <v>267.60000000000002</v>
      </c>
      <c r="D11" s="46">
        <v>719.12</v>
      </c>
      <c r="E11" s="46">
        <v>178.04</v>
      </c>
      <c r="F11" s="46">
        <v>497.19</v>
      </c>
      <c r="G11" s="46">
        <v>885.27</v>
      </c>
      <c r="H11" s="1" t="s">
        <v>17</v>
      </c>
      <c r="I11" s="3">
        <v>4</v>
      </c>
      <c r="J11" s="3">
        <v>1440</v>
      </c>
      <c r="K11" s="46">
        <f>B8/J11</f>
        <v>0.26335416666666667</v>
      </c>
      <c r="L11" s="46">
        <f>B8/$B$3</f>
        <v>1</v>
      </c>
      <c r="M11" s="46">
        <f t="shared" si="0"/>
        <v>0.68402777777777779</v>
      </c>
      <c r="N11" s="3" t="s">
        <v>7</v>
      </c>
    </row>
    <row r="12" spans="1:18" ht="14.25">
      <c r="A12" s="3" t="s">
        <v>51</v>
      </c>
      <c r="B12" s="3">
        <v>511.43</v>
      </c>
      <c r="C12" s="3">
        <v>235.71</v>
      </c>
      <c r="D12" s="3">
        <v>481.74</v>
      </c>
      <c r="E12" s="3">
        <v>132.22999999999999</v>
      </c>
      <c r="F12" s="3">
        <v>186.18</v>
      </c>
      <c r="G12" s="3">
        <v>1521.26</v>
      </c>
      <c r="H12" s="3" t="s">
        <v>52</v>
      </c>
      <c r="I12" s="3">
        <v>8</v>
      </c>
      <c r="J12" s="3">
        <v>1300</v>
      </c>
      <c r="K12" s="46">
        <f t="shared" ref="K12:K18" si="1">B12/J12</f>
        <v>0.39340769230769229</v>
      </c>
      <c r="L12" s="46">
        <f t="shared" ref="L12:L18" si="2">B12/$B$3</f>
        <v>1.3486011127811617</v>
      </c>
      <c r="M12" s="46">
        <f t="shared" si="0"/>
        <v>1.0218246892995726</v>
      </c>
      <c r="N12" s="3" t="s">
        <v>44</v>
      </c>
    </row>
    <row r="13" spans="1:18" ht="14.25">
      <c r="A13" s="3" t="s">
        <v>14</v>
      </c>
      <c r="B13" s="46">
        <v>1002.61</v>
      </c>
      <c r="C13" s="46">
        <v>759.27</v>
      </c>
      <c r="D13" s="46">
        <v>967.15</v>
      </c>
      <c r="E13" s="46">
        <v>290.85000000000002</v>
      </c>
      <c r="F13" s="46">
        <v>933.71</v>
      </c>
      <c r="G13" s="46">
        <v>2062.08</v>
      </c>
      <c r="H13" s="3" t="s">
        <v>15</v>
      </c>
      <c r="I13" s="3">
        <v>4</v>
      </c>
      <c r="J13" s="3">
        <v>2133</v>
      </c>
      <c r="K13" s="46">
        <f t="shared" si="1"/>
        <v>0.47004688232536335</v>
      </c>
      <c r="L13" s="46">
        <f t="shared" si="2"/>
        <v>2.6438045513276904</v>
      </c>
      <c r="M13" s="46">
        <f t="shared" si="0"/>
        <v>1.2208848959483241</v>
      </c>
      <c r="N13" s="3" t="s">
        <v>7</v>
      </c>
    </row>
    <row r="14" spans="1:18" ht="14.25">
      <c r="A14" s="3" t="s">
        <v>18</v>
      </c>
      <c r="B14" s="46">
        <v>1028.44</v>
      </c>
      <c r="C14" s="46">
        <v>775.83</v>
      </c>
      <c r="D14" s="46">
        <v>989.81</v>
      </c>
      <c r="E14" s="46">
        <v>344.97</v>
      </c>
      <c r="F14" s="46">
        <v>1272.17</v>
      </c>
      <c r="G14" s="46">
        <v>1759.44</v>
      </c>
      <c r="H14" s="3" t="s">
        <v>19</v>
      </c>
      <c r="I14" s="3">
        <v>4</v>
      </c>
      <c r="J14" s="3">
        <v>2600</v>
      </c>
      <c r="K14" s="46">
        <f t="shared" si="1"/>
        <v>0.3955538461538462</v>
      </c>
      <c r="L14" s="46">
        <f t="shared" si="2"/>
        <v>2.7119162513514228</v>
      </c>
      <c r="M14" s="46">
        <f t="shared" si="0"/>
        <v>1.0273990413773659</v>
      </c>
      <c r="N14" s="3" t="s">
        <v>7</v>
      </c>
      <c r="P14" s="1"/>
      <c r="Q14" s="3"/>
      <c r="R14" s="3"/>
    </row>
    <row r="15" spans="1:18" ht="14.25">
      <c r="A15" s="3" t="s">
        <v>12</v>
      </c>
      <c r="B15" s="46">
        <v>1051.93</v>
      </c>
      <c r="C15" s="46">
        <v>720.56</v>
      </c>
      <c r="D15" s="46">
        <v>1201.02</v>
      </c>
      <c r="E15" s="46">
        <v>307.36</v>
      </c>
      <c r="F15" s="46">
        <v>1119.72</v>
      </c>
      <c r="G15" s="46">
        <v>1911</v>
      </c>
      <c r="H15" s="3" t="s">
        <v>13</v>
      </c>
      <c r="I15" s="3">
        <v>2</v>
      </c>
      <c r="J15" s="3">
        <v>2530</v>
      </c>
      <c r="K15" s="46">
        <f t="shared" si="1"/>
        <v>0.4157826086956522</v>
      </c>
      <c r="L15" s="46">
        <f t="shared" si="2"/>
        <v>2.7738575534635972</v>
      </c>
      <c r="M15" s="46">
        <f t="shared" si="0"/>
        <v>1.0799405889966971</v>
      </c>
      <c r="N15" s="3" t="s">
        <v>7</v>
      </c>
      <c r="P15" s="3"/>
      <c r="Q15" s="3"/>
      <c r="R15" s="3"/>
    </row>
    <row r="16" spans="1:18" ht="14.25">
      <c r="A16" s="3" t="s">
        <v>10</v>
      </c>
      <c r="B16" s="46">
        <v>1800</v>
      </c>
      <c r="C16" s="46">
        <v>1517.97</v>
      </c>
      <c r="D16" s="46">
        <v>1636.33</v>
      </c>
      <c r="E16" s="46">
        <v>515.34</v>
      </c>
      <c r="F16" s="46">
        <v>1981.74</v>
      </c>
      <c r="G16" s="46">
        <v>3348.64</v>
      </c>
      <c r="H16" s="3" t="s">
        <v>11</v>
      </c>
      <c r="I16" s="3">
        <v>8</v>
      </c>
      <c r="J16" s="3">
        <v>3400</v>
      </c>
      <c r="K16" s="46">
        <f t="shared" si="1"/>
        <v>0.52941176470588236</v>
      </c>
      <c r="L16" s="46">
        <f t="shared" si="2"/>
        <v>4.746459931967407</v>
      </c>
      <c r="M16" s="46">
        <f t="shared" si="0"/>
        <v>1.3750773626434991</v>
      </c>
      <c r="N16" s="3" t="s">
        <v>7</v>
      </c>
      <c r="P16" s="3"/>
      <c r="Q16" s="3"/>
      <c r="R16" s="3"/>
    </row>
    <row r="17" spans="1:18" ht="14.25">
      <c r="A17" s="48" t="s">
        <v>8</v>
      </c>
      <c r="B17" s="46">
        <v>2071.2600000000002</v>
      </c>
      <c r="C17" s="46">
        <v>1693.12</v>
      </c>
      <c r="D17" s="46">
        <v>1599.69</v>
      </c>
      <c r="E17" s="46">
        <v>568.16999999999996</v>
      </c>
      <c r="F17" s="46">
        <v>2148.4</v>
      </c>
      <c r="G17" s="46">
        <v>4346.91</v>
      </c>
      <c r="H17" s="1" t="s">
        <v>9</v>
      </c>
      <c r="I17" s="1">
        <v>8</v>
      </c>
      <c r="J17" s="1">
        <v>2400</v>
      </c>
      <c r="K17" s="46">
        <f t="shared" si="1"/>
        <v>0.86302500000000004</v>
      </c>
      <c r="L17" s="46">
        <f t="shared" si="2"/>
        <v>5.4617514437148964</v>
      </c>
      <c r="M17" s="46">
        <f t="shared" si="0"/>
        <v>2.241593821691322</v>
      </c>
      <c r="N17" s="3" t="s">
        <v>7</v>
      </c>
      <c r="P17" s="1"/>
      <c r="Q17" s="3"/>
      <c r="R17" s="3"/>
    </row>
    <row r="18" spans="1:18" ht="14.25">
      <c r="A18" s="1" t="s">
        <v>5</v>
      </c>
      <c r="B18" s="59">
        <v>2427.42</v>
      </c>
      <c r="C18" s="59">
        <v>2011.19</v>
      </c>
      <c r="D18" s="59">
        <v>1564.17</v>
      </c>
      <c r="E18" s="59">
        <v>753.09</v>
      </c>
      <c r="F18" s="59">
        <v>2878.47</v>
      </c>
      <c r="G18" s="59">
        <v>4930.18</v>
      </c>
      <c r="H18" s="1" t="s">
        <v>6</v>
      </c>
      <c r="I18" s="1">
        <v>24</v>
      </c>
      <c r="J18" s="1">
        <v>3400</v>
      </c>
      <c r="K18" s="46">
        <f t="shared" si="1"/>
        <v>0.71394705882352938</v>
      </c>
      <c r="L18" s="46">
        <f t="shared" si="2"/>
        <v>6.4009176489201804</v>
      </c>
      <c r="M18" s="46">
        <f t="shared" si="0"/>
        <v>1.8543834953489347</v>
      </c>
      <c r="N18" s="3" t="s">
        <v>7</v>
      </c>
      <c r="P18" s="1"/>
      <c r="Q18" s="3"/>
      <c r="R18" s="3"/>
    </row>
    <row r="19" spans="1:18" ht="14.25">
      <c r="P19" s="3"/>
      <c r="Q19" s="3"/>
      <c r="R19" s="3"/>
    </row>
    <row r="20" spans="1:18" ht="14.25"/>
    <row r="21" spans="1:18" ht="14.25"/>
    <row r="22" spans="1:18" ht="14.25">
      <c r="P22" s="1"/>
      <c r="Q22" s="3"/>
      <c r="R22" s="3"/>
    </row>
    <row r="23" spans="1:18" ht="14.25">
      <c r="P23" s="3"/>
      <c r="Q23" s="3"/>
      <c r="R23" s="3"/>
    </row>
    <row r="24" spans="1:18" ht="14.25">
      <c r="P24" s="3"/>
      <c r="Q24" s="3"/>
      <c r="R24" s="3"/>
    </row>
    <row r="25" spans="1:18" ht="14.25">
      <c r="P25" s="3"/>
      <c r="Q25" s="3"/>
      <c r="R25" s="3"/>
    </row>
    <row r="26" spans="1:18" ht="14.25">
      <c r="P26" s="3"/>
      <c r="Q26" s="3"/>
      <c r="R26" s="3"/>
    </row>
    <row r="27" spans="1:18" ht="14.25">
      <c r="P27" s="3"/>
      <c r="Q27" s="3"/>
      <c r="R27" s="3"/>
    </row>
    <row r="28" spans="1:18" ht="14.25"/>
    <row r="29" spans="1:18" ht="14.25">
      <c r="P29" s="3"/>
      <c r="Q29" s="3"/>
      <c r="R29" s="3"/>
    </row>
    <row r="30" spans="1:18" ht="14.25">
      <c r="P30" s="3"/>
      <c r="Q30" s="3"/>
      <c r="R30" s="3"/>
    </row>
    <row r="31" spans="1:18" ht="14.25">
      <c r="P31" s="3"/>
      <c r="Q31" s="3"/>
      <c r="R31" s="3"/>
    </row>
    <row r="32" spans="1:18" ht="14.25"/>
    <row r="33" spans="16:18" ht="14.25">
      <c r="P33" s="3"/>
      <c r="Q33" s="3"/>
      <c r="R33" s="3"/>
    </row>
  </sheetData>
  <pageMargins left="0" right="0" top="0.63460000000000005" bottom="0.63460000000000005" header="0" footer="0"/>
  <pageSetup paperSize="0" scale="62" fitToWidth="0" fitToHeight="0" pageOrder="overThenDown" orientation="landscape" useFirstPageNumber="1" horizontalDpi="0" verticalDpi="0" copies="0"/>
  <headerFooter>
    <oddHeader>&amp;C&amp;"Arial2,Regular"&amp;A</oddHeader>
    <oddFooter>&amp;C&amp;"Arial2,Regular"Page 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4.25"/>
  <cols>
    <col min="1" max="1" width="15.75" customWidth="1"/>
    <col min="2" max="2" width="41.625" customWidth="1"/>
    <col min="3" max="3" width="6.25" customWidth="1"/>
    <col min="4" max="11" width="10.75" customWidth="1"/>
    <col min="12" max="12" width="13.125" customWidth="1"/>
    <col min="13" max="64" width="8.75" customWidth="1"/>
  </cols>
  <sheetData>
    <row r="1" spans="1:12" ht="15">
      <c r="F1" s="5"/>
      <c r="G1" s="5"/>
      <c r="H1" s="5"/>
      <c r="I1" s="5"/>
    </row>
    <row r="2" spans="1:12" ht="15">
      <c r="F2" s="5"/>
      <c r="G2" s="5"/>
      <c r="H2" s="5"/>
      <c r="I2" s="5"/>
    </row>
    <row r="3" spans="1:12" ht="15">
      <c r="F3" s="5"/>
      <c r="G3" s="5"/>
      <c r="H3" s="5"/>
      <c r="I3" s="5"/>
    </row>
    <row r="4" spans="1:12" ht="15">
      <c r="F4" s="5"/>
      <c r="G4" s="5"/>
      <c r="H4" s="5"/>
      <c r="I4" s="5"/>
    </row>
    <row r="5" spans="1:12" ht="29.25">
      <c r="A5" s="1" t="s">
        <v>0</v>
      </c>
      <c r="B5" s="1" t="s">
        <v>1</v>
      </c>
      <c r="C5" s="1" t="s">
        <v>2</v>
      </c>
      <c r="D5" s="1" t="s">
        <v>3</v>
      </c>
      <c r="E5" s="3" t="s">
        <v>4</v>
      </c>
      <c r="F5" s="5" t="s">
        <v>64</v>
      </c>
      <c r="G5" s="5" t="s">
        <v>65</v>
      </c>
      <c r="H5" s="5" t="s">
        <v>66</v>
      </c>
      <c r="I5" s="5" t="s">
        <v>67</v>
      </c>
      <c r="J5" s="5" t="s">
        <v>68</v>
      </c>
      <c r="K5" s="5" t="s">
        <v>69</v>
      </c>
      <c r="L5" s="5" t="s">
        <v>70</v>
      </c>
    </row>
    <row r="6" spans="1:12" ht="15">
      <c r="A6" s="6" t="s">
        <v>40</v>
      </c>
      <c r="B6" s="3" t="s">
        <v>41</v>
      </c>
      <c r="C6" s="3">
        <v>1</v>
      </c>
      <c r="D6" s="3">
        <v>700</v>
      </c>
      <c r="E6" t="s">
        <v>33</v>
      </c>
      <c r="F6" s="7">
        <v>3.8365772114560999E-2</v>
      </c>
      <c r="G6" s="8">
        <v>8.63692965931224E-3</v>
      </c>
      <c r="H6" s="8">
        <v>1.0894711625020001E-2</v>
      </c>
      <c r="I6" s="8">
        <v>9.7608816400140408E-3</v>
      </c>
      <c r="J6" s="8">
        <v>2.0114696974801601E-3</v>
      </c>
      <c r="K6" s="8">
        <f t="shared" ref="K6:K32" si="0">GEOMEAN(F6:J6)</f>
        <v>9.3347850315409053E-3</v>
      </c>
      <c r="L6" s="8">
        <f t="shared" ref="L6:L32" si="1">1/K6</f>
        <v>107.12619483160489</v>
      </c>
    </row>
    <row r="7" spans="1:12" ht="15">
      <c r="A7" s="1" t="s">
        <v>20</v>
      </c>
      <c r="B7" s="1" t="s">
        <v>20</v>
      </c>
      <c r="C7" s="3">
        <v>1</v>
      </c>
      <c r="D7" s="3">
        <v>1600</v>
      </c>
      <c r="E7" s="2" t="s">
        <v>21</v>
      </c>
      <c r="F7" s="7">
        <v>4.9177038334517802E-2</v>
      </c>
      <c r="G7" s="8">
        <v>1.6186404419042798E-2</v>
      </c>
      <c r="H7" s="8">
        <v>1.6866547803030901E-2</v>
      </c>
      <c r="I7" s="8">
        <v>7.8742426601656104E-2</v>
      </c>
      <c r="J7" s="8">
        <v>7.6516438902007001E-3</v>
      </c>
      <c r="K7" s="8">
        <f t="shared" si="0"/>
        <v>2.4075787447227284E-2</v>
      </c>
      <c r="L7" s="8">
        <f t="shared" si="1"/>
        <v>41.535505419789132</v>
      </c>
    </row>
    <row r="8" spans="1:12" ht="15">
      <c r="A8" s="9" t="s">
        <v>24</v>
      </c>
      <c r="B8" s="3" t="s">
        <v>25</v>
      </c>
      <c r="C8" s="3">
        <v>1</v>
      </c>
      <c r="D8" s="3">
        <v>1000</v>
      </c>
      <c r="E8" s="2" t="s">
        <v>21</v>
      </c>
      <c r="F8" s="7">
        <v>7.2247233202744801E-2</v>
      </c>
      <c r="G8" s="8">
        <v>2.6054471726428E-2</v>
      </c>
      <c r="H8" s="8">
        <v>1.8772904229248499E-2</v>
      </c>
      <c r="I8" s="8">
        <v>7.3594723546267699E-2</v>
      </c>
      <c r="J8" s="8"/>
      <c r="K8" s="8">
        <f t="shared" si="0"/>
        <v>4.0157845883568716E-2</v>
      </c>
      <c r="L8" s="8">
        <f t="shared" si="1"/>
        <v>24.901734094486564</v>
      </c>
    </row>
    <row r="9" spans="1:12" ht="15">
      <c r="A9" s="1" t="s">
        <v>22</v>
      </c>
      <c r="B9" s="3" t="s">
        <v>23</v>
      </c>
      <c r="C9" s="3">
        <v>1</v>
      </c>
      <c r="D9" s="3">
        <v>3066</v>
      </c>
      <c r="E9" s="2" t="s">
        <v>21</v>
      </c>
      <c r="F9" s="7">
        <v>0.181727836745713</v>
      </c>
      <c r="G9" s="8">
        <v>3.5729110124844303E-2</v>
      </c>
      <c r="H9" s="8">
        <v>4.96482415625909E-2</v>
      </c>
      <c r="I9" s="8">
        <v>0.195280381325109</v>
      </c>
      <c r="J9" s="8">
        <v>2.2589013775450899E-2</v>
      </c>
      <c r="K9" s="8">
        <f t="shared" si="0"/>
        <v>6.7698755088129323E-2</v>
      </c>
      <c r="L9" s="8">
        <f t="shared" si="1"/>
        <v>14.771320369159131</v>
      </c>
    </row>
    <row r="10" spans="1:12" ht="15">
      <c r="A10" s="3" t="s">
        <v>38</v>
      </c>
      <c r="B10" s="1" t="s">
        <v>39</v>
      </c>
      <c r="C10" s="3">
        <v>4</v>
      </c>
      <c r="D10" s="3">
        <v>1200</v>
      </c>
      <c r="E10" t="s">
        <v>28</v>
      </c>
      <c r="F10" s="7">
        <v>0.11183599923359</v>
      </c>
      <c r="G10" s="8">
        <v>8.8757623168045002E-2</v>
      </c>
      <c r="H10" s="8">
        <v>0.12838484006273501</v>
      </c>
      <c r="I10" s="8">
        <v>4.1832349885774403E-2</v>
      </c>
      <c r="J10" s="8">
        <v>3.5385594577837499E-2</v>
      </c>
      <c r="K10" s="8">
        <f t="shared" si="0"/>
        <v>7.1635444139159316E-2</v>
      </c>
      <c r="L10" s="8">
        <f t="shared" si="1"/>
        <v>13.959570042692773</v>
      </c>
    </row>
    <row r="11" spans="1:12" ht="15">
      <c r="A11" s="3" t="s">
        <v>36</v>
      </c>
      <c r="B11" s="3" t="s">
        <v>37</v>
      </c>
      <c r="C11" s="3">
        <v>4</v>
      </c>
      <c r="D11" s="3">
        <v>1344</v>
      </c>
      <c r="E11" t="s">
        <v>28</v>
      </c>
      <c r="F11" s="7">
        <v>0.107351688207213</v>
      </c>
      <c r="G11" s="8">
        <v>5.9197292378428398E-2</v>
      </c>
      <c r="H11" s="8">
        <v>0.12844242346614801</v>
      </c>
      <c r="I11" s="8">
        <v>4.0447234300667698E-2</v>
      </c>
      <c r="J11" s="8"/>
      <c r="K11" s="8">
        <f t="shared" si="0"/>
        <v>7.5801362312448009E-2</v>
      </c>
      <c r="L11" s="8">
        <f t="shared" si="1"/>
        <v>13.192375037773974</v>
      </c>
    </row>
    <row r="12" spans="1:12" ht="15">
      <c r="A12" s="3" t="s">
        <v>34</v>
      </c>
      <c r="B12" s="3" t="s">
        <v>35</v>
      </c>
      <c r="C12" s="3">
        <v>4</v>
      </c>
      <c r="D12" s="3">
        <v>1152</v>
      </c>
      <c r="E12" t="s">
        <v>28</v>
      </c>
      <c r="F12" s="7">
        <v>0.133583548829391</v>
      </c>
      <c r="G12" s="8">
        <v>0.12126823972668301</v>
      </c>
      <c r="H12" s="8">
        <v>0.124518812861241</v>
      </c>
      <c r="I12" s="8">
        <v>3.7983773696283203E-2</v>
      </c>
      <c r="J12" s="8">
        <v>5.8286620311571398E-2</v>
      </c>
      <c r="K12" s="8">
        <f t="shared" si="0"/>
        <v>8.5109962891176991E-2</v>
      </c>
      <c r="L12" s="8">
        <f t="shared" si="1"/>
        <v>11.749505769126189</v>
      </c>
    </row>
    <row r="13" spans="1:12" ht="15">
      <c r="A13" s="3" t="s">
        <v>61</v>
      </c>
      <c r="B13" s="3" t="s">
        <v>62</v>
      </c>
      <c r="C13" s="3">
        <v>2</v>
      </c>
      <c r="D13" s="3">
        <v>1200</v>
      </c>
      <c r="E13" t="s">
        <v>63</v>
      </c>
      <c r="F13" s="7">
        <v>0.16533065905330299</v>
      </c>
      <c r="G13" s="8">
        <v>3.9177496088636299E-2</v>
      </c>
      <c r="H13" s="8">
        <v>0.103316675000189</v>
      </c>
      <c r="I13" s="8"/>
      <c r="J13" s="8"/>
      <c r="K13" s="8">
        <f t="shared" si="0"/>
        <v>8.746886637480146E-2</v>
      </c>
      <c r="L13" s="8">
        <f t="shared" si="1"/>
        <v>11.432639308654466</v>
      </c>
    </row>
    <row r="14" spans="1:12" ht="15">
      <c r="A14" s="3" t="s">
        <v>59</v>
      </c>
      <c r="B14" s="3" t="s">
        <v>60</v>
      </c>
      <c r="C14" s="3">
        <v>1</v>
      </c>
      <c r="D14" s="3">
        <v>985</v>
      </c>
      <c r="E14" t="s">
        <v>44</v>
      </c>
      <c r="F14" s="7">
        <v>0.194887704245646</v>
      </c>
      <c r="G14" s="8">
        <v>4.1891503560139202E-2</v>
      </c>
      <c r="H14" s="8">
        <v>2.3801258599474798E-2</v>
      </c>
      <c r="I14" s="8">
        <v>0.18935180773852001</v>
      </c>
      <c r="J14" s="8">
        <v>0.17721972632531299</v>
      </c>
      <c r="K14" s="8">
        <f t="shared" si="0"/>
        <v>9.180331539114063E-2</v>
      </c>
      <c r="L14" s="8">
        <f t="shared" si="1"/>
        <v>10.892852787934322</v>
      </c>
    </row>
    <row r="15" spans="1:12" ht="15">
      <c r="A15" s="3" t="s">
        <v>31</v>
      </c>
      <c r="B15" s="2" t="s">
        <v>32</v>
      </c>
      <c r="C15" s="3">
        <v>4</v>
      </c>
      <c r="D15" s="3">
        <v>1700</v>
      </c>
      <c r="E15" t="s">
        <v>33</v>
      </c>
      <c r="F15" s="7">
        <v>0.20360719790804599</v>
      </c>
      <c r="G15" s="8">
        <v>0.13700948306140001</v>
      </c>
      <c r="H15" s="8">
        <v>0.20190829215153799</v>
      </c>
      <c r="I15" s="8">
        <v>6.2453374360023198E-2</v>
      </c>
      <c r="J15" s="8">
        <v>3.95953914092625E-2</v>
      </c>
      <c r="K15" s="8">
        <f t="shared" si="0"/>
        <v>0.10685127082509512</v>
      </c>
      <c r="L15" s="8">
        <f t="shared" si="1"/>
        <v>9.3588030566047298</v>
      </c>
    </row>
    <row r="16" spans="1:12" ht="15">
      <c r="A16" s="10" t="s">
        <v>57</v>
      </c>
      <c r="B16" s="3" t="s">
        <v>58</v>
      </c>
      <c r="C16" s="3">
        <v>4</v>
      </c>
      <c r="D16" s="3">
        <v>800</v>
      </c>
      <c r="E16" t="s">
        <v>44</v>
      </c>
      <c r="F16" s="7">
        <v>0.16074669667078401</v>
      </c>
      <c r="G16" s="8">
        <v>7.8386921676937296E-2</v>
      </c>
      <c r="H16" s="8">
        <v>0.307134470125562</v>
      </c>
      <c r="I16" s="8">
        <v>0.15679632371111801</v>
      </c>
      <c r="J16" s="8">
        <v>0.41002270220541398</v>
      </c>
      <c r="K16" s="8">
        <f t="shared" si="0"/>
        <v>0.19018295950565281</v>
      </c>
      <c r="L16" s="8">
        <f t="shared" si="1"/>
        <v>5.2580946400209791</v>
      </c>
    </row>
    <row r="17" spans="1:12" ht="15">
      <c r="A17" s="3" t="s">
        <v>16</v>
      </c>
      <c r="B17" s="1" t="s">
        <v>17</v>
      </c>
      <c r="C17" s="3">
        <v>4</v>
      </c>
      <c r="D17" s="3">
        <v>1440</v>
      </c>
      <c r="E17" s="2" t="s">
        <v>7</v>
      </c>
      <c r="F17" s="7">
        <v>0.211863312764387</v>
      </c>
      <c r="G17" s="8">
        <v>0.21188415977521599</v>
      </c>
      <c r="H17" s="8">
        <v>0.19900140723270199</v>
      </c>
      <c r="I17" s="8">
        <v>0.23738464148514099</v>
      </c>
      <c r="J17" s="8">
        <v>0.121835061818267</v>
      </c>
      <c r="K17" s="8">
        <f t="shared" si="0"/>
        <v>0.1916227464335564</v>
      </c>
      <c r="L17" s="8">
        <f t="shared" si="1"/>
        <v>5.218587138592869</v>
      </c>
    </row>
    <row r="18" spans="1:12" ht="15">
      <c r="A18" s="3" t="s">
        <v>29</v>
      </c>
      <c r="B18" s="1" t="s">
        <v>30</v>
      </c>
      <c r="C18" s="3">
        <v>6</v>
      </c>
      <c r="D18" s="3">
        <v>1800</v>
      </c>
      <c r="E18" t="s">
        <v>28</v>
      </c>
      <c r="F18" s="7">
        <v>0.37278666411196798</v>
      </c>
      <c r="G18" s="8">
        <v>0.31709186117053501</v>
      </c>
      <c r="H18" s="8"/>
      <c r="I18" s="8">
        <v>0.196400558694273</v>
      </c>
      <c r="J18" s="8">
        <v>0.181947355703106</v>
      </c>
      <c r="K18" s="8">
        <f t="shared" si="0"/>
        <v>0.25493735900986975</v>
      </c>
      <c r="L18" s="8">
        <f t="shared" si="1"/>
        <v>3.9225322011799988</v>
      </c>
    </row>
    <row r="19" spans="1:12" ht="15">
      <c r="A19" s="3" t="s">
        <v>12</v>
      </c>
      <c r="B19" s="3" t="s">
        <v>13</v>
      </c>
      <c r="C19" s="3">
        <v>2</v>
      </c>
      <c r="D19" s="3">
        <v>2530</v>
      </c>
      <c r="E19" s="2" t="s">
        <v>7</v>
      </c>
      <c r="F19" s="7">
        <v>0.60284133194002598</v>
      </c>
      <c r="G19" s="8">
        <v>0.165873750758326</v>
      </c>
      <c r="H19" s="8">
        <v>0.20013771630454799</v>
      </c>
      <c r="I19" s="8">
        <v>0.422046577997578</v>
      </c>
      <c r="J19" s="8">
        <v>0.210676698818833</v>
      </c>
      <c r="K19" s="8">
        <f t="shared" si="0"/>
        <v>0.28187548256374478</v>
      </c>
      <c r="L19" s="11">
        <f t="shared" si="1"/>
        <v>3.5476657668297022</v>
      </c>
    </row>
    <row r="20" spans="1:12" ht="15">
      <c r="A20" s="3" t="s">
        <v>14</v>
      </c>
      <c r="B20" s="3" t="s">
        <v>15</v>
      </c>
      <c r="C20" s="3">
        <v>4</v>
      </c>
      <c r="D20" s="3">
        <v>2133</v>
      </c>
      <c r="E20" s="2" t="s">
        <v>7</v>
      </c>
      <c r="F20" s="7">
        <v>0.49460591738811999</v>
      </c>
      <c r="G20" s="8">
        <v>0.28216098853730998</v>
      </c>
      <c r="H20" s="8">
        <v>0.202661735279521</v>
      </c>
      <c r="I20" s="8">
        <v>0.50097027811540595</v>
      </c>
      <c r="J20" s="8">
        <v>0.24359459103127401</v>
      </c>
      <c r="K20" s="8">
        <f t="shared" si="0"/>
        <v>0.32181147569474133</v>
      </c>
      <c r="L20" s="8">
        <f t="shared" si="1"/>
        <v>3.1074093857006009</v>
      </c>
    </row>
    <row r="21" spans="1:12" ht="15">
      <c r="A21" s="3" t="s">
        <v>55</v>
      </c>
      <c r="B21" s="2" t="s">
        <v>56</v>
      </c>
      <c r="C21" s="3">
        <v>16</v>
      </c>
      <c r="D21" s="3">
        <v>750</v>
      </c>
      <c r="E21" t="s">
        <v>44</v>
      </c>
      <c r="F21" s="7">
        <v>0.15081372126700399</v>
      </c>
      <c r="G21" s="8">
        <v>0.504166799706249</v>
      </c>
      <c r="H21" s="8">
        <v>0.28793859553057299</v>
      </c>
      <c r="I21" s="8">
        <v>0.14699655347917301</v>
      </c>
      <c r="J21" s="8">
        <v>1.25401707139812</v>
      </c>
      <c r="K21" s="8">
        <f t="shared" si="0"/>
        <v>0.33203595652989526</v>
      </c>
      <c r="L21" s="8">
        <f t="shared" si="1"/>
        <v>3.0117220148413768</v>
      </c>
    </row>
    <row r="22" spans="1:12" ht="15">
      <c r="A22" s="3" t="s">
        <v>49</v>
      </c>
      <c r="B22" s="3" t="s">
        <v>50</v>
      </c>
      <c r="C22" s="3">
        <v>8</v>
      </c>
      <c r="D22" s="3">
        <v>1200</v>
      </c>
      <c r="E22" t="s">
        <v>44</v>
      </c>
      <c r="F22" s="7">
        <v>0.16100307243249401</v>
      </c>
      <c r="G22" s="8">
        <v>0.39656438583607401</v>
      </c>
      <c r="H22" s="8">
        <v>0.220578530575779</v>
      </c>
      <c r="I22" s="8">
        <v>0.233747551064517</v>
      </c>
      <c r="J22" s="8">
        <v>2.1614966716347701</v>
      </c>
      <c r="K22" s="8">
        <f t="shared" si="0"/>
        <v>0.3719140202844709</v>
      </c>
      <c r="L22" s="8">
        <f t="shared" si="1"/>
        <v>2.6887934991940248</v>
      </c>
    </row>
    <row r="23" spans="1:12" ht="15">
      <c r="A23" s="3" t="s">
        <v>51</v>
      </c>
      <c r="B23" s="3" t="s">
        <v>52</v>
      </c>
      <c r="C23" s="3">
        <v>8</v>
      </c>
      <c r="D23" s="3">
        <v>1300</v>
      </c>
      <c r="E23" t="s">
        <v>44</v>
      </c>
      <c r="F23" s="7">
        <v>0.26567006251310799</v>
      </c>
      <c r="G23" s="8">
        <v>0.41444490564832898</v>
      </c>
      <c r="H23" s="8">
        <v>0.24104567307607899</v>
      </c>
      <c r="I23" s="8">
        <v>0.24989483812042601</v>
      </c>
      <c r="J23" s="8">
        <v>1.28136287854882</v>
      </c>
      <c r="K23" s="8">
        <f t="shared" si="0"/>
        <v>0.38536089098967735</v>
      </c>
      <c r="L23" s="8">
        <f t="shared" si="1"/>
        <v>2.5949701263971465</v>
      </c>
    </row>
    <row r="24" spans="1:12" ht="15">
      <c r="A24" s="3" t="s">
        <v>18</v>
      </c>
      <c r="B24" s="3" t="s">
        <v>19</v>
      </c>
      <c r="C24" s="3">
        <v>4</v>
      </c>
      <c r="D24" s="3">
        <v>2600</v>
      </c>
      <c r="E24" s="2" t="s">
        <v>7</v>
      </c>
      <c r="F24" s="7">
        <v>0.51890318281901904</v>
      </c>
      <c r="G24" s="8">
        <v>0.38676202943899901</v>
      </c>
      <c r="H24" s="8">
        <v>0.34817708333675601</v>
      </c>
      <c r="I24" s="8">
        <v>0.40671037372556601</v>
      </c>
      <c r="J24" s="8">
        <v>0.34798623701679199</v>
      </c>
      <c r="K24" s="8">
        <f t="shared" si="0"/>
        <v>0.39722404821099705</v>
      </c>
      <c r="L24" s="8">
        <f t="shared" si="1"/>
        <v>2.5174709449333768</v>
      </c>
    </row>
    <row r="25" spans="1:12" ht="15">
      <c r="A25" s="3" t="s">
        <v>47</v>
      </c>
      <c r="B25" s="3" t="s">
        <v>48</v>
      </c>
      <c r="C25" s="3">
        <v>8</v>
      </c>
      <c r="D25" s="3">
        <v>1500</v>
      </c>
      <c r="E25" t="s">
        <v>44</v>
      </c>
      <c r="F25" s="7">
        <v>0.111970528564382</v>
      </c>
      <c r="G25" s="8">
        <v>0.46527475334461499</v>
      </c>
      <c r="H25" s="8">
        <v>0.27714079706300798</v>
      </c>
      <c r="I25" s="8">
        <v>0.29218443883064599</v>
      </c>
      <c r="J25" s="8">
        <v>2.4942820589524102</v>
      </c>
      <c r="K25" s="8">
        <f t="shared" si="0"/>
        <v>0.40218258816628877</v>
      </c>
      <c r="L25" s="8">
        <f t="shared" si="1"/>
        <v>2.4864328526985711</v>
      </c>
    </row>
    <row r="26" spans="1:12" ht="15">
      <c r="A26" s="3" t="s">
        <v>45</v>
      </c>
      <c r="B26" s="3" t="s">
        <v>46</v>
      </c>
      <c r="C26" s="3">
        <v>8</v>
      </c>
      <c r="D26" s="3">
        <v>1550</v>
      </c>
      <c r="E26" t="s">
        <v>44</v>
      </c>
      <c r="F26" s="7">
        <v>0.242671435437019</v>
      </c>
      <c r="G26" s="8">
        <v>0.46527475334461499</v>
      </c>
      <c r="H26" s="8">
        <v>0.28816725339237798</v>
      </c>
      <c r="I26" s="8">
        <v>0.29510166423032003</v>
      </c>
      <c r="J26" s="8">
        <v>2.5774247942508302</v>
      </c>
      <c r="K26" s="8">
        <f t="shared" si="0"/>
        <v>0.47720621031345184</v>
      </c>
      <c r="L26" s="8">
        <f t="shared" si="1"/>
        <v>2.0955301469005447</v>
      </c>
    </row>
    <row r="27" spans="1:12" ht="15">
      <c r="A27" s="3" t="s">
        <v>26</v>
      </c>
      <c r="B27" s="1" t="s">
        <v>27</v>
      </c>
      <c r="C27" s="3">
        <v>16</v>
      </c>
      <c r="D27" s="3">
        <v>2300</v>
      </c>
      <c r="E27" t="s">
        <v>28</v>
      </c>
      <c r="F27" s="7">
        <v>0.51536193599030999</v>
      </c>
      <c r="G27" s="8">
        <v>1.4285577445001401</v>
      </c>
      <c r="H27" s="8"/>
      <c r="I27" s="8">
        <v>0.35990927028113701</v>
      </c>
      <c r="J27" s="8">
        <v>1.25086516824614</v>
      </c>
      <c r="K27" s="8">
        <f t="shared" si="0"/>
        <v>0.75875823529949982</v>
      </c>
      <c r="L27" s="8">
        <f t="shared" si="1"/>
        <v>1.3179428617407709</v>
      </c>
    </row>
    <row r="28" spans="1:12" ht="15">
      <c r="A28" s="3" t="s">
        <v>53</v>
      </c>
      <c r="B28" s="3" t="s">
        <v>54</v>
      </c>
      <c r="C28" s="3">
        <v>32</v>
      </c>
      <c r="D28" s="3">
        <v>1300</v>
      </c>
      <c r="E28" t="s">
        <v>44</v>
      </c>
      <c r="F28" s="7">
        <v>0.26474738154737698</v>
      </c>
      <c r="G28" s="8">
        <v>1.71023979054248</v>
      </c>
      <c r="H28" s="8">
        <v>0.98508012524150401</v>
      </c>
      <c r="I28" s="8">
        <v>0.253090364847812</v>
      </c>
      <c r="J28" s="8">
        <v>5.5701619955138799</v>
      </c>
      <c r="K28" s="8">
        <f t="shared" si="0"/>
        <v>0.91138260439834717</v>
      </c>
      <c r="L28" s="8">
        <f t="shared" si="1"/>
        <v>1.0972340213363563</v>
      </c>
    </row>
    <row r="29" spans="1:12" ht="15">
      <c r="A29" s="3" t="s">
        <v>42</v>
      </c>
      <c r="B29" s="3" t="s">
        <v>43</v>
      </c>
      <c r="C29" s="3">
        <v>16</v>
      </c>
      <c r="D29" s="3">
        <v>2000</v>
      </c>
      <c r="E29" t="s">
        <v>44</v>
      </c>
      <c r="F29" s="7">
        <v>0.40872320794021999</v>
      </c>
      <c r="G29" s="8">
        <v>1.2007090408893299</v>
      </c>
      <c r="H29" s="8">
        <v>0.74365742810936197</v>
      </c>
      <c r="I29" s="8">
        <v>0.38936979207355499</v>
      </c>
      <c r="J29" s="8">
        <v>6.6514188238731</v>
      </c>
      <c r="K29" s="8">
        <f t="shared" si="0"/>
        <v>0.98878827959460891</v>
      </c>
      <c r="L29" s="8">
        <f t="shared" si="1"/>
        <v>1.0113388484034092</v>
      </c>
    </row>
    <row r="30" spans="1:12" ht="15">
      <c r="A30" s="12" t="s">
        <v>10</v>
      </c>
      <c r="B30" s="3" t="s">
        <v>11</v>
      </c>
      <c r="C30" s="3">
        <v>8</v>
      </c>
      <c r="D30" s="3">
        <v>3400</v>
      </c>
      <c r="E30" s="2" t="s">
        <v>7</v>
      </c>
      <c r="F30" s="7">
        <v>1</v>
      </c>
      <c r="G30" s="8">
        <v>1</v>
      </c>
      <c r="H30" s="8">
        <v>1</v>
      </c>
      <c r="I30" s="8">
        <v>1</v>
      </c>
      <c r="J30" s="8">
        <v>0.99999998814799995</v>
      </c>
      <c r="K30" s="8">
        <f t="shared" si="0"/>
        <v>0.99999999762960001</v>
      </c>
      <c r="L30" s="8">
        <f t="shared" si="1"/>
        <v>1.0000000023704001</v>
      </c>
    </row>
    <row r="31" spans="1:12" ht="15">
      <c r="A31" s="1" t="s">
        <v>8</v>
      </c>
      <c r="B31" s="1" t="s">
        <v>9</v>
      </c>
      <c r="C31" s="1">
        <v>8</v>
      </c>
      <c r="D31" s="1">
        <v>2400</v>
      </c>
      <c r="E31" s="2" t="s">
        <v>7</v>
      </c>
      <c r="F31" s="7">
        <v>1.0412425255820901</v>
      </c>
      <c r="G31" s="8">
        <v>1.1250039911874601</v>
      </c>
      <c r="H31" s="8">
        <v>1.02999332340363</v>
      </c>
      <c r="I31" s="8">
        <v>1.1424507714582499</v>
      </c>
      <c r="J31" s="8">
        <v>1.0189879424899999</v>
      </c>
      <c r="K31" s="8">
        <f t="shared" si="0"/>
        <v>1.07030950440905</v>
      </c>
      <c r="L31" s="8">
        <f t="shared" si="1"/>
        <v>0.93430918428789433</v>
      </c>
    </row>
    <row r="32" spans="1:12" ht="29.25">
      <c r="A32" s="1" t="s">
        <v>5</v>
      </c>
      <c r="B32" s="1" t="s">
        <v>6</v>
      </c>
      <c r="C32" s="1">
        <v>24</v>
      </c>
      <c r="D32" s="1">
        <v>3400</v>
      </c>
      <c r="E32" s="2" t="s">
        <v>7</v>
      </c>
      <c r="F32" s="7">
        <v>1.14124854995953</v>
      </c>
      <c r="G32" s="8">
        <v>3.9545962514767399</v>
      </c>
      <c r="H32" s="8">
        <v>5.60391198044635</v>
      </c>
      <c r="I32" s="8">
        <v>1.4190346488058001</v>
      </c>
      <c r="J32" s="8">
        <v>5.4391294435786701</v>
      </c>
      <c r="K32" s="8">
        <f t="shared" si="0"/>
        <v>2.8714365077603263</v>
      </c>
      <c r="L32" s="8">
        <f t="shared" si="1"/>
        <v>0.34825774391925651</v>
      </c>
    </row>
    <row r="33" spans="1:11" ht="15">
      <c r="A33" s="7"/>
      <c r="B33" s="7"/>
      <c r="C33" s="7"/>
      <c r="D33" s="7"/>
      <c r="E33" s="7"/>
      <c r="F33" s="7"/>
      <c r="G33" s="8"/>
      <c r="H33" s="8"/>
      <c r="I33" s="8"/>
      <c r="J33" s="13"/>
      <c r="K33" s="13"/>
    </row>
    <row r="34" spans="1:11" ht="15">
      <c r="A34" s="7"/>
      <c r="B34" s="7"/>
      <c r="C34" s="7"/>
      <c r="D34" s="7"/>
      <c r="E34" s="7"/>
      <c r="F34" s="7"/>
      <c r="G34" s="8"/>
      <c r="H34" s="8"/>
      <c r="I34" s="8"/>
      <c r="J34" s="13"/>
      <c r="K34" s="13"/>
    </row>
  </sheetData>
  <pageMargins left="0" right="0" top="0.63460000000000005" bottom="0.63460000000000005" header="0" footer="0"/>
  <pageSetup paperSize="0" scale="62" fitToWidth="0" fitToHeight="0" pageOrder="overThenDown" orientation="landscape" useFirstPageNumber="1" horizontalDpi="0" verticalDpi="0" copies="0"/>
  <headerFooter>
    <oddHeader>&amp;C&amp;"Arial2,Regular"&amp;A</oddHeader>
    <oddFooter>&amp;C&amp;"Arial2,Regular"Page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13" workbookViewId="0"/>
  </sheetViews>
  <sheetFormatPr defaultRowHeight="14.25"/>
  <cols>
    <col min="1" max="1" width="16.25" customWidth="1"/>
    <col min="2" max="2" width="44.5" customWidth="1"/>
    <col min="3" max="3" width="10.75" customWidth="1"/>
    <col min="4" max="4" width="15.875" customWidth="1"/>
    <col min="5" max="5" width="10.75" customWidth="1"/>
    <col min="6" max="6" width="9.5" customWidth="1"/>
    <col min="7" max="13" width="10.75" customWidth="1"/>
    <col min="14" max="64" width="8.75" customWidth="1"/>
  </cols>
  <sheetData>
    <row r="1" spans="1:13">
      <c r="A1" s="14"/>
      <c r="B1" s="14"/>
      <c r="C1" s="14"/>
      <c r="D1" s="14"/>
      <c r="E1" s="14"/>
      <c r="F1" s="15">
        <v>22076.97</v>
      </c>
      <c r="G1" s="1"/>
    </row>
    <row r="2" spans="1:13">
      <c r="A2" s="14"/>
      <c r="B2" s="14"/>
      <c r="C2" s="14"/>
      <c r="D2" s="14"/>
      <c r="E2" s="14"/>
      <c r="F2" s="16"/>
      <c r="G2" s="1"/>
    </row>
    <row r="3" spans="1:13" ht="42.75">
      <c r="A3" s="17" t="str">
        <f>CPUS!A1</f>
        <v>Platform</v>
      </c>
      <c r="B3" s="17" t="str">
        <f>CPUS!B1</f>
        <v>CPU</v>
      </c>
      <c r="C3" s="17" t="str">
        <f>CPUS!C1</f>
        <v>Cores</v>
      </c>
      <c r="D3" s="17" t="str">
        <f>CPUS!D1</f>
        <v>Frequency (MHz)</v>
      </c>
      <c r="E3" s="17" t="str">
        <f>CPUS!E1</f>
        <v>Architecture</v>
      </c>
      <c r="F3" s="16" t="s">
        <v>71</v>
      </c>
      <c r="G3" s="18" t="s">
        <v>72</v>
      </c>
      <c r="H3" s="18" t="s">
        <v>73</v>
      </c>
    </row>
    <row r="4" spans="1:13">
      <c r="A4" s="19" t="s">
        <v>40</v>
      </c>
      <c r="B4" s="19" t="s">
        <v>41</v>
      </c>
      <c r="C4" s="19">
        <v>1</v>
      </c>
      <c r="D4" s="19">
        <v>700</v>
      </c>
      <c r="E4" s="19" t="s">
        <v>33</v>
      </c>
      <c r="F4" s="15">
        <v>847</v>
      </c>
      <c r="G4" s="20">
        <f t="shared" ref="G4:G30" si="0">F4/D4</f>
        <v>1.21</v>
      </c>
      <c r="H4" s="21">
        <f t="shared" ref="H4:H30" si="1">F4/$F$1</f>
        <v>3.8365772114561006E-2</v>
      </c>
      <c r="I4" s="22"/>
      <c r="J4" s="22"/>
      <c r="K4" s="22"/>
      <c r="L4" s="22"/>
      <c r="M4" s="22"/>
    </row>
    <row r="5" spans="1:13">
      <c r="A5" s="23" t="s">
        <v>20</v>
      </c>
      <c r="B5" s="23" t="s">
        <v>20</v>
      </c>
      <c r="C5" s="19">
        <v>1</v>
      </c>
      <c r="D5" s="19">
        <v>1600</v>
      </c>
      <c r="E5" s="19" t="s">
        <v>21</v>
      </c>
      <c r="F5" s="15">
        <v>1085.68</v>
      </c>
      <c r="G5" s="20">
        <f t="shared" si="0"/>
        <v>0.67854999999999999</v>
      </c>
      <c r="H5" s="21">
        <f t="shared" si="1"/>
        <v>4.9177038334517822E-2</v>
      </c>
      <c r="I5" s="24"/>
      <c r="J5" s="25"/>
      <c r="K5" s="25"/>
      <c r="L5" s="25"/>
      <c r="M5" s="25"/>
    </row>
    <row r="6" spans="1:13">
      <c r="A6" s="23" t="s">
        <v>24</v>
      </c>
      <c r="B6" s="19" t="s">
        <v>25</v>
      </c>
      <c r="C6" s="19">
        <v>1</v>
      </c>
      <c r="D6" s="19">
        <v>1000</v>
      </c>
      <c r="E6" s="19" t="s">
        <v>21</v>
      </c>
      <c r="F6" s="15">
        <v>1595</v>
      </c>
      <c r="G6" s="20">
        <f t="shared" si="0"/>
        <v>1.595</v>
      </c>
      <c r="H6" s="21">
        <f t="shared" si="1"/>
        <v>7.2247233202744759E-2</v>
      </c>
      <c r="I6" s="24"/>
      <c r="J6" s="25"/>
      <c r="K6" s="25"/>
      <c r="L6" s="25"/>
      <c r="M6" s="25"/>
    </row>
    <row r="7" spans="1:13">
      <c r="A7" s="19" t="s">
        <v>36</v>
      </c>
      <c r="B7" s="19" t="s">
        <v>37</v>
      </c>
      <c r="C7" s="19">
        <v>4</v>
      </c>
      <c r="D7" s="19">
        <v>1344</v>
      </c>
      <c r="E7" s="19" t="s">
        <v>28</v>
      </c>
      <c r="F7" s="15">
        <v>2370</v>
      </c>
      <c r="G7" s="20">
        <f t="shared" si="0"/>
        <v>1.7633928571428572</v>
      </c>
      <c r="H7" s="21">
        <f t="shared" si="1"/>
        <v>0.10735168820721321</v>
      </c>
      <c r="I7" s="24"/>
      <c r="J7" s="25"/>
      <c r="K7" s="25"/>
      <c r="L7" s="25"/>
      <c r="M7" s="25"/>
    </row>
    <row r="8" spans="1:13">
      <c r="A8" s="19" t="s">
        <v>38</v>
      </c>
      <c r="B8" s="23" t="s">
        <v>39</v>
      </c>
      <c r="C8" s="19">
        <v>4</v>
      </c>
      <c r="D8" s="19">
        <v>1200</v>
      </c>
      <c r="E8" s="19" t="s">
        <v>28</v>
      </c>
      <c r="F8" s="15">
        <v>2469</v>
      </c>
      <c r="G8" s="20">
        <f t="shared" si="0"/>
        <v>2.0575000000000001</v>
      </c>
      <c r="H8" s="21">
        <f t="shared" si="1"/>
        <v>0.11183599923359047</v>
      </c>
      <c r="I8" s="24"/>
      <c r="J8" s="25"/>
      <c r="K8" s="25"/>
      <c r="L8" s="25"/>
      <c r="M8" s="25"/>
    </row>
    <row r="9" spans="1:13">
      <c r="A9" s="19" t="s">
        <v>47</v>
      </c>
      <c r="B9" s="19" t="s">
        <v>48</v>
      </c>
      <c r="C9" s="19">
        <v>8</v>
      </c>
      <c r="D9" s="19">
        <v>1500</v>
      </c>
      <c r="E9" s="19" t="s">
        <v>44</v>
      </c>
      <c r="F9" s="15">
        <v>2471.9699999999998</v>
      </c>
      <c r="G9" s="20">
        <f t="shared" si="0"/>
        <v>1.6479799999999998</v>
      </c>
      <c r="H9" s="21">
        <f t="shared" si="1"/>
        <v>0.11197052856438178</v>
      </c>
      <c r="I9" s="24"/>
      <c r="J9" s="25"/>
      <c r="K9" s="25"/>
      <c r="L9" s="25"/>
      <c r="M9" s="25"/>
    </row>
    <row r="10" spans="1:13">
      <c r="A10" s="19" t="s">
        <v>34</v>
      </c>
      <c r="B10" s="19" t="s">
        <v>35</v>
      </c>
      <c r="C10" s="19">
        <v>4</v>
      </c>
      <c r="D10" s="19">
        <v>1152</v>
      </c>
      <c r="E10" s="19" t="s">
        <v>28</v>
      </c>
      <c r="F10" s="15">
        <v>2949.12</v>
      </c>
      <c r="G10" s="20">
        <f t="shared" si="0"/>
        <v>2.56</v>
      </c>
      <c r="H10" s="21">
        <f t="shared" si="1"/>
        <v>0.13358354882939097</v>
      </c>
      <c r="J10" s="25"/>
      <c r="K10" s="25"/>
      <c r="L10" s="25"/>
      <c r="M10" s="25"/>
    </row>
    <row r="11" spans="1:13">
      <c r="A11" s="19" t="s">
        <v>55</v>
      </c>
      <c r="B11" s="2" t="s">
        <v>74</v>
      </c>
      <c r="C11" s="2">
        <v>16</v>
      </c>
      <c r="D11" s="2">
        <v>750</v>
      </c>
      <c r="E11" s="19" t="s">
        <v>44</v>
      </c>
      <c r="F11" s="15">
        <v>3329.51</v>
      </c>
      <c r="G11" s="20">
        <f t="shared" si="0"/>
        <v>4.4393466666666672</v>
      </c>
      <c r="H11" s="21">
        <f t="shared" si="1"/>
        <v>0.15081372126700357</v>
      </c>
      <c r="J11" s="25"/>
      <c r="K11" s="25"/>
      <c r="L11" s="25"/>
      <c r="M11" s="25"/>
    </row>
    <row r="12" spans="1:13">
      <c r="A12" s="26" t="s">
        <v>57</v>
      </c>
      <c r="B12" s="19" t="s">
        <v>58</v>
      </c>
      <c r="C12" s="2">
        <v>4</v>
      </c>
      <c r="D12" s="2">
        <v>800</v>
      </c>
      <c r="E12" s="19" t="s">
        <v>44</v>
      </c>
      <c r="F12" s="15">
        <v>3548.8</v>
      </c>
      <c r="G12" s="20">
        <f t="shared" si="0"/>
        <v>4.4359999999999999</v>
      </c>
      <c r="H12" s="21">
        <f t="shared" si="1"/>
        <v>0.16074669667078409</v>
      </c>
      <c r="J12" s="25"/>
      <c r="K12" s="25"/>
      <c r="L12" s="25"/>
      <c r="M12" s="25"/>
    </row>
    <row r="13" spans="1:13">
      <c r="A13" s="19" t="s">
        <v>49</v>
      </c>
      <c r="B13" s="19" t="s">
        <v>50</v>
      </c>
      <c r="C13" s="2">
        <v>8</v>
      </c>
      <c r="D13" s="2">
        <v>1200</v>
      </c>
      <c r="E13" s="19" t="s">
        <v>44</v>
      </c>
      <c r="F13" s="15">
        <v>3554.46</v>
      </c>
      <c r="G13" s="20">
        <f t="shared" si="0"/>
        <v>2.9620500000000001</v>
      </c>
      <c r="H13" s="21">
        <f t="shared" si="1"/>
        <v>0.16100307243249412</v>
      </c>
      <c r="J13" s="25"/>
      <c r="K13" s="25"/>
      <c r="L13" s="25"/>
      <c r="M13" s="25"/>
    </row>
    <row r="14" spans="1:13">
      <c r="A14" s="19" t="s">
        <v>61</v>
      </c>
      <c r="B14" s="19" t="s">
        <v>62</v>
      </c>
      <c r="C14" s="2">
        <v>2</v>
      </c>
      <c r="D14" s="2">
        <v>1200</v>
      </c>
      <c r="E14" s="19" t="s">
        <v>63</v>
      </c>
      <c r="F14" s="15">
        <v>3650</v>
      </c>
      <c r="G14" s="20">
        <f t="shared" si="0"/>
        <v>3.0416666666666665</v>
      </c>
      <c r="H14" s="21">
        <f t="shared" si="1"/>
        <v>0.16533065905330305</v>
      </c>
      <c r="J14" s="25"/>
      <c r="K14" s="25"/>
      <c r="L14" s="25"/>
      <c r="M14" s="25"/>
    </row>
    <row r="15" spans="1:13">
      <c r="A15" s="23" t="s">
        <v>22</v>
      </c>
      <c r="B15" s="19" t="s">
        <v>23</v>
      </c>
      <c r="C15" s="2">
        <v>1</v>
      </c>
      <c r="D15" s="2">
        <v>3066</v>
      </c>
      <c r="E15" s="19" t="s">
        <v>21</v>
      </c>
      <c r="F15" s="15">
        <v>4012</v>
      </c>
      <c r="G15" s="20">
        <f t="shared" si="0"/>
        <v>1.3085453359425963</v>
      </c>
      <c r="H15" s="21">
        <f t="shared" si="1"/>
        <v>0.18172783674571283</v>
      </c>
      <c r="J15" s="25"/>
      <c r="K15" s="25"/>
      <c r="L15" s="25"/>
      <c r="M15" s="25"/>
    </row>
    <row r="16" spans="1:13">
      <c r="A16" s="19" t="s">
        <v>59</v>
      </c>
      <c r="B16" s="19" t="s">
        <v>60</v>
      </c>
      <c r="C16" s="2">
        <v>1</v>
      </c>
      <c r="D16" s="2">
        <v>985</v>
      </c>
      <c r="E16" s="19" t="s">
        <v>44</v>
      </c>
      <c r="F16" s="15">
        <v>4302.53</v>
      </c>
      <c r="G16" s="20">
        <f t="shared" si="0"/>
        <v>4.3680507614213191</v>
      </c>
      <c r="H16" s="21">
        <f t="shared" si="1"/>
        <v>0.194887704245646</v>
      </c>
      <c r="J16" s="25"/>
      <c r="K16" s="25"/>
      <c r="L16" s="25"/>
      <c r="M16" s="25"/>
    </row>
    <row r="17" spans="1:13">
      <c r="A17" s="19" t="s">
        <v>31</v>
      </c>
      <c r="B17" s="2" t="s">
        <v>75</v>
      </c>
      <c r="C17" s="2">
        <v>4</v>
      </c>
      <c r="D17" s="2">
        <v>1700</v>
      </c>
      <c r="E17" s="19" t="s">
        <v>33</v>
      </c>
      <c r="F17" s="15">
        <v>4495.03</v>
      </c>
      <c r="G17" s="20">
        <f t="shared" si="0"/>
        <v>2.644135294117647</v>
      </c>
      <c r="H17" s="21">
        <f t="shared" si="1"/>
        <v>0.20360719790804624</v>
      </c>
      <c r="J17" s="25"/>
      <c r="K17" s="25"/>
      <c r="L17" s="25"/>
      <c r="M17" s="25"/>
    </row>
    <row r="18" spans="1:13">
      <c r="A18" s="19" t="s">
        <v>16</v>
      </c>
      <c r="B18" s="23" t="s">
        <v>17</v>
      </c>
      <c r="C18" s="2">
        <v>4</v>
      </c>
      <c r="D18" s="2">
        <v>1440</v>
      </c>
      <c r="E18" s="19" t="s">
        <v>7</v>
      </c>
      <c r="F18" s="15">
        <v>4677.3</v>
      </c>
      <c r="G18" s="20">
        <f t="shared" si="0"/>
        <v>3.2481249999999999</v>
      </c>
      <c r="H18" s="21">
        <f t="shared" si="1"/>
        <v>0.2118633127643875</v>
      </c>
      <c r="J18" s="25"/>
      <c r="K18" s="25"/>
      <c r="L18" s="25"/>
      <c r="M18" s="25"/>
    </row>
    <row r="19" spans="1:13">
      <c r="A19" s="19" t="s">
        <v>45</v>
      </c>
      <c r="B19" s="19" t="s">
        <v>46</v>
      </c>
      <c r="C19" s="2">
        <v>8</v>
      </c>
      <c r="D19" s="2">
        <v>1550</v>
      </c>
      <c r="E19" s="19" t="s">
        <v>44</v>
      </c>
      <c r="F19" s="15">
        <v>5357.45</v>
      </c>
      <c r="G19" s="20">
        <f t="shared" si="0"/>
        <v>3.4564193548387094</v>
      </c>
      <c r="H19" s="21">
        <f t="shared" si="1"/>
        <v>0.24267143543701875</v>
      </c>
      <c r="J19" s="25"/>
      <c r="K19" s="25"/>
      <c r="L19" s="25"/>
      <c r="M19" s="25"/>
    </row>
    <row r="20" spans="1:13">
      <c r="A20" s="19" t="s">
        <v>53</v>
      </c>
      <c r="B20" s="19" t="s">
        <v>54</v>
      </c>
      <c r="C20" s="2">
        <v>32</v>
      </c>
      <c r="D20" s="2">
        <v>1300</v>
      </c>
      <c r="E20" s="19" t="s">
        <v>44</v>
      </c>
      <c r="F20" s="15">
        <v>5844.82</v>
      </c>
      <c r="G20" s="20">
        <f t="shared" si="0"/>
        <v>4.4960153846153847</v>
      </c>
      <c r="H20" s="21">
        <f t="shared" si="1"/>
        <v>0.26474738154737715</v>
      </c>
      <c r="J20" s="25"/>
      <c r="K20" s="25"/>
      <c r="L20" s="25"/>
      <c r="M20" s="25"/>
    </row>
    <row r="21" spans="1:13">
      <c r="A21" s="19" t="s">
        <v>51</v>
      </c>
      <c r="B21" s="19" t="s">
        <v>52</v>
      </c>
      <c r="C21" s="2">
        <v>8</v>
      </c>
      <c r="D21" s="2">
        <v>1300</v>
      </c>
      <c r="E21" s="19" t="s">
        <v>44</v>
      </c>
      <c r="F21" s="15">
        <v>5865.19</v>
      </c>
      <c r="G21" s="20">
        <f t="shared" si="0"/>
        <v>4.5116846153846151</v>
      </c>
      <c r="H21" s="21">
        <f t="shared" si="1"/>
        <v>0.26567006251310754</v>
      </c>
      <c r="J21" s="25"/>
      <c r="K21" s="25"/>
      <c r="L21" s="25"/>
      <c r="M21" s="25"/>
    </row>
    <row r="22" spans="1:13">
      <c r="A22" s="19" t="s">
        <v>29</v>
      </c>
      <c r="B22" s="23" t="s">
        <v>30</v>
      </c>
      <c r="C22" s="2">
        <v>6</v>
      </c>
      <c r="D22" s="2">
        <v>1800</v>
      </c>
      <c r="E22" s="19" t="s">
        <v>28</v>
      </c>
      <c r="F22" s="15">
        <v>8230</v>
      </c>
      <c r="G22" s="20">
        <f t="shared" si="0"/>
        <v>4.572222222222222</v>
      </c>
      <c r="H22" s="21">
        <f t="shared" si="1"/>
        <v>0.37278666411196826</v>
      </c>
      <c r="J22" s="25"/>
      <c r="K22" s="25"/>
      <c r="L22" s="25"/>
      <c r="M22" s="25"/>
    </row>
    <row r="23" spans="1:13">
      <c r="A23" s="27" t="s">
        <v>42</v>
      </c>
      <c r="B23" s="19" t="s">
        <v>43</v>
      </c>
      <c r="C23" s="2">
        <v>16</v>
      </c>
      <c r="D23" s="2">
        <v>2000</v>
      </c>
      <c r="E23" s="19" t="s">
        <v>44</v>
      </c>
      <c r="F23" s="28">
        <v>9023.3700000000008</v>
      </c>
      <c r="G23" s="20">
        <f t="shared" si="0"/>
        <v>4.5116850000000008</v>
      </c>
      <c r="H23" s="21">
        <f t="shared" si="1"/>
        <v>0.40872320794022005</v>
      </c>
      <c r="J23" s="25"/>
      <c r="K23" s="25"/>
      <c r="L23" s="25"/>
      <c r="M23" s="25"/>
    </row>
    <row r="24" spans="1:13">
      <c r="A24" s="19" t="s">
        <v>14</v>
      </c>
      <c r="B24" s="19" t="s">
        <v>15</v>
      </c>
      <c r="C24" s="2">
        <v>4</v>
      </c>
      <c r="D24" s="2">
        <v>2133</v>
      </c>
      <c r="E24" s="19" t="s">
        <v>7</v>
      </c>
      <c r="F24" s="15">
        <v>10919.4</v>
      </c>
      <c r="G24" s="20">
        <f t="shared" si="0"/>
        <v>5.1192686357243318</v>
      </c>
      <c r="H24" s="21">
        <f t="shared" si="1"/>
        <v>0.49460591738811982</v>
      </c>
      <c r="J24" s="25"/>
      <c r="K24" s="25"/>
      <c r="L24" s="25"/>
      <c r="M24" s="25"/>
    </row>
    <row r="25" spans="1:13">
      <c r="A25" s="19" t="s">
        <v>26</v>
      </c>
      <c r="B25" s="23" t="s">
        <v>27</v>
      </c>
      <c r="C25" s="2">
        <v>16</v>
      </c>
      <c r="D25" s="2">
        <v>2300</v>
      </c>
      <c r="E25" s="19" t="s">
        <v>28</v>
      </c>
      <c r="F25" s="15">
        <v>11377.63</v>
      </c>
      <c r="G25" s="20">
        <f t="shared" si="0"/>
        <v>4.9467956521739129</v>
      </c>
      <c r="H25" s="21">
        <f t="shared" si="1"/>
        <v>0.51536193599031022</v>
      </c>
      <c r="J25" s="25"/>
      <c r="K25" s="25"/>
      <c r="L25" s="25"/>
      <c r="M25" s="25"/>
    </row>
    <row r="26" spans="1:13">
      <c r="A26" s="19" t="s">
        <v>18</v>
      </c>
      <c r="B26" s="19" t="s">
        <v>19</v>
      </c>
      <c r="C26" s="2">
        <v>4</v>
      </c>
      <c r="D26" s="2">
        <v>2600</v>
      </c>
      <c r="E26" s="19" t="s">
        <v>7</v>
      </c>
      <c r="F26" s="15">
        <v>11455.81</v>
      </c>
      <c r="G26" s="20">
        <f t="shared" si="0"/>
        <v>4.4060807692307691</v>
      </c>
      <c r="H26" s="21">
        <f t="shared" si="1"/>
        <v>0.51890318281901904</v>
      </c>
    </row>
    <row r="27" spans="1:13">
      <c r="A27" s="19" t="s">
        <v>12</v>
      </c>
      <c r="B27" s="19" t="s">
        <v>13</v>
      </c>
      <c r="C27" s="2">
        <v>2</v>
      </c>
      <c r="D27" s="2">
        <v>2530</v>
      </c>
      <c r="E27" s="19" t="s">
        <v>7</v>
      </c>
      <c r="F27" s="15">
        <v>13308.91</v>
      </c>
      <c r="G27" s="20">
        <f t="shared" si="0"/>
        <v>5.2604387351778659</v>
      </c>
      <c r="H27" s="21">
        <f t="shared" si="1"/>
        <v>0.6028413319400262</v>
      </c>
    </row>
    <row r="28" spans="1:13">
      <c r="A28" s="19" t="s">
        <v>10</v>
      </c>
      <c r="B28" s="19" t="s">
        <v>11</v>
      </c>
      <c r="C28" s="2">
        <v>8</v>
      </c>
      <c r="D28" s="2">
        <v>3400</v>
      </c>
      <c r="E28" s="19" t="s">
        <v>7</v>
      </c>
      <c r="F28" s="15">
        <v>22076.97</v>
      </c>
      <c r="G28" s="20">
        <f t="shared" si="0"/>
        <v>6.4932264705882359</v>
      </c>
      <c r="H28" s="21">
        <f t="shared" si="1"/>
        <v>1</v>
      </c>
    </row>
    <row r="29" spans="1:13">
      <c r="A29" s="23" t="s">
        <v>8</v>
      </c>
      <c r="B29" s="23" t="s">
        <v>9</v>
      </c>
      <c r="C29" s="23">
        <v>8</v>
      </c>
      <c r="D29" s="23">
        <v>2400</v>
      </c>
      <c r="E29" s="19" t="s">
        <v>7</v>
      </c>
      <c r="F29" s="29">
        <v>22987.48</v>
      </c>
      <c r="G29" s="20">
        <f t="shared" si="0"/>
        <v>9.5781166666666664</v>
      </c>
      <c r="H29" s="21">
        <f t="shared" si="1"/>
        <v>1.0412425255820885</v>
      </c>
    </row>
    <row r="30" spans="1:13">
      <c r="A30" s="23" t="s">
        <v>5</v>
      </c>
      <c r="B30" s="23" t="s">
        <v>6</v>
      </c>
      <c r="C30" s="23">
        <v>24</v>
      </c>
      <c r="D30" s="23">
        <v>3400</v>
      </c>
      <c r="E30" s="19" t="s">
        <v>7</v>
      </c>
      <c r="F30" s="15">
        <v>25195.31</v>
      </c>
      <c r="G30" s="20">
        <f t="shared" si="0"/>
        <v>7.4103852941176473</v>
      </c>
      <c r="H30" s="21">
        <f t="shared" si="1"/>
        <v>1.141248549959528</v>
      </c>
    </row>
  </sheetData>
  <pageMargins left="0" right="0" top="0.63460000000000005" bottom="0.63460000000000005" header="0" footer="0"/>
  <pageSetup paperSize="0" scale="62" fitToWidth="0" fitToHeight="0" pageOrder="overThenDown" orientation="landscape" useFirstPageNumber="1" horizontalDpi="0" verticalDpi="0" copies="0"/>
  <headerFooter>
    <oddHeader>&amp;C&amp;"Arial2,Regular"&amp;A</oddHeader>
    <oddFooter>&amp;C&amp;"Arial2,Regular"Page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zoomScale="70" zoomScaleNormal="70" workbookViewId="0"/>
  </sheetViews>
  <sheetFormatPr defaultRowHeight="14.25"/>
  <cols>
    <col min="1" max="1" width="16.625" customWidth="1"/>
    <col min="2" max="2" width="45.125" customWidth="1"/>
    <col min="3" max="9" width="10.75" customWidth="1"/>
    <col min="10" max="10" width="9.125" customWidth="1"/>
    <col min="11" max="26" width="10.75" customWidth="1"/>
    <col min="27" max="64" width="8.75" customWidth="1"/>
  </cols>
  <sheetData>
    <row r="1" spans="1:26">
      <c r="A1" s="18"/>
      <c r="B1" s="18"/>
      <c r="C1" s="18"/>
      <c r="D1" s="18"/>
      <c r="E1" s="30"/>
      <c r="F1" s="31">
        <v>5729.52</v>
      </c>
      <c r="G1" s="29">
        <v>31319</v>
      </c>
      <c r="H1" s="30"/>
      <c r="I1" s="30"/>
      <c r="J1" s="30"/>
      <c r="K1" s="30"/>
      <c r="L1" s="32"/>
      <c r="M1" s="32"/>
      <c r="N1" s="32"/>
      <c r="O1" s="32"/>
      <c r="P1" s="32"/>
      <c r="Q1" s="32"/>
    </row>
    <row r="2" spans="1:26">
      <c r="A2" s="18"/>
      <c r="B2" s="18"/>
      <c r="C2" s="18"/>
      <c r="D2" s="18"/>
      <c r="E2" s="30"/>
      <c r="F2" s="30"/>
      <c r="G2" s="30"/>
      <c r="H2" s="30"/>
      <c r="I2" s="30"/>
      <c r="J2" s="30"/>
      <c r="K2" s="30"/>
      <c r="L2" s="32"/>
      <c r="M2" s="32"/>
      <c r="N2" s="32"/>
      <c r="O2" s="32"/>
      <c r="P2" s="32"/>
      <c r="Q2" s="32"/>
    </row>
    <row r="3" spans="1:26" ht="38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76</v>
      </c>
      <c r="G3" s="18" t="s">
        <v>77</v>
      </c>
      <c r="H3" s="18" t="s">
        <v>78</v>
      </c>
      <c r="I3" s="18" t="s">
        <v>79</v>
      </c>
      <c r="J3" s="18" t="s">
        <v>80</v>
      </c>
      <c r="K3" s="18" t="s">
        <v>81</v>
      </c>
      <c r="L3" s="32" t="s">
        <v>82</v>
      </c>
      <c r="M3" s="32" t="s">
        <v>83</v>
      </c>
      <c r="N3" s="32" t="s">
        <v>84</v>
      </c>
      <c r="O3" s="32" t="s">
        <v>85</v>
      </c>
      <c r="P3" s="32"/>
      <c r="Q3" s="32"/>
    </row>
    <row r="4" spans="1:26">
      <c r="A4" s="19" t="s">
        <v>40</v>
      </c>
      <c r="B4" s="19" t="s">
        <v>41</v>
      </c>
      <c r="C4" s="2">
        <v>1</v>
      </c>
      <c r="D4" s="2">
        <v>700</v>
      </c>
      <c r="E4" s="19" t="s">
        <v>33</v>
      </c>
      <c r="F4" s="31">
        <v>270.5</v>
      </c>
      <c r="G4" s="29">
        <v>270.5</v>
      </c>
      <c r="L4" s="13">
        <f t="shared" ref="L4:L30" si="0">F4/D4</f>
        <v>0.38642857142857145</v>
      </c>
      <c r="M4" s="13">
        <f t="shared" ref="M4:M30" si="1">G4/D4</f>
        <v>0.38642857142857145</v>
      </c>
      <c r="N4" s="13">
        <f t="shared" ref="N4:N30" si="2">F4/$F$1</f>
        <v>4.7211633784330971E-2</v>
      </c>
      <c r="O4" s="13">
        <f t="shared" ref="O4:O30" si="3">G4/$G$1</f>
        <v>8.6369296593122383E-3</v>
      </c>
    </row>
    <row r="5" spans="1:26">
      <c r="A5" s="23" t="s">
        <v>20</v>
      </c>
      <c r="B5" s="23" t="s">
        <v>20</v>
      </c>
      <c r="C5" s="2">
        <v>1</v>
      </c>
      <c r="D5" s="2">
        <v>1600</v>
      </c>
      <c r="E5" s="19" t="s">
        <v>21</v>
      </c>
      <c r="F5" s="33">
        <v>506.94200000000001</v>
      </c>
      <c r="G5" s="33">
        <v>506.94200000000001</v>
      </c>
      <c r="L5" s="13">
        <f t="shared" si="0"/>
        <v>0.31683875</v>
      </c>
      <c r="M5" s="13">
        <f t="shared" si="1"/>
        <v>0.31683875</v>
      </c>
      <c r="N5" s="13">
        <f t="shared" si="2"/>
        <v>8.8478965079099123E-2</v>
      </c>
      <c r="O5" s="13">
        <f t="shared" si="3"/>
        <v>1.6186404419042753E-2</v>
      </c>
    </row>
    <row r="6" spans="1:26">
      <c r="A6" s="23" t="s">
        <v>24</v>
      </c>
      <c r="B6" s="19" t="s">
        <v>25</v>
      </c>
      <c r="C6" s="2">
        <v>1</v>
      </c>
      <c r="D6" s="2">
        <v>1000</v>
      </c>
      <c r="E6" s="19" t="s">
        <v>21</v>
      </c>
      <c r="F6" s="31">
        <v>816</v>
      </c>
      <c r="G6" s="29">
        <v>816</v>
      </c>
      <c r="L6" s="13">
        <f t="shared" si="0"/>
        <v>0.81599999999999995</v>
      </c>
      <c r="M6" s="13">
        <f t="shared" si="1"/>
        <v>0.81599999999999995</v>
      </c>
      <c r="N6" s="13">
        <f t="shared" si="2"/>
        <v>0.14242030746031081</v>
      </c>
      <c r="O6" s="13">
        <f t="shared" si="3"/>
        <v>2.6054471726428045E-2</v>
      </c>
    </row>
    <row r="7" spans="1:26">
      <c r="A7" s="23" t="s">
        <v>22</v>
      </c>
      <c r="B7" s="19" t="s">
        <v>23</v>
      </c>
      <c r="C7" s="2">
        <v>1</v>
      </c>
      <c r="D7" s="2">
        <v>3066</v>
      </c>
      <c r="E7" s="19" t="s">
        <v>21</v>
      </c>
      <c r="F7" s="31">
        <v>1119</v>
      </c>
      <c r="G7" s="29">
        <v>1119</v>
      </c>
      <c r="L7" s="13">
        <f t="shared" si="0"/>
        <v>0.36497064579256361</v>
      </c>
      <c r="M7" s="13">
        <f t="shared" si="1"/>
        <v>0.36497064579256361</v>
      </c>
      <c r="N7" s="13">
        <f t="shared" si="2"/>
        <v>0.19530431868638209</v>
      </c>
      <c r="O7" s="13">
        <f t="shared" si="3"/>
        <v>3.5729110124844345E-2</v>
      </c>
    </row>
    <row r="8" spans="1:26">
      <c r="A8" s="19" t="s">
        <v>61</v>
      </c>
      <c r="B8" s="19" t="s">
        <v>62</v>
      </c>
      <c r="C8" s="2">
        <v>2</v>
      </c>
      <c r="D8" s="2">
        <v>1200</v>
      </c>
      <c r="E8" s="19" t="s">
        <v>63</v>
      </c>
      <c r="F8" s="31">
        <v>613.5</v>
      </c>
      <c r="G8" s="29">
        <v>1227</v>
      </c>
      <c r="L8" s="13">
        <f t="shared" si="0"/>
        <v>0.51124999999999998</v>
      </c>
      <c r="M8" s="13">
        <f t="shared" si="1"/>
        <v>1.0225</v>
      </c>
      <c r="N8" s="13">
        <f t="shared" si="2"/>
        <v>0.10707703263100574</v>
      </c>
      <c r="O8" s="13">
        <f t="shared" si="3"/>
        <v>3.9177496088636292E-2</v>
      </c>
    </row>
    <row r="9" spans="1:26">
      <c r="A9" s="19" t="s">
        <v>59</v>
      </c>
      <c r="B9" s="19" t="s">
        <v>60</v>
      </c>
      <c r="C9" s="2">
        <v>1</v>
      </c>
      <c r="D9" s="2">
        <v>985</v>
      </c>
      <c r="E9" s="19" t="s">
        <v>44</v>
      </c>
      <c r="F9" s="31">
        <v>1277.55</v>
      </c>
      <c r="G9" s="29">
        <v>1312</v>
      </c>
      <c r="H9" s="34">
        <v>388.32400000000001</v>
      </c>
      <c r="J9">
        <v>390.89</v>
      </c>
      <c r="L9" s="13">
        <f t="shared" si="0"/>
        <v>1.2970050761421319</v>
      </c>
      <c r="M9" s="13">
        <f t="shared" si="1"/>
        <v>1.331979695431472</v>
      </c>
      <c r="N9" s="13">
        <f t="shared" si="2"/>
        <v>0.22297679386754909</v>
      </c>
      <c r="O9" s="13">
        <f t="shared" si="3"/>
        <v>4.1891503560139209E-2</v>
      </c>
    </row>
    <row r="10" spans="1:26">
      <c r="A10" s="19" t="s">
        <v>36</v>
      </c>
      <c r="B10" s="19" t="s">
        <v>37</v>
      </c>
      <c r="C10" s="2">
        <v>4</v>
      </c>
      <c r="D10" s="2">
        <v>1344</v>
      </c>
      <c r="E10" s="19" t="s">
        <v>28</v>
      </c>
      <c r="F10" s="31">
        <v>700.6</v>
      </c>
      <c r="G10" s="29">
        <v>1854</v>
      </c>
      <c r="I10" s="34">
        <v>359</v>
      </c>
      <c r="J10" s="34"/>
      <c r="K10">
        <v>102.18</v>
      </c>
      <c r="L10" s="13">
        <f t="shared" si="0"/>
        <v>0.52127976190476188</v>
      </c>
      <c r="M10" s="13">
        <f t="shared" si="1"/>
        <v>1.3794642857142858</v>
      </c>
      <c r="N10" s="13">
        <f t="shared" si="2"/>
        <v>0.1222790041748698</v>
      </c>
      <c r="O10" s="13">
        <f t="shared" si="3"/>
        <v>5.9197292378428433E-2</v>
      </c>
    </row>
    <row r="11" spans="1:26">
      <c r="A11" s="26" t="s">
        <v>57</v>
      </c>
      <c r="B11" s="19" t="s">
        <v>58</v>
      </c>
      <c r="C11" s="2">
        <v>4</v>
      </c>
      <c r="D11" s="2">
        <v>800</v>
      </c>
      <c r="E11" s="19" t="s">
        <v>44</v>
      </c>
      <c r="F11" s="31">
        <v>938.12</v>
      </c>
      <c r="G11" s="29">
        <v>2455</v>
      </c>
      <c r="L11" s="13">
        <f t="shared" si="0"/>
        <v>1.17265</v>
      </c>
      <c r="M11" s="13">
        <f t="shared" si="1"/>
        <v>3.0687500000000001</v>
      </c>
      <c r="N11" s="13">
        <f t="shared" si="2"/>
        <v>0.16373448386601319</v>
      </c>
      <c r="O11" s="13">
        <f t="shared" si="3"/>
        <v>7.8386921676937324E-2</v>
      </c>
    </row>
    <row r="12" spans="1:26" ht="15">
      <c r="A12" s="19" t="s">
        <v>38</v>
      </c>
      <c r="B12" s="23" t="s">
        <v>39</v>
      </c>
      <c r="C12" s="2">
        <v>4</v>
      </c>
      <c r="D12" s="2">
        <v>1200</v>
      </c>
      <c r="E12" s="19" t="s">
        <v>28</v>
      </c>
      <c r="F12" s="31">
        <v>997.2</v>
      </c>
      <c r="G12" s="29">
        <v>2779.8</v>
      </c>
      <c r="J12" s="35">
        <v>183.43</v>
      </c>
      <c r="L12" s="13">
        <f t="shared" si="0"/>
        <v>0.83100000000000007</v>
      </c>
      <c r="M12" s="13">
        <f t="shared" si="1"/>
        <v>2.3165</v>
      </c>
      <c r="N12" s="13">
        <f t="shared" si="2"/>
        <v>0.17404599338164453</v>
      </c>
      <c r="O12" s="13">
        <f t="shared" si="3"/>
        <v>8.8757623168044961E-2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>
      <c r="A13" s="19" t="s">
        <v>34</v>
      </c>
      <c r="B13" s="19" t="s">
        <v>35</v>
      </c>
      <c r="C13" s="2">
        <v>4</v>
      </c>
      <c r="D13" s="2">
        <v>1152</v>
      </c>
      <c r="E13" s="19" t="s">
        <v>28</v>
      </c>
      <c r="F13" s="31">
        <v>980.26</v>
      </c>
      <c r="G13" s="29">
        <v>3798</v>
      </c>
      <c r="H13" s="34">
        <v>349.35700000000003</v>
      </c>
      <c r="I13" s="34">
        <v>400.24200000000002</v>
      </c>
      <c r="J13" s="34"/>
      <c r="K13">
        <v>172.81</v>
      </c>
      <c r="L13" s="13">
        <f t="shared" si="0"/>
        <v>0.85092013888888884</v>
      </c>
      <c r="M13" s="13">
        <f t="shared" si="1"/>
        <v>3.296875</v>
      </c>
      <c r="N13" s="13">
        <f t="shared" si="2"/>
        <v>0.17108937572431895</v>
      </c>
      <c r="O13" s="13">
        <f t="shared" si="3"/>
        <v>0.12126823972668348</v>
      </c>
      <c r="P13" s="25"/>
      <c r="S13" s="25"/>
      <c r="T13" s="25"/>
      <c r="U13" s="25"/>
      <c r="V13" s="25"/>
      <c r="W13" s="25"/>
      <c r="X13" s="25"/>
      <c r="Y13" s="25"/>
      <c r="Z13" s="25"/>
    </row>
    <row r="14" spans="1:26">
      <c r="A14" s="19" t="s">
        <v>31</v>
      </c>
      <c r="B14" s="2" t="s">
        <v>75</v>
      </c>
      <c r="C14" s="2">
        <v>4</v>
      </c>
      <c r="D14" s="2">
        <v>1700</v>
      </c>
      <c r="E14" s="19" t="s">
        <v>33</v>
      </c>
      <c r="F14" s="31">
        <v>1305.1600000000001</v>
      </c>
      <c r="G14" s="29">
        <v>4291</v>
      </c>
      <c r="H14" s="34">
        <v>256.83699999999999</v>
      </c>
      <c r="I14" s="34">
        <v>650.11400000000003</v>
      </c>
      <c r="J14" s="34"/>
      <c r="L14" s="13">
        <f t="shared" si="0"/>
        <v>0.76774117647058826</v>
      </c>
      <c r="M14" s="13">
        <f t="shared" si="1"/>
        <v>2.5241176470588234</v>
      </c>
      <c r="N14" s="13">
        <f t="shared" si="2"/>
        <v>0.22779569667267066</v>
      </c>
      <c r="O14" s="13">
        <f t="shared" si="3"/>
        <v>0.13700948306140043</v>
      </c>
      <c r="P14" s="25"/>
      <c r="S14" s="25"/>
      <c r="T14" s="25"/>
      <c r="U14" s="25"/>
      <c r="V14" s="25"/>
      <c r="W14" s="25"/>
      <c r="X14" s="25"/>
      <c r="Y14" s="25"/>
      <c r="Z14" s="25"/>
    </row>
    <row r="15" spans="1:26">
      <c r="A15" s="19" t="s">
        <v>12</v>
      </c>
      <c r="B15" s="19" t="s">
        <v>13</v>
      </c>
      <c r="C15" s="2">
        <v>2</v>
      </c>
      <c r="D15" s="2">
        <v>2530</v>
      </c>
      <c r="E15" s="19" t="s">
        <v>7</v>
      </c>
      <c r="F15" s="31">
        <v>2910.33</v>
      </c>
      <c r="G15" s="29">
        <v>5195</v>
      </c>
      <c r="H15" s="34">
        <v>1565.27</v>
      </c>
      <c r="I15" s="34">
        <v>1992.405</v>
      </c>
      <c r="J15" s="34"/>
      <c r="L15" s="13">
        <f t="shared" si="0"/>
        <v>1.1503280632411066</v>
      </c>
      <c r="M15" s="13">
        <f t="shared" si="1"/>
        <v>2.0533596837944663</v>
      </c>
      <c r="N15" s="13">
        <f t="shared" si="2"/>
        <v>0.50795354584677244</v>
      </c>
      <c r="O15" s="13">
        <f t="shared" si="3"/>
        <v>0.16587375075832561</v>
      </c>
      <c r="P15" s="25"/>
      <c r="S15" s="25"/>
      <c r="T15" s="25"/>
      <c r="U15" s="25"/>
      <c r="V15" s="25"/>
      <c r="W15" s="25"/>
      <c r="X15" s="25"/>
      <c r="Y15" s="25"/>
      <c r="Z15" s="25"/>
    </row>
    <row r="16" spans="1:26">
      <c r="A16" s="19" t="s">
        <v>16</v>
      </c>
      <c r="B16" s="23" t="s">
        <v>17</v>
      </c>
      <c r="C16" s="2">
        <v>4</v>
      </c>
      <c r="D16" s="2">
        <v>1440</v>
      </c>
      <c r="E16" s="19" t="s">
        <v>7</v>
      </c>
      <c r="F16" s="31">
        <v>2085.2399999999998</v>
      </c>
      <c r="G16" s="29">
        <v>6636</v>
      </c>
      <c r="L16" s="13">
        <f t="shared" si="0"/>
        <v>1.4480833333333332</v>
      </c>
      <c r="M16" s="13">
        <f t="shared" si="1"/>
        <v>4.6083333333333334</v>
      </c>
      <c r="N16" s="13">
        <f t="shared" si="2"/>
        <v>0.36394671804967949</v>
      </c>
      <c r="O16" s="13">
        <f t="shared" si="3"/>
        <v>0.21188415977521632</v>
      </c>
      <c r="P16" s="25"/>
      <c r="S16" s="25"/>
      <c r="T16" s="25"/>
      <c r="U16" s="25"/>
      <c r="V16" s="25"/>
      <c r="W16" s="25"/>
      <c r="X16" s="25"/>
      <c r="Y16" s="25"/>
      <c r="Z16" s="25"/>
    </row>
    <row r="17" spans="1:26">
      <c r="A17" s="19" t="s">
        <v>14</v>
      </c>
      <c r="B17" s="19" t="s">
        <v>15</v>
      </c>
      <c r="C17" s="2">
        <v>4</v>
      </c>
      <c r="D17" s="2">
        <v>2133</v>
      </c>
      <c r="E17" s="19" t="s">
        <v>7</v>
      </c>
      <c r="F17" s="33">
        <v>2824.9740000000002</v>
      </c>
      <c r="G17" s="36">
        <v>8837</v>
      </c>
      <c r="L17" s="13">
        <f t="shared" si="0"/>
        <v>1.3244135021097048</v>
      </c>
      <c r="M17" s="13">
        <f t="shared" si="1"/>
        <v>4.142991092358181</v>
      </c>
      <c r="N17" s="13">
        <f t="shared" si="2"/>
        <v>0.49305596280316677</v>
      </c>
      <c r="O17" s="13">
        <f t="shared" si="3"/>
        <v>0.28216098853730964</v>
      </c>
      <c r="P17" s="25"/>
      <c r="S17" s="25"/>
      <c r="T17" s="25"/>
      <c r="U17" s="25"/>
      <c r="V17" s="25"/>
      <c r="W17" s="25"/>
      <c r="X17" s="25"/>
      <c r="Y17" s="25"/>
      <c r="Z17" s="25"/>
    </row>
    <row r="18" spans="1:26">
      <c r="A18" s="19" t="s">
        <v>29</v>
      </c>
      <c r="B18" s="23" t="s">
        <v>30</v>
      </c>
      <c r="C18" s="2">
        <v>6</v>
      </c>
      <c r="D18" s="2">
        <v>1800</v>
      </c>
      <c r="E18" s="19" t="s">
        <v>28</v>
      </c>
      <c r="F18" s="31">
        <v>2136.98</v>
      </c>
      <c r="G18" s="29">
        <v>9931</v>
      </c>
      <c r="L18" s="13">
        <f t="shared" si="0"/>
        <v>1.1872111111111112</v>
      </c>
      <c r="M18" s="13">
        <f t="shared" si="1"/>
        <v>5.5172222222222222</v>
      </c>
      <c r="N18" s="13">
        <f t="shared" si="2"/>
        <v>0.37297714293693013</v>
      </c>
      <c r="O18" s="13">
        <f t="shared" si="3"/>
        <v>0.31709186117053545</v>
      </c>
      <c r="P18" s="25"/>
      <c r="S18" s="25"/>
      <c r="T18" s="25"/>
      <c r="U18" s="25"/>
      <c r="V18" s="25"/>
      <c r="W18" s="25"/>
      <c r="X18" s="25"/>
      <c r="Y18" s="25"/>
      <c r="Z18" s="25"/>
    </row>
    <row r="19" spans="1:26">
      <c r="A19" s="19" t="s">
        <v>18</v>
      </c>
      <c r="B19" s="19" t="s">
        <v>19</v>
      </c>
      <c r="C19" s="2">
        <v>4</v>
      </c>
      <c r="D19" s="2">
        <v>2600</v>
      </c>
      <c r="E19" s="19" t="s">
        <v>7</v>
      </c>
      <c r="F19" s="31">
        <v>3718.16</v>
      </c>
      <c r="G19" s="29">
        <v>12113</v>
      </c>
      <c r="H19" s="34">
        <v>1607.52</v>
      </c>
      <c r="I19" s="34">
        <v>1823.615</v>
      </c>
      <c r="J19" s="34">
        <v>2127.9</v>
      </c>
      <c r="K19">
        <v>2098.08</v>
      </c>
      <c r="L19" s="13">
        <f t="shared" si="0"/>
        <v>1.4300615384615385</v>
      </c>
      <c r="M19" s="13">
        <f t="shared" si="1"/>
        <v>4.6588461538461541</v>
      </c>
      <c r="N19" s="13">
        <f t="shared" si="2"/>
        <v>0.64894790488557497</v>
      </c>
      <c r="O19" s="13">
        <f t="shared" si="3"/>
        <v>0.38676202943899868</v>
      </c>
      <c r="P19" s="25"/>
      <c r="S19" s="25"/>
      <c r="T19" s="25"/>
      <c r="U19" s="25"/>
      <c r="V19" s="25"/>
      <c r="W19" s="25"/>
      <c r="X19" s="25"/>
      <c r="Y19" s="25"/>
      <c r="Z19" s="25"/>
    </row>
    <row r="20" spans="1:26">
      <c r="A20" s="19" t="s">
        <v>49</v>
      </c>
      <c r="B20" s="19" t="s">
        <v>50</v>
      </c>
      <c r="C20" s="2">
        <v>8</v>
      </c>
      <c r="D20" s="2">
        <v>1200</v>
      </c>
      <c r="E20" s="19" t="s">
        <v>44</v>
      </c>
      <c r="F20" s="31">
        <v>1545.92</v>
      </c>
      <c r="G20" s="29">
        <v>12420</v>
      </c>
      <c r="L20" s="13">
        <f t="shared" si="0"/>
        <v>1.2882666666666667</v>
      </c>
      <c r="M20" s="13">
        <f t="shared" si="1"/>
        <v>10.35</v>
      </c>
      <c r="N20" s="13">
        <f t="shared" si="2"/>
        <v>0.26981666876108296</v>
      </c>
      <c r="O20" s="13">
        <f t="shared" si="3"/>
        <v>0.39656438583607395</v>
      </c>
      <c r="P20" s="25"/>
      <c r="S20" s="25"/>
      <c r="T20" s="25"/>
      <c r="U20" s="25"/>
      <c r="V20" s="25"/>
      <c r="W20" s="25"/>
      <c r="X20" s="25"/>
      <c r="Y20" s="25"/>
      <c r="Z20" s="25"/>
    </row>
    <row r="21" spans="1:26">
      <c r="A21" s="19" t="s">
        <v>51</v>
      </c>
      <c r="B21" s="19" t="s">
        <v>52</v>
      </c>
      <c r="C21" s="2">
        <v>8</v>
      </c>
      <c r="D21" s="2">
        <v>1300</v>
      </c>
      <c r="E21" s="19" t="s">
        <v>44</v>
      </c>
      <c r="F21" s="31">
        <v>1517.62</v>
      </c>
      <c r="G21" s="29">
        <v>12980</v>
      </c>
      <c r="H21" s="34">
        <v>522.98800000000006</v>
      </c>
      <c r="J21">
        <v>1036.5899999999999</v>
      </c>
      <c r="K21">
        <v>35.299999999999997</v>
      </c>
      <c r="L21" s="13">
        <f t="shared" si="0"/>
        <v>1.1674</v>
      </c>
      <c r="M21" s="13">
        <f t="shared" si="1"/>
        <v>9.9846153846153847</v>
      </c>
      <c r="N21" s="13">
        <f t="shared" si="2"/>
        <v>0.26487733701950594</v>
      </c>
      <c r="O21" s="13">
        <f t="shared" si="3"/>
        <v>0.41444490564832848</v>
      </c>
      <c r="P21" s="25"/>
      <c r="S21" s="25"/>
      <c r="T21" s="25"/>
      <c r="U21" s="25"/>
      <c r="V21" s="25"/>
      <c r="W21" s="25"/>
      <c r="X21" s="25"/>
      <c r="Y21" s="25"/>
      <c r="Z21" s="25"/>
    </row>
    <row r="22" spans="1:26">
      <c r="A22" s="19" t="s">
        <v>45</v>
      </c>
      <c r="B22" s="19" t="s">
        <v>46</v>
      </c>
      <c r="C22" s="2">
        <v>8</v>
      </c>
      <c r="D22" s="2">
        <v>1550</v>
      </c>
      <c r="E22" s="19" t="s">
        <v>44</v>
      </c>
      <c r="F22" s="31">
        <v>1703.75</v>
      </c>
      <c r="G22" s="29">
        <v>14571.94</v>
      </c>
      <c r="L22" s="13">
        <f t="shared" si="0"/>
        <v>1.0991935483870967</v>
      </c>
      <c r="M22" s="13">
        <f t="shared" si="1"/>
        <v>9.4012516129032253</v>
      </c>
      <c r="N22" s="13">
        <f t="shared" si="2"/>
        <v>0.29736347896507909</v>
      </c>
      <c r="O22" s="13">
        <f t="shared" si="3"/>
        <v>0.4652747533446151</v>
      </c>
      <c r="P22" s="25"/>
      <c r="S22" s="25"/>
      <c r="T22" s="25"/>
      <c r="U22" s="25"/>
      <c r="V22" s="25"/>
      <c r="W22" s="25"/>
      <c r="X22" s="25"/>
      <c r="Y22" s="25"/>
      <c r="Z22" s="25"/>
    </row>
    <row r="23" spans="1:26">
      <c r="A23" s="19" t="s">
        <v>47</v>
      </c>
      <c r="B23" s="19" t="s">
        <v>48</v>
      </c>
      <c r="C23" s="2">
        <v>8</v>
      </c>
      <c r="D23" s="2">
        <v>1500</v>
      </c>
      <c r="E23" s="19" t="s">
        <v>44</v>
      </c>
      <c r="F23" s="31">
        <v>1703.75</v>
      </c>
      <c r="G23" s="29">
        <v>14571.94</v>
      </c>
      <c r="L23" s="13">
        <f t="shared" si="0"/>
        <v>1.1358333333333333</v>
      </c>
      <c r="M23" s="13">
        <f t="shared" si="1"/>
        <v>9.7146266666666676</v>
      </c>
      <c r="N23" s="13">
        <f t="shared" si="2"/>
        <v>0.29736347896507909</v>
      </c>
      <c r="O23" s="13">
        <f t="shared" si="3"/>
        <v>0.4652747533446151</v>
      </c>
      <c r="P23" s="25"/>
      <c r="S23" s="25"/>
      <c r="T23" s="25"/>
      <c r="U23" s="25"/>
      <c r="V23" s="25"/>
      <c r="W23" s="25"/>
      <c r="X23" s="25"/>
      <c r="Y23" s="25"/>
      <c r="Z23" s="25"/>
    </row>
    <row r="24" spans="1:26">
      <c r="A24" s="19" t="s">
        <v>55</v>
      </c>
      <c r="B24" s="2" t="s">
        <v>74</v>
      </c>
      <c r="C24" s="2">
        <v>16</v>
      </c>
      <c r="D24" s="2">
        <v>750</v>
      </c>
      <c r="E24" s="19" t="s">
        <v>44</v>
      </c>
      <c r="F24" s="31">
        <v>970.8</v>
      </c>
      <c r="G24" s="29">
        <v>15790</v>
      </c>
      <c r="L24" s="13">
        <f t="shared" si="0"/>
        <v>1.2944</v>
      </c>
      <c r="M24" s="13">
        <f t="shared" si="1"/>
        <v>21.053333333333335</v>
      </c>
      <c r="N24" s="13">
        <f t="shared" si="2"/>
        <v>0.16943827755204621</v>
      </c>
      <c r="O24" s="13">
        <f t="shared" si="3"/>
        <v>0.50416679970624856</v>
      </c>
      <c r="P24" s="25"/>
      <c r="S24" s="25"/>
      <c r="T24" s="25"/>
      <c r="U24" s="25"/>
      <c r="V24" s="25"/>
      <c r="W24" s="25"/>
      <c r="X24" s="25"/>
      <c r="Y24" s="25"/>
      <c r="Z24" s="25"/>
    </row>
    <row r="25" spans="1:26">
      <c r="A25" s="19" t="s">
        <v>10</v>
      </c>
      <c r="B25" s="19" t="s">
        <v>11</v>
      </c>
      <c r="C25" s="2">
        <v>8</v>
      </c>
      <c r="D25" s="2">
        <v>3400</v>
      </c>
      <c r="E25" s="19" t="s">
        <v>7</v>
      </c>
      <c r="F25" s="31">
        <v>5729.52</v>
      </c>
      <c r="G25" s="29">
        <v>31319</v>
      </c>
      <c r="H25" s="34">
        <v>2751.5450000000001</v>
      </c>
      <c r="I25" s="34">
        <v>3262.2579999999998</v>
      </c>
      <c r="J25" s="34"/>
      <c r="L25" s="13">
        <f t="shared" si="0"/>
        <v>1.6851529411764707</v>
      </c>
      <c r="M25" s="13">
        <f t="shared" si="1"/>
        <v>9.2114705882352936</v>
      </c>
      <c r="N25" s="13">
        <f t="shared" si="2"/>
        <v>1</v>
      </c>
      <c r="O25" s="13">
        <f t="shared" si="3"/>
        <v>1</v>
      </c>
      <c r="P25" s="25"/>
      <c r="S25" s="25"/>
      <c r="T25" s="25"/>
      <c r="U25" s="25"/>
      <c r="V25" s="25"/>
      <c r="W25" s="25"/>
      <c r="X25" s="25"/>
      <c r="Y25" s="25"/>
      <c r="Z25" s="25"/>
    </row>
    <row r="26" spans="1:26">
      <c r="A26" s="37" t="s">
        <v>8</v>
      </c>
      <c r="B26" s="23" t="s">
        <v>9</v>
      </c>
      <c r="C26" s="23">
        <v>8</v>
      </c>
      <c r="D26" s="23">
        <v>2400</v>
      </c>
      <c r="E26" s="19" t="s">
        <v>7</v>
      </c>
      <c r="F26" s="36">
        <v>5326.8990000000003</v>
      </c>
      <c r="G26" s="36">
        <v>35234</v>
      </c>
      <c r="L26" s="13">
        <f t="shared" si="0"/>
        <v>2.2195412500000002</v>
      </c>
      <c r="M26" s="13">
        <f t="shared" si="1"/>
        <v>14.680833333333334</v>
      </c>
      <c r="N26" s="13">
        <f t="shared" si="2"/>
        <v>0.92972866837012524</v>
      </c>
      <c r="O26" s="13">
        <f t="shared" si="3"/>
        <v>1.1250039911874581</v>
      </c>
      <c r="P26" s="25"/>
      <c r="S26" s="25"/>
      <c r="T26" s="25"/>
      <c r="U26" s="25"/>
      <c r="V26" s="25"/>
      <c r="W26" s="25"/>
      <c r="X26" s="25"/>
      <c r="Y26" s="25"/>
      <c r="Z26" s="25"/>
    </row>
    <row r="27" spans="1:26">
      <c r="A27" s="19" t="s">
        <v>42</v>
      </c>
      <c r="B27" s="19" t="s">
        <v>43</v>
      </c>
      <c r="C27" s="2">
        <v>16</v>
      </c>
      <c r="D27" s="2">
        <v>2000</v>
      </c>
      <c r="E27" s="19" t="s">
        <v>44</v>
      </c>
      <c r="F27" s="33">
        <v>2198.39</v>
      </c>
      <c r="G27" s="28">
        <v>37605.006451612899</v>
      </c>
      <c r="L27" s="13">
        <f t="shared" si="0"/>
        <v>1.0991949999999999</v>
      </c>
      <c r="M27" s="13">
        <f t="shared" si="1"/>
        <v>18.802503225806451</v>
      </c>
      <c r="N27" s="13">
        <f t="shared" si="2"/>
        <v>0.38369531828146158</v>
      </c>
      <c r="O27" s="13">
        <f t="shared" si="3"/>
        <v>1.2007090408893291</v>
      </c>
      <c r="P27" s="25"/>
      <c r="S27" s="25"/>
      <c r="T27" s="25"/>
      <c r="U27" s="25"/>
      <c r="V27" s="25"/>
      <c r="W27" s="25"/>
      <c r="X27" s="25"/>
      <c r="Y27" s="25"/>
      <c r="Z27" s="25"/>
    </row>
    <row r="28" spans="1:26">
      <c r="A28" s="19" t="s">
        <v>26</v>
      </c>
      <c r="B28" s="23" t="s">
        <v>27</v>
      </c>
      <c r="C28" s="2">
        <v>16</v>
      </c>
      <c r="D28" s="2">
        <v>2300</v>
      </c>
      <c r="E28" s="19" t="s">
        <v>28</v>
      </c>
      <c r="F28" s="31">
        <v>2851.8</v>
      </c>
      <c r="G28" s="29">
        <v>44741</v>
      </c>
      <c r="L28" s="13">
        <f t="shared" si="0"/>
        <v>1.239913043478261</v>
      </c>
      <c r="M28" s="13">
        <f t="shared" si="1"/>
        <v>19.452608695652174</v>
      </c>
      <c r="N28" s="13">
        <f t="shared" si="2"/>
        <v>0.49773803041092446</v>
      </c>
      <c r="O28" s="13">
        <f t="shared" si="3"/>
        <v>1.4285577445001436</v>
      </c>
      <c r="P28" s="25"/>
      <c r="S28" s="25"/>
      <c r="T28" s="25"/>
      <c r="U28" s="25"/>
      <c r="V28" s="25"/>
      <c r="W28" s="25"/>
      <c r="X28" s="25"/>
      <c r="Y28" s="25"/>
      <c r="Z28" s="25"/>
    </row>
    <row r="29" spans="1:26">
      <c r="A29" s="19" t="s">
        <v>53</v>
      </c>
      <c r="B29" s="19" t="s">
        <v>54</v>
      </c>
      <c r="C29" s="2">
        <v>32</v>
      </c>
      <c r="D29" s="2">
        <v>1300</v>
      </c>
      <c r="E29" s="19" t="s">
        <v>44</v>
      </c>
      <c r="F29" s="31">
        <v>1647.51</v>
      </c>
      <c r="G29" s="29">
        <v>53563</v>
      </c>
      <c r="H29" s="34">
        <v>521.697</v>
      </c>
      <c r="J29">
        <v>1022.26</v>
      </c>
      <c r="K29">
        <v>35.1</v>
      </c>
      <c r="L29" s="13">
        <f t="shared" si="0"/>
        <v>1.2673153846153846</v>
      </c>
      <c r="M29" s="13">
        <f t="shared" si="1"/>
        <v>41.202307692307691</v>
      </c>
      <c r="N29" s="13">
        <f t="shared" si="2"/>
        <v>0.28754764797051058</v>
      </c>
      <c r="O29" s="13">
        <f t="shared" si="3"/>
        <v>1.7102397905424822</v>
      </c>
      <c r="P29" s="25"/>
      <c r="S29" s="25"/>
      <c r="T29" s="25"/>
      <c r="U29" s="25"/>
      <c r="V29" s="25"/>
      <c r="W29" s="25"/>
      <c r="X29" s="25"/>
      <c r="Y29" s="25"/>
      <c r="Z29" s="25"/>
    </row>
    <row r="30" spans="1:26">
      <c r="A30" s="23" t="s">
        <v>5</v>
      </c>
      <c r="B30" s="23" t="s">
        <v>6</v>
      </c>
      <c r="C30" s="23">
        <v>24</v>
      </c>
      <c r="D30" s="23">
        <v>3400</v>
      </c>
      <c r="E30" s="19" t="s">
        <v>7</v>
      </c>
      <c r="F30" s="28">
        <v>5850.4049999999997</v>
      </c>
      <c r="G30" s="36">
        <v>123854</v>
      </c>
      <c r="L30" s="13">
        <f t="shared" si="0"/>
        <v>1.7207073529411765</v>
      </c>
      <c r="M30" s="13">
        <f t="shared" si="1"/>
        <v>36.427647058823531</v>
      </c>
      <c r="N30" s="13">
        <f t="shared" si="2"/>
        <v>1.0210986260629162</v>
      </c>
      <c r="O30" s="13">
        <f t="shared" si="3"/>
        <v>3.9545962514767394</v>
      </c>
      <c r="P30" s="25"/>
      <c r="S30" s="25"/>
      <c r="T30" s="25"/>
      <c r="U30" s="25"/>
      <c r="V30" s="25"/>
      <c r="W30" s="25"/>
      <c r="X30" s="25"/>
      <c r="Y30" s="25"/>
      <c r="Z30" s="25"/>
    </row>
    <row r="31" spans="1:26">
      <c r="P31" s="25"/>
      <c r="S31" s="25"/>
      <c r="T31" s="25"/>
      <c r="U31" s="25"/>
      <c r="V31" s="25"/>
      <c r="W31" s="25"/>
      <c r="X31" s="25"/>
      <c r="Y31" s="25"/>
      <c r="Z31" s="25"/>
    </row>
    <row r="32" spans="1:26">
      <c r="P32" s="25"/>
      <c r="S32" s="25"/>
      <c r="T32" s="25"/>
      <c r="U32" s="25"/>
      <c r="V32" s="25"/>
      <c r="W32" s="25"/>
      <c r="X32" s="25"/>
      <c r="Y32" s="25"/>
      <c r="Z32" s="25"/>
    </row>
    <row r="33" spans="16:26">
      <c r="P33" s="25"/>
      <c r="S33" s="25"/>
      <c r="T33" s="25"/>
      <c r="U33" s="25"/>
      <c r="V33" s="25"/>
      <c r="W33" s="25"/>
      <c r="X33" s="25"/>
      <c r="Y33" s="25"/>
      <c r="Z33" s="25"/>
    </row>
  </sheetData>
  <pageMargins left="0" right="0" top="0.63460000000000005" bottom="0.63460000000000005" header="0" footer="0"/>
  <pageSetup paperSize="0" scale="62" fitToWidth="0" fitToHeight="0" pageOrder="overThenDown" orientation="landscape" useFirstPageNumber="1" horizontalDpi="0" verticalDpi="0" copies="0"/>
  <headerFooter>
    <oddHeader>&amp;C&amp;"Arial2,Regular"&amp;A</oddHeader>
    <oddFooter>&amp;C&amp;"Arial2,Regular"Page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A70" zoomScale="85" zoomScaleNormal="85" workbookViewId="0">
      <selection activeCell="F77" sqref="F77"/>
    </sheetView>
  </sheetViews>
  <sheetFormatPr defaultRowHeight="13.9"/>
  <cols>
    <col min="1" max="1" width="15.875" customWidth="1"/>
    <col min="2" max="2" width="45.125" customWidth="1"/>
    <col min="3" max="3" width="10.75" customWidth="1"/>
    <col min="4" max="4" width="12.25" customWidth="1"/>
    <col min="5" max="15" width="10.75" customWidth="1"/>
    <col min="16" max="16" width="14.25" customWidth="1"/>
    <col min="17" max="64" width="8.75" customWidth="1"/>
  </cols>
  <sheetData>
    <row r="1" spans="1:14" ht="15">
      <c r="A1" s="38" t="s">
        <v>86</v>
      </c>
      <c r="B1" s="38"/>
      <c r="C1" s="38"/>
      <c r="D1" s="38"/>
      <c r="E1" s="38"/>
      <c r="F1" s="5" t="s">
        <v>87</v>
      </c>
    </row>
    <row r="2" spans="1:14" ht="14.25">
      <c r="A2" s="39"/>
      <c r="B2" s="39"/>
      <c r="C2" s="39"/>
      <c r="D2" s="39"/>
      <c r="E2" s="39"/>
    </row>
    <row r="3" spans="1:14" ht="15">
      <c r="A3" s="5"/>
      <c r="B3" s="5"/>
      <c r="C3" s="5"/>
      <c r="D3" s="5"/>
      <c r="E3" s="5"/>
      <c r="F3" s="43" t="s">
        <v>88</v>
      </c>
      <c r="G3" s="43"/>
      <c r="H3" s="43"/>
      <c r="I3" s="43" t="s">
        <v>89</v>
      </c>
      <c r="J3" s="43"/>
      <c r="K3" s="43"/>
      <c r="L3" s="43" t="s">
        <v>90</v>
      </c>
      <c r="M3" s="43"/>
      <c r="N3" s="43"/>
    </row>
    <row r="4" spans="1:14" ht="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9.25">
      <c r="A5" s="38" t="s">
        <v>0</v>
      </c>
      <c r="B5" s="18" t="s">
        <v>1</v>
      </c>
      <c r="C5" s="18" t="s">
        <v>2</v>
      </c>
      <c r="D5" s="18" t="s">
        <v>3</v>
      </c>
      <c r="E5" s="18"/>
      <c r="F5" s="5" t="s">
        <v>91</v>
      </c>
      <c r="G5" s="5" t="s">
        <v>92</v>
      </c>
      <c r="H5" s="5" t="s">
        <v>93</v>
      </c>
      <c r="I5" s="5" t="s">
        <v>91</v>
      </c>
      <c r="J5" s="5" t="s">
        <v>92</v>
      </c>
      <c r="K5" s="5" t="s">
        <v>93</v>
      </c>
      <c r="L5" s="5" t="s">
        <v>91</v>
      </c>
      <c r="M5" s="5" t="s">
        <v>92</v>
      </c>
      <c r="N5" s="5" t="s">
        <v>93</v>
      </c>
    </row>
    <row r="6" spans="1:14" ht="14.25">
      <c r="A6" s="40" t="s">
        <v>22</v>
      </c>
      <c r="B6" s="3" t="s">
        <v>23</v>
      </c>
      <c r="C6" s="3">
        <v>1</v>
      </c>
      <c r="D6" s="3">
        <v>3066</v>
      </c>
      <c r="E6" s="2" t="s">
        <v>21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</row>
    <row r="7" spans="1:14" ht="14.25">
      <c r="A7" s="40" t="s">
        <v>24</v>
      </c>
      <c r="B7" s="3" t="s">
        <v>25</v>
      </c>
      <c r="C7" s="3">
        <v>1</v>
      </c>
      <c r="D7" s="3">
        <v>1000</v>
      </c>
      <c r="E7" s="2" t="s">
        <v>21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</row>
    <row r="8" spans="1:14" ht="14.25">
      <c r="A8" s="41" t="s">
        <v>42</v>
      </c>
      <c r="B8" s="3" t="s">
        <v>43</v>
      </c>
      <c r="C8" s="3">
        <v>16</v>
      </c>
      <c r="D8" s="3">
        <v>2000</v>
      </c>
      <c r="E8" t="s">
        <v>44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</row>
    <row r="9" spans="1:14" ht="14.25">
      <c r="A9" s="41" t="s">
        <v>61</v>
      </c>
      <c r="B9" s="3" t="s">
        <v>62</v>
      </c>
      <c r="C9" s="3">
        <v>2</v>
      </c>
      <c r="D9" s="3">
        <v>1200</v>
      </c>
      <c r="E9" t="s">
        <v>63</v>
      </c>
      <c r="F9" s="41">
        <v>0</v>
      </c>
      <c r="G9" s="41">
        <v>0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</row>
    <row r="10" spans="1:14" ht="14.25">
      <c r="A10" s="41" t="s">
        <v>40</v>
      </c>
      <c r="B10" s="3" t="s">
        <v>41</v>
      </c>
      <c r="C10" s="3">
        <v>1</v>
      </c>
      <c r="D10" s="3">
        <v>700</v>
      </c>
      <c r="E10" t="s">
        <v>33</v>
      </c>
      <c r="F10" s="41">
        <v>127</v>
      </c>
      <c r="G10" s="41">
        <v>127</v>
      </c>
      <c r="H10" s="41">
        <v>127</v>
      </c>
      <c r="I10" s="41">
        <v>731</v>
      </c>
      <c r="J10" s="41">
        <v>127</v>
      </c>
      <c r="K10" s="41">
        <v>127</v>
      </c>
      <c r="L10" s="41">
        <v>426</v>
      </c>
      <c r="M10" s="41">
        <v>111</v>
      </c>
      <c r="N10" s="41">
        <v>111</v>
      </c>
    </row>
    <row r="11" spans="1:14" ht="14.25">
      <c r="A11" s="1" t="s">
        <v>20</v>
      </c>
      <c r="B11" s="1" t="s">
        <v>20</v>
      </c>
      <c r="C11" s="3">
        <v>1</v>
      </c>
      <c r="D11" s="3">
        <v>1600</v>
      </c>
      <c r="E11" s="2" t="s">
        <v>21</v>
      </c>
      <c r="F11" s="1">
        <v>1915</v>
      </c>
      <c r="G11" s="41">
        <v>1530</v>
      </c>
      <c r="H11" s="41">
        <v>844</v>
      </c>
      <c r="I11" s="41">
        <v>2348</v>
      </c>
      <c r="J11" s="41">
        <v>1670</v>
      </c>
      <c r="K11" s="41">
        <v>850</v>
      </c>
      <c r="L11" s="41">
        <v>1866</v>
      </c>
      <c r="M11" s="41">
        <v>1145</v>
      </c>
      <c r="N11" s="41">
        <v>420</v>
      </c>
    </row>
    <row r="12" spans="1:14" ht="14.25">
      <c r="A12" s="41" t="s">
        <v>38</v>
      </c>
      <c r="B12" s="1" t="s">
        <v>39</v>
      </c>
      <c r="C12" s="3">
        <v>4</v>
      </c>
      <c r="D12" s="3">
        <v>1200</v>
      </c>
      <c r="E12" t="s">
        <v>28</v>
      </c>
      <c r="F12">
        <v>1324</v>
      </c>
      <c r="G12" s="41">
        <v>1598</v>
      </c>
      <c r="H12" s="41">
        <v>1019</v>
      </c>
      <c r="I12" s="41">
        <v>2240</v>
      </c>
      <c r="J12" s="41">
        <v>1906</v>
      </c>
      <c r="K12" s="41">
        <v>954</v>
      </c>
      <c r="L12" s="41">
        <v>3136</v>
      </c>
      <c r="M12" s="41">
        <v>2783</v>
      </c>
      <c r="N12" s="41">
        <v>871</v>
      </c>
    </row>
    <row r="13" spans="1:14" ht="14.25">
      <c r="A13" s="41" t="s">
        <v>12</v>
      </c>
      <c r="B13" s="3" t="s">
        <v>13</v>
      </c>
      <c r="C13" s="3">
        <v>2</v>
      </c>
      <c r="D13" s="3">
        <v>2530</v>
      </c>
      <c r="E13" s="2" t="s">
        <v>7</v>
      </c>
      <c r="F13" s="1">
        <v>20403</v>
      </c>
      <c r="G13" s="41">
        <v>14189</v>
      </c>
      <c r="H13" s="41">
        <v>8249</v>
      </c>
      <c r="I13" s="41">
        <v>18113</v>
      </c>
      <c r="J13" s="41">
        <v>9344</v>
      </c>
      <c r="K13" s="41">
        <v>8153</v>
      </c>
      <c r="L13" s="41">
        <v>3232</v>
      </c>
      <c r="M13" s="41">
        <v>5196</v>
      </c>
      <c r="N13" s="41">
        <v>2131</v>
      </c>
    </row>
    <row r="14" spans="1:14" ht="14.25">
      <c r="A14" s="41" t="s">
        <v>36</v>
      </c>
      <c r="B14" s="3" t="s">
        <v>37</v>
      </c>
      <c r="C14" s="3">
        <v>4</v>
      </c>
      <c r="D14" s="3">
        <v>1344</v>
      </c>
      <c r="E14" t="s">
        <v>28</v>
      </c>
      <c r="F14" s="1">
        <v>1598</v>
      </c>
      <c r="G14" s="41">
        <v>1752</v>
      </c>
      <c r="H14" s="41">
        <v>1019</v>
      </c>
      <c r="I14" s="41">
        <v>2771</v>
      </c>
      <c r="J14" s="41">
        <v>1787</v>
      </c>
      <c r="K14" s="41">
        <v>1028</v>
      </c>
      <c r="L14" s="41">
        <v>3483</v>
      </c>
      <c r="M14" s="41">
        <v>3146</v>
      </c>
      <c r="N14" s="41">
        <v>1374</v>
      </c>
    </row>
    <row r="15" spans="1:14" ht="14.25">
      <c r="A15" s="41" t="s">
        <v>31</v>
      </c>
      <c r="B15" s="2" t="s">
        <v>32</v>
      </c>
      <c r="C15" s="3">
        <v>4</v>
      </c>
      <c r="D15" s="3">
        <v>1700</v>
      </c>
      <c r="E15" t="s">
        <v>33</v>
      </c>
      <c r="F15" s="1">
        <v>2364</v>
      </c>
      <c r="G15" s="41">
        <v>1464</v>
      </c>
      <c r="H15" s="41">
        <v>1261</v>
      </c>
      <c r="I15" s="41">
        <v>2543</v>
      </c>
      <c r="J15" s="41">
        <v>1472</v>
      </c>
      <c r="K15" s="41">
        <v>1271</v>
      </c>
      <c r="L15" s="41">
        <v>3856</v>
      </c>
      <c r="M15" s="41">
        <v>1324</v>
      </c>
      <c r="N15" s="41">
        <v>627</v>
      </c>
    </row>
    <row r="16" spans="1:14" ht="14.25">
      <c r="A16" s="41" t="s">
        <v>34</v>
      </c>
      <c r="B16" s="3" t="s">
        <v>35</v>
      </c>
      <c r="C16" s="3">
        <v>4</v>
      </c>
      <c r="D16" s="3">
        <v>1152</v>
      </c>
      <c r="E16" t="s">
        <v>28</v>
      </c>
      <c r="F16">
        <v>1311</v>
      </c>
      <c r="G16" s="41">
        <v>1224</v>
      </c>
      <c r="H16" s="41">
        <v>1039</v>
      </c>
      <c r="I16" s="41">
        <v>2872</v>
      </c>
      <c r="J16" s="41">
        <v>1179</v>
      </c>
      <c r="K16" s="41">
        <v>1009</v>
      </c>
      <c r="L16" s="41">
        <v>4902</v>
      </c>
      <c r="M16" s="41">
        <v>2284</v>
      </c>
      <c r="N16" s="41">
        <v>1261</v>
      </c>
    </row>
    <row r="17" spans="1:16" ht="14.25">
      <c r="A17" s="41" t="s">
        <v>59</v>
      </c>
      <c r="B17" s="3" t="s">
        <v>60</v>
      </c>
      <c r="C17" s="3">
        <v>1</v>
      </c>
      <c r="D17" s="3">
        <v>985</v>
      </c>
      <c r="E17" t="s">
        <v>44</v>
      </c>
      <c r="F17">
        <v>13327</v>
      </c>
      <c r="G17" s="41">
        <v>31305</v>
      </c>
      <c r="H17" s="41">
        <v>5856</v>
      </c>
      <c r="I17" s="41">
        <v>10999</v>
      </c>
      <c r="J17" s="41">
        <v>11421</v>
      </c>
      <c r="K17" s="41">
        <v>9663</v>
      </c>
      <c r="L17" s="41">
        <v>5073</v>
      </c>
      <c r="M17" s="41">
        <v>10442</v>
      </c>
      <c r="N17" s="41">
        <v>1163</v>
      </c>
    </row>
    <row r="18" spans="1:16" ht="14.25">
      <c r="A18" s="41" t="s">
        <v>47</v>
      </c>
      <c r="B18" s="3" t="s">
        <v>48</v>
      </c>
      <c r="C18" s="3">
        <v>8</v>
      </c>
      <c r="D18" s="3">
        <v>1500</v>
      </c>
      <c r="E18" t="s">
        <v>44</v>
      </c>
      <c r="F18" s="1">
        <v>41032</v>
      </c>
      <c r="G18" s="40">
        <v>41708</v>
      </c>
      <c r="H18" s="40">
        <v>33881</v>
      </c>
      <c r="I18" s="40">
        <v>19815</v>
      </c>
      <c r="J18" s="40">
        <v>12399</v>
      </c>
      <c r="K18" s="40">
        <v>9617</v>
      </c>
      <c r="L18" s="40">
        <v>6124</v>
      </c>
      <c r="M18" s="40">
        <v>4376</v>
      </c>
      <c r="N18" s="40">
        <v>3318</v>
      </c>
    </row>
    <row r="19" spans="1:16" ht="14.25">
      <c r="A19" s="41" t="s">
        <v>29</v>
      </c>
      <c r="B19" s="1" t="s">
        <v>30</v>
      </c>
      <c r="C19" s="3">
        <v>6</v>
      </c>
      <c r="D19" s="3">
        <v>1800</v>
      </c>
      <c r="E19" t="s">
        <v>28</v>
      </c>
      <c r="F19">
        <v>8452</v>
      </c>
      <c r="G19" s="41">
        <v>8214</v>
      </c>
      <c r="H19" s="41">
        <v>3888</v>
      </c>
      <c r="I19" s="41">
        <v>9876</v>
      </c>
      <c r="J19" s="41">
        <v>8463</v>
      </c>
      <c r="K19" s="41">
        <v>3966</v>
      </c>
      <c r="L19" s="41">
        <v>8261</v>
      </c>
      <c r="M19" s="41">
        <v>7260</v>
      </c>
      <c r="N19" s="41">
        <v>3582</v>
      </c>
    </row>
    <row r="20" spans="1:16" ht="14.25">
      <c r="A20" s="42" t="s">
        <v>57</v>
      </c>
      <c r="B20" s="3" t="s">
        <v>58</v>
      </c>
      <c r="C20" s="3">
        <v>4</v>
      </c>
      <c r="D20" s="3">
        <v>800</v>
      </c>
      <c r="E20" t="s">
        <v>44</v>
      </c>
      <c r="F20">
        <v>22896</v>
      </c>
      <c r="G20" s="41">
        <v>22106</v>
      </c>
      <c r="H20" s="41">
        <v>8491</v>
      </c>
      <c r="I20" s="41">
        <v>10053</v>
      </c>
      <c r="J20" s="41">
        <v>6591</v>
      </c>
      <c r="K20" s="41">
        <v>2092</v>
      </c>
      <c r="L20" s="41">
        <v>8415</v>
      </c>
      <c r="M20" s="41">
        <v>6145</v>
      </c>
      <c r="N20" s="41">
        <v>1468</v>
      </c>
    </row>
    <row r="21" spans="1:16" ht="14.25">
      <c r="A21" s="41" t="s">
        <v>16</v>
      </c>
      <c r="B21" s="1" t="s">
        <v>17</v>
      </c>
      <c r="C21" s="3">
        <v>4</v>
      </c>
      <c r="D21" s="3">
        <v>1440</v>
      </c>
      <c r="E21" s="2" t="s">
        <v>7</v>
      </c>
      <c r="F21" s="1">
        <v>17395</v>
      </c>
      <c r="G21" s="41">
        <v>14596</v>
      </c>
      <c r="H21" s="41">
        <v>5208</v>
      </c>
      <c r="I21" s="41">
        <v>17415</v>
      </c>
      <c r="J21" s="41">
        <v>14356</v>
      </c>
      <c r="K21" s="41">
        <v>5219</v>
      </c>
      <c r="L21" s="41">
        <v>10075</v>
      </c>
      <c r="M21" s="41">
        <v>5598</v>
      </c>
      <c r="N21" s="41">
        <v>1365</v>
      </c>
    </row>
    <row r="22" spans="1:16" ht="14.25">
      <c r="A22" s="41" t="s">
        <v>55</v>
      </c>
      <c r="B22" s="2" t="s">
        <v>56</v>
      </c>
      <c r="C22" s="3">
        <v>16</v>
      </c>
      <c r="D22" s="3">
        <v>750</v>
      </c>
      <c r="E22" t="s">
        <v>44</v>
      </c>
      <c r="F22" s="1">
        <v>21463</v>
      </c>
      <c r="G22" s="41">
        <v>22714</v>
      </c>
      <c r="H22" s="41">
        <v>7975</v>
      </c>
      <c r="I22" s="41">
        <v>20662</v>
      </c>
      <c r="J22" s="41">
        <v>23032</v>
      </c>
      <c r="K22" s="41">
        <v>7809</v>
      </c>
      <c r="L22" s="41">
        <v>10535</v>
      </c>
      <c r="M22" s="41">
        <v>11483</v>
      </c>
      <c r="N22" s="41">
        <v>4263</v>
      </c>
      <c r="P22" s="2"/>
    </row>
    <row r="23" spans="1:16" ht="14.25">
      <c r="A23" s="3" t="s">
        <v>14</v>
      </c>
      <c r="B23" s="3" t="s">
        <v>15</v>
      </c>
      <c r="C23" s="3">
        <v>4</v>
      </c>
      <c r="D23" s="3">
        <v>2133</v>
      </c>
      <c r="E23" s="2" t="s">
        <v>7</v>
      </c>
      <c r="F23" s="1">
        <v>22267</v>
      </c>
      <c r="G23" s="41">
        <v>12837</v>
      </c>
      <c r="H23" s="41">
        <v>4636</v>
      </c>
      <c r="I23" s="41">
        <v>22396</v>
      </c>
      <c r="J23" s="41">
        <v>13193</v>
      </c>
      <c r="K23" s="41">
        <v>4996</v>
      </c>
      <c r="L23" s="41">
        <v>10774</v>
      </c>
      <c r="M23" s="41">
        <v>8340</v>
      </c>
      <c r="N23" s="41">
        <v>2387</v>
      </c>
    </row>
    <row r="24" spans="1:16" ht="14.25">
      <c r="A24" s="41" t="s">
        <v>26</v>
      </c>
      <c r="B24" s="1" t="s">
        <v>27</v>
      </c>
      <c r="C24" s="3">
        <v>16</v>
      </c>
      <c r="D24" s="3">
        <v>2300</v>
      </c>
      <c r="E24" t="s">
        <v>28</v>
      </c>
      <c r="F24">
        <v>21353</v>
      </c>
      <c r="G24" s="41">
        <v>17418</v>
      </c>
      <c r="H24" s="41">
        <v>7336</v>
      </c>
      <c r="I24" s="41">
        <v>7344</v>
      </c>
      <c r="J24" s="41">
        <v>18328</v>
      </c>
      <c r="K24" s="41">
        <v>21796</v>
      </c>
      <c r="L24" s="41">
        <v>12118</v>
      </c>
      <c r="M24" s="41">
        <v>12120</v>
      </c>
      <c r="N24" s="41">
        <v>4422</v>
      </c>
    </row>
    <row r="25" spans="1:16" ht="14.25">
      <c r="A25" s="41" t="s">
        <v>18</v>
      </c>
      <c r="B25" s="3" t="s">
        <v>19</v>
      </c>
      <c r="C25" s="3">
        <v>4</v>
      </c>
      <c r="D25" s="3">
        <v>2600</v>
      </c>
      <c r="E25" s="2" t="s">
        <v>7</v>
      </c>
      <c r="F25" s="1">
        <v>40906</v>
      </c>
      <c r="G25" s="41">
        <v>37749</v>
      </c>
      <c r="H25" s="41">
        <v>8578</v>
      </c>
      <c r="I25" s="41">
        <v>40988</v>
      </c>
      <c r="J25" s="41">
        <v>36529</v>
      </c>
      <c r="K25" s="41">
        <v>8523</v>
      </c>
      <c r="L25" s="41">
        <v>13655</v>
      </c>
      <c r="M25" s="41">
        <v>9154</v>
      </c>
      <c r="N25" s="41">
        <v>2154</v>
      </c>
    </row>
    <row r="26" spans="1:16" ht="14.25">
      <c r="A26" s="3" t="s">
        <v>49</v>
      </c>
      <c r="B26" s="3" t="s">
        <v>50</v>
      </c>
      <c r="C26" s="3">
        <v>8</v>
      </c>
      <c r="D26" s="3">
        <v>1200</v>
      </c>
      <c r="E26" t="s">
        <v>44</v>
      </c>
      <c r="F26" s="1">
        <v>34626</v>
      </c>
      <c r="G26" s="40">
        <v>34168</v>
      </c>
      <c r="H26" s="40">
        <v>28890</v>
      </c>
      <c r="I26" s="40">
        <v>30016</v>
      </c>
      <c r="J26" s="40">
        <v>34232</v>
      </c>
      <c r="K26" s="40">
        <v>28920</v>
      </c>
      <c r="L26" s="40">
        <v>16709</v>
      </c>
      <c r="M26" s="40">
        <v>18654</v>
      </c>
      <c r="N26" s="40">
        <v>17513</v>
      </c>
    </row>
    <row r="27" spans="1:16" ht="14.25">
      <c r="A27" s="41" t="s">
        <v>53</v>
      </c>
      <c r="B27" s="3" t="s">
        <v>54</v>
      </c>
      <c r="C27" s="3">
        <v>32</v>
      </c>
      <c r="D27" s="3">
        <v>1300</v>
      </c>
      <c r="E27" t="s">
        <v>44</v>
      </c>
      <c r="F27" s="1">
        <v>37065</v>
      </c>
      <c r="G27" s="41">
        <v>27882</v>
      </c>
      <c r="H27" s="41">
        <v>23315</v>
      </c>
      <c r="I27" s="41">
        <v>35758</v>
      </c>
      <c r="J27" s="41">
        <v>27681</v>
      </c>
      <c r="K27" s="41">
        <v>23172</v>
      </c>
      <c r="L27" s="41">
        <v>18273</v>
      </c>
      <c r="M27" s="41">
        <v>16898</v>
      </c>
      <c r="N27" s="41">
        <v>13798</v>
      </c>
    </row>
    <row r="28" spans="1:16" ht="14.25">
      <c r="A28" s="41" t="s">
        <v>51</v>
      </c>
      <c r="B28" s="3" t="s">
        <v>52</v>
      </c>
      <c r="C28" s="3">
        <v>8</v>
      </c>
      <c r="D28" s="3">
        <v>1300</v>
      </c>
      <c r="E28" t="s">
        <v>44</v>
      </c>
      <c r="F28" s="1">
        <v>37092</v>
      </c>
      <c r="G28" s="41">
        <v>29195</v>
      </c>
      <c r="H28" s="41">
        <v>24130</v>
      </c>
      <c r="I28" s="41">
        <v>37806</v>
      </c>
      <c r="J28" s="41">
        <v>29193</v>
      </c>
      <c r="K28" s="41">
        <v>24114</v>
      </c>
      <c r="L28" s="41">
        <v>19096</v>
      </c>
      <c r="M28" s="41">
        <v>17431</v>
      </c>
      <c r="N28" s="41">
        <v>14045</v>
      </c>
    </row>
    <row r="29" spans="1:16" ht="14.25">
      <c r="A29" s="3" t="s">
        <v>45</v>
      </c>
      <c r="B29" s="3" t="s">
        <v>46</v>
      </c>
      <c r="C29" s="3">
        <v>8</v>
      </c>
      <c r="D29" s="3">
        <v>1550</v>
      </c>
      <c r="E29" t="s">
        <v>44</v>
      </c>
      <c r="F29" s="1">
        <v>44195</v>
      </c>
      <c r="G29" s="41">
        <v>41990</v>
      </c>
      <c r="H29" s="41">
        <v>36299</v>
      </c>
      <c r="I29" s="41">
        <v>39990</v>
      </c>
      <c r="J29" s="41">
        <v>42034</v>
      </c>
      <c r="K29" s="41">
        <v>36355</v>
      </c>
      <c r="L29" s="41">
        <v>21901</v>
      </c>
      <c r="M29" s="41">
        <v>23589</v>
      </c>
      <c r="N29" s="41">
        <v>21518</v>
      </c>
    </row>
    <row r="30" spans="1:16" ht="14.25">
      <c r="A30" s="41" t="s">
        <v>10</v>
      </c>
      <c r="B30" s="3" t="s">
        <v>11</v>
      </c>
      <c r="C30" s="3">
        <v>8</v>
      </c>
      <c r="D30" s="3">
        <v>3400</v>
      </c>
      <c r="E30" s="2" t="s">
        <v>7</v>
      </c>
      <c r="F30" s="1">
        <v>75172</v>
      </c>
      <c r="G30" s="41">
        <v>53366</v>
      </c>
      <c r="H30" s="41">
        <v>32794</v>
      </c>
      <c r="I30" s="41">
        <v>75334</v>
      </c>
      <c r="J30" s="41">
        <v>54605</v>
      </c>
      <c r="K30" s="41">
        <v>32432</v>
      </c>
      <c r="L30" s="41">
        <v>26348</v>
      </c>
      <c r="M30" s="41">
        <v>16541</v>
      </c>
      <c r="N30" s="41">
        <v>8317</v>
      </c>
    </row>
    <row r="31" spans="1:16" ht="15">
      <c r="A31" s="1" t="s">
        <v>8</v>
      </c>
      <c r="B31" s="1" t="s">
        <v>9</v>
      </c>
      <c r="C31" s="1">
        <v>8</v>
      </c>
      <c r="D31" s="1">
        <v>2400</v>
      </c>
      <c r="E31" s="2" t="s">
        <v>7</v>
      </c>
      <c r="F31" s="1">
        <v>52992</v>
      </c>
      <c r="G31" s="5">
        <v>29816</v>
      </c>
      <c r="H31" s="5">
        <v>17618</v>
      </c>
      <c r="I31" s="5">
        <v>59299</v>
      </c>
      <c r="J31" s="5">
        <v>30982</v>
      </c>
      <c r="K31" s="5">
        <v>18371</v>
      </c>
      <c r="L31" s="5">
        <v>40254</v>
      </c>
      <c r="M31" s="5">
        <v>16127</v>
      </c>
      <c r="N31" s="5">
        <v>9605</v>
      </c>
    </row>
    <row r="32" spans="1:16" ht="29.25">
      <c r="A32" s="1" t="s">
        <v>5</v>
      </c>
      <c r="B32" s="1" t="s">
        <v>6</v>
      </c>
      <c r="C32" s="1">
        <v>24</v>
      </c>
      <c r="D32" s="1">
        <v>3400</v>
      </c>
      <c r="E32" s="2" t="s">
        <v>7</v>
      </c>
      <c r="F32">
        <v>57653</v>
      </c>
      <c r="G32" s="5">
        <v>51351</v>
      </c>
      <c r="H32" s="5">
        <v>26334</v>
      </c>
      <c r="I32" s="5">
        <v>57982</v>
      </c>
      <c r="J32" s="5">
        <v>52292</v>
      </c>
      <c r="K32" s="5">
        <v>26638</v>
      </c>
      <c r="L32" s="5">
        <v>45452</v>
      </c>
      <c r="M32" s="5">
        <v>37370</v>
      </c>
      <c r="N32" s="5">
        <v>13360</v>
      </c>
    </row>
    <row r="33" spans="1:5" ht="14.25">
      <c r="A33" s="3"/>
      <c r="B33" s="3"/>
      <c r="C33" s="3"/>
      <c r="D33" s="3"/>
      <c r="E33" s="3"/>
    </row>
  </sheetData>
  <mergeCells count="3">
    <mergeCell ref="F3:H3"/>
    <mergeCell ref="I3:K3"/>
    <mergeCell ref="L3:N3"/>
  </mergeCells>
  <pageMargins left="0" right="0" top="0.63460000000000005" bottom="0.63460000000000005" header="0" footer="0"/>
  <pageSetup paperSize="9" scale="62" fitToWidth="0" fitToHeight="0" pageOrder="overThenDown" orientation="landscape" useFirstPageNumber="1" r:id="rId1"/>
  <headerFooter>
    <oddHeader>&amp;C&amp;"Arial2,Regular"&amp;A</oddHeader>
    <oddFooter>&amp;C&amp;"Arial2,Regular"Page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opLeftCell="A3" zoomScale="55" zoomScaleNormal="55" workbookViewId="0"/>
  </sheetViews>
  <sheetFormatPr defaultRowHeight="14.25"/>
  <cols>
    <col min="1" max="1" width="15.875" customWidth="1"/>
    <col min="2" max="2" width="12.75" customWidth="1"/>
    <col min="3" max="3" width="12.625" customWidth="1"/>
    <col min="4" max="4" width="11.375" customWidth="1"/>
    <col min="5" max="5" width="11.25" customWidth="1"/>
    <col min="6" max="6" width="11.875" customWidth="1"/>
    <col min="7" max="7" width="12" customWidth="1"/>
    <col min="8" max="8" width="11.5" customWidth="1"/>
    <col min="9" max="9" width="11.375" customWidth="1"/>
    <col min="10" max="10" width="12.75" customWidth="1"/>
    <col min="11" max="11" width="39.375" customWidth="1"/>
    <col min="12" max="16" width="10.75" customWidth="1"/>
    <col min="17" max="64" width="8.75" customWidth="1"/>
  </cols>
  <sheetData>
    <row r="1" spans="1:16" ht="15">
      <c r="A1" s="5" t="s">
        <v>94</v>
      </c>
    </row>
    <row r="3" spans="1:16">
      <c r="O3" s="13">
        <v>41836.449999999997</v>
      </c>
    </row>
    <row r="5" spans="1:16" ht="38.25">
      <c r="A5" s="44" t="s">
        <v>0</v>
      </c>
      <c r="B5" s="44" t="s">
        <v>95</v>
      </c>
      <c r="C5" s="44" t="s">
        <v>96</v>
      </c>
      <c r="D5" s="44" t="s">
        <v>97</v>
      </c>
      <c r="E5" s="44" t="s">
        <v>98</v>
      </c>
      <c r="F5" s="44" t="s">
        <v>99</v>
      </c>
      <c r="G5" s="44" t="s">
        <v>100</v>
      </c>
      <c r="H5" s="44" t="s">
        <v>101</v>
      </c>
      <c r="I5" s="44" t="s">
        <v>102</v>
      </c>
      <c r="J5" s="44" t="s">
        <v>103</v>
      </c>
      <c r="K5" s="44" t="s">
        <v>1</v>
      </c>
      <c r="L5" s="44" t="s">
        <v>2</v>
      </c>
      <c r="M5" s="44" t="s">
        <v>3</v>
      </c>
      <c r="N5" s="44" t="s">
        <v>4</v>
      </c>
      <c r="O5" s="2" t="s">
        <v>104</v>
      </c>
      <c r="P5" s="18" t="s">
        <v>105</v>
      </c>
    </row>
    <row r="6" spans="1:16">
      <c r="A6" s="2" t="s">
        <v>18</v>
      </c>
      <c r="B6" s="45">
        <v>16325</v>
      </c>
      <c r="C6" s="45">
        <v>4294</v>
      </c>
      <c r="D6" s="45">
        <v>2226</v>
      </c>
      <c r="E6" s="45">
        <v>31623</v>
      </c>
      <c r="F6" s="45">
        <v>17883</v>
      </c>
      <c r="G6" s="45">
        <v>8640</v>
      </c>
      <c r="H6" s="45">
        <v>42202</v>
      </c>
      <c r="I6" s="45">
        <v>34047</v>
      </c>
      <c r="J6" s="45">
        <v>26819</v>
      </c>
      <c r="K6" s="3" t="s">
        <v>19</v>
      </c>
      <c r="L6" s="3">
        <v>4</v>
      </c>
      <c r="M6" s="3">
        <v>2600</v>
      </c>
      <c r="N6" s="2" t="s">
        <v>7</v>
      </c>
      <c r="O6" s="34">
        <f t="shared" ref="O6:O32" si="0">GEOMEAN(B6:J6)</f>
        <v>14558.508805641159</v>
      </c>
      <c r="P6" s="46">
        <f t="shared" ref="P6:P32" si="1">O6/$O$3</f>
        <v>0.34798623701679182</v>
      </c>
    </row>
    <row r="7" spans="1:16">
      <c r="A7" s="2" t="s">
        <v>16</v>
      </c>
      <c r="B7" s="45">
        <v>5725</v>
      </c>
      <c r="C7" s="45">
        <v>1303</v>
      </c>
      <c r="D7" s="45">
        <v>1052</v>
      </c>
      <c r="E7" s="45">
        <v>11934</v>
      </c>
      <c r="F7" s="45">
        <v>5077</v>
      </c>
      <c r="G7" s="45">
        <v>4204</v>
      </c>
      <c r="H7" s="45">
        <v>10665</v>
      </c>
      <c r="I7" s="45">
        <v>10456</v>
      </c>
      <c r="J7" s="45">
        <v>10419</v>
      </c>
      <c r="K7" s="1" t="s">
        <v>17</v>
      </c>
      <c r="L7" s="3">
        <v>4</v>
      </c>
      <c r="M7" s="3">
        <v>1440</v>
      </c>
      <c r="N7" s="2" t="s">
        <v>7</v>
      </c>
      <c r="O7" s="34">
        <f t="shared" si="0"/>
        <v>5097.1464720068207</v>
      </c>
      <c r="P7" s="46">
        <f t="shared" si="1"/>
        <v>0.12183506181826663</v>
      </c>
    </row>
    <row r="8" spans="1:16">
      <c r="A8" s="2" t="s">
        <v>26</v>
      </c>
      <c r="B8" s="45">
        <v>61397</v>
      </c>
      <c r="C8" s="45">
        <v>47660</v>
      </c>
      <c r="D8" s="45">
        <v>5169</v>
      </c>
      <c r="E8" s="45">
        <v>90387</v>
      </c>
      <c r="F8" s="45">
        <v>94494</v>
      </c>
      <c r="G8" s="45">
        <v>20880</v>
      </c>
      <c r="H8" s="45">
        <v>113635</v>
      </c>
      <c r="I8" s="45">
        <v>117449</v>
      </c>
      <c r="J8" s="45">
        <v>81767</v>
      </c>
      <c r="K8" s="1" t="s">
        <v>27</v>
      </c>
      <c r="L8" s="3">
        <v>16</v>
      </c>
      <c r="M8" s="3">
        <v>2300</v>
      </c>
      <c r="N8" s="2" t="s">
        <v>33</v>
      </c>
      <c r="O8" s="34">
        <f t="shared" si="0"/>
        <v>52331.758068071176</v>
      </c>
      <c r="P8" s="46">
        <f t="shared" si="1"/>
        <v>1.2508651682461389</v>
      </c>
    </row>
    <row r="9" spans="1:16">
      <c r="A9" s="2" t="s">
        <v>61</v>
      </c>
      <c r="B9" s="45"/>
      <c r="C9" s="45"/>
      <c r="D9" s="45"/>
      <c r="E9" s="45"/>
      <c r="F9" s="45"/>
      <c r="G9" s="45"/>
      <c r="H9" s="45"/>
      <c r="I9" s="45"/>
      <c r="J9" s="45">
        <v>0</v>
      </c>
      <c r="K9" s="3" t="s">
        <v>62</v>
      </c>
      <c r="L9" s="3">
        <v>2</v>
      </c>
      <c r="M9" s="3">
        <v>1200</v>
      </c>
      <c r="N9" s="2" t="s">
        <v>63</v>
      </c>
      <c r="O9" s="34" t="e">
        <f t="shared" si="0"/>
        <v>#NUM!</v>
      </c>
      <c r="P9" s="46" t="e">
        <f t="shared" si="1"/>
        <v>#NUM!</v>
      </c>
    </row>
    <row r="10" spans="1:16">
      <c r="A10" s="2" t="s">
        <v>12</v>
      </c>
      <c r="B10" s="45">
        <v>6614</v>
      </c>
      <c r="C10" s="45">
        <v>6501</v>
      </c>
      <c r="D10" s="45">
        <v>949</v>
      </c>
      <c r="E10" s="45">
        <v>16025</v>
      </c>
      <c r="F10" s="45">
        <v>16043</v>
      </c>
      <c r="G10" s="45">
        <v>3813</v>
      </c>
      <c r="H10" s="45">
        <v>24236</v>
      </c>
      <c r="I10" s="45">
        <v>24129</v>
      </c>
      <c r="J10" s="45">
        <v>13724</v>
      </c>
      <c r="K10" s="3" t="s">
        <v>13</v>
      </c>
      <c r="L10" s="3">
        <v>2</v>
      </c>
      <c r="M10" s="3">
        <v>2530</v>
      </c>
      <c r="N10" s="2" t="s">
        <v>7</v>
      </c>
      <c r="O10" s="34">
        <f t="shared" si="0"/>
        <v>8813.9651762991798</v>
      </c>
      <c r="P10" s="46">
        <f t="shared" si="1"/>
        <v>0.21067669881883336</v>
      </c>
    </row>
    <row r="11" spans="1:16">
      <c r="A11" s="3" t="s">
        <v>14</v>
      </c>
      <c r="B11" s="47">
        <v>7256</v>
      </c>
      <c r="C11" s="45">
        <v>3089</v>
      </c>
      <c r="D11" s="45">
        <v>2177</v>
      </c>
      <c r="E11" s="45">
        <v>22321</v>
      </c>
      <c r="F11" s="45">
        <v>12217</v>
      </c>
      <c r="G11" s="45">
        <v>8613</v>
      </c>
      <c r="H11" s="45">
        <v>25115</v>
      </c>
      <c r="I11" s="45">
        <v>23494</v>
      </c>
      <c r="J11" s="45">
        <v>17535</v>
      </c>
      <c r="K11" s="3" t="s">
        <v>15</v>
      </c>
      <c r="L11" s="3">
        <v>4</v>
      </c>
      <c r="M11" s="3">
        <v>2133</v>
      </c>
      <c r="N11" s="2" t="s">
        <v>7</v>
      </c>
      <c r="O11" s="34">
        <f t="shared" si="0"/>
        <v>10191.13292795035</v>
      </c>
      <c r="P11" s="46">
        <f t="shared" si="1"/>
        <v>0.24359459103127418</v>
      </c>
    </row>
    <row r="12" spans="1:16">
      <c r="A12" s="2" t="s">
        <v>10</v>
      </c>
      <c r="B12" s="45">
        <v>43309</v>
      </c>
      <c r="C12" s="45">
        <v>35180</v>
      </c>
      <c r="D12" s="45">
        <v>4454</v>
      </c>
      <c r="E12" s="45">
        <v>83624</v>
      </c>
      <c r="F12" s="45">
        <v>84536</v>
      </c>
      <c r="G12" s="45">
        <v>17643</v>
      </c>
      <c r="H12" s="45">
        <v>81936</v>
      </c>
      <c r="I12" s="45">
        <v>82606</v>
      </c>
      <c r="J12" s="47">
        <v>68539</v>
      </c>
      <c r="K12" s="3" t="s">
        <v>11</v>
      </c>
      <c r="L12" s="3">
        <v>8</v>
      </c>
      <c r="M12" s="3">
        <v>3400</v>
      </c>
      <c r="N12" s="2" t="s">
        <v>7</v>
      </c>
      <c r="O12" s="34">
        <f t="shared" si="0"/>
        <v>41836.4495041544</v>
      </c>
      <c r="P12" s="46">
        <f t="shared" si="1"/>
        <v>0.99999998814800017</v>
      </c>
    </row>
    <row r="13" spans="1:16" ht="28.5">
      <c r="A13" s="48" t="s">
        <v>8</v>
      </c>
      <c r="B13" s="45">
        <v>44608</v>
      </c>
      <c r="C13" s="45">
        <v>39682</v>
      </c>
      <c r="D13" s="45">
        <v>4836</v>
      </c>
      <c r="E13" s="45">
        <v>81235</v>
      </c>
      <c r="F13" s="45">
        <v>80026</v>
      </c>
      <c r="G13" s="45">
        <v>19272</v>
      </c>
      <c r="H13" s="45">
        <v>77071</v>
      </c>
      <c r="I13" s="45">
        <v>77474</v>
      </c>
      <c r="J13" s="47">
        <v>72623</v>
      </c>
      <c r="K13" s="1" t="s">
        <v>9</v>
      </c>
      <c r="L13" s="1">
        <v>8</v>
      </c>
      <c r="M13" s="1">
        <v>2400</v>
      </c>
      <c r="N13" s="2" t="s">
        <v>7</v>
      </c>
      <c r="O13" s="34">
        <f t="shared" si="0"/>
        <v>42630.838106585587</v>
      </c>
      <c r="P13" s="46">
        <f t="shared" si="1"/>
        <v>1.0189879424899959</v>
      </c>
    </row>
    <row r="14" spans="1:16">
      <c r="A14" s="2" t="s">
        <v>106</v>
      </c>
      <c r="B14" s="45">
        <v>209104.51612903201</v>
      </c>
      <c r="C14" s="45">
        <v>234379.35483870999</v>
      </c>
      <c r="D14" s="45">
        <v>22967.7419354839</v>
      </c>
      <c r="E14" s="45">
        <v>630054.19354838703</v>
      </c>
      <c r="F14" s="45">
        <v>559223.22580645198</v>
      </c>
      <c r="G14" s="45">
        <v>93829.677419354804</v>
      </c>
      <c r="H14" s="45">
        <v>852090.32258064498</v>
      </c>
      <c r="I14" s="45">
        <v>868307.09677419404</v>
      </c>
      <c r="J14" s="45">
        <v>363378.06451612897</v>
      </c>
      <c r="K14" s="3" t="s">
        <v>43</v>
      </c>
      <c r="L14" s="3">
        <v>16</v>
      </c>
      <c r="M14" s="3">
        <v>2000</v>
      </c>
      <c r="N14" s="2" t="s">
        <v>44</v>
      </c>
      <c r="O14" s="34">
        <f t="shared" si="0"/>
        <v>278271.7510540259</v>
      </c>
      <c r="P14" s="46">
        <f t="shared" si="1"/>
        <v>6.6514188238731036</v>
      </c>
    </row>
    <row r="15" spans="1:16">
      <c r="A15" s="2" t="s">
        <v>55</v>
      </c>
      <c r="B15" s="45">
        <v>55325</v>
      </c>
      <c r="C15" s="45">
        <v>81983</v>
      </c>
      <c r="D15" s="45">
        <v>3706</v>
      </c>
      <c r="E15" s="45">
        <v>100732</v>
      </c>
      <c r="F15" s="45">
        <v>121570</v>
      </c>
      <c r="G15" s="45">
        <v>16075</v>
      </c>
      <c r="H15" s="45">
        <v>116234</v>
      </c>
      <c r="I15" s="45">
        <v>133304</v>
      </c>
      <c r="J15" s="45">
        <v>58729</v>
      </c>
      <c r="K15" s="2" t="s">
        <v>56</v>
      </c>
      <c r="L15" s="3">
        <v>16</v>
      </c>
      <c r="M15" s="3">
        <v>750</v>
      </c>
      <c r="N15" s="2" t="s">
        <v>44</v>
      </c>
      <c r="O15" s="34">
        <f t="shared" si="0"/>
        <v>52463.62250669377</v>
      </c>
      <c r="P15" s="46">
        <f t="shared" si="1"/>
        <v>1.2540170713981176</v>
      </c>
    </row>
    <row r="16" spans="1:16">
      <c r="A16" s="49" t="s">
        <v>57</v>
      </c>
      <c r="B16" s="45">
        <v>16319</v>
      </c>
      <c r="C16" s="45">
        <v>17495</v>
      </c>
      <c r="D16" s="45">
        <v>2998</v>
      </c>
      <c r="E16" s="45">
        <v>22592</v>
      </c>
      <c r="F16" s="45">
        <v>17738</v>
      </c>
      <c r="G16" s="45">
        <v>12125</v>
      </c>
      <c r="H16" s="45">
        <v>35782</v>
      </c>
      <c r="I16" s="45">
        <v>35757</v>
      </c>
      <c r="J16" s="45">
        <v>24169</v>
      </c>
      <c r="K16" s="3" t="s">
        <v>58</v>
      </c>
      <c r="L16" s="3">
        <v>4</v>
      </c>
      <c r="M16" s="3">
        <v>800</v>
      </c>
      <c r="N16" s="2" t="s">
        <v>44</v>
      </c>
      <c r="O16" s="34">
        <f t="shared" si="0"/>
        <v>17153.89427968167</v>
      </c>
      <c r="P16" s="46">
        <f t="shared" si="1"/>
        <v>0.41002270220541348</v>
      </c>
    </row>
    <row r="17" spans="1:16">
      <c r="A17" s="2" t="s">
        <v>47</v>
      </c>
      <c r="B17" s="45">
        <v>78414.193548387106</v>
      </c>
      <c r="C17" s="45">
        <v>87892.258064516107</v>
      </c>
      <c r="D17" s="45">
        <v>8612.9032258064508</v>
      </c>
      <c r="E17" s="45">
        <v>236270.32258064501</v>
      </c>
      <c r="F17" s="45">
        <v>209708.70967741901</v>
      </c>
      <c r="G17" s="45">
        <v>35186.129032258097</v>
      </c>
      <c r="H17" s="45">
        <v>319533.870967742</v>
      </c>
      <c r="I17" s="45">
        <v>325615.16129032301</v>
      </c>
      <c r="J17" s="45">
        <v>136266.77419354799</v>
      </c>
      <c r="K17" s="3" t="s">
        <v>48</v>
      </c>
      <c r="L17" s="3">
        <v>8</v>
      </c>
      <c r="M17" s="3">
        <v>1500</v>
      </c>
      <c r="N17" s="2" t="s">
        <v>44</v>
      </c>
      <c r="O17" s="34">
        <f t="shared" si="0"/>
        <v>104351.90664525965</v>
      </c>
      <c r="P17" s="46">
        <f t="shared" si="1"/>
        <v>2.4942820589524124</v>
      </c>
    </row>
    <row r="18" spans="1:16">
      <c r="A18" s="2" t="s">
        <v>49</v>
      </c>
      <c r="B18" s="47">
        <v>53065</v>
      </c>
      <c r="C18" s="47">
        <v>72849</v>
      </c>
      <c r="D18" s="47">
        <v>9159</v>
      </c>
      <c r="E18" s="47">
        <v>141270</v>
      </c>
      <c r="F18" s="47">
        <v>197423</v>
      </c>
      <c r="G18" s="47">
        <v>36293</v>
      </c>
      <c r="H18" s="47">
        <v>272517</v>
      </c>
      <c r="I18" s="47">
        <v>302580</v>
      </c>
      <c r="J18" s="47">
        <v>136836</v>
      </c>
      <c r="K18" s="3" t="s">
        <v>50</v>
      </c>
      <c r="L18" s="3">
        <v>8</v>
      </c>
      <c r="M18" s="3">
        <v>1200</v>
      </c>
      <c r="N18" s="2" t="s">
        <v>44</v>
      </c>
      <c r="O18" s="34">
        <f t="shared" si="0"/>
        <v>90429.347428014327</v>
      </c>
      <c r="P18" s="46">
        <f t="shared" si="1"/>
        <v>2.1614966716347666</v>
      </c>
    </row>
    <row r="19" spans="1:16">
      <c r="A19" s="3" t="s">
        <v>45</v>
      </c>
      <c r="B19" s="45">
        <v>81028</v>
      </c>
      <c r="C19" s="45">
        <v>90822</v>
      </c>
      <c r="D19" s="45">
        <v>8900</v>
      </c>
      <c r="E19" s="45">
        <v>244146</v>
      </c>
      <c r="F19" s="45">
        <v>216699</v>
      </c>
      <c r="G19" s="45">
        <v>36359</v>
      </c>
      <c r="H19" s="45">
        <v>330185</v>
      </c>
      <c r="I19" s="45">
        <v>336469</v>
      </c>
      <c r="J19" s="45">
        <v>140809</v>
      </c>
      <c r="K19" s="3" t="s">
        <v>46</v>
      </c>
      <c r="L19" s="3">
        <v>8</v>
      </c>
      <c r="M19" s="3">
        <v>1550</v>
      </c>
      <c r="N19" s="2" t="s">
        <v>44</v>
      </c>
      <c r="O19" s="34">
        <f t="shared" si="0"/>
        <v>107830.303533435</v>
      </c>
      <c r="P19" s="46">
        <f t="shared" si="1"/>
        <v>2.577424794250827</v>
      </c>
    </row>
    <row r="20" spans="1:16">
      <c r="A20" s="2" t="s">
        <v>53</v>
      </c>
      <c r="B20" s="47">
        <v>134841</v>
      </c>
      <c r="C20" s="47">
        <v>121759</v>
      </c>
      <c r="D20" s="47">
        <v>116454</v>
      </c>
      <c r="E20" s="47">
        <v>193019</v>
      </c>
      <c r="F20" s="47">
        <v>279431</v>
      </c>
      <c r="G20" s="47">
        <v>279598</v>
      </c>
      <c r="H20" s="47">
        <v>402357</v>
      </c>
      <c r="I20" s="47">
        <v>461200</v>
      </c>
      <c r="J20" s="47">
        <v>378806</v>
      </c>
      <c r="K20" s="3" t="s">
        <v>54</v>
      </c>
      <c r="L20" s="3">
        <v>32</v>
      </c>
      <c r="M20" s="3">
        <v>1300</v>
      </c>
      <c r="N20" s="2" t="s">
        <v>44</v>
      </c>
      <c r="O20" s="34">
        <f t="shared" si="0"/>
        <v>233035.80381721677</v>
      </c>
      <c r="P20" s="46">
        <f t="shared" si="1"/>
        <v>5.5701619955138826</v>
      </c>
    </row>
    <row r="21" spans="1:16">
      <c r="A21" s="50" t="s">
        <v>51</v>
      </c>
      <c r="B21" s="45">
        <v>46965</v>
      </c>
      <c r="C21" s="45">
        <v>65423</v>
      </c>
      <c r="D21" s="45">
        <v>4505</v>
      </c>
      <c r="E21" s="45">
        <v>98423</v>
      </c>
      <c r="F21" s="45">
        <v>93145</v>
      </c>
      <c r="G21" s="45">
        <v>17994</v>
      </c>
      <c r="H21" s="45">
        <v>146865</v>
      </c>
      <c r="I21" s="45">
        <v>160334</v>
      </c>
      <c r="J21" s="45">
        <v>68001</v>
      </c>
      <c r="K21" s="3" t="s">
        <v>52</v>
      </c>
      <c r="L21" s="3">
        <v>8</v>
      </c>
      <c r="M21" s="3">
        <v>1300</v>
      </c>
      <c r="N21" s="2" t="s">
        <v>44</v>
      </c>
      <c r="O21" s="34">
        <f t="shared" si="0"/>
        <v>53607.674000263658</v>
      </c>
      <c r="P21" s="46">
        <f t="shared" si="1"/>
        <v>1.2813628785488171</v>
      </c>
    </row>
    <row r="22" spans="1:16">
      <c r="A22" s="2" t="s">
        <v>59</v>
      </c>
      <c r="B22" s="45">
        <v>7804</v>
      </c>
      <c r="C22" s="45">
        <v>2103</v>
      </c>
      <c r="D22" s="47">
        <v>2089</v>
      </c>
      <c r="E22" s="45">
        <v>10453</v>
      </c>
      <c r="F22" s="45">
        <v>7041</v>
      </c>
      <c r="G22" s="45">
        <v>7003</v>
      </c>
      <c r="H22" s="45">
        <v>15676</v>
      </c>
      <c r="I22" s="45">
        <v>15626</v>
      </c>
      <c r="J22" s="47">
        <v>15641</v>
      </c>
      <c r="K22" s="3" t="s">
        <v>60</v>
      </c>
      <c r="L22" s="3">
        <v>1</v>
      </c>
      <c r="M22" s="3">
        <v>985</v>
      </c>
      <c r="N22" s="2" t="s">
        <v>44</v>
      </c>
      <c r="O22" s="34">
        <f t="shared" si="0"/>
        <v>7414.2442194226369</v>
      </c>
      <c r="P22" s="46">
        <f t="shared" si="1"/>
        <v>0.17721972632531291</v>
      </c>
    </row>
    <row r="23" spans="1:16">
      <c r="A23" s="2" t="s">
        <v>29</v>
      </c>
      <c r="B23" s="45">
        <v>9859</v>
      </c>
      <c r="C23" s="45">
        <v>1360</v>
      </c>
      <c r="D23" s="45">
        <v>1328</v>
      </c>
      <c r="E23" s="45">
        <v>23657</v>
      </c>
      <c r="F23" s="45">
        <v>5398</v>
      </c>
      <c r="G23" s="45">
        <v>5318</v>
      </c>
      <c r="H23" s="45">
        <v>21407</v>
      </c>
      <c r="I23" s="45">
        <v>18311</v>
      </c>
      <c r="J23" s="45">
        <v>18102</v>
      </c>
      <c r="K23" s="1" t="s">
        <v>30</v>
      </c>
      <c r="L23" s="3">
        <v>6</v>
      </c>
      <c r="M23" s="3">
        <v>1800</v>
      </c>
      <c r="N23" s="2" t="s">
        <v>33</v>
      </c>
      <c r="O23" s="34">
        <f t="shared" si="0"/>
        <v>7612.0314495052116</v>
      </c>
      <c r="P23" s="46">
        <f t="shared" si="1"/>
        <v>0.18194735570310608</v>
      </c>
    </row>
    <row r="24" spans="1:16">
      <c r="A24" s="2" t="s">
        <v>31</v>
      </c>
      <c r="B24" s="45">
        <v>893</v>
      </c>
      <c r="C24" s="45">
        <v>598</v>
      </c>
      <c r="D24" s="45">
        <v>620</v>
      </c>
      <c r="E24" s="45">
        <v>2077</v>
      </c>
      <c r="F24" s="45">
        <v>1987</v>
      </c>
      <c r="G24" s="45">
        <v>2015</v>
      </c>
      <c r="H24" s="45">
        <v>3276</v>
      </c>
      <c r="I24" s="45">
        <v>3230</v>
      </c>
      <c r="J24" s="45">
        <v>3224</v>
      </c>
      <c r="K24" s="2" t="s">
        <v>32</v>
      </c>
      <c r="L24" s="3">
        <v>4</v>
      </c>
      <c r="M24" s="3">
        <v>1700</v>
      </c>
      <c r="N24" s="2" t="s">
        <v>33</v>
      </c>
      <c r="O24" s="34">
        <f t="shared" si="0"/>
        <v>1656.5306129240403</v>
      </c>
      <c r="P24" s="46">
        <f t="shared" si="1"/>
        <v>3.9595391409262506E-2</v>
      </c>
    </row>
    <row r="25" spans="1:16">
      <c r="A25" s="2" t="s">
        <v>34</v>
      </c>
      <c r="B25" s="45">
        <v>2737</v>
      </c>
      <c r="C25" s="45">
        <v>482</v>
      </c>
      <c r="D25" s="45">
        <v>475</v>
      </c>
      <c r="E25" s="45">
        <v>6597</v>
      </c>
      <c r="F25" s="45">
        <v>1909</v>
      </c>
      <c r="G25" s="45">
        <v>1896</v>
      </c>
      <c r="H25" s="45">
        <v>6033</v>
      </c>
      <c r="I25" s="45">
        <v>5797</v>
      </c>
      <c r="J25" s="45">
        <v>5826</v>
      </c>
      <c r="K25" s="3" t="s">
        <v>35</v>
      </c>
      <c r="L25" s="3">
        <v>4</v>
      </c>
      <c r="M25" s="3">
        <v>1152</v>
      </c>
      <c r="N25" s="2" t="s">
        <v>33</v>
      </c>
      <c r="O25" s="34">
        <f t="shared" si="0"/>
        <v>2438.5052763340391</v>
      </c>
      <c r="P25" s="46">
        <f t="shared" si="1"/>
        <v>5.8286620311571349E-2</v>
      </c>
    </row>
    <row r="26" spans="1:16">
      <c r="A26" s="2" t="s">
        <v>36</v>
      </c>
      <c r="J26">
        <v>0</v>
      </c>
      <c r="K26" s="3" t="s">
        <v>37</v>
      </c>
      <c r="L26" s="3">
        <v>4</v>
      </c>
      <c r="M26" s="3">
        <v>1344</v>
      </c>
      <c r="N26" s="2" t="s">
        <v>33</v>
      </c>
      <c r="O26" s="34" t="e">
        <f t="shared" si="0"/>
        <v>#NUM!</v>
      </c>
      <c r="P26" s="46" t="e">
        <f t="shared" si="1"/>
        <v>#NUM!</v>
      </c>
    </row>
    <row r="27" spans="1:16">
      <c r="A27" s="48" t="s">
        <v>22</v>
      </c>
      <c r="B27" s="45">
        <v>355.81</v>
      </c>
      <c r="C27" s="45">
        <v>360.64</v>
      </c>
      <c r="D27" s="45">
        <v>328.44</v>
      </c>
      <c r="E27" s="45">
        <v>1344.35</v>
      </c>
      <c r="F27" s="45">
        <v>1315.37</v>
      </c>
      <c r="G27" s="45">
        <v>1230.04</v>
      </c>
      <c r="H27" s="45">
        <v>1867.6</v>
      </c>
      <c r="I27" s="45">
        <v>1872.43</v>
      </c>
      <c r="J27" s="45">
        <v>1875.65</v>
      </c>
      <c r="K27" s="3" t="s">
        <v>23</v>
      </c>
      <c r="L27" s="3">
        <v>1</v>
      </c>
      <c r="M27" s="3">
        <v>3066</v>
      </c>
      <c r="N27" s="3" t="s">
        <v>21</v>
      </c>
      <c r="O27" s="34">
        <f t="shared" si="0"/>
        <v>945.044145365963</v>
      </c>
      <c r="P27" s="46">
        <f t="shared" si="1"/>
        <v>2.2589013775450906E-2</v>
      </c>
    </row>
    <row r="28" spans="1:16">
      <c r="A28" s="48" t="s">
        <v>24</v>
      </c>
      <c r="B28" s="45"/>
      <c r="C28" s="45"/>
      <c r="D28" s="45"/>
      <c r="E28" s="45"/>
      <c r="F28" s="45"/>
      <c r="G28" s="45"/>
      <c r="H28" s="45"/>
      <c r="I28" s="45"/>
      <c r="J28" s="45">
        <v>0</v>
      </c>
      <c r="K28" s="3" t="s">
        <v>25</v>
      </c>
      <c r="L28" s="3">
        <v>1</v>
      </c>
      <c r="M28" s="3">
        <v>1000</v>
      </c>
      <c r="N28" s="3" t="s">
        <v>21</v>
      </c>
      <c r="O28" s="34" t="e">
        <f t="shared" si="0"/>
        <v>#NUM!</v>
      </c>
      <c r="P28" s="46" t="e">
        <f t="shared" si="1"/>
        <v>#NUM!</v>
      </c>
    </row>
    <row r="29" spans="1:16">
      <c r="A29" s="1" t="s">
        <v>20</v>
      </c>
      <c r="B29" s="45">
        <v>309</v>
      </c>
      <c r="C29" s="45">
        <v>304</v>
      </c>
      <c r="D29" s="45">
        <v>243</v>
      </c>
      <c r="E29" s="45">
        <v>309</v>
      </c>
      <c r="F29" s="45">
        <v>304</v>
      </c>
      <c r="G29" s="45">
        <v>243</v>
      </c>
      <c r="H29" s="45">
        <v>408</v>
      </c>
      <c r="I29" s="45">
        <v>409</v>
      </c>
      <c r="J29" s="45">
        <v>406</v>
      </c>
      <c r="K29" s="1" t="s">
        <v>20</v>
      </c>
      <c r="L29" s="3">
        <v>1</v>
      </c>
      <c r="M29" s="3">
        <v>1600</v>
      </c>
      <c r="N29" s="3" t="s">
        <v>21</v>
      </c>
      <c r="O29" s="34">
        <f t="shared" si="0"/>
        <v>320.1176170301872</v>
      </c>
      <c r="P29" s="46">
        <f t="shared" si="1"/>
        <v>7.6516438902007036E-3</v>
      </c>
    </row>
    <row r="30" spans="1:16" ht="15">
      <c r="A30" s="2" t="s">
        <v>40</v>
      </c>
      <c r="B30" s="35">
        <v>44</v>
      </c>
      <c r="C30" s="35">
        <v>43</v>
      </c>
      <c r="D30" s="35">
        <v>31</v>
      </c>
      <c r="E30">
        <v>96</v>
      </c>
      <c r="F30">
        <v>88</v>
      </c>
      <c r="G30">
        <v>79.5</v>
      </c>
      <c r="H30" s="35">
        <v>192</v>
      </c>
      <c r="I30" s="51">
        <v>176</v>
      </c>
      <c r="J30" s="35">
        <v>159</v>
      </c>
      <c r="K30" s="3" t="s">
        <v>41</v>
      </c>
      <c r="L30" s="3">
        <v>1</v>
      </c>
      <c r="M30" s="3">
        <v>700</v>
      </c>
      <c r="N30" s="2" t="s">
        <v>33</v>
      </c>
      <c r="O30" s="34">
        <f t="shared" si="0"/>
        <v>84.152751425143748</v>
      </c>
      <c r="P30" s="46">
        <f t="shared" si="1"/>
        <v>2.0114696974801579E-3</v>
      </c>
    </row>
    <row r="31" spans="1:16">
      <c r="A31" s="2" t="s">
        <v>38</v>
      </c>
      <c r="B31" s="47">
        <v>1375</v>
      </c>
      <c r="C31" s="45">
        <v>441</v>
      </c>
      <c r="D31" s="45">
        <v>435</v>
      </c>
      <c r="E31" s="45">
        <v>4621</v>
      </c>
      <c r="F31" s="45">
        <v>1699</v>
      </c>
      <c r="G31" s="45">
        <v>1737</v>
      </c>
      <c r="H31" s="45">
        <v>2081</v>
      </c>
      <c r="I31" s="45">
        <v>2131</v>
      </c>
      <c r="J31" s="45">
        <v>2141</v>
      </c>
      <c r="K31" s="1" t="s">
        <v>39</v>
      </c>
      <c r="L31" s="3">
        <v>4</v>
      </c>
      <c r="M31" s="3">
        <v>1200</v>
      </c>
      <c r="N31" s="2" t="s">
        <v>33</v>
      </c>
      <c r="O31" s="34">
        <f t="shared" si="0"/>
        <v>1480.4076582759681</v>
      </c>
      <c r="P31" s="46">
        <f t="shared" si="1"/>
        <v>3.5385594577837465E-2</v>
      </c>
    </row>
    <row r="32" spans="1:16" ht="28.5">
      <c r="A32" s="1" t="s">
        <v>5</v>
      </c>
      <c r="B32" s="52">
        <v>120605</v>
      </c>
      <c r="C32" s="52">
        <v>141059</v>
      </c>
      <c r="D32" s="52">
        <v>104776</v>
      </c>
      <c r="E32" s="52">
        <v>274886</v>
      </c>
      <c r="F32" s="52">
        <v>306624</v>
      </c>
      <c r="G32" s="52">
        <v>283395</v>
      </c>
      <c r="H32" s="52">
        <v>329607</v>
      </c>
      <c r="I32" s="52">
        <v>343556</v>
      </c>
      <c r="J32" s="52">
        <v>339301</v>
      </c>
      <c r="K32" s="1" t="s">
        <v>6</v>
      </c>
      <c r="L32" s="1">
        <v>24</v>
      </c>
      <c r="M32" s="1">
        <v>3400</v>
      </c>
      <c r="N32" s="2" t="s">
        <v>7</v>
      </c>
      <c r="O32" s="34">
        <f t="shared" si="0"/>
        <v>227553.86700980691</v>
      </c>
      <c r="P32" s="46">
        <f t="shared" si="1"/>
        <v>5.4391294435786719</v>
      </c>
    </row>
    <row r="33" spans="1: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34"/>
      <c r="P33" s="13"/>
    </row>
    <row r="34" spans="1:16">
      <c r="A34" s="3"/>
      <c r="K34" s="3"/>
    </row>
    <row r="39" spans="1:16">
      <c r="A39" s="2"/>
    </row>
    <row r="40" spans="1:16">
      <c r="A40" s="2"/>
    </row>
    <row r="41" spans="1:16">
      <c r="A41" s="2"/>
    </row>
    <row r="42" spans="1:16">
      <c r="A42" s="2"/>
    </row>
    <row r="43" spans="1:16">
      <c r="A43" s="2"/>
    </row>
    <row r="44" spans="1:16">
      <c r="A44" s="2"/>
    </row>
    <row r="45" spans="1:16">
      <c r="A45" s="2"/>
    </row>
    <row r="46" spans="1:16">
      <c r="A46" s="2"/>
    </row>
    <row r="47" spans="1:16">
      <c r="A47" s="2"/>
    </row>
    <row r="48" spans="1:16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53"/>
    </row>
    <row r="58" spans="1:1">
      <c r="A58" s="2"/>
    </row>
    <row r="59" spans="1:1">
      <c r="A59" s="48"/>
    </row>
    <row r="60" spans="1:1">
      <c r="A60" s="48"/>
    </row>
    <row r="61" spans="1:1">
      <c r="A61" s="2"/>
    </row>
  </sheetData>
  <pageMargins left="0" right="0" top="0.63460000000000005" bottom="0.63460000000000005" header="0" footer="0"/>
  <pageSetup paperSize="0" scale="62" fitToWidth="0" fitToHeight="0" pageOrder="overThenDown" orientation="landscape" useFirstPageNumber="1" horizontalDpi="0" verticalDpi="0" copies="0"/>
  <headerFooter>
    <oddHeader>&amp;C&amp;"Arial2,Regular"&amp;A</oddHeader>
    <oddFooter>&amp;C&amp;"Arial2,Regular"Page &amp;P</oddFooter>
  </headerFooter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121" workbookViewId="0"/>
  </sheetViews>
  <sheetFormatPr defaultRowHeight="14.25"/>
  <cols>
    <col min="1" max="1" width="24.875" customWidth="1"/>
    <col min="2" max="2" width="25.125" customWidth="1"/>
    <col min="3" max="6" width="10.75" customWidth="1"/>
    <col min="7" max="7" width="15.5" customWidth="1"/>
    <col min="8" max="8" width="11.75" customWidth="1"/>
    <col min="9" max="9" width="11.875" customWidth="1"/>
    <col min="10" max="10" width="15.625" customWidth="1"/>
    <col min="11" max="12" width="10.75" customWidth="1"/>
    <col min="13" max="13" width="24.375" customWidth="1"/>
    <col min="14" max="14" width="26.375" customWidth="1"/>
    <col min="15" max="17" width="10.75" customWidth="1"/>
    <col min="18" max="64" width="8.75" customWidth="1"/>
  </cols>
  <sheetData>
    <row r="1" spans="1:11" ht="15">
      <c r="A1" s="5" t="s">
        <v>66</v>
      </c>
      <c r="B1" s="5"/>
      <c r="C1" s="5"/>
      <c r="D1" s="5"/>
      <c r="E1" s="5"/>
    </row>
    <row r="3" spans="1:11">
      <c r="A3" t="s">
        <v>107</v>
      </c>
      <c r="F3" s="7">
        <v>22692.889561</v>
      </c>
      <c r="G3" s="52">
        <v>119670.905011</v>
      </c>
      <c r="H3" s="13"/>
      <c r="I3" s="13"/>
    </row>
    <row r="5" spans="1:11" ht="28.5">
      <c r="A5" s="48" t="s">
        <v>0</v>
      </c>
      <c r="B5" s="1" t="s">
        <v>1</v>
      </c>
      <c r="C5" s="1" t="s">
        <v>2</v>
      </c>
      <c r="D5" s="1" t="s">
        <v>3</v>
      </c>
      <c r="E5" s="3" t="s">
        <v>4</v>
      </c>
      <c r="F5" s="48" t="s">
        <v>66</v>
      </c>
      <c r="G5" s="48" t="s">
        <v>108</v>
      </c>
      <c r="H5" s="54" t="s">
        <v>109</v>
      </c>
      <c r="I5" s="54" t="s">
        <v>110</v>
      </c>
      <c r="J5" s="54" t="s">
        <v>111</v>
      </c>
      <c r="K5" s="54" t="s">
        <v>69</v>
      </c>
    </row>
    <row r="6" spans="1:11">
      <c r="A6" s="2" t="s">
        <v>26</v>
      </c>
      <c r="B6" s="1" t="s">
        <v>27</v>
      </c>
      <c r="C6" s="3">
        <v>16</v>
      </c>
      <c r="D6" s="3">
        <v>2300</v>
      </c>
      <c r="E6" t="s">
        <v>28</v>
      </c>
      <c r="F6" s="34">
        <v>0</v>
      </c>
      <c r="G6" s="34">
        <v>0</v>
      </c>
      <c r="H6" s="7">
        <f>F6/Coremark!$D6</f>
        <v>0</v>
      </c>
      <c r="I6" s="7">
        <f>G6/Coremark!$D6</f>
        <v>0</v>
      </c>
      <c r="J6" s="34">
        <f t="shared" ref="J6:J32" si="0">F6/$F$3</f>
        <v>0</v>
      </c>
      <c r="K6" s="34">
        <f t="shared" ref="K6:K32" si="1">G6/$G$3</f>
        <v>0</v>
      </c>
    </row>
    <row r="7" spans="1:11">
      <c r="A7" s="2" t="s">
        <v>29</v>
      </c>
      <c r="B7" s="1" t="s">
        <v>30</v>
      </c>
      <c r="C7" s="3">
        <v>6</v>
      </c>
      <c r="D7" s="3">
        <v>1800</v>
      </c>
      <c r="E7" t="s">
        <v>28</v>
      </c>
      <c r="F7" s="34">
        <v>0</v>
      </c>
      <c r="G7" s="34">
        <v>0</v>
      </c>
      <c r="H7" s="7">
        <f>F7/Coremark!$D7</f>
        <v>0</v>
      </c>
      <c r="I7" s="7">
        <f>G7/Coremark!$D7</f>
        <v>0</v>
      </c>
      <c r="J7" s="34">
        <f t="shared" si="0"/>
        <v>0</v>
      </c>
      <c r="K7" s="34">
        <f t="shared" si="1"/>
        <v>0</v>
      </c>
    </row>
    <row r="8" spans="1:11">
      <c r="A8" s="2" t="s">
        <v>40</v>
      </c>
      <c r="B8" s="3" t="s">
        <v>41</v>
      </c>
      <c r="C8" s="3">
        <v>1</v>
      </c>
      <c r="D8" s="3">
        <v>700</v>
      </c>
      <c r="E8" t="s">
        <v>33</v>
      </c>
      <c r="F8" s="52">
        <v>1303.78</v>
      </c>
      <c r="G8" s="52">
        <v>1303.78</v>
      </c>
      <c r="H8" s="7">
        <f>F8/Coremark!$D8</f>
        <v>1.8625428571428571</v>
      </c>
      <c r="I8" s="7">
        <f>G8/Coremark!$D8</f>
        <v>1.8625428571428571</v>
      </c>
      <c r="J8" s="34">
        <f t="shared" si="0"/>
        <v>5.7453238667352274E-2</v>
      </c>
      <c r="K8" s="34">
        <f t="shared" si="1"/>
        <v>1.089471162501995E-2</v>
      </c>
    </row>
    <row r="9" spans="1:11">
      <c r="A9" s="1" t="s">
        <v>20</v>
      </c>
      <c r="B9" s="1" t="s">
        <v>20</v>
      </c>
      <c r="C9" s="3">
        <v>1</v>
      </c>
      <c r="D9" s="3">
        <v>1600</v>
      </c>
      <c r="E9" s="2" t="s">
        <v>21</v>
      </c>
      <c r="F9" s="52">
        <v>2018.4350400000001</v>
      </c>
      <c r="G9" s="52">
        <v>2018.4350400000001</v>
      </c>
      <c r="H9" s="7">
        <f>F9/Coremark!$D9</f>
        <v>1.2615219</v>
      </c>
      <c r="I9" s="7">
        <f>G9/Coremark!$D9</f>
        <v>1.2615219</v>
      </c>
      <c r="J9" s="34">
        <f t="shared" si="0"/>
        <v>8.8945704097061429E-2</v>
      </c>
      <c r="K9" s="34">
        <f t="shared" si="1"/>
        <v>1.6866547803030887E-2</v>
      </c>
    </row>
    <row r="10" spans="1:11">
      <c r="A10" s="1" t="s">
        <v>24</v>
      </c>
      <c r="B10" s="3" t="s">
        <v>25</v>
      </c>
      <c r="C10" s="3">
        <v>1</v>
      </c>
      <c r="D10" s="3">
        <v>1000</v>
      </c>
      <c r="E10" s="2" t="s">
        <v>21</v>
      </c>
      <c r="F10" s="7">
        <f>2246.570438799</f>
        <v>2246.5704387989999</v>
      </c>
      <c r="G10" s="7">
        <f>2246.570438799</f>
        <v>2246.5704387989999</v>
      </c>
      <c r="H10" s="7">
        <f>F10/Coremark!$D10</f>
        <v>2.246570438799</v>
      </c>
      <c r="I10" s="7">
        <f>G10/Coremark!$D10</f>
        <v>2.246570438799</v>
      </c>
      <c r="J10" s="34">
        <f t="shared" si="0"/>
        <v>9.8998870670923986E-2</v>
      </c>
      <c r="K10" s="34">
        <f t="shared" si="1"/>
        <v>1.8772904229248523E-2</v>
      </c>
    </row>
    <row r="11" spans="1:11" ht="15">
      <c r="A11" s="2" t="s">
        <v>59</v>
      </c>
      <c r="B11" s="3" t="s">
        <v>60</v>
      </c>
      <c r="C11" s="3">
        <v>1</v>
      </c>
      <c r="D11" s="3">
        <v>985</v>
      </c>
      <c r="E11" t="s">
        <v>44</v>
      </c>
      <c r="F11" s="8">
        <v>2901.4942700000001</v>
      </c>
      <c r="G11" s="8">
        <v>2848.3181570000002</v>
      </c>
      <c r="H11" s="7">
        <f>F11/Coremark!$D11</f>
        <v>2.9456794619289344</v>
      </c>
      <c r="I11" s="7">
        <f>G11/Coremark!$D11</f>
        <v>2.8916935604060914</v>
      </c>
      <c r="J11" s="34">
        <f t="shared" si="0"/>
        <v>0.12785918083285913</v>
      </c>
      <c r="K11" s="34">
        <f t="shared" si="1"/>
        <v>2.3801258599474837E-2</v>
      </c>
    </row>
    <row r="12" spans="1:11">
      <c r="A12" s="1" t="s">
        <v>22</v>
      </c>
      <c r="B12" s="3" t="s">
        <v>23</v>
      </c>
      <c r="C12" s="3">
        <v>1</v>
      </c>
      <c r="D12" s="3">
        <v>3066</v>
      </c>
      <c r="E12" s="2" t="s">
        <v>21</v>
      </c>
      <c r="F12" s="52">
        <v>5941.45</v>
      </c>
      <c r="G12" s="52">
        <v>5941.45</v>
      </c>
      <c r="H12" s="7">
        <f>F12/Coremark!$D12</f>
        <v>1.9378506196999348</v>
      </c>
      <c r="I12" s="7">
        <f>G12/Coremark!$D12</f>
        <v>1.9378506196999348</v>
      </c>
      <c r="J12" s="34">
        <f t="shared" si="0"/>
        <v>0.26181989666979105</v>
      </c>
      <c r="K12" s="34">
        <f t="shared" si="1"/>
        <v>4.9648241562590921E-2</v>
      </c>
    </row>
    <row r="13" spans="1:11">
      <c r="A13" s="2" t="s">
        <v>112</v>
      </c>
      <c r="B13" s="3" t="s">
        <v>62</v>
      </c>
      <c r="C13" s="3">
        <v>2</v>
      </c>
      <c r="D13" s="3">
        <v>1200</v>
      </c>
      <c r="E13" t="s">
        <v>63</v>
      </c>
      <c r="F13" s="7">
        <v>6182</v>
      </c>
      <c r="G13" s="7">
        <v>12364</v>
      </c>
      <c r="H13" s="7">
        <f>F13/Coremark!$D13</f>
        <v>5.1516666666666664</v>
      </c>
      <c r="I13" s="7">
        <f>G13/Coremark!$D13</f>
        <v>10.303333333333333</v>
      </c>
      <c r="J13" s="34">
        <f t="shared" si="0"/>
        <v>0.27242013333658421</v>
      </c>
      <c r="K13" s="34">
        <f t="shared" si="1"/>
        <v>0.10331667500018921</v>
      </c>
    </row>
    <row r="14" spans="1:11">
      <c r="A14" s="2" t="s">
        <v>34</v>
      </c>
      <c r="B14" s="3" t="s">
        <v>35</v>
      </c>
      <c r="C14" s="3">
        <v>4</v>
      </c>
      <c r="D14" s="3">
        <v>1152</v>
      </c>
      <c r="E14" t="s">
        <v>28</v>
      </c>
      <c r="F14" s="7">
        <v>3869.7194450000002</v>
      </c>
      <c r="G14" s="7">
        <v>14901.279026</v>
      </c>
      <c r="H14" s="7">
        <f>F14/Coremark!$D14</f>
        <v>3.3591314626736111</v>
      </c>
      <c r="I14" s="7">
        <f>G14/Coremark!$D14</f>
        <v>12.935138043402779</v>
      </c>
      <c r="J14" s="34">
        <f t="shared" si="0"/>
        <v>0.17052563687836828</v>
      </c>
      <c r="K14" s="34">
        <f t="shared" si="1"/>
        <v>0.12451881286124053</v>
      </c>
    </row>
    <row r="15" spans="1:11" ht="14.25" customHeight="1">
      <c r="A15" s="2" t="s">
        <v>38</v>
      </c>
      <c r="B15" s="1" t="s">
        <v>39</v>
      </c>
      <c r="C15" s="3">
        <v>4</v>
      </c>
      <c r="D15" s="3">
        <v>1200</v>
      </c>
      <c r="E15" t="s">
        <v>28</v>
      </c>
      <c r="F15" s="52">
        <v>3841</v>
      </c>
      <c r="G15" s="52">
        <v>15363.93</v>
      </c>
      <c r="H15" s="7">
        <f>F15/Coremark!$D15</f>
        <v>3.2008333333333332</v>
      </c>
      <c r="I15" s="7">
        <f>G15/Coremark!$D15</f>
        <v>12.803275000000001</v>
      </c>
      <c r="J15" s="34">
        <f t="shared" si="0"/>
        <v>0.16926006666868651</v>
      </c>
      <c r="K15" s="34">
        <f t="shared" si="1"/>
        <v>0.12838484006273512</v>
      </c>
    </row>
    <row r="16" spans="1:11">
      <c r="A16" s="2" t="s">
        <v>36</v>
      </c>
      <c r="B16" s="3" t="s">
        <v>37</v>
      </c>
      <c r="C16" s="3">
        <v>4</v>
      </c>
      <c r="D16" s="3">
        <v>1344</v>
      </c>
      <c r="E16" t="s">
        <v>28</v>
      </c>
      <c r="F16" s="7">
        <v>3840.9832919999999</v>
      </c>
      <c r="G16" s="7">
        <v>15370.821058</v>
      </c>
      <c r="H16" s="7">
        <f>F16/Coremark!$D16</f>
        <v>2.8578744732142858</v>
      </c>
      <c r="I16" s="7">
        <f>G16/Coremark!$D16</f>
        <v>11.436622811011905</v>
      </c>
      <c r="J16" s="34">
        <f t="shared" si="0"/>
        <v>0.16925933040281982</v>
      </c>
      <c r="K16" s="34">
        <f t="shared" si="1"/>
        <v>0.1284424234661477</v>
      </c>
    </row>
    <row r="17" spans="1:11" ht="28.5">
      <c r="A17" s="3" t="s">
        <v>16</v>
      </c>
      <c r="B17" s="1" t="s">
        <v>17</v>
      </c>
      <c r="C17" s="3">
        <v>4</v>
      </c>
      <c r="D17" s="3">
        <v>1440</v>
      </c>
      <c r="E17" s="2" t="s">
        <v>7</v>
      </c>
      <c r="F17" s="52">
        <v>6893.0943729999999</v>
      </c>
      <c r="G17" s="52">
        <v>23814.678501999999</v>
      </c>
      <c r="H17" s="7">
        <f>F17/Coremark!$D17</f>
        <v>4.7868710923611113</v>
      </c>
      <c r="I17" s="7">
        <f>G17/Coremark!$D17</f>
        <v>16.537971181944442</v>
      </c>
      <c r="J17" s="34">
        <f t="shared" si="0"/>
        <v>0.30375569204049147</v>
      </c>
      <c r="K17" s="34">
        <f t="shared" si="1"/>
        <v>0.19900140723270193</v>
      </c>
    </row>
    <row r="18" spans="1:11">
      <c r="A18" s="2" t="s">
        <v>12</v>
      </c>
      <c r="B18" s="3" t="s">
        <v>13</v>
      </c>
      <c r="C18" s="3">
        <v>2</v>
      </c>
      <c r="D18" s="3">
        <v>2530</v>
      </c>
      <c r="E18" s="2" t="s">
        <v>7</v>
      </c>
      <c r="F18" s="7">
        <v>12481.278082999999</v>
      </c>
      <c r="G18" s="7">
        <v>23950.661637000001</v>
      </c>
      <c r="H18" s="7">
        <f>F18/Coremark!$D18</f>
        <v>4.933311495256917</v>
      </c>
      <c r="I18" s="7">
        <f>G18/Coremark!$D18</f>
        <v>9.4666646786561266</v>
      </c>
      <c r="J18" s="34">
        <f t="shared" si="0"/>
        <v>0.55000832086409668</v>
      </c>
      <c r="K18" s="34">
        <f t="shared" si="1"/>
        <v>0.20013771630454777</v>
      </c>
    </row>
    <row r="19" spans="1:11">
      <c r="A19" s="2" t="s">
        <v>31</v>
      </c>
      <c r="B19" s="2" t="s">
        <v>32</v>
      </c>
      <c r="C19" s="3">
        <v>4</v>
      </c>
      <c r="D19" s="3">
        <v>1700</v>
      </c>
      <c r="E19" t="s">
        <v>33</v>
      </c>
      <c r="F19" s="7">
        <v>6109.0747529999999</v>
      </c>
      <c r="G19" s="52">
        <v>24162.548051000002</v>
      </c>
      <c r="H19" s="7">
        <f>F19/Coremark!$D19</f>
        <v>3.5935733841176472</v>
      </c>
      <c r="I19" s="7">
        <f>G19/Coremark!$D19</f>
        <v>14.213263559411766</v>
      </c>
      <c r="J19" s="34">
        <f t="shared" si="0"/>
        <v>0.26920656078541255</v>
      </c>
      <c r="K19" s="34">
        <f t="shared" si="1"/>
        <v>0.20190829215153852</v>
      </c>
    </row>
    <row r="20" spans="1:11">
      <c r="A20" s="3" t="s">
        <v>14</v>
      </c>
      <c r="B20" s="3" t="s">
        <v>15</v>
      </c>
      <c r="C20" s="3">
        <v>4</v>
      </c>
      <c r="D20" s="3">
        <v>2133</v>
      </c>
      <c r="E20" s="2" t="s">
        <v>7</v>
      </c>
      <c r="F20" s="7">
        <v>9980.9454679999999</v>
      </c>
      <c r="G20" s="7">
        <v>24252.713272000001</v>
      </c>
      <c r="H20" s="7">
        <f>F20/Coremark!$D20</f>
        <v>4.6792993286451008</v>
      </c>
      <c r="I20" s="7">
        <f>G20/Coremark!$D20</f>
        <v>11.370235945616503</v>
      </c>
      <c r="J20" s="34">
        <f t="shared" si="0"/>
        <v>0.43982699696178196</v>
      </c>
      <c r="K20" s="34">
        <f t="shared" si="1"/>
        <v>0.20266173527952114</v>
      </c>
    </row>
    <row r="21" spans="1:11">
      <c r="A21" s="2" t="s">
        <v>49</v>
      </c>
      <c r="B21" s="3" t="s">
        <v>50</v>
      </c>
      <c r="C21" s="3">
        <v>8</v>
      </c>
      <c r="D21" s="3">
        <v>1200</v>
      </c>
      <c r="E21" t="s">
        <v>44</v>
      </c>
      <c r="F21" s="52">
        <v>3413.357606</v>
      </c>
      <c r="G21" s="7">
        <v>26396.83238</v>
      </c>
      <c r="H21" s="7">
        <f>F21/Coremark!$D21</f>
        <v>2.8444646716666666</v>
      </c>
      <c r="I21" s="7">
        <f>G21/Coremark!$D21</f>
        <v>21.997360316666665</v>
      </c>
      <c r="J21" s="34">
        <f t="shared" si="0"/>
        <v>0.15041529183952829</v>
      </c>
      <c r="K21" s="34">
        <f t="shared" si="1"/>
        <v>0.22057853057577895</v>
      </c>
    </row>
    <row r="22" spans="1:11" ht="14.25" customHeight="1">
      <c r="A22" s="2" t="s">
        <v>51</v>
      </c>
      <c r="B22" s="3" t="s">
        <v>52</v>
      </c>
      <c r="C22" s="3">
        <v>8</v>
      </c>
      <c r="D22" s="3">
        <v>1300</v>
      </c>
      <c r="E22" t="s">
        <v>44</v>
      </c>
      <c r="F22" s="7">
        <v>3711</v>
      </c>
      <c r="G22" s="7">
        <v>28846.153846000001</v>
      </c>
      <c r="H22" s="7">
        <f>F22/Coremark!$D22</f>
        <v>2.8546153846153848</v>
      </c>
      <c r="I22" s="7">
        <f>G22/Coremark!$D22</f>
        <v>22.189349112307692</v>
      </c>
      <c r="J22" s="34">
        <f t="shared" si="0"/>
        <v>0.16353140000195149</v>
      </c>
      <c r="K22" s="34">
        <f t="shared" si="1"/>
        <v>0.24104567307607894</v>
      </c>
    </row>
    <row r="23" spans="1:11">
      <c r="A23" s="2" t="s">
        <v>47</v>
      </c>
      <c r="B23" s="3" t="s">
        <v>48</v>
      </c>
      <c r="C23" s="3">
        <v>8</v>
      </c>
      <c r="D23" s="3">
        <v>1500</v>
      </c>
      <c r="E23" t="s">
        <v>44</v>
      </c>
      <c r="F23" s="7">
        <v>4266.7</v>
      </c>
      <c r="G23" s="34">
        <v>33165.69</v>
      </c>
      <c r="H23" s="7">
        <f>F23/Coremark!$D23</f>
        <v>2.8444666666666665</v>
      </c>
      <c r="I23" s="7">
        <f>G23/Coremark!$D23</f>
        <v>22.11046</v>
      </c>
      <c r="J23" s="34">
        <f t="shared" si="0"/>
        <v>0.18801924666891034</v>
      </c>
      <c r="K23" s="34">
        <f t="shared" si="1"/>
        <v>0.27714079706300754</v>
      </c>
    </row>
    <row r="24" spans="1:11">
      <c r="A24" s="2" t="s">
        <v>55</v>
      </c>
      <c r="B24" s="2" t="s">
        <v>56</v>
      </c>
      <c r="C24" s="3">
        <v>16</v>
      </c>
      <c r="D24" s="3">
        <v>750</v>
      </c>
      <c r="E24" t="s">
        <v>44</v>
      </c>
      <c r="F24" s="7">
        <v>2216.4758029999998</v>
      </c>
      <c r="G24" s="7">
        <v>34457.872314740001</v>
      </c>
      <c r="H24" s="7">
        <f>F24/Coremark!$D24</f>
        <v>2.9553010706666663</v>
      </c>
      <c r="I24" s="7">
        <f>G24/Coremark!$D24</f>
        <v>45.943829752986666</v>
      </c>
      <c r="J24" s="34">
        <f t="shared" si="0"/>
        <v>9.7672700386698882E-2</v>
      </c>
      <c r="K24" s="34">
        <f t="shared" si="1"/>
        <v>0.28793859553057344</v>
      </c>
    </row>
    <row r="25" spans="1:11">
      <c r="A25" s="3" t="s">
        <v>45</v>
      </c>
      <c r="B25" s="3" t="s">
        <v>46</v>
      </c>
      <c r="C25" s="3">
        <v>8</v>
      </c>
      <c r="D25" s="3">
        <v>1550</v>
      </c>
      <c r="E25" t="s">
        <v>44</v>
      </c>
      <c r="F25" s="7">
        <v>4359.5146409999998</v>
      </c>
      <c r="G25" s="7">
        <v>34485.236008</v>
      </c>
      <c r="H25" s="7">
        <f>F25/Coremark!$D25</f>
        <v>2.8125900909677419</v>
      </c>
      <c r="I25" s="7">
        <f>G25/Coremark!$D25</f>
        <v>22.248539359999999</v>
      </c>
      <c r="J25" s="34">
        <f t="shared" si="0"/>
        <v>0.19210927851569248</v>
      </c>
      <c r="K25" s="34">
        <f t="shared" si="1"/>
        <v>0.2881672533923777</v>
      </c>
    </row>
    <row r="26" spans="1:11">
      <c r="A26" s="49" t="s">
        <v>57</v>
      </c>
      <c r="B26" s="3" t="s">
        <v>58</v>
      </c>
      <c r="C26" s="3">
        <v>4</v>
      </c>
      <c r="D26" s="3">
        <v>800</v>
      </c>
      <c r="E26" t="s">
        <v>44</v>
      </c>
      <c r="F26" s="7">
        <v>2364.2399999999998</v>
      </c>
      <c r="G26" s="7">
        <v>36755.06</v>
      </c>
      <c r="H26" s="7">
        <f>F26/Coremark!$D26</f>
        <v>2.9552999999999998</v>
      </c>
      <c r="I26" s="7">
        <f>G26/Coremark!$D26</f>
        <v>45.943824999999997</v>
      </c>
      <c r="J26" s="34">
        <f t="shared" si="0"/>
        <v>0.10418417600124326</v>
      </c>
      <c r="K26" s="34">
        <f t="shared" si="1"/>
        <v>0.30713447012556244</v>
      </c>
    </row>
    <row r="27" spans="1:11">
      <c r="A27" s="2" t="s">
        <v>18</v>
      </c>
      <c r="B27" s="3" t="s">
        <v>19</v>
      </c>
      <c r="C27" s="3">
        <v>4</v>
      </c>
      <c r="D27" s="3">
        <v>2600</v>
      </c>
      <c r="E27" s="2" t="s">
        <v>7</v>
      </c>
      <c r="F27" s="52">
        <v>11810.558639000001</v>
      </c>
      <c r="G27" s="52">
        <v>41666.666666999998</v>
      </c>
      <c r="H27" s="7">
        <f>F27/Coremark!$D27</f>
        <v>4.5425225534615388</v>
      </c>
      <c r="I27" s="7">
        <f>G27/Coremark!$D27</f>
        <v>16.025641025769229</v>
      </c>
      <c r="J27" s="34">
        <f t="shared" si="0"/>
        <v>0.52045195069814409</v>
      </c>
      <c r="K27" s="34">
        <f t="shared" si="1"/>
        <v>0.34817708333675634</v>
      </c>
    </row>
    <row r="28" spans="1:11">
      <c r="A28" s="3" t="s">
        <v>42</v>
      </c>
      <c r="B28" s="3" t="s">
        <v>43</v>
      </c>
      <c r="C28" s="3">
        <v>16</v>
      </c>
      <c r="D28" s="3">
        <v>2000</v>
      </c>
      <c r="E28" t="s">
        <v>44</v>
      </c>
      <c r="F28" s="55">
        <v>5625.1801819354796</v>
      </c>
      <c r="G28" s="55">
        <v>88994.157439999995</v>
      </c>
      <c r="H28" s="7">
        <f>F28/Coremark!$D28</f>
        <v>2.8125900909677397</v>
      </c>
      <c r="I28" s="7">
        <f>G28/Coremark!$D28</f>
        <v>44.497078719999998</v>
      </c>
      <c r="J28" s="34">
        <f t="shared" si="0"/>
        <v>0.24788294002024822</v>
      </c>
      <c r="K28" s="34">
        <f t="shared" si="1"/>
        <v>0.74365742810936186</v>
      </c>
    </row>
    <row r="29" spans="1:11">
      <c r="A29" s="2" t="s">
        <v>53</v>
      </c>
      <c r="B29" s="3" t="s">
        <v>54</v>
      </c>
      <c r="C29" s="3">
        <v>32</v>
      </c>
      <c r="D29" s="3">
        <v>1300</v>
      </c>
      <c r="E29" t="s">
        <v>44</v>
      </c>
      <c r="F29" s="52">
        <v>3813.6401190000001</v>
      </c>
      <c r="G29" s="7">
        <v>117885.430096</v>
      </c>
      <c r="H29" s="7">
        <f>F29/Coremark!$D29</f>
        <v>2.9335693223076924</v>
      </c>
      <c r="I29" s="7">
        <f>G29/Coremark!$D29</f>
        <v>90.681100073846153</v>
      </c>
      <c r="J29" s="34">
        <f t="shared" si="0"/>
        <v>0.16805440791260545</v>
      </c>
      <c r="K29" s="34">
        <f t="shared" si="1"/>
        <v>0.9850801252415039</v>
      </c>
    </row>
    <row r="30" spans="1:11">
      <c r="A30" s="2" t="s">
        <v>10</v>
      </c>
      <c r="B30" s="3" t="s">
        <v>11</v>
      </c>
      <c r="C30" s="3">
        <v>8</v>
      </c>
      <c r="D30" s="3">
        <v>3400</v>
      </c>
      <c r="E30" s="2" t="s">
        <v>7</v>
      </c>
      <c r="F30" s="7">
        <v>22692.889561</v>
      </c>
      <c r="G30" s="52">
        <v>119670.905011</v>
      </c>
      <c r="H30" s="7">
        <f>F30/Coremark!$D30</f>
        <v>6.6743792826470587</v>
      </c>
      <c r="I30" s="7">
        <f>G30/Coremark!$D30</f>
        <v>35.197325003235292</v>
      </c>
      <c r="J30" s="34">
        <f t="shared" si="0"/>
        <v>1</v>
      </c>
      <c r="K30" s="34">
        <f t="shared" si="1"/>
        <v>1</v>
      </c>
    </row>
    <row r="31" spans="1:11" ht="15" customHeight="1">
      <c r="A31" s="48" t="s">
        <v>8</v>
      </c>
      <c r="B31" s="1" t="s">
        <v>9</v>
      </c>
      <c r="C31" s="1">
        <v>8</v>
      </c>
      <c r="D31" s="1">
        <v>2400</v>
      </c>
      <c r="E31" s="2" t="s">
        <v>7</v>
      </c>
      <c r="F31" s="7">
        <v>24295.432459</v>
      </c>
      <c r="G31" s="52">
        <v>123260.233167</v>
      </c>
      <c r="H31" s="7">
        <f>F31/Coremark!$D31</f>
        <v>10.123096857916666</v>
      </c>
      <c r="I31" s="7">
        <f>G31/Coremark!$D31</f>
        <v>51.358430486250001</v>
      </c>
      <c r="J31" s="34">
        <f t="shared" si="0"/>
        <v>1.0706187237060427</v>
      </c>
      <c r="K31" s="34">
        <f t="shared" si="1"/>
        <v>1.02999332340363</v>
      </c>
    </row>
    <row r="32" spans="1:11" ht="28.5">
      <c r="A32" s="1" t="s">
        <v>5</v>
      </c>
      <c r="B32" s="1" t="s">
        <v>6</v>
      </c>
      <c r="C32" s="1">
        <v>24</v>
      </c>
      <c r="D32" s="1">
        <v>3400</v>
      </c>
      <c r="E32" s="2" t="s">
        <v>7</v>
      </c>
      <c r="F32" s="52">
        <v>28210.734184000001</v>
      </c>
      <c r="G32" s="52">
        <v>670625.21830199996</v>
      </c>
      <c r="H32" s="7">
        <f>F32/Coremark!$D32</f>
        <v>8.2972747600000005</v>
      </c>
      <c r="I32" s="7">
        <f>G32/Coremark!$D32</f>
        <v>197.2427112652941</v>
      </c>
      <c r="J32" s="34">
        <f t="shared" si="0"/>
        <v>1.2431530197231018</v>
      </c>
      <c r="K32" s="34">
        <f t="shared" si="1"/>
        <v>5.60391198044635</v>
      </c>
    </row>
    <row r="38" spans="1:17">
      <c r="A38" s="48"/>
      <c r="B38" s="48"/>
      <c r="C38" s="48"/>
      <c r="D38" s="48"/>
      <c r="E38" s="48"/>
      <c r="H38" s="7"/>
      <c r="I38" s="7"/>
      <c r="J38" s="34"/>
      <c r="K38" s="34"/>
    </row>
    <row r="39" spans="1:17">
      <c r="A39" s="1"/>
      <c r="B39" s="1"/>
      <c r="C39" s="1"/>
      <c r="D39" s="1"/>
      <c r="E39" s="1"/>
      <c r="H39" s="7"/>
      <c r="I39" s="7"/>
      <c r="J39" s="34"/>
      <c r="K39" s="34"/>
    </row>
    <row r="40" spans="1:17">
      <c r="A40" s="48"/>
      <c r="B40" s="48"/>
      <c r="C40" s="48"/>
      <c r="D40" s="48"/>
      <c r="E40" s="48"/>
      <c r="H40" s="7"/>
      <c r="I40" s="7"/>
      <c r="J40" s="34"/>
      <c r="K40" s="34"/>
    </row>
    <row r="42" spans="1:17">
      <c r="A42" s="2"/>
      <c r="B42" s="2"/>
      <c r="C42" s="2"/>
      <c r="D42" s="2"/>
      <c r="E42" s="2"/>
      <c r="F42" s="34"/>
      <c r="G42" s="34"/>
      <c r="H42" s="7"/>
      <c r="I42" s="7"/>
      <c r="J42" s="34"/>
      <c r="K42" s="34"/>
    </row>
    <row r="43" spans="1:17">
      <c r="A43" s="49"/>
      <c r="B43" s="49"/>
      <c r="C43" s="49"/>
      <c r="D43" s="49"/>
      <c r="E43" s="49"/>
      <c r="F43" s="34"/>
      <c r="G43" s="34"/>
      <c r="H43" s="7"/>
      <c r="I43" s="7"/>
      <c r="J43" s="34"/>
      <c r="K43" s="34"/>
    </row>
    <row r="44" spans="1:17">
      <c r="A44" s="2"/>
      <c r="B44" s="2"/>
      <c r="C44" s="2"/>
      <c r="D44" s="2"/>
      <c r="E44" s="2"/>
      <c r="F44" s="34"/>
      <c r="G44" s="34"/>
      <c r="H44" s="7"/>
      <c r="I44" s="7"/>
      <c r="J44" s="34"/>
      <c r="K44" s="34"/>
    </row>
    <row r="46" spans="1:17">
      <c r="F46" s="13"/>
      <c r="G46" s="13"/>
      <c r="M46" s="1"/>
      <c r="N46" s="1"/>
      <c r="O46" s="1"/>
      <c r="P46" s="1"/>
    </row>
    <row r="47" spans="1:17">
      <c r="F47" s="13"/>
      <c r="G47" s="13"/>
      <c r="M47" s="1"/>
      <c r="Q47" s="2"/>
    </row>
    <row r="48" spans="1:17">
      <c r="F48" s="13"/>
      <c r="G48" s="13"/>
      <c r="M48" s="1"/>
      <c r="Q48" s="2"/>
    </row>
    <row r="49" spans="6:17">
      <c r="F49" s="13"/>
      <c r="G49" s="13"/>
      <c r="M49" s="3"/>
      <c r="Q49" s="2"/>
    </row>
    <row r="50" spans="6:17">
      <c r="F50" s="13"/>
      <c r="G50" s="13"/>
      <c r="M50" s="3"/>
      <c r="Q50" s="2"/>
    </row>
    <row r="51" spans="6:17">
      <c r="F51" s="13"/>
      <c r="G51" s="13"/>
      <c r="M51" s="3"/>
      <c r="Q51" s="2"/>
    </row>
    <row r="52" spans="6:17">
      <c r="F52" s="13"/>
      <c r="G52" s="13"/>
      <c r="M52" s="3"/>
      <c r="Q52" s="2"/>
    </row>
    <row r="53" spans="6:17">
      <c r="M53" s="3"/>
      <c r="Q53" s="2"/>
    </row>
    <row r="54" spans="6:17">
      <c r="M54" s="1"/>
      <c r="Q54" s="2"/>
    </row>
    <row r="55" spans="6:17">
      <c r="M55" s="1"/>
      <c r="Q55" s="2"/>
    </row>
    <row r="56" spans="6:17">
      <c r="M56" s="1"/>
      <c r="Q56" s="2"/>
    </row>
    <row r="57" spans="6:17">
      <c r="M57" s="3"/>
    </row>
    <row r="58" spans="6:17">
      <c r="M58" s="3"/>
    </row>
    <row r="59" spans="6:17">
      <c r="M59" s="3"/>
    </row>
    <row r="60" spans="6:17">
      <c r="M60" s="3"/>
    </row>
    <row r="61" spans="6:17">
      <c r="M61" s="3"/>
    </row>
    <row r="62" spans="6:17">
      <c r="M62" s="3"/>
    </row>
    <row r="63" spans="6:17">
      <c r="M63" s="3"/>
    </row>
    <row r="64" spans="6:17">
      <c r="M64" s="3"/>
    </row>
    <row r="65" spans="13:13">
      <c r="M65" s="3"/>
    </row>
    <row r="66" spans="13:13">
      <c r="M66" s="3"/>
    </row>
    <row r="67" spans="13:13">
      <c r="M67" s="3"/>
    </row>
    <row r="68" spans="13:13">
      <c r="M68" s="3"/>
    </row>
    <row r="69" spans="13:13">
      <c r="M69" s="3"/>
    </row>
    <row r="70" spans="13:13">
      <c r="M70" s="3"/>
    </row>
    <row r="71" spans="13:13">
      <c r="M71" s="4"/>
    </row>
    <row r="72" spans="13:13">
      <c r="M72" s="3"/>
    </row>
    <row r="73" spans="13:13">
      <c r="M73" s="3"/>
    </row>
  </sheetData>
  <pageMargins left="0" right="0" top="0.63460000000000005" bottom="0.63460000000000005" header="0" footer="0"/>
  <pageSetup paperSize="0" scale="62" fitToWidth="0" fitToHeight="0" pageOrder="overThenDown" orientation="landscape" useFirstPageNumber="1" horizontalDpi="0" verticalDpi="0" copies="0"/>
  <headerFooter>
    <oddHeader>&amp;C&amp;"Arial2,Regular"&amp;A</oddHeader>
    <oddFooter>&amp;C&amp;"Arial2,Regular"Page &amp;P</oddFooter>
  </headerFooter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  <col min="2" max="64" width="8.75" customWidth="1"/>
  </cols>
  <sheetData/>
  <pageMargins left="0" right="0" top="0.63460000000000005" bottom="0.63460000000000005" header="0" footer="0"/>
  <pageSetup paperSize="0" scale="62" fitToWidth="0" fitToHeight="0" pageOrder="overThenDown" orientation="landscape" useFirstPageNumber="1" horizontalDpi="0" verticalDpi="0" copies="0"/>
  <headerFooter>
    <oddHeader>&amp;C&amp;"Arial2,Regular"&amp;A</oddHeader>
    <oddFooter>&amp;C&amp;"Arial2,Regular"Page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/>
  </sheetViews>
  <sheetFormatPr defaultRowHeight="14.25"/>
  <cols>
    <col min="1" max="1" width="17.125" customWidth="1"/>
    <col min="2" max="2" width="10.75" customWidth="1"/>
    <col min="3" max="3" width="46.125" customWidth="1"/>
    <col min="4" max="6" width="10.75" customWidth="1"/>
    <col min="7" max="7" width="9.5" customWidth="1"/>
    <col min="8" max="10" width="10.75" customWidth="1"/>
    <col min="11" max="11" width="26.625" customWidth="1"/>
    <col min="12" max="12" width="45.125" customWidth="1"/>
    <col min="13" max="15" width="10.75" customWidth="1"/>
    <col min="16" max="64" width="8.75" customWidth="1"/>
  </cols>
  <sheetData>
    <row r="1" spans="1:15">
      <c r="A1" t="s">
        <v>113</v>
      </c>
    </row>
    <row r="3" spans="1:15" ht="15">
      <c r="B3" s="8">
        <v>4302.8900000000003</v>
      </c>
      <c r="F3" s="13">
        <f>F8</f>
        <v>0.67332608695652174</v>
      </c>
    </row>
    <row r="4" spans="1:15">
      <c r="B4" s="13"/>
      <c r="F4" s="13"/>
    </row>
    <row r="5" spans="1:15" ht="28.5">
      <c r="A5" s="1" t="s">
        <v>0</v>
      </c>
      <c r="B5" s="3" t="s">
        <v>67</v>
      </c>
      <c r="C5" s="1" t="s">
        <v>1</v>
      </c>
      <c r="D5" s="1" t="s">
        <v>2</v>
      </c>
      <c r="E5" s="1" t="s">
        <v>3</v>
      </c>
      <c r="F5" s="1" t="s">
        <v>114</v>
      </c>
      <c r="G5" s="1" t="s">
        <v>69</v>
      </c>
      <c r="H5" s="1" t="s">
        <v>115</v>
      </c>
      <c r="I5" s="1" t="s">
        <v>4</v>
      </c>
    </row>
    <row r="6" spans="1:15" ht="15">
      <c r="A6" s="3" t="s">
        <v>18</v>
      </c>
      <c r="B6" s="8">
        <v>1750.03</v>
      </c>
      <c r="C6" s="3" t="s">
        <v>19</v>
      </c>
      <c r="D6" s="3">
        <v>4</v>
      </c>
      <c r="E6" s="3">
        <v>2600</v>
      </c>
      <c r="F6" s="46">
        <f t="shared" ref="F6:F32" si="0">B6/E6</f>
        <v>0.67308846153846158</v>
      </c>
      <c r="G6" s="46">
        <f t="shared" ref="G6:G32" si="1">B6/$B$3</f>
        <v>0.40671037372556579</v>
      </c>
      <c r="H6" s="46">
        <f t="shared" ref="H6:H32" si="2">F6/$F$3</f>
        <v>0.99964708716524819</v>
      </c>
      <c r="I6" s="2" t="s">
        <v>7</v>
      </c>
      <c r="K6" s="1"/>
      <c r="L6" s="1"/>
      <c r="M6" s="1"/>
      <c r="N6" s="1"/>
      <c r="O6" s="2"/>
    </row>
    <row r="7" spans="1:15" ht="15">
      <c r="A7" s="3" t="s">
        <v>16</v>
      </c>
      <c r="B7" s="8">
        <v>1021.44</v>
      </c>
      <c r="C7" s="1" t="s">
        <v>17</v>
      </c>
      <c r="D7" s="3">
        <v>4</v>
      </c>
      <c r="E7" s="3">
        <v>1440</v>
      </c>
      <c r="F7" s="46">
        <f t="shared" si="0"/>
        <v>0.70933333333333337</v>
      </c>
      <c r="G7" s="46">
        <f t="shared" si="1"/>
        <v>0.23738464148514138</v>
      </c>
      <c r="H7" s="46">
        <f t="shared" si="2"/>
        <v>1.0534766839935858</v>
      </c>
      <c r="I7" s="2" t="s">
        <v>7</v>
      </c>
      <c r="K7" s="1"/>
      <c r="O7" s="2"/>
    </row>
    <row r="8" spans="1:15" ht="15">
      <c r="A8" s="3" t="s">
        <v>26</v>
      </c>
      <c r="B8" s="8">
        <v>1548.65</v>
      </c>
      <c r="C8" s="1" t="s">
        <v>27</v>
      </c>
      <c r="D8" s="3">
        <v>16</v>
      </c>
      <c r="E8" s="3">
        <v>2300</v>
      </c>
      <c r="F8" s="46">
        <f t="shared" si="0"/>
        <v>0.67332608695652174</v>
      </c>
      <c r="G8" s="46">
        <f t="shared" si="1"/>
        <v>0.35990927028113662</v>
      </c>
      <c r="H8" s="46">
        <f t="shared" si="2"/>
        <v>1</v>
      </c>
      <c r="I8" t="s">
        <v>28</v>
      </c>
      <c r="K8" s="3"/>
      <c r="O8" s="2"/>
    </row>
    <row r="9" spans="1:15" ht="15">
      <c r="A9" s="3" t="s">
        <v>61</v>
      </c>
      <c r="B9" s="5">
        <v>0</v>
      </c>
      <c r="C9" s="3" t="s">
        <v>62</v>
      </c>
      <c r="D9" s="3">
        <v>2</v>
      </c>
      <c r="E9" s="3">
        <v>1200</v>
      </c>
      <c r="F9" s="46">
        <f t="shared" si="0"/>
        <v>0</v>
      </c>
      <c r="G9" s="46">
        <f t="shared" si="1"/>
        <v>0</v>
      </c>
      <c r="H9" s="46">
        <f t="shared" si="2"/>
        <v>0</v>
      </c>
      <c r="I9" t="s">
        <v>63</v>
      </c>
      <c r="K9" s="3"/>
      <c r="O9" s="2"/>
    </row>
    <row r="10" spans="1:15" ht="15">
      <c r="A10" s="3" t="s">
        <v>12</v>
      </c>
      <c r="B10" s="8">
        <v>1816.02</v>
      </c>
      <c r="C10" s="3" t="s">
        <v>13</v>
      </c>
      <c r="D10" s="3">
        <v>2</v>
      </c>
      <c r="E10" s="3">
        <v>2530</v>
      </c>
      <c r="F10" s="46">
        <f t="shared" si="0"/>
        <v>0.71779446640316202</v>
      </c>
      <c r="G10" s="46">
        <f t="shared" si="1"/>
        <v>0.42204657799757833</v>
      </c>
      <c r="H10" s="46">
        <f t="shared" si="2"/>
        <v>1.0660428584426904</v>
      </c>
      <c r="I10" s="2" t="s">
        <v>7</v>
      </c>
      <c r="K10" s="3"/>
      <c r="O10" s="2"/>
    </row>
    <row r="11" spans="1:15" ht="15">
      <c r="A11" s="3" t="s">
        <v>14</v>
      </c>
      <c r="B11" s="8">
        <v>2155.62</v>
      </c>
      <c r="C11" s="3" t="s">
        <v>15</v>
      </c>
      <c r="D11" s="3">
        <v>4</v>
      </c>
      <c r="E11" s="3">
        <v>2133</v>
      </c>
      <c r="F11" s="46">
        <f t="shared" si="0"/>
        <v>1.0106047819971871</v>
      </c>
      <c r="G11" s="46">
        <f t="shared" si="1"/>
        <v>0.50097027811540606</v>
      </c>
      <c r="H11" s="46">
        <f t="shared" si="2"/>
        <v>1.5009143438436898</v>
      </c>
      <c r="I11" s="2" t="s">
        <v>7</v>
      </c>
      <c r="K11" s="3"/>
      <c r="O11" s="2"/>
    </row>
    <row r="12" spans="1:15" ht="15">
      <c r="A12" s="3" t="s">
        <v>10</v>
      </c>
      <c r="B12" s="8">
        <v>4302.8900000000003</v>
      </c>
      <c r="C12" s="3" t="s">
        <v>11</v>
      </c>
      <c r="D12" s="3">
        <v>8</v>
      </c>
      <c r="E12" s="3">
        <v>3400</v>
      </c>
      <c r="F12" s="46">
        <f t="shared" si="0"/>
        <v>1.2655558823529414</v>
      </c>
      <c r="G12" s="46">
        <f t="shared" si="1"/>
        <v>1</v>
      </c>
      <c r="H12" s="46">
        <f t="shared" si="2"/>
        <v>1.8795586668464568</v>
      </c>
      <c r="I12" s="2" t="s">
        <v>7</v>
      </c>
      <c r="K12" s="3"/>
      <c r="O12" s="2"/>
    </row>
    <row r="13" spans="1:15" ht="15">
      <c r="A13" s="48" t="s">
        <v>8</v>
      </c>
      <c r="B13" s="8">
        <v>4915.84</v>
      </c>
      <c r="C13" s="1" t="s">
        <v>9</v>
      </c>
      <c r="D13" s="1">
        <v>8</v>
      </c>
      <c r="E13" s="1">
        <v>2400</v>
      </c>
      <c r="F13" s="46">
        <f t="shared" si="0"/>
        <v>2.0482666666666667</v>
      </c>
      <c r="G13" s="46">
        <f t="shared" si="1"/>
        <v>1.1424507714582524</v>
      </c>
      <c r="H13" s="46">
        <f t="shared" si="2"/>
        <v>3.0420129359980197</v>
      </c>
      <c r="I13" s="2" t="s">
        <v>7</v>
      </c>
      <c r="K13" s="1"/>
      <c r="O13" s="2"/>
    </row>
    <row r="14" spans="1:15" ht="15">
      <c r="A14" s="3" t="s">
        <v>42</v>
      </c>
      <c r="B14" s="8">
        <v>1675.4153846153799</v>
      </c>
      <c r="C14" s="3" t="s">
        <v>43</v>
      </c>
      <c r="D14" s="3">
        <v>16</v>
      </c>
      <c r="E14" s="3">
        <v>2000</v>
      </c>
      <c r="F14" s="46">
        <f t="shared" si="0"/>
        <v>0.83770769230768993</v>
      </c>
      <c r="G14" s="46">
        <f t="shared" si="1"/>
        <v>0.38936979207355515</v>
      </c>
      <c r="H14" s="46">
        <f t="shared" si="2"/>
        <v>1.2441337244100905</v>
      </c>
      <c r="I14" t="s">
        <v>44</v>
      </c>
      <c r="K14" s="1"/>
      <c r="O14" s="2"/>
    </row>
    <row r="15" spans="1:15" ht="15">
      <c r="A15" s="3" t="s">
        <v>55</v>
      </c>
      <c r="B15" s="8">
        <v>632.51</v>
      </c>
      <c r="C15" s="2" t="s">
        <v>56</v>
      </c>
      <c r="D15" s="3">
        <v>16</v>
      </c>
      <c r="E15" s="3">
        <v>750</v>
      </c>
      <c r="F15" s="46">
        <f t="shared" si="0"/>
        <v>0.84334666666666669</v>
      </c>
      <c r="G15" s="46">
        <f t="shared" si="1"/>
        <v>0.14699655347917329</v>
      </c>
      <c r="H15" s="46">
        <f t="shared" si="2"/>
        <v>1.2525085289338025</v>
      </c>
      <c r="I15" t="s">
        <v>44</v>
      </c>
      <c r="K15" s="1"/>
      <c r="O15" s="2"/>
    </row>
    <row r="16" spans="1:15" ht="15">
      <c r="A16" s="10" t="s">
        <v>57</v>
      </c>
      <c r="B16" s="8">
        <v>674.67733333333297</v>
      </c>
      <c r="C16" s="3" t="s">
        <v>58</v>
      </c>
      <c r="D16" s="3">
        <v>4</v>
      </c>
      <c r="E16" s="3">
        <v>800</v>
      </c>
      <c r="F16" s="46">
        <f t="shared" si="0"/>
        <v>0.84334666666666624</v>
      </c>
      <c r="G16" s="46">
        <f t="shared" si="1"/>
        <v>0.1567963237111181</v>
      </c>
      <c r="H16" s="46">
        <f t="shared" si="2"/>
        <v>1.2525085289338018</v>
      </c>
      <c r="I16" t="s">
        <v>44</v>
      </c>
      <c r="K16" s="1"/>
      <c r="O16" s="2"/>
    </row>
    <row r="17" spans="1:15" ht="15">
      <c r="A17" s="3" t="s">
        <v>47</v>
      </c>
      <c r="B17" s="8">
        <v>1257.2375</v>
      </c>
      <c r="C17" s="3" t="s">
        <v>48</v>
      </c>
      <c r="D17" s="3">
        <v>8</v>
      </c>
      <c r="E17" s="3">
        <v>1500</v>
      </c>
      <c r="F17" s="46">
        <f t="shared" si="0"/>
        <v>0.83815833333333334</v>
      </c>
      <c r="G17" s="46">
        <f t="shared" si="1"/>
        <v>0.29218443883064632</v>
      </c>
      <c r="H17" s="46">
        <f t="shared" si="2"/>
        <v>1.2448030004627686</v>
      </c>
      <c r="I17" t="s">
        <v>44</v>
      </c>
      <c r="K17" s="1"/>
      <c r="O17" s="2"/>
    </row>
    <row r="18" spans="1:15" ht="15">
      <c r="A18" s="3" t="s">
        <v>49</v>
      </c>
      <c r="B18" s="8">
        <v>1005.79</v>
      </c>
      <c r="C18" s="3" t="s">
        <v>50</v>
      </c>
      <c r="D18" s="3">
        <v>8</v>
      </c>
      <c r="E18" s="3">
        <v>1200</v>
      </c>
      <c r="F18" s="46">
        <f t="shared" si="0"/>
        <v>0.83815833333333334</v>
      </c>
      <c r="G18" s="46">
        <f t="shared" si="1"/>
        <v>0.23374755106451708</v>
      </c>
      <c r="H18" s="46">
        <f t="shared" si="2"/>
        <v>1.2448030004627686</v>
      </c>
      <c r="I18" t="s">
        <v>44</v>
      </c>
      <c r="K18" s="3"/>
    </row>
    <row r="19" spans="1:15" ht="15">
      <c r="A19" s="3" t="s">
        <v>45</v>
      </c>
      <c r="B19" s="8">
        <v>1269.79</v>
      </c>
      <c r="C19" s="3" t="s">
        <v>46</v>
      </c>
      <c r="D19" s="3">
        <v>8</v>
      </c>
      <c r="E19" s="3">
        <v>1550</v>
      </c>
      <c r="F19" s="46">
        <f t="shared" si="0"/>
        <v>0.81921935483870967</v>
      </c>
      <c r="G19" s="46">
        <f t="shared" si="1"/>
        <v>0.29510166423031958</v>
      </c>
      <c r="H19" s="46">
        <f t="shared" si="2"/>
        <v>1.216675501972061</v>
      </c>
      <c r="I19" t="s">
        <v>44</v>
      </c>
      <c r="K19" s="3"/>
    </row>
    <row r="20" spans="1:15" ht="15">
      <c r="A20" s="3" t="s">
        <v>53</v>
      </c>
      <c r="B20" s="8">
        <v>1089.02</v>
      </c>
      <c r="C20" s="3" t="s">
        <v>54</v>
      </c>
      <c r="D20" s="3">
        <v>32</v>
      </c>
      <c r="E20" s="3">
        <v>1300</v>
      </c>
      <c r="F20" s="46">
        <f t="shared" si="0"/>
        <v>0.83770769230769226</v>
      </c>
      <c r="G20" s="46">
        <f t="shared" si="1"/>
        <v>0.25309036484781156</v>
      </c>
      <c r="H20" s="46">
        <f t="shared" si="2"/>
        <v>1.2441337244100941</v>
      </c>
      <c r="I20" t="s">
        <v>44</v>
      </c>
    </row>
    <row r="21" spans="1:15" ht="15">
      <c r="A21" s="3" t="s">
        <v>51</v>
      </c>
      <c r="B21" s="8">
        <v>1075.27</v>
      </c>
      <c r="C21" s="3" t="s">
        <v>52</v>
      </c>
      <c r="D21" s="3">
        <v>8</v>
      </c>
      <c r="E21" s="3">
        <v>1300</v>
      </c>
      <c r="F21" s="46">
        <f t="shared" si="0"/>
        <v>0.82713076923076922</v>
      </c>
      <c r="G21" s="46">
        <f t="shared" si="1"/>
        <v>0.24989483812042601</v>
      </c>
      <c r="H21" s="46">
        <f t="shared" si="2"/>
        <v>1.2284252537569942</v>
      </c>
      <c r="I21" t="s">
        <v>44</v>
      </c>
      <c r="K21" s="3"/>
    </row>
    <row r="22" spans="1:15" ht="15">
      <c r="A22" s="3" t="s">
        <v>59</v>
      </c>
      <c r="B22" s="8">
        <v>814.76</v>
      </c>
      <c r="C22" s="3" t="s">
        <v>60</v>
      </c>
      <c r="D22" s="3">
        <v>1</v>
      </c>
      <c r="E22" s="3">
        <v>985</v>
      </c>
      <c r="F22" s="46">
        <f t="shared" si="0"/>
        <v>0.82716751269035527</v>
      </c>
      <c r="G22" s="46">
        <f t="shared" si="1"/>
        <v>0.18935180773851989</v>
      </c>
      <c r="H22" s="46">
        <f t="shared" si="2"/>
        <v>1.2284798238387094</v>
      </c>
      <c r="I22" t="s">
        <v>44</v>
      </c>
      <c r="K22" s="3"/>
    </row>
    <row r="23" spans="1:15" ht="15">
      <c r="A23" s="3" t="s">
        <v>29</v>
      </c>
      <c r="B23" s="8">
        <v>845.09</v>
      </c>
      <c r="C23" s="1" t="s">
        <v>30</v>
      </c>
      <c r="D23" s="3">
        <v>6</v>
      </c>
      <c r="E23" s="3">
        <v>1800</v>
      </c>
      <c r="F23" s="46">
        <f t="shared" si="0"/>
        <v>0.46949444444444444</v>
      </c>
      <c r="G23" s="46">
        <f t="shared" si="1"/>
        <v>0.19640055869427292</v>
      </c>
      <c r="H23" s="46">
        <f t="shared" si="2"/>
        <v>0.69727648094935735</v>
      </c>
      <c r="I23" t="s">
        <v>28</v>
      </c>
      <c r="K23" s="3"/>
    </row>
    <row r="24" spans="1:15" ht="15">
      <c r="A24" s="3" t="s">
        <v>31</v>
      </c>
      <c r="B24" s="8">
        <v>268.73</v>
      </c>
      <c r="C24" s="2" t="s">
        <v>32</v>
      </c>
      <c r="D24" s="3">
        <v>4</v>
      </c>
      <c r="E24" s="3">
        <v>1700</v>
      </c>
      <c r="F24" s="46">
        <f t="shared" si="0"/>
        <v>0.15807647058823532</v>
      </c>
      <c r="G24" s="46">
        <f t="shared" si="1"/>
        <v>6.2453374360023149E-2</v>
      </c>
      <c r="H24" s="46">
        <f t="shared" si="2"/>
        <v>0.23476956210437558</v>
      </c>
      <c r="I24" t="s">
        <v>33</v>
      </c>
      <c r="K24" s="3"/>
    </row>
    <row r="25" spans="1:15" ht="15">
      <c r="A25" s="3" t="s">
        <v>34</v>
      </c>
      <c r="B25" s="8">
        <v>163.44</v>
      </c>
      <c r="C25" s="3" t="s">
        <v>35</v>
      </c>
      <c r="D25" s="3">
        <v>4</v>
      </c>
      <c r="E25" s="3">
        <v>1152</v>
      </c>
      <c r="F25" s="46">
        <f t="shared" si="0"/>
        <v>0.141875</v>
      </c>
      <c r="G25" s="46">
        <f t="shared" si="1"/>
        <v>3.7983773696283189E-2</v>
      </c>
      <c r="H25" s="46">
        <f t="shared" si="2"/>
        <v>0.21070771316953477</v>
      </c>
      <c r="I25" t="s">
        <v>28</v>
      </c>
      <c r="K25" s="3"/>
    </row>
    <row r="26" spans="1:15" ht="15">
      <c r="A26" s="3" t="s">
        <v>36</v>
      </c>
      <c r="B26" s="8">
        <v>174.04</v>
      </c>
      <c r="C26" s="3" t="s">
        <v>37</v>
      </c>
      <c r="D26" s="3">
        <v>4</v>
      </c>
      <c r="E26" s="3">
        <v>1344</v>
      </c>
      <c r="F26" s="46">
        <f t="shared" si="0"/>
        <v>0.12949404761904762</v>
      </c>
      <c r="G26" s="46">
        <f t="shared" si="1"/>
        <v>4.0447234300667684E-2</v>
      </c>
      <c r="H26" s="46">
        <f t="shared" si="2"/>
        <v>0.19231996224053824</v>
      </c>
      <c r="I26" t="s">
        <v>28</v>
      </c>
      <c r="K26" s="3"/>
    </row>
    <row r="27" spans="1:15" ht="15">
      <c r="A27" s="1" t="s">
        <v>22</v>
      </c>
      <c r="B27" s="8">
        <v>840.27</v>
      </c>
      <c r="C27" s="3" t="s">
        <v>23</v>
      </c>
      <c r="D27" s="3">
        <v>1</v>
      </c>
      <c r="E27" s="3">
        <v>3066</v>
      </c>
      <c r="F27" s="46">
        <f t="shared" si="0"/>
        <v>0.27406066536203522</v>
      </c>
      <c r="G27" s="46">
        <f t="shared" si="1"/>
        <v>0.19528038132510939</v>
      </c>
      <c r="H27" s="46">
        <f t="shared" si="2"/>
        <v>0.40702517052444454</v>
      </c>
      <c r="I27" s="2" t="s">
        <v>21</v>
      </c>
      <c r="K27" s="3"/>
    </row>
    <row r="28" spans="1:15" ht="15">
      <c r="A28" s="1" t="s">
        <v>24</v>
      </c>
      <c r="B28" s="8">
        <v>316.67</v>
      </c>
      <c r="C28" s="3" t="s">
        <v>25</v>
      </c>
      <c r="D28" s="3">
        <v>1</v>
      </c>
      <c r="E28" s="3">
        <v>1000</v>
      </c>
      <c r="F28" s="46">
        <f t="shared" si="0"/>
        <v>0.31667000000000001</v>
      </c>
      <c r="G28" s="46">
        <f t="shared" si="1"/>
        <v>7.359472354626774E-2</v>
      </c>
      <c r="H28" s="46">
        <f t="shared" si="2"/>
        <v>0.47030704161689213</v>
      </c>
      <c r="I28" s="2" t="s">
        <v>21</v>
      </c>
      <c r="K28" s="3"/>
    </row>
    <row r="29" spans="1:15" ht="15">
      <c r="A29" s="1" t="s">
        <v>20</v>
      </c>
      <c r="B29" s="8">
        <v>338.82</v>
      </c>
      <c r="C29" s="1" t="s">
        <v>20</v>
      </c>
      <c r="D29" s="3">
        <v>1</v>
      </c>
      <c r="E29" s="3">
        <v>1600</v>
      </c>
      <c r="F29" s="46">
        <f t="shared" si="0"/>
        <v>0.21176249999999999</v>
      </c>
      <c r="G29" s="46">
        <f t="shared" si="1"/>
        <v>7.874242660165609E-2</v>
      </c>
      <c r="H29" s="46">
        <f t="shared" si="2"/>
        <v>0.31450214703128532</v>
      </c>
      <c r="I29" s="2" t="s">
        <v>21</v>
      </c>
      <c r="K29" s="3"/>
    </row>
    <row r="30" spans="1:15" ht="15">
      <c r="A30" s="3" t="s">
        <v>40</v>
      </c>
      <c r="B30" s="8">
        <v>42</v>
      </c>
      <c r="C30" s="3" t="s">
        <v>41</v>
      </c>
      <c r="D30" s="3">
        <v>1</v>
      </c>
      <c r="E30" s="3">
        <v>700</v>
      </c>
      <c r="F30" s="46">
        <f t="shared" si="0"/>
        <v>0.06</v>
      </c>
      <c r="G30" s="46">
        <f t="shared" si="1"/>
        <v>9.7608816400140356E-3</v>
      </c>
      <c r="H30" s="46">
        <f t="shared" si="2"/>
        <v>8.9109869886675491E-2</v>
      </c>
      <c r="I30" t="s">
        <v>33</v>
      </c>
      <c r="K30" s="3"/>
    </row>
    <row r="31" spans="1:15" ht="15">
      <c r="A31" s="3" t="s">
        <v>38</v>
      </c>
      <c r="B31" s="56">
        <v>180</v>
      </c>
      <c r="C31" s="1" t="s">
        <v>39</v>
      </c>
      <c r="D31" s="3">
        <v>4</v>
      </c>
      <c r="E31" s="3">
        <v>1200</v>
      </c>
      <c r="F31" s="46">
        <f t="shared" si="0"/>
        <v>0.15</v>
      </c>
      <c r="G31" s="46">
        <f t="shared" si="1"/>
        <v>4.1832349885774445E-2</v>
      </c>
      <c r="H31" s="46">
        <f t="shared" si="2"/>
        <v>0.22277467471668871</v>
      </c>
      <c r="I31" t="s">
        <v>28</v>
      </c>
      <c r="K31" s="3"/>
    </row>
    <row r="32" spans="1:15" ht="15">
      <c r="A32" s="1" t="s">
        <v>5</v>
      </c>
      <c r="B32" s="8">
        <v>6105.95</v>
      </c>
      <c r="C32" s="1" t="s">
        <v>6</v>
      </c>
      <c r="D32" s="1">
        <v>24</v>
      </c>
      <c r="E32" s="1">
        <v>3400</v>
      </c>
      <c r="F32" s="46">
        <f t="shared" si="0"/>
        <v>1.7958676470588235</v>
      </c>
      <c r="G32" s="46">
        <f t="shared" si="1"/>
        <v>1.4190346488058025</v>
      </c>
      <c r="H32" s="46">
        <f t="shared" si="2"/>
        <v>2.6671588727183639</v>
      </c>
      <c r="I32" s="2" t="s">
        <v>7</v>
      </c>
      <c r="K32" s="3"/>
    </row>
    <row r="33" spans="3:11">
      <c r="C33" s="39"/>
      <c r="D33" s="39"/>
      <c r="E33" s="39"/>
      <c r="F33" s="46"/>
      <c r="G33" s="46"/>
      <c r="H33" s="46"/>
      <c r="I33" s="3"/>
    </row>
    <row r="34" spans="3:11">
      <c r="C34" s="39"/>
      <c r="D34" s="39"/>
      <c r="E34" s="39"/>
      <c r="F34" s="46"/>
      <c r="G34" s="46"/>
      <c r="H34" s="46"/>
      <c r="I34" s="3"/>
      <c r="K34" s="3"/>
    </row>
    <row r="35" spans="3:11">
      <c r="C35" s="39"/>
      <c r="D35" s="39"/>
      <c r="E35" s="39"/>
      <c r="F35" s="46"/>
      <c r="G35" s="46"/>
      <c r="H35" s="46"/>
      <c r="I35" s="3"/>
      <c r="K35" s="3"/>
    </row>
    <row r="36" spans="3:11">
      <c r="C36" s="39"/>
      <c r="D36" s="39"/>
      <c r="E36" s="39"/>
      <c r="F36" s="46"/>
      <c r="G36" s="46"/>
      <c r="H36" s="46"/>
      <c r="I36" s="3"/>
      <c r="K36" s="3"/>
    </row>
    <row r="37" spans="3:11">
      <c r="C37" s="39"/>
      <c r="D37" s="39"/>
      <c r="E37" s="39"/>
      <c r="F37" s="46"/>
      <c r="G37" s="46"/>
      <c r="H37" s="46"/>
      <c r="I37" s="3"/>
      <c r="K37" s="4"/>
    </row>
    <row r="38" spans="3:11">
      <c r="C38" s="39"/>
      <c r="D38" s="39"/>
      <c r="E38" s="39"/>
      <c r="F38" s="46"/>
      <c r="G38" s="46"/>
      <c r="H38" s="46"/>
      <c r="I38" s="3"/>
      <c r="K38" s="3"/>
    </row>
    <row r="39" spans="3:11">
      <c r="C39" s="39"/>
      <c r="D39" s="39"/>
      <c r="E39" s="39"/>
      <c r="F39" s="46"/>
      <c r="G39" s="46"/>
      <c r="H39" s="46"/>
      <c r="I39" s="3"/>
      <c r="K39" s="3"/>
    </row>
    <row r="45" spans="3:11">
      <c r="C45" s="39"/>
      <c r="D45" s="39"/>
      <c r="E45" s="39"/>
      <c r="F45" s="46"/>
      <c r="G45" s="46"/>
      <c r="H45" s="46"/>
      <c r="I45" s="3"/>
      <c r="K45" s="3"/>
    </row>
  </sheetData>
  <pageMargins left="0" right="0" top="0.63460000000000005" bottom="0.63460000000000005" header="0" footer="0"/>
  <pageSetup paperSize="0" scale="62" fitToWidth="0" fitToHeight="0" pageOrder="overThenDown" orientation="landscape" useFirstPageNumber="1" horizontalDpi="0" verticalDpi="0" copies="0"/>
  <headerFooter>
    <oddHeader>&amp;C&amp;"Arial2,Regular"&amp;A</oddHeader>
    <oddFooter>&amp;C&amp;"Arial2,Regular"Page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CPUS</vt:lpstr>
      <vt:lpstr>Performance</vt:lpstr>
      <vt:lpstr>Dhrystone!</vt:lpstr>
      <vt:lpstr>Whetstone!</vt:lpstr>
      <vt:lpstr>Memspeed</vt:lpstr>
      <vt:lpstr>MPMFLOPS</vt:lpstr>
      <vt:lpstr>Coremark</vt:lpstr>
      <vt:lpstr>LLoops</vt:lpstr>
      <vt:lpstr>Linpack</vt:lpstr>
      <vt:lpstr>Scimark 2</vt:lpstr>
      <vt:lpstr>Memspeed!_xlnm._FilterDatabase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Artem Solopiy</cp:lastModifiedBy>
  <cp:revision>359</cp:revision>
  <dcterms:created xsi:type="dcterms:W3CDTF">2020-01-26T15:12:15Z</dcterms:created>
  <dcterms:modified xsi:type="dcterms:W3CDTF">2020-05-09T21:49:40Z</dcterms:modified>
</cp:coreProperties>
</file>